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T\Excel (Coursera)\Week 1\"/>
    </mc:Choice>
  </mc:AlternateContent>
  <xr:revisionPtr revIDLastSave="0" documentId="13_ncr:1_{6A038B98-EBAC-4D9C-876A-76346B444C25}" xr6:coauthVersionLast="47" xr6:coauthVersionMax="47" xr10:uidLastSave="{00000000-0000-0000-0000-000000000000}"/>
  <bookViews>
    <workbookView xWindow="-108" yWindow="-108" windowWidth="23256" windowHeight="13176" xr2:uid="{57AA9747-F0BC-4010-9114-8D3ED438E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8" i="1" l="1"/>
  <c r="P118" i="1"/>
  <c r="Q118" i="1"/>
  <c r="R118" i="1"/>
  <c r="S118" i="1"/>
  <c r="T118" i="1"/>
  <c r="U118" i="1"/>
  <c r="N118" i="1"/>
  <c r="L120" i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102" i="1"/>
  <c r="H169" i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50" i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30" i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97" i="1"/>
  <c r="H98" i="1" s="1"/>
  <c r="H99" i="1" s="1"/>
  <c r="H100" i="1" s="1"/>
  <c r="H101" i="1" s="1"/>
  <c r="H102" i="1" s="1"/>
  <c r="H103" i="1"/>
  <c r="H104" i="1"/>
  <c r="H105" i="1"/>
  <c r="H106" i="1" s="1"/>
  <c r="H107" i="1" s="1"/>
  <c r="H108" i="1" s="1"/>
  <c r="H109" i="1" s="1"/>
  <c r="H110" i="1" s="1"/>
  <c r="H111" i="1"/>
  <c r="H112" i="1"/>
  <c r="H113" i="1"/>
  <c r="H114" i="1" s="1"/>
  <c r="H115" i="1" s="1"/>
  <c r="H116" i="1" s="1"/>
  <c r="H117" i="1" s="1"/>
  <c r="H118" i="1" s="1"/>
  <c r="H119" i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87" i="1"/>
  <c r="H88" i="1" s="1"/>
  <c r="H89" i="1" s="1"/>
  <c r="H90" i="1" s="1"/>
  <c r="H91" i="1" s="1"/>
  <c r="H92" i="1" s="1"/>
  <c r="H93" i="1" s="1"/>
  <c r="H94" i="1" s="1"/>
  <c r="H95" i="1" s="1"/>
  <c r="H96" i="1" s="1"/>
  <c r="H86" i="1"/>
  <c r="D85" i="1"/>
  <c r="D86" i="1" s="1"/>
  <c r="I78" i="1"/>
  <c r="J78" i="1"/>
  <c r="H78" i="1"/>
  <c r="F66" i="1"/>
  <c r="F67" i="1"/>
  <c r="F68" i="1"/>
  <c r="F69" i="1"/>
  <c r="F70" i="1"/>
  <c r="F71" i="1"/>
  <c r="F72" i="1"/>
  <c r="F73" i="1"/>
  <c r="F74" i="1"/>
  <c r="J74" i="1" s="1"/>
  <c r="F75" i="1"/>
  <c r="F76" i="1"/>
  <c r="F77" i="1"/>
  <c r="J70" i="1"/>
  <c r="J71" i="1"/>
  <c r="J72" i="1"/>
  <c r="J73" i="1"/>
  <c r="I66" i="1"/>
  <c r="J67" i="1"/>
  <c r="J68" i="1"/>
  <c r="J69" i="1"/>
  <c r="J75" i="1"/>
  <c r="J76" i="1"/>
  <c r="J77" i="1"/>
  <c r="J66" i="1"/>
  <c r="I67" i="1"/>
  <c r="I68" i="1"/>
  <c r="I69" i="1"/>
  <c r="I70" i="1"/>
  <c r="I71" i="1"/>
  <c r="I72" i="1"/>
  <c r="I73" i="1"/>
  <c r="I74" i="1"/>
  <c r="I75" i="1"/>
  <c r="I76" i="1"/>
  <c r="I77" i="1"/>
  <c r="H67" i="1"/>
  <c r="H68" i="1"/>
  <c r="H69" i="1"/>
  <c r="H70" i="1"/>
  <c r="H71" i="1"/>
  <c r="H72" i="1"/>
  <c r="H73" i="1"/>
  <c r="H74" i="1"/>
  <c r="H75" i="1"/>
  <c r="H76" i="1"/>
  <c r="H77" i="1"/>
  <c r="H66" i="1"/>
  <c r="E67" i="1"/>
  <c r="E68" i="1"/>
  <c r="E69" i="1"/>
  <c r="E70" i="1"/>
  <c r="E71" i="1"/>
  <c r="E72" i="1"/>
  <c r="E73" i="1"/>
  <c r="E74" i="1"/>
  <c r="E75" i="1"/>
  <c r="E76" i="1"/>
  <c r="E77" i="1"/>
  <c r="E66" i="1"/>
  <c r="D66" i="1"/>
  <c r="D67" i="1"/>
  <c r="D68" i="1"/>
  <c r="D69" i="1"/>
  <c r="D70" i="1"/>
  <c r="D71" i="1"/>
  <c r="D72" i="1"/>
  <c r="D73" i="1"/>
  <c r="D74" i="1"/>
  <c r="D75" i="1"/>
  <c r="D76" i="1"/>
  <c r="D77" i="1"/>
  <c r="F86" i="1"/>
  <c r="F89" i="1"/>
  <c r="F90" i="1"/>
  <c r="F88" i="1"/>
  <c r="F85" i="1"/>
  <c r="D89" i="1" l="1"/>
  <c r="D88" i="1"/>
  <c r="D90" i="1" l="1"/>
  <c r="I84" i="1" l="1"/>
  <c r="L118" i="1"/>
</calcChain>
</file>

<file path=xl/sharedStrings.xml><?xml version="1.0" encoding="utf-8"?>
<sst xmlns="http://schemas.openxmlformats.org/spreadsheetml/2006/main" count="47" uniqueCount="36">
  <si>
    <t>Price</t>
  </si>
  <si>
    <t>Demand</t>
  </si>
  <si>
    <t>Unit Cost</t>
  </si>
  <si>
    <t>Demand:</t>
  </si>
  <si>
    <t>Unit Cost:</t>
  </si>
  <si>
    <t>Selling Price:</t>
  </si>
  <si>
    <t>&lt;-- Dummy Value</t>
  </si>
  <si>
    <t>Y Intercept (c):</t>
  </si>
  <si>
    <t>Slope (m):</t>
  </si>
  <si>
    <t>Constant a:</t>
  </si>
  <si>
    <t>Exponent b:</t>
  </si>
  <si>
    <t>Power: y=ax^b</t>
  </si>
  <si>
    <t>Exponential: y=ae^(bx)</t>
  </si>
  <si>
    <t>Linear: y=mx+c</t>
  </si>
  <si>
    <t>Linear</t>
  </si>
  <si>
    <t>Power</t>
  </si>
  <si>
    <t>Exponential</t>
  </si>
  <si>
    <t>Price (x)</t>
  </si>
  <si>
    <t>Prediction Based Models:</t>
  </si>
  <si>
    <t>Absolute Percent Error</t>
  </si>
  <si>
    <t>Average:</t>
  </si>
  <si>
    <t>Use the model with the smallest error</t>
  </si>
  <si>
    <t>Model the Business:</t>
  </si>
  <si>
    <t>per set of clubs</t>
  </si>
  <si>
    <t>Sale Price:</t>
  </si>
  <si>
    <t>&lt;-- Multiple of 10</t>
  </si>
  <si>
    <t>&lt;-- From Power Model</t>
  </si>
  <si>
    <t>Demand(00s):</t>
  </si>
  <si>
    <t>Actual Demand:</t>
  </si>
  <si>
    <t>Cost:</t>
  </si>
  <si>
    <t>Revenue:</t>
  </si>
  <si>
    <t>Net Profit:</t>
  </si>
  <si>
    <t/>
  </si>
  <si>
    <t>Profit</t>
  </si>
  <si>
    <t>Max</t>
  </si>
  <si>
    <t xml:space="preserve">19th Hole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</si>
</sst>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5" formatCode="0.000"/>
    <numFmt numFmtId="167" formatCode="0.000%"/>
    <numFmt numFmtId="174" formatCode="&quot;₹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1" fillId="8" borderId="0" xfId="9"/>
    <xf numFmtId="0" fontId="0" fillId="0" borderId="2" xfId="0" applyBorder="1" applyAlignment="1">
      <alignment horizontal="center"/>
    </xf>
    <xf numFmtId="0" fontId="1" fillId="3" borderId="2" xfId="4" applyBorder="1" applyAlignment="1">
      <alignment horizontal="center"/>
    </xf>
    <xf numFmtId="0" fontId="1" fillId="9" borderId="2" xfId="10" applyBorder="1"/>
    <xf numFmtId="0" fontId="4" fillId="0" borderId="0" xfId="0" applyFont="1"/>
    <xf numFmtId="0" fontId="4" fillId="0" borderId="2" xfId="0" applyFont="1" applyBorder="1"/>
    <xf numFmtId="0" fontId="0" fillId="0" borderId="2" xfId="0" applyBorder="1"/>
    <xf numFmtId="0" fontId="1" fillId="9" borderId="2" xfId="1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/>
    <xf numFmtId="2" fontId="0" fillId="0" borderId="0" xfId="0" applyNumberFormat="1"/>
    <xf numFmtId="165" fontId="0" fillId="0" borderId="2" xfId="0" applyNumberFormat="1" applyBorder="1"/>
    <xf numFmtId="167" fontId="0" fillId="0" borderId="2" xfId="1" applyNumberFormat="1" applyFont="1" applyBorder="1"/>
    <xf numFmtId="0" fontId="1" fillId="7" borderId="2" xfId="8" applyBorder="1"/>
    <xf numFmtId="167" fontId="1" fillId="7" borderId="2" xfId="8" applyNumberFormat="1" applyBorder="1"/>
    <xf numFmtId="0" fontId="1" fillId="6" borderId="3" xfId="7" applyBorder="1" applyAlignment="1">
      <alignment horizontal="center"/>
    </xf>
    <xf numFmtId="44" fontId="0" fillId="0" borderId="0" xfId="0" applyNumberFormat="1"/>
    <xf numFmtId="167" fontId="3" fillId="2" borderId="2" xfId="3" applyNumberFormat="1" applyBorder="1"/>
    <xf numFmtId="1" fontId="0" fillId="0" borderId="0" xfId="0" applyNumberFormat="1"/>
    <xf numFmtId="0" fontId="0" fillId="0" borderId="0" xfId="0" quotePrefix="1"/>
    <xf numFmtId="44" fontId="3" fillId="2" borderId="0" xfId="3" applyNumberFormat="1"/>
    <xf numFmtId="174" fontId="1" fillId="4" borderId="2" xfId="5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" xfId="0" applyNumberFormat="1" applyBorder="1"/>
    <xf numFmtId="0" fontId="0" fillId="0" borderId="0" xfId="0"/>
    <xf numFmtId="0" fontId="2" fillId="0" borderId="1" xfId="2"/>
    <xf numFmtId="0" fontId="1" fillId="9" borderId="9" xfId="1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44" fontId="1" fillId="5" borderId="0" xfId="6" applyNumberFormat="1" applyBorder="1" applyAlignment="1">
      <alignment horizontal="center"/>
    </xf>
    <xf numFmtId="0" fontId="1" fillId="9" borderId="8" xfId="1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</cellXfs>
  <cellStyles count="11">
    <cellStyle name="20% - Accent1" xfId="4" builtinId="30"/>
    <cellStyle name="20% - Accent4" xfId="7" builtinId="42"/>
    <cellStyle name="20% - Accent5" xfId="8" builtinId="46"/>
    <cellStyle name="20% - Accent6" xfId="10" builtinId="50"/>
    <cellStyle name="40% - Accent3" xfId="5" builtinId="39"/>
    <cellStyle name="40% - Accent5" xfId="9" builtinId="47"/>
    <cellStyle name="60% - Accent3" xfId="6" builtinId="40"/>
    <cellStyle name="Good" xfId="3" builtinId="26"/>
    <cellStyle name="Heading 1" xfId="2" builtinId="16"/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Sheet1!$D$37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14087579133189"/>
                  <c:y val="-0.56085209476567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45815142585098889"/>
                  <c:y val="-0.53971822645649636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52463054770708806"/>
                  <c:y val="0.3231008371853637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Sheet1!$C$38:$C$49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Sheet1!$D$38:$D$49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1-4253-9E19-B06E1B4692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42641968"/>
        <c:axId val="1993102256"/>
      </c:scatterChart>
      <c:valAx>
        <c:axId val="184264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  <a:r>
                  <a:rPr lang="en-IN" baseline="0"/>
                  <a:t> --&gt;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102256"/>
        <c:crosses val="autoZero"/>
        <c:crossBetween val="midCat"/>
      </c:valAx>
      <c:valAx>
        <c:axId val="19931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  <a:r>
                  <a:rPr lang="en-IN" baseline="0"/>
                  <a:t> --&gt;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64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Sheet1!$I$84</c:f>
              <c:strCache>
                <c:ptCount val="1"/>
                <c:pt idx="0">
                  <c:v>₹ 9,85,104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Sheet1!$H$85:$H$186</c:f>
              <c:numCache>
                <c:formatCode>General</c:formatCode>
                <c:ptCount val="102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  <c:pt idx="75">
                  <c:v>1010</c:v>
                </c:pt>
                <c:pt idx="76">
                  <c:v>1020</c:v>
                </c:pt>
                <c:pt idx="77">
                  <c:v>1030</c:v>
                </c:pt>
                <c:pt idx="78">
                  <c:v>1040</c:v>
                </c:pt>
                <c:pt idx="79">
                  <c:v>1050</c:v>
                </c:pt>
                <c:pt idx="80">
                  <c:v>1060</c:v>
                </c:pt>
                <c:pt idx="81">
                  <c:v>1070</c:v>
                </c:pt>
                <c:pt idx="82">
                  <c:v>1080</c:v>
                </c:pt>
                <c:pt idx="83">
                  <c:v>1090</c:v>
                </c:pt>
                <c:pt idx="84">
                  <c:v>1100</c:v>
                </c:pt>
                <c:pt idx="85">
                  <c:v>1110</c:v>
                </c:pt>
                <c:pt idx="86">
                  <c:v>1120</c:v>
                </c:pt>
                <c:pt idx="87">
                  <c:v>1130</c:v>
                </c:pt>
                <c:pt idx="88">
                  <c:v>1140</c:v>
                </c:pt>
                <c:pt idx="89">
                  <c:v>1150</c:v>
                </c:pt>
                <c:pt idx="90">
                  <c:v>1160</c:v>
                </c:pt>
                <c:pt idx="91">
                  <c:v>1170</c:v>
                </c:pt>
                <c:pt idx="92">
                  <c:v>1180</c:v>
                </c:pt>
                <c:pt idx="93">
                  <c:v>1190</c:v>
                </c:pt>
                <c:pt idx="94">
                  <c:v>1200</c:v>
                </c:pt>
                <c:pt idx="95">
                  <c:v>1210</c:v>
                </c:pt>
                <c:pt idx="96">
                  <c:v>1220</c:v>
                </c:pt>
                <c:pt idx="97">
                  <c:v>1230</c:v>
                </c:pt>
                <c:pt idx="98">
                  <c:v>1240</c:v>
                </c:pt>
                <c:pt idx="99">
                  <c:v>1250</c:v>
                </c:pt>
                <c:pt idx="100">
                  <c:v>1260</c:v>
                </c:pt>
                <c:pt idx="101">
                  <c:v>1270</c:v>
                </c:pt>
              </c:numCache>
            </c:numRef>
          </c:xVal>
          <c:yVal>
            <c:numRef>
              <c:f>Sheet1!$I$85:$I$186</c:f>
              <c:numCache>
                <c:formatCode>0</c:formatCode>
                <c:ptCount val="102"/>
                <c:pt idx="0">
                  <c:v>144859.73343719728</c:v>
                </c:pt>
                <c:pt idx="1">
                  <c:v>269590.61116963904</c:v>
                </c:pt>
                <c:pt idx="2">
                  <c:v>377277.20024359459</c:v>
                </c:pt>
                <c:pt idx="3">
                  <c:v>470458.63153003203</c:v>
                </c:pt>
                <c:pt idx="4">
                  <c:v>551238.42091210652</c:v>
                </c:pt>
                <c:pt idx="5">
                  <c:v>621369.55169926211</c:v>
                </c:pt>
                <c:pt idx="6">
                  <c:v>682320.95775429485</c:v>
                </c:pt>
                <c:pt idx="7">
                  <c:v>735329.88935337774</c:v>
                </c:pt>
                <c:pt idx="8">
                  <c:v>781443.46808211925</c:v>
                </c:pt>
                <c:pt idx="9">
                  <c:v>821551.89362895442</c:v>
                </c:pt>
                <c:pt idx="10">
                  <c:v>856415.153856494</c:v>
                </c:pt>
                <c:pt idx="11">
                  <c:v>886684.64182087011</c:v>
                </c:pt>
                <c:pt idx="12">
                  <c:v>912920.75255454215</c:v>
                </c:pt>
                <c:pt idx="13">
                  <c:v>935607.2857883554</c:v>
                </c:pt>
                <c:pt idx="14">
                  <c:v>955163.29541068804</c:v>
                </c:pt>
                <c:pt idx="15">
                  <c:v>971952.88604406267</c:v>
                </c:pt>
                <c:pt idx="16">
                  <c:v>986293.34997478593</c:v>
                </c:pt>
                <c:pt idx="17">
                  <c:v>998461.95534521108</c:v>
                </c:pt>
                <c:pt idx="18">
                  <c:v>1008701.6328437654</c:v>
                </c:pt>
                <c:pt idx="19">
                  <c:v>1017225.7585703572</c:v>
                </c:pt>
                <c:pt idx="20">
                  <c:v>1024222.191954023</c:v>
                </c:pt>
                <c:pt idx="21">
                  <c:v>1029856.6970484455</c:v>
                </c:pt>
                <c:pt idx="22">
                  <c:v>1034275.851344943</c:v>
                </c:pt>
                <c:pt idx="23">
                  <c:v>1037609.5269966845</c:v>
                </c:pt>
                <c:pt idx="24">
                  <c:v>1039973.0139574554</c:v>
                </c:pt>
                <c:pt idx="25">
                  <c:v>1041468.8421731052</c:v>
                </c:pt>
                <c:pt idx="26">
                  <c:v>1042188.3499840337</c:v>
                </c:pt>
                <c:pt idx="27">
                  <c:v>1042213.0378078975</c:v>
                </c:pt>
                <c:pt idx="28">
                  <c:v>1041615.7395877398</c:v>
                </c:pt>
                <c:pt idx="29">
                  <c:v>1040461.6391104673</c:v>
                </c:pt>
                <c:pt idx="30">
                  <c:v>1038809.1538872577</c:v>
                </c:pt>
                <c:pt idx="31">
                  <c:v>1036710.7056539026</c:v>
                </c:pt>
                <c:pt idx="32">
                  <c:v>1034213.393547006</c:v>
                </c:pt>
                <c:pt idx="33">
                  <c:v>1031359.583523102</c:v>
                </c:pt>
                <c:pt idx="34">
                  <c:v>1028187.4255177247</c:v>
                </c:pt>
                <c:pt idx="35">
                  <c:v>1024731.3081142049</c:v>
                </c:pt>
                <c:pt idx="36">
                  <c:v>1021022.2590464328</c:v>
                </c:pt>
                <c:pt idx="37">
                  <c:v>1017088.298646522</c:v>
                </c:pt>
                <c:pt idx="38">
                  <c:v>1012954.7523269124</c:v>
                </c:pt>
                <c:pt idx="39">
                  <c:v>1008644.5273243742</c:v>
                </c:pt>
                <c:pt idx="40">
                  <c:v>1004178.3582037643</c:v>
                </c:pt>
                <c:pt idx="41">
                  <c:v>999575.0250003644</c:v>
                </c:pt>
                <c:pt idx="42">
                  <c:v>994851.54735301423</c:v>
                </c:pt>
                <c:pt idx="43">
                  <c:v>990023.35753134615</c:v>
                </c:pt>
                <c:pt idx="44">
                  <c:v>985104.45487671462</c:v>
                </c:pt>
                <c:pt idx="45">
                  <c:v>980107.54384771537</c:v>
                </c:pt>
                <c:pt idx="46">
                  <c:v>975044.15757914027</c:v>
                </c:pt>
                <c:pt idx="47">
                  <c:v>969924.76862044504</c:v>
                </c:pt>
                <c:pt idx="48">
                  <c:v>964758.88831064594</c:v>
                </c:pt>
                <c:pt idx="49">
                  <c:v>959555.15606580989</c:v>
                </c:pt>
                <c:pt idx="50">
                  <c:v>954321.41969896876</c:v>
                </c:pt>
                <c:pt idx="51">
                  <c:v>949064.80775661976</c:v>
                </c:pt>
                <c:pt idx="52">
                  <c:v>943791.79473824822</c:v>
                </c:pt>
                <c:pt idx="53">
                  <c:v>938508.25996279565</c:v>
                </c:pt>
                <c:pt idx="54">
                  <c:v>933219.54075660009</c:v>
                </c:pt>
                <c:pt idx="55">
                  <c:v>927930.48055940028</c:v>
                </c:pt>
                <c:pt idx="56">
                  <c:v>922645.47247667564</c:v>
                </c:pt>
                <c:pt idx="57">
                  <c:v>917368.49874687241</c:v>
                </c:pt>
                <c:pt idx="58">
                  <c:v>912103.16653959453</c:v>
                </c:pt>
                <c:pt idx="59">
                  <c:v>906852.74045475852</c:v>
                </c:pt>
                <c:pt idx="60">
                  <c:v>901620.17205215618</c:v>
                </c:pt>
                <c:pt idx="61">
                  <c:v>896408.12670511822</c:v>
                </c:pt>
                <c:pt idx="62">
                  <c:v>891219.0080404561</c:v>
                </c:pt>
                <c:pt idx="63">
                  <c:v>886054.9801989242</c:v>
                </c:pt>
                <c:pt idx="64">
                  <c:v>880917.98812586744</c:v>
                </c:pt>
                <c:pt idx="65">
                  <c:v>875809.77607975854</c:v>
                </c:pt>
                <c:pt idx="66">
                  <c:v>870731.90452703345</c:v>
                </c:pt>
                <c:pt idx="67">
                  <c:v>865685.76557432907</c:v>
                </c:pt>
                <c:pt idx="68">
                  <c:v>860672.59707396477</c:v>
                </c:pt>
                <c:pt idx="69">
                  <c:v>855693.49552483717</c:v>
                </c:pt>
                <c:pt idx="70">
                  <c:v>850749.42787872744</c:v>
                </c:pt>
                <c:pt idx="71">
                  <c:v>845841.24235121533</c:v>
                </c:pt>
                <c:pt idx="72">
                  <c:v>840969.67832663003</c:v>
                </c:pt>
                <c:pt idx="73">
                  <c:v>836135.37543784943</c:v>
                </c:pt>
                <c:pt idx="74">
                  <c:v>831338.88189396961</c:v>
                </c:pt>
                <c:pt idx="75">
                  <c:v>826580.66212189128</c:v>
                </c:pt>
                <c:pt idx="76">
                  <c:v>821861.10378166439</c:v>
                </c:pt>
                <c:pt idx="77">
                  <c:v>817180.52420979389</c:v>
                </c:pt>
                <c:pt idx="78">
                  <c:v>812539.176339656</c:v>
                </c:pt>
                <c:pt idx="79">
                  <c:v>807937.25414367905</c:v>
                </c:pt>
                <c:pt idx="80">
                  <c:v>803374.89763781475</c:v>
                </c:pt>
                <c:pt idx="81">
                  <c:v>798852.19748518313</c:v>
                </c:pt>
                <c:pt idx="82">
                  <c:v>794369.19923238666</c:v>
                </c:pt>
                <c:pt idx="83">
                  <c:v>789925.907209086</c:v>
                </c:pt>
                <c:pt idx="84">
                  <c:v>785522.28811860352</c:v>
                </c:pt>
                <c:pt idx="85">
                  <c:v>781158.27434496093</c:v>
                </c:pt>
                <c:pt idx="86">
                  <c:v>776833.76699948742</c:v>
                </c:pt>
                <c:pt idx="87">
                  <c:v>772548.63872813003</c:v>
                </c:pt>
                <c:pt idx="88">
                  <c:v>768302.73629877809</c:v>
                </c:pt>
                <c:pt idx="89">
                  <c:v>764095.88298626314</c:v>
                </c:pt>
                <c:pt idx="90">
                  <c:v>759927.88077116862</c:v>
                </c:pt>
                <c:pt idx="91">
                  <c:v>755798.51236724888</c:v>
                </c:pt>
                <c:pt idx="92">
                  <c:v>751707.54309099726</c:v>
                </c:pt>
                <c:pt idx="93">
                  <c:v>747654.72258575377</c:v>
                </c:pt>
                <c:pt idx="94">
                  <c:v>743639.78641175677</c:v>
                </c:pt>
                <c:pt idx="95">
                  <c:v>739662.4575125745</c:v>
                </c:pt>
                <c:pt idx="96">
                  <c:v>735722.44756746781</c:v>
                </c:pt>
                <c:pt idx="97">
                  <c:v>731819.45823855849</c:v>
                </c:pt>
                <c:pt idx="98">
                  <c:v>727953.18232080026</c:v>
                </c:pt>
                <c:pt idx="99">
                  <c:v>724123.30480229086</c:v>
                </c:pt>
                <c:pt idx="100">
                  <c:v>720329.50384167465</c:v>
                </c:pt>
                <c:pt idx="101">
                  <c:v>716571.45166900917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6E-4FF7-AABA-D13058FA4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152896"/>
        <c:axId val="1847906144"/>
      </c:scatterChart>
      <c:valAx>
        <c:axId val="206815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906144"/>
        <c:crosses val="autoZero"/>
        <c:crossBetween val="midCat"/>
      </c:valAx>
      <c:valAx>
        <c:axId val="18479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15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578945</xdr:colOff>
      <xdr:row>0</xdr:row>
      <xdr:rowOff>0</xdr:rowOff>
    </xdr:from>
    <xdr:to>
      <xdr:col>4</xdr:col>
      <xdr:colOff>1015394</xdr:colOff>
      <xdr:row>28</xdr:row>
      <xdr:rowOff>8064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120BD-8B90-EBAE-DED1-D8D02D90B5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556"/>
        <a:stretch/>
      </xdr:blipFill>
      <xdr:spPr>
        <a:xfrm>
          <a:off x="578945" y="0"/>
          <a:ext cx="4374418" cy="5057041"/>
        </a:xfrm>
        <a:prstGeom prst="rect">
          <a:avLst/>
        </a:prstGeom>
      </xdr:spPr>
    </xdr:pic>
    <xdr:clientData/>
  </xdr:twoCellAnchor>
  <xdr:twoCellAnchor>
    <xdr:from>
      <xdr:col>5</xdr:col>
      <xdr:colOff>147357</xdr:colOff>
      <xdr:row>35</xdr:row>
      <xdr:rowOff>8125</xdr:rowOff>
    </xdr:from>
    <xdr:to>
      <xdr:col>12</xdr:col>
      <xdr:colOff>151839</xdr:colOff>
      <xdr:row>51</xdr:row>
      <xdr:rowOff>3641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F82A65-3AD7-5739-024E-731E67D4B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117764</xdr:colOff>
      <xdr:row>94</xdr:row>
      <xdr:rowOff>159327</xdr:rowOff>
    </xdr:from>
    <xdr:to>
      <xdr:col>21</xdr:col>
      <xdr:colOff>422564</xdr:colOff>
      <xdr:row>110</xdr:row>
      <xdr:rowOff>20782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21C13C-8B42-B433-3C76-469BD39D1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5461-7EC7-4C44-A739-CC35831892F4}">
  <dimension ref="A5:AA220"/>
  <sheetViews>
    <sheetView tabSelected="1" topLeftCell="D111" zoomScale="48" zoomScaleNormal="55" workbookViewId="0">
      <selection activeCell="N139" sqref="N139"/>
    </sheetView>
  </sheetViews>
  <sheetFormatPr defaultRowHeight="14.4" x14ac:dyDescent="0.3"/>
  <cols>
    <col min="1" max="1" width="13.88671875" customWidth="1"/>
    <col min="3" max="3" width="18.77734375" customWidth="1"/>
    <col min="4" max="4" width="15.88671875" customWidth="1"/>
    <col min="5" max="5" width="19.6640625" customWidth="1"/>
    <col min="6" max="6" width="18" customWidth="1"/>
    <col min="7" max="7" width="16.44140625" customWidth="1"/>
    <col min="8" max="8" width="19.5546875" customWidth="1"/>
    <col min="9" max="9" width="14.88671875" bestFit="1" customWidth="1"/>
    <col min="10" max="10" width="14.33203125" customWidth="1"/>
    <col min="11" max="11" width="19.21875" customWidth="1"/>
    <col min="12" max="12" width="14.5546875" customWidth="1"/>
    <col min="13" max="13" width="18.109375" customWidth="1"/>
    <col min="14" max="14" width="15.44140625" customWidth="1"/>
    <col min="15" max="15" width="17.77734375" customWidth="1"/>
    <col min="16" max="16" width="17.5546875" customWidth="1"/>
    <col min="17" max="17" width="18.44140625" customWidth="1"/>
    <col min="18" max="18" width="16.77734375" customWidth="1"/>
    <col min="19" max="19" width="17" customWidth="1"/>
    <col min="20" max="20" width="15.6640625" customWidth="1"/>
    <col min="21" max="21" width="16.77734375" customWidth="1"/>
    <col min="22" max="22" width="17.33203125" customWidth="1"/>
  </cols>
  <sheetData>
    <row r="5" spans="9:27" x14ac:dyDescent="0.3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9:27" x14ac:dyDescent="0.3">
      <c r="I6" s="1"/>
      <c r="Z6" s="1"/>
      <c r="AA6" s="1"/>
    </row>
    <row r="7" spans="9:27" x14ac:dyDescent="0.3">
      <c r="I7" s="1"/>
      <c r="Q7" s="29"/>
      <c r="R7" s="29"/>
      <c r="Z7" s="1"/>
      <c r="AA7" s="1"/>
    </row>
    <row r="8" spans="9:27" x14ac:dyDescent="0.3">
      <c r="I8" s="1"/>
      <c r="Z8" s="1"/>
      <c r="AA8" s="1"/>
    </row>
    <row r="9" spans="9:27" x14ac:dyDescent="0.3">
      <c r="I9" s="1"/>
      <c r="Z9" s="1"/>
      <c r="AA9" s="1"/>
    </row>
    <row r="10" spans="9:27" x14ac:dyDescent="0.3">
      <c r="I10" s="1"/>
      <c r="Z10" s="1"/>
      <c r="AA10" s="1"/>
    </row>
    <row r="11" spans="9:27" x14ac:dyDescent="0.3">
      <c r="I11" s="1"/>
      <c r="Z11" s="1"/>
      <c r="AA11" s="1"/>
    </row>
    <row r="12" spans="9:27" x14ac:dyDescent="0.3">
      <c r="I12" s="1"/>
      <c r="Z12" s="1"/>
      <c r="AA12" s="1"/>
    </row>
    <row r="13" spans="9:27" x14ac:dyDescent="0.3">
      <c r="I13" s="1"/>
      <c r="Z13" s="1"/>
      <c r="AA13" s="1"/>
    </row>
    <row r="14" spans="9:27" x14ac:dyDescent="0.3">
      <c r="I14" s="1"/>
      <c r="Z14" s="1"/>
      <c r="AA14" s="1"/>
    </row>
    <row r="15" spans="9:27" x14ac:dyDescent="0.3">
      <c r="I15" s="1"/>
      <c r="Z15" s="1"/>
      <c r="AA15" s="1"/>
    </row>
    <row r="16" spans="9:27" x14ac:dyDescent="0.3">
      <c r="I16" s="1"/>
      <c r="Z16" s="1"/>
      <c r="AA16" s="1"/>
    </row>
    <row r="17" spans="1:27" x14ac:dyDescent="0.3">
      <c r="I17" s="1"/>
      <c r="Z17" s="1"/>
      <c r="AA17" s="1"/>
    </row>
    <row r="18" spans="1:27" x14ac:dyDescent="0.3">
      <c r="I18" s="1"/>
      <c r="Z18" s="1"/>
      <c r="AA18" s="1"/>
    </row>
    <row r="19" spans="1:27" x14ac:dyDescent="0.3">
      <c r="I19" s="1"/>
      <c r="Z19" s="1"/>
      <c r="AA19" s="1"/>
    </row>
    <row r="20" spans="1:27" x14ac:dyDescent="0.3">
      <c r="I20" s="1"/>
      <c r="Z20" s="1"/>
      <c r="AA20" s="1"/>
    </row>
    <row r="21" spans="1:27" x14ac:dyDescent="0.3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0.399999999999999" thickBot="1" x14ac:dyDescent="0.45">
      <c r="A30" s="30" t="s">
        <v>35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thickTop="1" x14ac:dyDescent="0.3">
      <c r="C31" t="s">
        <v>3</v>
      </c>
      <c r="D31" s="2">
        <v>45</v>
      </c>
      <c r="E31" t="s">
        <v>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3" spans="3:6" x14ac:dyDescent="0.3">
      <c r="C33" t="s">
        <v>5</v>
      </c>
      <c r="D33" s="2">
        <v>450</v>
      </c>
      <c r="E33" t="s">
        <v>6</v>
      </c>
      <c r="F33" s="1"/>
    </row>
    <row r="34" spans="3:6" x14ac:dyDescent="0.3">
      <c r="F34" s="1"/>
    </row>
    <row r="35" spans="3:6" x14ac:dyDescent="0.3">
      <c r="F35" s="1"/>
    </row>
    <row r="36" spans="3:6" x14ac:dyDescent="0.3">
      <c r="C36" s="1"/>
      <c r="D36" s="1"/>
      <c r="E36" s="1"/>
    </row>
    <row r="37" spans="3:6" x14ac:dyDescent="0.3">
      <c r="C37" s="3" t="s">
        <v>0</v>
      </c>
      <c r="D37" s="3" t="s">
        <v>1</v>
      </c>
      <c r="E37" s="1"/>
    </row>
    <row r="38" spans="3:6" x14ac:dyDescent="0.3">
      <c r="C38" s="4">
        <v>450</v>
      </c>
      <c r="D38" s="5">
        <v>45</v>
      </c>
      <c r="E38" s="1"/>
    </row>
    <row r="39" spans="3:6" x14ac:dyDescent="0.3">
      <c r="C39" s="4">
        <v>300</v>
      </c>
      <c r="D39" s="5">
        <v>103</v>
      </c>
      <c r="E39" s="1"/>
    </row>
    <row r="40" spans="3:6" x14ac:dyDescent="0.3">
      <c r="C40" s="4">
        <v>440</v>
      </c>
      <c r="D40" s="5">
        <v>49</v>
      </c>
      <c r="E40" s="1"/>
    </row>
    <row r="41" spans="3:6" x14ac:dyDescent="0.3">
      <c r="C41" s="4">
        <v>360</v>
      </c>
      <c r="D41" s="5">
        <v>86</v>
      </c>
      <c r="E41" s="1"/>
    </row>
    <row r="42" spans="3:6" x14ac:dyDescent="0.3">
      <c r="C42" s="4">
        <v>290</v>
      </c>
      <c r="D42" s="5">
        <v>125</v>
      </c>
      <c r="E42" s="1"/>
    </row>
    <row r="43" spans="3:6" x14ac:dyDescent="0.3">
      <c r="C43" s="4">
        <v>450</v>
      </c>
      <c r="D43" s="5">
        <v>52</v>
      </c>
      <c r="E43" s="1"/>
    </row>
    <row r="44" spans="3:6" x14ac:dyDescent="0.3">
      <c r="C44" s="4">
        <v>340</v>
      </c>
      <c r="D44" s="5">
        <v>87</v>
      </c>
      <c r="E44" s="1"/>
    </row>
    <row r="45" spans="3:6" x14ac:dyDescent="0.3">
      <c r="C45" s="4">
        <v>370</v>
      </c>
      <c r="D45" s="5">
        <v>68</v>
      </c>
      <c r="E45" s="1"/>
    </row>
    <row r="46" spans="3:6" x14ac:dyDescent="0.3">
      <c r="C46" s="4">
        <v>500</v>
      </c>
      <c r="D46" s="5">
        <v>45</v>
      </c>
      <c r="E46" s="1"/>
    </row>
    <row r="47" spans="3:6" x14ac:dyDescent="0.3">
      <c r="C47" s="4">
        <v>490</v>
      </c>
      <c r="D47" s="5">
        <v>44</v>
      </c>
      <c r="E47" s="1"/>
    </row>
    <row r="48" spans="3:6" x14ac:dyDescent="0.3">
      <c r="C48" s="4">
        <v>430</v>
      </c>
      <c r="D48" s="5">
        <v>58</v>
      </c>
      <c r="E48" s="1"/>
    </row>
    <row r="49" spans="3:8" x14ac:dyDescent="0.3">
      <c r="C49" s="4">
        <v>390</v>
      </c>
      <c r="D49" s="5">
        <v>68</v>
      </c>
      <c r="E49" s="1"/>
    </row>
    <row r="50" spans="3:8" x14ac:dyDescent="0.3">
      <c r="C50" s="1"/>
      <c r="D50" s="1"/>
      <c r="E50" s="1"/>
    </row>
    <row r="58" spans="3:8" x14ac:dyDescent="0.3">
      <c r="C58" s="12" t="s">
        <v>13</v>
      </c>
      <c r="D58" s="13"/>
      <c r="E58" s="12" t="s">
        <v>11</v>
      </c>
      <c r="F58" s="13"/>
      <c r="G58" s="12" t="s">
        <v>12</v>
      </c>
      <c r="H58" s="13"/>
    </row>
    <row r="59" spans="3:8" x14ac:dyDescent="0.3">
      <c r="C59" s="8" t="s">
        <v>7</v>
      </c>
      <c r="D59" s="9">
        <v>211.31</v>
      </c>
      <c r="E59" s="8" t="s">
        <v>9</v>
      </c>
      <c r="F59" s="3">
        <v>5871064.2029999997</v>
      </c>
      <c r="G59" s="8" t="s">
        <v>9</v>
      </c>
      <c r="H59" s="8">
        <v>466.51</v>
      </c>
    </row>
    <row r="60" spans="3:8" x14ac:dyDescent="0.3">
      <c r="C60" s="8" t="s">
        <v>8</v>
      </c>
      <c r="D60" s="9">
        <v>-0.35460000000000003</v>
      </c>
      <c r="E60" s="8" t="s">
        <v>10</v>
      </c>
      <c r="F60" s="3">
        <v>-1.9079999999999999</v>
      </c>
      <c r="G60" s="8" t="s">
        <v>10</v>
      </c>
      <c r="H60" s="8">
        <v>-5.0000000000000001E-3</v>
      </c>
    </row>
    <row r="63" spans="3:8" x14ac:dyDescent="0.3">
      <c r="E63" s="1"/>
      <c r="F63" s="1"/>
      <c r="G63" s="1"/>
    </row>
    <row r="64" spans="3:8" x14ac:dyDescent="0.3">
      <c r="C64" s="11" t="s">
        <v>18</v>
      </c>
      <c r="D64" s="11"/>
      <c r="E64" s="8"/>
      <c r="F64" s="8"/>
      <c r="G64" s="8"/>
      <c r="H64" t="s">
        <v>19</v>
      </c>
    </row>
    <row r="65" spans="3:10" x14ac:dyDescent="0.3">
      <c r="C65" s="10" t="s">
        <v>17</v>
      </c>
      <c r="D65" s="14" t="s">
        <v>14</v>
      </c>
      <c r="E65" s="14" t="s">
        <v>15</v>
      </c>
      <c r="F65" s="7" t="s">
        <v>16</v>
      </c>
      <c r="G65" s="10" t="s">
        <v>1</v>
      </c>
      <c r="H65" s="14" t="s">
        <v>14</v>
      </c>
      <c r="I65" s="14" t="s">
        <v>15</v>
      </c>
      <c r="J65" s="7" t="s">
        <v>16</v>
      </c>
    </row>
    <row r="66" spans="3:10" x14ac:dyDescent="0.3">
      <c r="C66" s="4">
        <v>450</v>
      </c>
      <c r="D66" s="16">
        <f>$D$60*C66+$D$59</f>
        <v>51.739999999999981</v>
      </c>
      <c r="E66" s="16">
        <f>F$59*C66^$F$60</f>
        <v>50.861287928517868</v>
      </c>
      <c r="F66" s="16">
        <f>$H$59*EXP($H$60*C66)</f>
        <v>49.169792250355329</v>
      </c>
      <c r="G66" s="5">
        <v>45</v>
      </c>
      <c r="H66" s="17">
        <f>ABS(D66-G66)/G66</f>
        <v>0.14977777777777734</v>
      </c>
      <c r="I66" s="17">
        <f>ABS(E66-G66)/G66</f>
        <v>0.13025084285595262</v>
      </c>
      <c r="J66" s="17">
        <f>ABS(F66-G66)/G66</f>
        <v>9.2662050007896193E-2</v>
      </c>
    </row>
    <row r="67" spans="3:10" x14ac:dyDescent="0.3">
      <c r="C67" s="4">
        <v>300</v>
      </c>
      <c r="D67" s="16">
        <f t="shared" ref="D67:D77" si="0">$D$60*C67+$D$59</f>
        <v>104.92999999999999</v>
      </c>
      <c r="E67" s="16">
        <f t="shared" ref="E67:E77" si="1">F$59*C67^$F$60</f>
        <v>110.24768418242125</v>
      </c>
      <c r="F67" s="16">
        <f t="shared" ref="F67:F77" si="2">$H$59*EXP($H$60*C67)</f>
        <v>104.09245101084399</v>
      </c>
      <c r="G67" s="5">
        <v>103</v>
      </c>
      <c r="H67" s="17">
        <f t="shared" ref="H67:H77" si="3">ABS(D67-G67)/G67</f>
        <v>1.8737864077669832E-2</v>
      </c>
      <c r="I67" s="17">
        <f t="shared" ref="I67:I77" si="4">ABS(E67-G67)/G67</f>
        <v>7.0365865848750028E-2</v>
      </c>
      <c r="J67" s="17">
        <f t="shared" ref="J67:J77" si="5">ABS(F67-G67)/G67</f>
        <v>1.0606320493630948E-2</v>
      </c>
    </row>
    <row r="68" spans="3:10" x14ac:dyDescent="0.3">
      <c r="C68" s="4">
        <v>440</v>
      </c>
      <c r="D68" s="16">
        <f t="shared" si="0"/>
        <v>55.286000000000001</v>
      </c>
      <c r="E68" s="16">
        <f t="shared" si="1"/>
        <v>53.089559623356074</v>
      </c>
      <c r="F68" s="16">
        <f t="shared" si="2"/>
        <v>51.69078140761237</v>
      </c>
      <c r="G68" s="5">
        <v>49</v>
      </c>
      <c r="H68" s="17">
        <f t="shared" si="3"/>
        <v>0.12828571428571431</v>
      </c>
      <c r="I68" s="17">
        <f t="shared" si="4"/>
        <v>8.3460400476654567E-2</v>
      </c>
      <c r="J68" s="17">
        <f t="shared" si="5"/>
        <v>5.4913906277803466E-2</v>
      </c>
    </row>
    <row r="69" spans="3:10" x14ac:dyDescent="0.3">
      <c r="C69" s="4">
        <v>360</v>
      </c>
      <c r="D69" s="16">
        <f t="shared" si="0"/>
        <v>83.653999999999996</v>
      </c>
      <c r="E69" s="16">
        <f t="shared" si="1"/>
        <v>77.855923077863082</v>
      </c>
      <c r="F69" s="16">
        <f t="shared" si="2"/>
        <v>77.113584344252331</v>
      </c>
      <c r="G69" s="5">
        <v>86</v>
      </c>
      <c r="H69" s="17">
        <f t="shared" si="3"/>
        <v>2.7279069767441901E-2</v>
      </c>
      <c r="I69" s="17">
        <f t="shared" si="4"/>
        <v>9.4698568862057186E-2</v>
      </c>
      <c r="J69" s="17">
        <f t="shared" si="5"/>
        <v>0.10333041460171709</v>
      </c>
    </row>
    <row r="70" spans="3:10" x14ac:dyDescent="0.3">
      <c r="C70" s="4">
        <v>290</v>
      </c>
      <c r="D70" s="16">
        <f t="shared" si="0"/>
        <v>108.476</v>
      </c>
      <c r="E70" s="16">
        <f t="shared" si="1"/>
        <v>117.61465788250803</v>
      </c>
      <c r="F70" s="16">
        <f t="shared" si="2"/>
        <v>109.42938509863754</v>
      </c>
      <c r="G70" s="5">
        <v>125</v>
      </c>
      <c r="H70" s="17">
        <f t="shared" si="3"/>
        <v>0.132192</v>
      </c>
      <c r="I70" s="17">
        <f t="shared" si="4"/>
        <v>5.9082736939935786E-2</v>
      </c>
      <c r="J70" s="17">
        <f t="shared" si="5"/>
        <v>0.12456491921089968</v>
      </c>
    </row>
    <row r="71" spans="3:10" x14ac:dyDescent="0.3">
      <c r="C71" s="4">
        <v>450</v>
      </c>
      <c r="D71" s="16">
        <f t="shared" si="0"/>
        <v>51.739999999999981</v>
      </c>
      <c r="E71" s="16">
        <f t="shared" si="1"/>
        <v>50.861287928517868</v>
      </c>
      <c r="F71" s="16">
        <f t="shared" si="2"/>
        <v>49.169792250355329</v>
      </c>
      <c r="G71" s="5">
        <v>52</v>
      </c>
      <c r="H71" s="17">
        <f t="shared" si="3"/>
        <v>5.0000000000003713E-3</v>
      </c>
      <c r="I71" s="17">
        <f t="shared" si="4"/>
        <v>2.1898309066964081E-2</v>
      </c>
      <c r="J71" s="17">
        <f t="shared" si="5"/>
        <v>5.4427072108551369E-2</v>
      </c>
    </row>
    <row r="72" spans="3:10" x14ac:dyDescent="0.3">
      <c r="C72" s="4">
        <v>340</v>
      </c>
      <c r="D72" s="16">
        <f t="shared" si="0"/>
        <v>90.745999999999995</v>
      </c>
      <c r="E72" s="16">
        <f t="shared" si="1"/>
        <v>86.827052009124387</v>
      </c>
      <c r="F72" s="16">
        <f t="shared" si="2"/>
        <v>85.223690805841244</v>
      </c>
      <c r="G72" s="5">
        <v>87</v>
      </c>
      <c r="H72" s="17">
        <f t="shared" si="3"/>
        <v>4.3057471264367757E-2</v>
      </c>
      <c r="I72" s="17">
        <f t="shared" si="4"/>
        <v>1.9879079410990035E-3</v>
      </c>
      <c r="J72" s="17">
        <f t="shared" si="5"/>
        <v>2.0417347059296046E-2</v>
      </c>
    </row>
    <row r="73" spans="3:10" x14ac:dyDescent="0.3">
      <c r="C73" s="4">
        <v>370</v>
      </c>
      <c r="D73" s="16">
        <f t="shared" si="0"/>
        <v>80.108000000000004</v>
      </c>
      <c r="E73" s="16">
        <f t="shared" si="1"/>
        <v>73.89038681840583</v>
      </c>
      <c r="F73" s="16">
        <f t="shared" si="2"/>
        <v>73.352710456970414</v>
      </c>
      <c r="G73" s="5">
        <v>68</v>
      </c>
      <c r="H73" s="17">
        <f t="shared" si="3"/>
        <v>0.17805882352941182</v>
      </c>
      <c r="I73" s="17">
        <f t="shared" si="4"/>
        <v>8.6623335564791612E-2</v>
      </c>
      <c r="J73" s="17">
        <f t="shared" si="5"/>
        <v>7.8716330249564911E-2</v>
      </c>
    </row>
    <row r="74" spans="3:10" x14ac:dyDescent="0.3">
      <c r="C74" s="4">
        <v>500</v>
      </c>
      <c r="D74" s="16">
        <f t="shared" si="0"/>
        <v>34.009999999999991</v>
      </c>
      <c r="E74" s="16">
        <f t="shared" si="1"/>
        <v>41.598920558298211</v>
      </c>
      <c r="F74" s="16">
        <f t="shared" si="2"/>
        <v>38.293472708035026</v>
      </c>
      <c r="G74" s="5">
        <v>45</v>
      </c>
      <c r="H74" s="17">
        <f t="shared" si="3"/>
        <v>0.24422222222222242</v>
      </c>
      <c r="I74" s="17">
        <f t="shared" si="4"/>
        <v>7.5579543148928646E-2</v>
      </c>
      <c r="J74" s="17">
        <f t="shared" si="5"/>
        <v>0.14903393982144386</v>
      </c>
    </row>
    <row r="75" spans="3:10" x14ac:dyDescent="0.3">
      <c r="C75" s="4">
        <v>490</v>
      </c>
      <c r="D75" s="16">
        <f t="shared" si="0"/>
        <v>37.555999999999983</v>
      </c>
      <c r="E75" s="16">
        <f t="shared" si="1"/>
        <v>43.233730291528509</v>
      </c>
      <c r="F75" s="16">
        <f t="shared" si="2"/>
        <v>40.256821037821332</v>
      </c>
      <c r="G75" s="5">
        <v>44</v>
      </c>
      <c r="H75" s="17">
        <f t="shared" si="3"/>
        <v>0.14645454545454584</v>
      </c>
      <c r="I75" s="17">
        <f t="shared" si="4"/>
        <v>1.7415220647079333E-2</v>
      </c>
      <c r="J75" s="17">
        <f t="shared" si="5"/>
        <v>8.5072249140424272E-2</v>
      </c>
    </row>
    <row r="76" spans="3:10" x14ac:dyDescent="0.3">
      <c r="C76" s="4">
        <v>430</v>
      </c>
      <c r="D76" s="16">
        <f t="shared" si="0"/>
        <v>58.831999999999994</v>
      </c>
      <c r="E76" s="16">
        <f t="shared" si="1"/>
        <v>55.470108630289502</v>
      </c>
      <c r="F76" s="16">
        <f t="shared" si="2"/>
        <v>54.341024442914069</v>
      </c>
      <c r="G76" s="5">
        <v>58</v>
      </c>
      <c r="H76" s="17">
        <f t="shared" si="3"/>
        <v>1.4344827586206787E-2</v>
      </c>
      <c r="I76" s="17">
        <f t="shared" si="4"/>
        <v>4.3618816719146518E-2</v>
      </c>
      <c r="J76" s="17">
        <f t="shared" si="5"/>
        <v>6.3085785466998806E-2</v>
      </c>
    </row>
    <row r="77" spans="3:10" x14ac:dyDescent="0.3">
      <c r="C77" s="4">
        <v>390</v>
      </c>
      <c r="D77" s="16">
        <f t="shared" si="0"/>
        <v>73.015999999999991</v>
      </c>
      <c r="E77" s="16">
        <f t="shared" si="1"/>
        <v>66.829091842025377</v>
      </c>
      <c r="F77" s="16">
        <f t="shared" si="2"/>
        <v>66.372277135824447</v>
      </c>
      <c r="G77" s="5">
        <v>68</v>
      </c>
      <c r="H77" s="17">
        <f t="shared" si="3"/>
        <v>7.3764705882352816E-2</v>
      </c>
      <c r="I77" s="17">
        <f t="shared" si="4"/>
        <v>1.7219237617273862E-2</v>
      </c>
      <c r="J77" s="17">
        <f t="shared" si="5"/>
        <v>2.393710094375813E-2</v>
      </c>
    </row>
    <row r="78" spans="3:10" x14ac:dyDescent="0.3">
      <c r="G78" s="18" t="s">
        <v>20</v>
      </c>
      <c r="H78" s="19">
        <f>AVERAGE(H66:H77)</f>
        <v>9.6764585153975916E-2</v>
      </c>
      <c r="I78" s="22">
        <f t="shared" ref="I78:J78" si="6">AVERAGE(I66:I77)</f>
        <v>5.8516732140719431E-2</v>
      </c>
      <c r="J78" s="19">
        <f t="shared" si="6"/>
        <v>7.17306196151654E-2</v>
      </c>
    </row>
    <row r="79" spans="3:10" x14ac:dyDescent="0.3">
      <c r="H79" s="20" t="s">
        <v>21</v>
      </c>
      <c r="I79" s="20"/>
      <c r="J79" s="20"/>
    </row>
    <row r="82" spans="3:9" x14ac:dyDescent="0.3">
      <c r="C82" s="6" t="s">
        <v>22</v>
      </c>
    </row>
    <row r="83" spans="3:9" x14ac:dyDescent="0.3">
      <c r="C83" t="s">
        <v>4</v>
      </c>
      <c r="D83" s="21">
        <v>250</v>
      </c>
      <c r="E83" t="s">
        <v>23</v>
      </c>
      <c r="H83" t="s">
        <v>0</v>
      </c>
      <c r="I83" t="s">
        <v>33</v>
      </c>
    </row>
    <row r="84" spans="3:9" x14ac:dyDescent="0.3">
      <c r="C84" t="s">
        <v>24</v>
      </c>
      <c r="D84" s="25">
        <v>700</v>
      </c>
      <c r="E84" t="s">
        <v>25</v>
      </c>
      <c r="H84" s="3"/>
      <c r="I84" s="26">
        <f>D90</f>
        <v>985104.45487671462</v>
      </c>
    </row>
    <row r="85" spans="3:9" x14ac:dyDescent="0.3">
      <c r="C85" t="s">
        <v>27</v>
      </c>
      <c r="D85" s="15">
        <f>$F$59*D84^$F$60</f>
        <v>21.891210108371432</v>
      </c>
      <c r="E85" t="s">
        <v>26</v>
      </c>
      <c r="F85" t="str">
        <f ca="1">_xlfn.FORMULATEXT(D85)</f>
        <v>=$F$59*D84^$F$60</v>
      </c>
      <c r="H85" s="3">
        <v>260</v>
      </c>
      <c r="I85" s="27">
        <f t="dataTable" ref="I85:I186" dt2D="0" dtr="0" r1="D84" ca="1"/>
        <v>144859.73343719728</v>
      </c>
    </row>
    <row r="86" spans="3:9" x14ac:dyDescent="0.3">
      <c r="C86" t="s">
        <v>28</v>
      </c>
      <c r="D86" s="23">
        <f>D85*100</f>
        <v>2189.1210108371433</v>
      </c>
      <c r="F86" t="str">
        <f t="shared" ref="F86:F90" ca="1" si="7">_xlfn.FORMULATEXT(D86)</f>
        <v>=D85*100</v>
      </c>
      <c r="H86" s="3">
        <f>10+H85</f>
        <v>270</v>
      </c>
      <c r="I86" s="27">
        <v>269590.61116963904</v>
      </c>
    </row>
    <row r="87" spans="3:9" x14ac:dyDescent="0.3">
      <c r="H87" s="3">
        <f t="shared" ref="H87:H150" si="8">10+H86</f>
        <v>280</v>
      </c>
      <c r="I87" s="27">
        <v>377277.20024359459</v>
      </c>
    </row>
    <row r="88" spans="3:9" x14ac:dyDescent="0.3">
      <c r="C88" t="s">
        <v>29</v>
      </c>
      <c r="D88" s="21">
        <f>D86*D83</f>
        <v>547280.25270928582</v>
      </c>
      <c r="F88" t="str">
        <f t="shared" ca="1" si="7"/>
        <v>=D86*D83</v>
      </c>
      <c r="H88" s="3">
        <f t="shared" si="8"/>
        <v>290</v>
      </c>
      <c r="I88" s="27">
        <v>470458.63153003203</v>
      </c>
    </row>
    <row r="89" spans="3:9" x14ac:dyDescent="0.3">
      <c r="C89" t="s">
        <v>30</v>
      </c>
      <c r="D89" s="21">
        <f>D86*D84</f>
        <v>1532384.7075860004</v>
      </c>
      <c r="F89" t="str">
        <f t="shared" ca="1" si="7"/>
        <v>=D86*D84</v>
      </c>
      <c r="H89" s="3">
        <f t="shared" si="8"/>
        <v>300</v>
      </c>
      <c r="I89" s="27">
        <v>551238.42091210652</v>
      </c>
    </row>
    <row r="90" spans="3:9" x14ac:dyDescent="0.3">
      <c r="C90" t="s">
        <v>31</v>
      </c>
      <c r="D90" s="21">
        <f>D89-D88</f>
        <v>985104.45487671462</v>
      </c>
      <c r="F90" t="str">
        <f t="shared" ca="1" si="7"/>
        <v>=D89-D88</v>
      </c>
      <c r="H90" s="3">
        <f t="shared" si="8"/>
        <v>310</v>
      </c>
      <c r="I90" s="27">
        <v>621369.55169926211</v>
      </c>
    </row>
    <row r="91" spans="3:9" x14ac:dyDescent="0.3">
      <c r="C91" s="24" t="s">
        <v>32</v>
      </c>
      <c r="H91" s="3">
        <f t="shared" si="8"/>
        <v>320</v>
      </c>
      <c r="I91" s="27">
        <v>682320.95775429485</v>
      </c>
    </row>
    <row r="92" spans="3:9" x14ac:dyDescent="0.3">
      <c r="H92" s="3">
        <f t="shared" si="8"/>
        <v>330</v>
      </c>
      <c r="I92" s="27">
        <v>735329.88935337774</v>
      </c>
    </row>
    <row r="93" spans="3:9" x14ac:dyDescent="0.3">
      <c r="H93" s="3">
        <f t="shared" si="8"/>
        <v>340</v>
      </c>
      <c r="I93" s="27">
        <v>781443.46808211925</v>
      </c>
    </row>
    <row r="94" spans="3:9" x14ac:dyDescent="0.3">
      <c r="H94" s="3">
        <f t="shared" si="8"/>
        <v>350</v>
      </c>
      <c r="I94" s="27">
        <v>821551.89362895442</v>
      </c>
    </row>
    <row r="95" spans="3:9" x14ac:dyDescent="0.3">
      <c r="H95" s="3">
        <f t="shared" si="8"/>
        <v>360</v>
      </c>
      <c r="I95" s="27">
        <v>856415.153856494</v>
      </c>
    </row>
    <row r="96" spans="3:9" x14ac:dyDescent="0.3">
      <c r="H96" s="3">
        <f t="shared" si="8"/>
        <v>370</v>
      </c>
      <c r="I96" s="27">
        <v>886684.64182087011</v>
      </c>
    </row>
    <row r="97" spans="8:12" x14ac:dyDescent="0.3">
      <c r="H97" s="3">
        <f t="shared" si="8"/>
        <v>380</v>
      </c>
      <c r="I97" s="27">
        <v>912920.75255454215</v>
      </c>
    </row>
    <row r="98" spans="8:12" x14ac:dyDescent="0.3">
      <c r="H98" s="3">
        <f t="shared" si="8"/>
        <v>390</v>
      </c>
      <c r="I98" s="27">
        <v>935607.2857883554</v>
      </c>
    </row>
    <row r="99" spans="8:12" x14ac:dyDescent="0.3">
      <c r="H99" s="3">
        <f t="shared" si="8"/>
        <v>400</v>
      </c>
      <c r="I99" s="27">
        <v>955163.29541068804</v>
      </c>
    </row>
    <row r="100" spans="8:12" x14ac:dyDescent="0.3">
      <c r="H100" s="3">
        <f t="shared" si="8"/>
        <v>410</v>
      </c>
      <c r="I100" s="27">
        <v>971952.88604406267</v>
      </c>
      <c r="K100" s="7" t="s">
        <v>34</v>
      </c>
      <c r="L100" s="8"/>
    </row>
    <row r="101" spans="8:12" x14ac:dyDescent="0.3">
      <c r="H101" s="3">
        <f t="shared" si="8"/>
        <v>420</v>
      </c>
      <c r="I101" s="27">
        <v>986293.34997478593</v>
      </c>
      <c r="K101" s="8" t="s">
        <v>0</v>
      </c>
      <c r="L101" s="8" t="s">
        <v>33</v>
      </c>
    </row>
    <row r="102" spans="8:12" x14ac:dyDescent="0.3">
      <c r="H102" s="3">
        <f t="shared" si="8"/>
        <v>430</v>
      </c>
      <c r="I102" s="27">
        <v>998461.95534521108</v>
      </c>
      <c r="K102" s="8">
        <v>530</v>
      </c>
      <c r="L102" s="28">
        <f>MAX(I85:I186)</f>
        <v>1042213.0378078975</v>
      </c>
    </row>
    <row r="103" spans="8:12" x14ac:dyDescent="0.3">
      <c r="H103" s="3">
        <f t="shared" si="8"/>
        <v>440</v>
      </c>
      <c r="I103" s="27">
        <v>1008701.6328437654</v>
      </c>
    </row>
    <row r="104" spans="8:12" x14ac:dyDescent="0.3">
      <c r="H104" s="3">
        <f t="shared" si="8"/>
        <v>450</v>
      </c>
      <c r="I104" s="27">
        <v>1017225.7585703572</v>
      </c>
    </row>
    <row r="105" spans="8:12" x14ac:dyDescent="0.3">
      <c r="H105" s="3">
        <f t="shared" si="8"/>
        <v>460</v>
      </c>
      <c r="I105" s="27">
        <v>1024222.191954023</v>
      </c>
    </row>
    <row r="106" spans="8:12" x14ac:dyDescent="0.3">
      <c r="H106" s="3">
        <f t="shared" si="8"/>
        <v>470</v>
      </c>
      <c r="I106" s="27">
        <v>1029856.6970484455</v>
      </c>
    </row>
    <row r="107" spans="8:12" x14ac:dyDescent="0.3">
      <c r="H107" s="3">
        <f t="shared" si="8"/>
        <v>480</v>
      </c>
      <c r="I107" s="27">
        <v>1034275.851344943</v>
      </c>
    </row>
    <row r="108" spans="8:12" x14ac:dyDescent="0.3">
      <c r="H108" s="3">
        <f t="shared" si="8"/>
        <v>490</v>
      </c>
      <c r="I108" s="27">
        <v>1037609.5269966845</v>
      </c>
    </row>
    <row r="109" spans="8:12" x14ac:dyDescent="0.3">
      <c r="H109" s="3">
        <f t="shared" si="8"/>
        <v>500</v>
      </c>
      <c r="I109" s="27">
        <v>1039973.0139574554</v>
      </c>
    </row>
    <row r="110" spans="8:12" x14ac:dyDescent="0.3">
      <c r="H110" s="3">
        <f t="shared" si="8"/>
        <v>510</v>
      </c>
      <c r="I110" s="27">
        <v>1041468.8421731052</v>
      </c>
    </row>
    <row r="111" spans="8:12" x14ac:dyDescent="0.3">
      <c r="H111" s="3">
        <f t="shared" si="8"/>
        <v>520</v>
      </c>
      <c r="I111" s="27">
        <v>1042188.3499840337</v>
      </c>
    </row>
    <row r="112" spans="8:12" x14ac:dyDescent="0.3">
      <c r="H112" s="3">
        <f t="shared" si="8"/>
        <v>530</v>
      </c>
      <c r="I112" s="27">
        <v>1042213.0378078975</v>
      </c>
    </row>
    <row r="113" spans="8:21" x14ac:dyDescent="0.3">
      <c r="H113" s="3">
        <f t="shared" si="8"/>
        <v>540</v>
      </c>
      <c r="I113" s="27">
        <v>1041615.7395877398</v>
      </c>
    </row>
    <row r="114" spans="8:21" x14ac:dyDescent="0.3">
      <c r="H114" s="3">
        <f t="shared" si="8"/>
        <v>550</v>
      </c>
      <c r="I114" s="27">
        <v>1040461.6391104673</v>
      </c>
    </row>
    <row r="115" spans="8:21" x14ac:dyDescent="0.3">
      <c r="H115" s="3">
        <f t="shared" si="8"/>
        <v>560</v>
      </c>
      <c r="I115" s="27">
        <v>1038809.1538872577</v>
      </c>
    </row>
    <row r="116" spans="8:21" ht="15" thickBot="1" x14ac:dyDescent="0.35">
      <c r="H116" s="3">
        <f t="shared" si="8"/>
        <v>570</v>
      </c>
      <c r="I116" s="27">
        <v>1036710.7056539026</v>
      </c>
    </row>
    <row r="117" spans="8:21" x14ac:dyDescent="0.3">
      <c r="H117" s="3">
        <f t="shared" si="8"/>
        <v>580</v>
      </c>
      <c r="I117" s="27">
        <v>1034213.393547006</v>
      </c>
      <c r="K117" s="32"/>
      <c r="L117" s="33"/>
      <c r="M117" s="34" t="s">
        <v>2</v>
      </c>
      <c r="N117" s="34"/>
      <c r="O117" s="34"/>
      <c r="P117" s="34"/>
      <c r="Q117" s="34"/>
      <c r="R117" s="34"/>
      <c r="S117" s="34"/>
      <c r="T117" s="34"/>
      <c r="U117" s="35"/>
    </row>
    <row r="118" spans="8:21" x14ac:dyDescent="0.3">
      <c r="H118" s="3">
        <f t="shared" si="8"/>
        <v>590</v>
      </c>
      <c r="I118" s="27">
        <v>1031359.583523102</v>
      </c>
      <c r="K118" s="36"/>
      <c r="L118" s="37">
        <f>D90</f>
        <v>985104.45487671462</v>
      </c>
      <c r="M118" s="9">
        <v>250</v>
      </c>
      <c r="N118" s="9">
        <f>M118+50</f>
        <v>300</v>
      </c>
      <c r="O118" s="9">
        <f t="shared" ref="O118:U118" si="9">N118+50</f>
        <v>350</v>
      </c>
      <c r="P118" s="9">
        <f t="shared" si="9"/>
        <v>400</v>
      </c>
      <c r="Q118" s="9">
        <f t="shared" si="9"/>
        <v>450</v>
      </c>
      <c r="R118" s="9">
        <f t="shared" si="9"/>
        <v>500</v>
      </c>
      <c r="S118" s="9">
        <f t="shared" si="9"/>
        <v>550</v>
      </c>
      <c r="T118" s="9">
        <f t="shared" si="9"/>
        <v>600</v>
      </c>
      <c r="U118" s="38">
        <f t="shared" si="9"/>
        <v>650</v>
      </c>
    </row>
    <row r="119" spans="8:21" x14ac:dyDescent="0.3">
      <c r="H119" s="3">
        <f t="shared" si="8"/>
        <v>600</v>
      </c>
      <c r="I119" s="27">
        <v>1028187.4255177247</v>
      </c>
      <c r="K119" s="36" t="s">
        <v>0</v>
      </c>
      <c r="L119" s="9">
        <v>260</v>
      </c>
      <c r="M119" s="39">
        <f t="dataTable" ref="M119:U220" dt2D="1" dtr="1" r1="D83" r2="D84"/>
        <v>144859.73343719728</v>
      </c>
      <c r="N119" s="39">
        <v>-579438.9337487882</v>
      </c>
      <c r="O119" s="39">
        <v>-1303737.6009347728</v>
      </c>
      <c r="P119" s="39">
        <v>-2028036.2681207582</v>
      </c>
      <c r="Q119" s="39">
        <v>-2752334.9353067437</v>
      </c>
      <c r="R119" s="39">
        <v>-3476633.6024927283</v>
      </c>
      <c r="S119" s="39">
        <v>-4200932.2696787138</v>
      </c>
      <c r="T119" s="39">
        <v>-4925230.9368646992</v>
      </c>
      <c r="U119" s="40">
        <v>-5649529.6040506838</v>
      </c>
    </row>
    <row r="120" spans="8:21" x14ac:dyDescent="0.3">
      <c r="H120" s="3">
        <f t="shared" si="8"/>
        <v>610</v>
      </c>
      <c r="I120" s="27">
        <v>1024731.3081142049</v>
      </c>
      <c r="K120" s="36"/>
      <c r="L120" s="9">
        <f>10+L119</f>
        <v>270</v>
      </c>
      <c r="M120" s="39">
        <v>269590.61116963904</v>
      </c>
      <c r="N120" s="39">
        <v>-404385.9167544581</v>
      </c>
      <c r="O120" s="39">
        <v>-1078362.4446785548</v>
      </c>
      <c r="P120" s="39">
        <v>-1752338.9726026519</v>
      </c>
      <c r="Q120" s="39">
        <v>-2426315.5005267491</v>
      </c>
      <c r="R120" s="39">
        <v>-3100292.0284508453</v>
      </c>
      <c r="S120" s="39">
        <v>-3774268.5563749424</v>
      </c>
      <c r="T120" s="39">
        <v>-4448245.0842990391</v>
      </c>
      <c r="U120" s="40">
        <v>-5122221.6122231372</v>
      </c>
    </row>
    <row r="121" spans="8:21" x14ac:dyDescent="0.3">
      <c r="H121" s="3">
        <f t="shared" si="8"/>
        <v>620</v>
      </c>
      <c r="I121" s="27">
        <v>1021022.2590464328</v>
      </c>
      <c r="K121" s="36"/>
      <c r="L121" s="9">
        <f t="shared" ref="L121:L184" si="10">10+L120</f>
        <v>280</v>
      </c>
      <c r="M121" s="39">
        <v>377277.20024359459</v>
      </c>
      <c r="N121" s="39">
        <v>-251518.13349572988</v>
      </c>
      <c r="O121" s="39">
        <v>-880313.46723505389</v>
      </c>
      <c r="P121" s="39">
        <v>-1509108.8009743784</v>
      </c>
      <c r="Q121" s="39">
        <v>-2137904.1347137028</v>
      </c>
      <c r="R121" s="39">
        <v>-2766699.4684530273</v>
      </c>
      <c r="S121" s="39">
        <v>-3395494.8021923518</v>
      </c>
      <c r="T121" s="39">
        <v>-4024290.1359316763</v>
      </c>
      <c r="U121" s="40">
        <v>-4653085.4696709998</v>
      </c>
    </row>
    <row r="122" spans="8:21" x14ac:dyDescent="0.3">
      <c r="H122" s="3">
        <f t="shared" si="8"/>
        <v>630</v>
      </c>
      <c r="I122" s="27">
        <v>1017088.298646522</v>
      </c>
      <c r="K122" s="36"/>
      <c r="L122" s="9">
        <f t="shared" si="10"/>
        <v>290</v>
      </c>
      <c r="M122" s="39">
        <v>470458.63153003203</v>
      </c>
      <c r="N122" s="39">
        <v>-117614.65788250789</v>
      </c>
      <c r="O122" s="39">
        <v>-705687.94729504827</v>
      </c>
      <c r="P122" s="39">
        <v>-1293761.2367075882</v>
      </c>
      <c r="Q122" s="39">
        <v>-1881834.5261201286</v>
      </c>
      <c r="R122" s="39">
        <v>-2469907.815532669</v>
      </c>
      <c r="S122" s="39">
        <v>-3057981.1049452093</v>
      </c>
      <c r="T122" s="39">
        <v>-3646054.3943577488</v>
      </c>
      <c r="U122" s="40">
        <v>-4234127.6837702896</v>
      </c>
    </row>
    <row r="123" spans="8:21" x14ac:dyDescent="0.3">
      <c r="H123" s="3">
        <f t="shared" si="8"/>
        <v>640</v>
      </c>
      <c r="I123" s="27">
        <v>1012954.7523269124</v>
      </c>
      <c r="K123" s="36"/>
      <c r="L123" s="9">
        <f t="shared" si="10"/>
        <v>300</v>
      </c>
      <c r="M123" s="39">
        <v>551238.42091210652</v>
      </c>
      <c r="N123" s="39">
        <v>0</v>
      </c>
      <c r="O123" s="39">
        <v>-551238.42091210606</v>
      </c>
      <c r="P123" s="39">
        <v>-1102476.8418242126</v>
      </c>
      <c r="Q123" s="39">
        <v>-1653715.2627363191</v>
      </c>
      <c r="R123" s="39">
        <v>-2204953.6836484247</v>
      </c>
      <c r="S123" s="39">
        <v>-2756192.1045605312</v>
      </c>
      <c r="T123" s="39">
        <v>-3307430.5254726377</v>
      </c>
      <c r="U123" s="40">
        <v>-3858668.9463847433</v>
      </c>
    </row>
    <row r="124" spans="8:21" x14ac:dyDescent="0.3">
      <c r="H124" s="3">
        <f t="shared" si="8"/>
        <v>650</v>
      </c>
      <c r="I124" s="27">
        <v>1008644.5273243742</v>
      </c>
      <c r="K124" s="36"/>
      <c r="L124" s="9">
        <f t="shared" si="10"/>
        <v>310</v>
      </c>
      <c r="M124" s="39">
        <v>621369.55169926211</v>
      </c>
      <c r="N124" s="39">
        <v>103561.59194987686</v>
      </c>
      <c r="O124" s="39">
        <v>-414246.36779950792</v>
      </c>
      <c r="P124" s="39">
        <v>-932054.32754889317</v>
      </c>
      <c r="Q124" s="39">
        <v>-1449862.287298278</v>
      </c>
      <c r="R124" s="39">
        <v>-1967670.2470476627</v>
      </c>
      <c r="S124" s="39">
        <v>-2485478.2067970484</v>
      </c>
      <c r="T124" s="39">
        <v>-3003286.1665464332</v>
      </c>
      <c r="U124" s="40">
        <v>-3521094.126295818</v>
      </c>
    </row>
    <row r="125" spans="8:21" x14ac:dyDescent="0.3">
      <c r="H125" s="3">
        <f t="shared" si="8"/>
        <v>660</v>
      </c>
      <c r="I125" s="27">
        <v>1004178.3582037643</v>
      </c>
      <c r="K125" s="36"/>
      <c r="L125" s="9">
        <f t="shared" si="10"/>
        <v>320</v>
      </c>
      <c r="M125" s="39">
        <v>682320.95775429485</v>
      </c>
      <c r="N125" s="39">
        <v>194948.84507265547</v>
      </c>
      <c r="O125" s="39">
        <v>-292423.26760898391</v>
      </c>
      <c r="P125" s="39">
        <v>-779795.38029062282</v>
      </c>
      <c r="Q125" s="39">
        <v>-1267167.4929722622</v>
      </c>
      <c r="R125" s="39">
        <v>-1754539.6056539016</v>
      </c>
      <c r="S125" s="39">
        <v>-2241911.718335541</v>
      </c>
      <c r="T125" s="39">
        <v>-2729283.8310171803</v>
      </c>
      <c r="U125" s="40">
        <v>-3216655.9436988197</v>
      </c>
    </row>
    <row r="126" spans="8:21" x14ac:dyDescent="0.3">
      <c r="H126" s="3">
        <f t="shared" si="8"/>
        <v>670</v>
      </c>
      <c r="I126" s="27">
        <v>999575.0250003644</v>
      </c>
      <c r="K126" s="36"/>
      <c r="L126" s="9">
        <f t="shared" si="10"/>
        <v>330</v>
      </c>
      <c r="M126" s="39">
        <v>735329.88935337774</v>
      </c>
      <c r="N126" s="39">
        <v>275748.70850751689</v>
      </c>
      <c r="O126" s="39">
        <v>-183832.47233834444</v>
      </c>
      <c r="P126" s="39">
        <v>-643413.65318420529</v>
      </c>
      <c r="Q126" s="39">
        <v>-1102994.8340300662</v>
      </c>
      <c r="R126" s="39">
        <v>-1562576.0148759275</v>
      </c>
      <c r="S126" s="39">
        <v>-2022157.1957217888</v>
      </c>
      <c r="T126" s="39">
        <v>-2481738.3765676492</v>
      </c>
      <c r="U126" s="40">
        <v>-2941319.5574135105</v>
      </c>
    </row>
    <row r="127" spans="8:21" x14ac:dyDescent="0.3">
      <c r="H127" s="3">
        <f t="shared" si="8"/>
        <v>680</v>
      </c>
      <c r="I127" s="27">
        <v>994851.54735301423</v>
      </c>
      <c r="K127" s="36"/>
      <c r="L127" s="9">
        <f t="shared" si="10"/>
        <v>340</v>
      </c>
      <c r="M127" s="39">
        <v>781443.46808211925</v>
      </c>
      <c r="N127" s="39">
        <v>347308.20803649724</v>
      </c>
      <c r="O127" s="39">
        <v>-86827.052009124309</v>
      </c>
      <c r="P127" s="39">
        <v>-520962.31205474632</v>
      </c>
      <c r="Q127" s="39">
        <v>-955097.57210036833</v>
      </c>
      <c r="R127" s="39">
        <v>-1389232.8321459903</v>
      </c>
      <c r="S127" s="39">
        <v>-1823368.0921916119</v>
      </c>
      <c r="T127" s="39">
        <v>-2257503.3522372344</v>
      </c>
      <c r="U127" s="40">
        <v>-2691638.6122828559</v>
      </c>
    </row>
    <row r="128" spans="8:21" x14ac:dyDescent="0.3">
      <c r="H128" s="3">
        <f t="shared" si="8"/>
        <v>690</v>
      </c>
      <c r="I128" s="27">
        <v>990023.35753134615</v>
      </c>
      <c r="K128" s="36"/>
      <c r="L128" s="9">
        <f t="shared" si="10"/>
        <v>350</v>
      </c>
      <c r="M128" s="39">
        <v>821551.89362895442</v>
      </c>
      <c r="N128" s="39">
        <v>410775.94681447698</v>
      </c>
      <c r="O128" s="39">
        <v>0</v>
      </c>
      <c r="P128" s="39">
        <v>-410775.94681447698</v>
      </c>
      <c r="Q128" s="39">
        <v>-821551.89362895442</v>
      </c>
      <c r="R128" s="39">
        <v>-1232327.8404434314</v>
      </c>
      <c r="S128" s="39">
        <v>-1643103.7872579088</v>
      </c>
      <c r="T128" s="39">
        <v>-2053879.7340723863</v>
      </c>
      <c r="U128" s="40">
        <v>-2464655.6808868628</v>
      </c>
    </row>
    <row r="129" spans="8:21" x14ac:dyDescent="0.3">
      <c r="H129" s="3">
        <f t="shared" si="8"/>
        <v>700</v>
      </c>
      <c r="I129" s="27">
        <v>985104.45487671462</v>
      </c>
      <c r="K129" s="36"/>
      <c r="L129" s="9">
        <f t="shared" si="10"/>
        <v>360</v>
      </c>
      <c r="M129" s="39">
        <v>856415.153856494</v>
      </c>
      <c r="N129" s="39">
        <v>467135.53846717859</v>
      </c>
      <c r="O129" s="39">
        <v>77855.923077863175</v>
      </c>
      <c r="P129" s="39">
        <v>-311423.69231145224</v>
      </c>
      <c r="Q129" s="39">
        <v>-700703.30770076765</v>
      </c>
      <c r="R129" s="39">
        <v>-1089982.9230900831</v>
      </c>
      <c r="S129" s="39">
        <v>-1479262.5384793985</v>
      </c>
      <c r="T129" s="39">
        <v>-1868542.1538687139</v>
      </c>
      <c r="U129" s="40">
        <v>-2257821.7692580293</v>
      </c>
    </row>
    <row r="130" spans="8:21" x14ac:dyDescent="0.3">
      <c r="H130" s="3">
        <f t="shared" si="8"/>
        <v>710</v>
      </c>
      <c r="I130" s="27">
        <v>980107.54384771537</v>
      </c>
      <c r="K130" s="36"/>
      <c r="L130" s="9">
        <f t="shared" si="10"/>
        <v>370</v>
      </c>
      <c r="M130" s="39">
        <v>886684.64182087011</v>
      </c>
      <c r="N130" s="39">
        <v>517232.70772884088</v>
      </c>
      <c r="O130" s="39">
        <v>147780.77363681188</v>
      </c>
      <c r="P130" s="39">
        <v>-221671.16045521758</v>
      </c>
      <c r="Q130" s="39">
        <v>-591123.09454724658</v>
      </c>
      <c r="R130" s="39">
        <v>-960575.02863927558</v>
      </c>
      <c r="S130" s="39">
        <v>-1330026.962731305</v>
      </c>
      <c r="T130" s="39">
        <v>-1699478.896823334</v>
      </c>
      <c r="U130" s="40">
        <v>-2068930.830915363</v>
      </c>
    </row>
    <row r="131" spans="8:21" x14ac:dyDescent="0.3">
      <c r="H131" s="3">
        <f t="shared" si="8"/>
        <v>720</v>
      </c>
      <c r="I131" s="27">
        <v>975044.15757914027</v>
      </c>
      <c r="K131" s="36"/>
      <c r="L131" s="9">
        <f t="shared" si="10"/>
        <v>380</v>
      </c>
      <c r="M131" s="39">
        <v>912920.75255454215</v>
      </c>
      <c r="N131" s="39">
        <v>561797.38618741045</v>
      </c>
      <c r="O131" s="39">
        <v>210674.01982027898</v>
      </c>
      <c r="P131" s="39">
        <v>-140449.3465468525</v>
      </c>
      <c r="Q131" s="39">
        <v>-491572.71291398397</v>
      </c>
      <c r="R131" s="39">
        <v>-842696.07928111544</v>
      </c>
      <c r="S131" s="39">
        <v>-1193819.4456482469</v>
      </c>
      <c r="T131" s="39">
        <v>-1544942.8120153788</v>
      </c>
      <c r="U131" s="40">
        <v>-1896066.1783825103</v>
      </c>
    </row>
    <row r="132" spans="8:21" x14ac:dyDescent="0.3">
      <c r="H132" s="3">
        <f t="shared" si="8"/>
        <v>730</v>
      </c>
      <c r="I132" s="27">
        <v>969924.76862044504</v>
      </c>
      <c r="K132" s="36"/>
      <c r="L132" s="9">
        <f t="shared" si="10"/>
        <v>390</v>
      </c>
      <c r="M132" s="39">
        <v>935607.2857883554</v>
      </c>
      <c r="N132" s="39">
        <v>601461.8265782285</v>
      </c>
      <c r="O132" s="39">
        <v>267316.36736810161</v>
      </c>
      <c r="P132" s="39">
        <v>-66829.091842025518</v>
      </c>
      <c r="Q132" s="39">
        <v>-400974.55105215218</v>
      </c>
      <c r="R132" s="39">
        <v>-735120.01026227884</v>
      </c>
      <c r="S132" s="39">
        <v>-1069265.469472406</v>
      </c>
      <c r="T132" s="39">
        <v>-1403410.9286825326</v>
      </c>
      <c r="U132" s="40">
        <v>-1737556.3878926598</v>
      </c>
    </row>
    <row r="133" spans="8:21" x14ac:dyDescent="0.3">
      <c r="H133" s="3">
        <f t="shared" si="8"/>
        <v>740</v>
      </c>
      <c r="I133" s="27">
        <v>964758.88831064594</v>
      </c>
      <c r="K133" s="36"/>
      <c r="L133" s="9">
        <f t="shared" si="10"/>
        <v>400</v>
      </c>
      <c r="M133" s="39">
        <v>955163.29541068804</v>
      </c>
      <c r="N133" s="39">
        <v>636775.5302737921</v>
      </c>
      <c r="O133" s="39">
        <v>318387.76513689617</v>
      </c>
      <c r="P133" s="39">
        <v>0</v>
      </c>
      <c r="Q133" s="39">
        <v>-318387.7651368957</v>
      </c>
      <c r="R133" s="39">
        <v>-636775.5302737914</v>
      </c>
      <c r="S133" s="39">
        <v>-955163.29541068757</v>
      </c>
      <c r="T133" s="39">
        <v>-1273551.0605475833</v>
      </c>
      <c r="U133" s="40">
        <v>-1591938.8256844794</v>
      </c>
    </row>
    <row r="134" spans="8:21" x14ac:dyDescent="0.3">
      <c r="H134" s="3">
        <f t="shared" si="8"/>
        <v>750</v>
      </c>
      <c r="I134" s="27">
        <v>959555.15606580989</v>
      </c>
      <c r="K134" s="36"/>
      <c r="L134" s="9">
        <f t="shared" si="10"/>
        <v>410</v>
      </c>
      <c r="M134" s="39">
        <v>971952.88604406267</v>
      </c>
      <c r="N134" s="39">
        <v>668217.60915529309</v>
      </c>
      <c r="O134" s="39">
        <v>364482.3322665235</v>
      </c>
      <c r="P134" s="39">
        <v>60747.055377753917</v>
      </c>
      <c r="Q134" s="39">
        <v>-242988.22151101567</v>
      </c>
      <c r="R134" s="39">
        <v>-546723.49839978525</v>
      </c>
      <c r="S134" s="39">
        <v>-850458.77528855484</v>
      </c>
      <c r="T134" s="39">
        <v>-1154194.0521773244</v>
      </c>
      <c r="U134" s="40">
        <v>-1457929.3290660935</v>
      </c>
    </row>
    <row r="135" spans="8:21" x14ac:dyDescent="0.3">
      <c r="H135" s="3">
        <f t="shared" si="8"/>
        <v>760</v>
      </c>
      <c r="I135" s="27">
        <v>954321.41969896876</v>
      </c>
      <c r="K135" s="36"/>
      <c r="L135" s="9">
        <f t="shared" si="10"/>
        <v>420</v>
      </c>
      <c r="M135" s="39">
        <v>986293.34997478593</v>
      </c>
      <c r="N135" s="39">
        <v>696207.070570437</v>
      </c>
      <c r="O135" s="39">
        <v>406120.79116608831</v>
      </c>
      <c r="P135" s="39">
        <v>116034.51176173938</v>
      </c>
      <c r="Q135" s="39">
        <v>-174051.76764260931</v>
      </c>
      <c r="R135" s="39">
        <v>-464138.047046958</v>
      </c>
      <c r="S135" s="39">
        <v>-754224.32645130716</v>
      </c>
      <c r="T135" s="39">
        <v>-1044310.6058556559</v>
      </c>
      <c r="U135" s="40">
        <v>-1334396.8852600046</v>
      </c>
    </row>
    <row r="136" spans="8:21" x14ac:dyDescent="0.3">
      <c r="H136" s="3">
        <f t="shared" si="8"/>
        <v>770</v>
      </c>
      <c r="I136" s="27">
        <v>949064.80775661976</v>
      </c>
      <c r="K136" s="36"/>
      <c r="L136" s="9">
        <f t="shared" si="10"/>
        <v>430</v>
      </c>
      <c r="M136" s="39">
        <v>998461.95534521108</v>
      </c>
      <c r="N136" s="39">
        <v>721111.41219376377</v>
      </c>
      <c r="O136" s="39">
        <v>443760.86904231622</v>
      </c>
      <c r="P136" s="39">
        <v>166410.32589086844</v>
      </c>
      <c r="Q136" s="39">
        <v>-110940.21726057911</v>
      </c>
      <c r="R136" s="39">
        <v>-388290.76041202666</v>
      </c>
      <c r="S136" s="39">
        <v>-665641.30356347375</v>
      </c>
      <c r="T136" s="39">
        <v>-942991.8467149213</v>
      </c>
      <c r="U136" s="40">
        <v>-1220342.3898663688</v>
      </c>
    </row>
    <row r="137" spans="8:21" x14ac:dyDescent="0.3">
      <c r="H137" s="3">
        <f t="shared" si="8"/>
        <v>780</v>
      </c>
      <c r="I137" s="27">
        <v>943791.79473824822</v>
      </c>
      <c r="K137" s="36"/>
      <c r="L137" s="9">
        <f t="shared" si="10"/>
        <v>440</v>
      </c>
      <c r="M137" s="39">
        <v>1008701.6328437654</v>
      </c>
      <c r="N137" s="39">
        <v>743253.83472698508</v>
      </c>
      <c r="O137" s="39">
        <v>477806.03661020473</v>
      </c>
      <c r="P137" s="39">
        <v>212358.23849342437</v>
      </c>
      <c r="Q137" s="39">
        <v>-53089.559623355977</v>
      </c>
      <c r="R137" s="39">
        <v>-318537.35774013633</v>
      </c>
      <c r="S137" s="39">
        <v>-583985.15585691668</v>
      </c>
      <c r="T137" s="39">
        <v>-849432.95397369703</v>
      </c>
      <c r="U137" s="40">
        <v>-1114880.7520904774</v>
      </c>
    </row>
    <row r="138" spans="8:21" x14ac:dyDescent="0.3">
      <c r="H138" s="3">
        <f t="shared" si="8"/>
        <v>790</v>
      </c>
      <c r="I138" s="27">
        <v>938508.25996279565</v>
      </c>
      <c r="K138" s="36"/>
      <c r="L138" s="9">
        <f t="shared" si="10"/>
        <v>450</v>
      </c>
      <c r="M138" s="39">
        <v>1017225.7585703572</v>
      </c>
      <c r="N138" s="39">
        <v>762919.31892776792</v>
      </c>
      <c r="O138" s="39">
        <v>508612.87928517861</v>
      </c>
      <c r="P138" s="39">
        <v>254306.43964258931</v>
      </c>
      <c r="Q138" s="39">
        <v>0</v>
      </c>
      <c r="R138" s="39">
        <v>-254306.43964258954</v>
      </c>
      <c r="S138" s="39">
        <v>-508612.87928517861</v>
      </c>
      <c r="T138" s="39">
        <v>-762919.31892776815</v>
      </c>
      <c r="U138" s="40">
        <v>-1017225.7585703572</v>
      </c>
    </row>
    <row r="139" spans="8:21" x14ac:dyDescent="0.3">
      <c r="H139" s="3">
        <f t="shared" si="8"/>
        <v>800</v>
      </c>
      <c r="I139" s="27">
        <v>933219.54075660009</v>
      </c>
      <c r="K139" s="36"/>
      <c r="L139" s="9">
        <f t="shared" si="10"/>
        <v>460</v>
      </c>
      <c r="M139" s="39">
        <v>1024222.191954023</v>
      </c>
      <c r="N139" s="39">
        <v>780359.76529830322</v>
      </c>
      <c r="O139" s="39">
        <v>536497.33864258346</v>
      </c>
      <c r="P139" s="39">
        <v>292634.91198686371</v>
      </c>
      <c r="Q139" s="39">
        <v>48772.485331143718</v>
      </c>
      <c r="R139" s="39">
        <v>-195089.9413245758</v>
      </c>
      <c r="S139" s="39">
        <v>-438952.36798029579</v>
      </c>
      <c r="T139" s="39">
        <v>-682814.79463601531</v>
      </c>
      <c r="U139" s="40">
        <v>-926677.2212917353</v>
      </c>
    </row>
    <row r="140" spans="8:21" x14ac:dyDescent="0.3">
      <c r="H140" s="3">
        <f t="shared" si="8"/>
        <v>810</v>
      </c>
      <c r="I140" s="27">
        <v>927930.48055940028</v>
      </c>
      <c r="K140" s="36"/>
      <c r="L140" s="9">
        <f t="shared" si="10"/>
        <v>470</v>
      </c>
      <c r="M140" s="39">
        <v>1029856.6970484455</v>
      </c>
      <c r="N140" s="39">
        <v>795798.35681016231</v>
      </c>
      <c r="O140" s="39">
        <v>561740.01657187939</v>
      </c>
      <c r="P140" s="39">
        <v>327681.67633359623</v>
      </c>
      <c r="Q140" s="39">
        <v>93623.336095313076</v>
      </c>
      <c r="R140" s="39">
        <v>-140435.00414296985</v>
      </c>
      <c r="S140" s="39">
        <v>-374493.34438125277</v>
      </c>
      <c r="T140" s="39">
        <v>-608551.68461953616</v>
      </c>
      <c r="U140" s="40">
        <v>-842610.02485781908</v>
      </c>
    </row>
    <row r="141" spans="8:21" x14ac:dyDescent="0.3">
      <c r="H141" s="3">
        <f t="shared" si="8"/>
        <v>820</v>
      </c>
      <c r="I141" s="27">
        <v>922645.47247667564</v>
      </c>
      <c r="K141" s="36"/>
      <c r="L141" s="9">
        <f t="shared" si="10"/>
        <v>480</v>
      </c>
      <c r="M141" s="39">
        <v>1034275.851344943</v>
      </c>
      <c r="N141" s="39">
        <v>809433.27496560756</v>
      </c>
      <c r="O141" s="39">
        <v>584590.69858627208</v>
      </c>
      <c r="P141" s="39">
        <v>359748.12220693682</v>
      </c>
      <c r="Q141" s="39">
        <v>134905.54582760134</v>
      </c>
      <c r="R141" s="39">
        <v>-89937.03055173438</v>
      </c>
      <c r="S141" s="39">
        <v>-314779.60693106987</v>
      </c>
      <c r="T141" s="39">
        <v>-539622.18331040535</v>
      </c>
      <c r="U141" s="40">
        <v>-764464.75968974084</v>
      </c>
    </row>
    <row r="142" spans="8:21" x14ac:dyDescent="0.3">
      <c r="H142" s="3">
        <f t="shared" si="8"/>
        <v>830</v>
      </c>
      <c r="I142" s="27">
        <v>917368.49874687241</v>
      </c>
      <c r="K142" s="36"/>
      <c r="L142" s="9">
        <f t="shared" si="10"/>
        <v>490</v>
      </c>
      <c r="M142" s="39">
        <v>1037609.5269966845</v>
      </c>
      <c r="N142" s="39">
        <v>821440.87553904182</v>
      </c>
      <c r="O142" s="39">
        <v>605272.22408139938</v>
      </c>
      <c r="P142" s="39">
        <v>389103.57262375671</v>
      </c>
      <c r="Q142" s="39">
        <v>172934.92116611428</v>
      </c>
      <c r="R142" s="39">
        <v>-43233.730291528162</v>
      </c>
      <c r="S142" s="39">
        <v>-259402.38174917083</v>
      </c>
      <c r="T142" s="39">
        <v>-475571.0332068135</v>
      </c>
      <c r="U142" s="40">
        <v>-691739.68466445571</v>
      </c>
    </row>
    <row r="143" spans="8:21" x14ac:dyDescent="0.3">
      <c r="H143" s="3">
        <f t="shared" si="8"/>
        <v>840</v>
      </c>
      <c r="I143" s="27">
        <v>912103.16653959453</v>
      </c>
      <c r="K143" s="36"/>
      <c r="L143" s="9">
        <f t="shared" si="10"/>
        <v>500</v>
      </c>
      <c r="M143" s="39">
        <v>1039973.0139574554</v>
      </c>
      <c r="N143" s="39">
        <v>831978.41116596432</v>
      </c>
      <c r="O143" s="39">
        <v>623983.80837447336</v>
      </c>
      <c r="P143" s="39">
        <v>415989.20558298216</v>
      </c>
      <c r="Q143" s="39">
        <v>207994.6027914912</v>
      </c>
      <c r="R143" s="39">
        <v>0</v>
      </c>
      <c r="S143" s="39">
        <v>-207994.60279149073</v>
      </c>
      <c r="T143" s="39">
        <v>-415989.20558298216</v>
      </c>
      <c r="U143" s="40">
        <v>-623983.80837447313</v>
      </c>
    </row>
    <row r="144" spans="8:21" x14ac:dyDescent="0.3">
      <c r="H144" s="3">
        <f t="shared" si="8"/>
        <v>850</v>
      </c>
      <c r="I144" s="27">
        <v>906852.74045475852</v>
      </c>
      <c r="K144" s="36"/>
      <c r="L144" s="9">
        <f t="shared" si="10"/>
        <v>510</v>
      </c>
      <c r="M144" s="39">
        <v>1041468.8421731052</v>
      </c>
      <c r="N144" s="39">
        <v>841186.37252443121</v>
      </c>
      <c r="O144" s="39">
        <v>640903.90287575708</v>
      </c>
      <c r="P144" s="39">
        <v>440621.43322708295</v>
      </c>
      <c r="Q144" s="39">
        <v>240338.96357840882</v>
      </c>
      <c r="R144" s="39">
        <v>40056.493929734686</v>
      </c>
      <c r="S144" s="39">
        <v>-160225.97571893921</v>
      </c>
      <c r="T144" s="39">
        <v>-360508.44536761334</v>
      </c>
      <c r="U144" s="40">
        <v>-560790.91501628747</v>
      </c>
    </row>
    <row r="145" spans="8:21" x14ac:dyDescent="0.3">
      <c r="H145" s="3">
        <f t="shared" si="8"/>
        <v>860</v>
      </c>
      <c r="I145" s="27">
        <v>901620.17205215618</v>
      </c>
      <c r="K145" s="36"/>
      <c r="L145" s="9">
        <f t="shared" si="10"/>
        <v>520</v>
      </c>
      <c r="M145" s="39">
        <v>1042188.3499840337</v>
      </c>
      <c r="N145" s="39">
        <v>849190.50739439786</v>
      </c>
      <c r="O145" s="39">
        <v>656192.664804762</v>
      </c>
      <c r="P145" s="39">
        <v>463194.82221512613</v>
      </c>
      <c r="Q145" s="39">
        <v>270196.97962549026</v>
      </c>
      <c r="R145" s="39">
        <v>77199.137035854394</v>
      </c>
      <c r="S145" s="39">
        <v>-115798.70555378147</v>
      </c>
      <c r="T145" s="39">
        <v>-308796.54814341734</v>
      </c>
      <c r="U145" s="40">
        <v>-501794.39073305321</v>
      </c>
    </row>
    <row r="146" spans="8:21" x14ac:dyDescent="0.3">
      <c r="H146" s="3">
        <f t="shared" si="8"/>
        <v>870</v>
      </c>
      <c r="I146" s="27">
        <v>896408.12670511822</v>
      </c>
      <c r="K146" s="36"/>
      <c r="L146" s="9">
        <f t="shared" si="10"/>
        <v>530</v>
      </c>
      <c r="M146" s="39">
        <v>1042213.0378078975</v>
      </c>
      <c r="N146" s="39">
        <v>856103.56677077292</v>
      </c>
      <c r="O146" s="39">
        <v>669994.0957336484</v>
      </c>
      <c r="P146" s="39">
        <v>483884.62469652388</v>
      </c>
      <c r="Q146" s="39">
        <v>297775.15365939937</v>
      </c>
      <c r="R146" s="39">
        <v>111665.68262227462</v>
      </c>
      <c r="S146" s="39">
        <v>-74443.7884148499</v>
      </c>
      <c r="T146" s="39">
        <v>-260553.25945197465</v>
      </c>
      <c r="U146" s="40">
        <v>-446662.73048909893</v>
      </c>
    </row>
    <row r="147" spans="8:21" x14ac:dyDescent="0.3">
      <c r="H147" s="3">
        <f t="shared" si="8"/>
        <v>880</v>
      </c>
      <c r="I147" s="27">
        <v>891219.0080404561</v>
      </c>
      <c r="K147" s="36"/>
      <c r="L147" s="9">
        <f t="shared" si="10"/>
        <v>540</v>
      </c>
      <c r="M147" s="39">
        <v>1041615.7395877398</v>
      </c>
      <c r="N147" s="39">
        <v>862026.81896916404</v>
      </c>
      <c r="O147" s="39">
        <v>682437.89835058805</v>
      </c>
      <c r="P147" s="39">
        <v>502848.97773201228</v>
      </c>
      <c r="Q147" s="39">
        <v>323260.05711343652</v>
      </c>
      <c r="R147" s="39">
        <v>143671.13649486075</v>
      </c>
      <c r="S147" s="39">
        <v>-35917.784123715246</v>
      </c>
      <c r="T147" s="39">
        <v>-215506.70474229078</v>
      </c>
      <c r="U147" s="40">
        <v>-395095.62536086678</v>
      </c>
    </row>
    <row r="148" spans="8:21" x14ac:dyDescent="0.3">
      <c r="H148" s="3">
        <f t="shared" si="8"/>
        <v>890</v>
      </c>
      <c r="I148" s="27">
        <v>886054.9801989242</v>
      </c>
      <c r="K148" s="36"/>
      <c r="L148" s="9">
        <f t="shared" si="10"/>
        <v>550</v>
      </c>
      <c r="M148" s="39">
        <v>1040461.6391104673</v>
      </c>
      <c r="N148" s="39">
        <v>867051.36592538946</v>
      </c>
      <c r="O148" s="39">
        <v>693641.09274031152</v>
      </c>
      <c r="P148" s="39">
        <v>520230.8195552337</v>
      </c>
      <c r="Q148" s="39">
        <v>346820.54637015588</v>
      </c>
      <c r="R148" s="39">
        <v>173410.27318507782</v>
      </c>
      <c r="S148" s="39">
        <v>0</v>
      </c>
      <c r="T148" s="39">
        <v>-173410.27318507782</v>
      </c>
      <c r="U148" s="40">
        <v>-346820.54637015564</v>
      </c>
    </row>
    <row r="149" spans="8:21" x14ac:dyDescent="0.3">
      <c r="H149" s="3">
        <f t="shared" si="8"/>
        <v>900</v>
      </c>
      <c r="I149" s="27">
        <v>880917.98812586744</v>
      </c>
      <c r="K149" s="36"/>
      <c r="L149" s="9">
        <f t="shared" si="10"/>
        <v>560</v>
      </c>
      <c r="M149" s="39">
        <v>1038809.1538872577</v>
      </c>
      <c r="N149" s="39">
        <v>871259.29035705491</v>
      </c>
      <c r="O149" s="39">
        <v>703709.42682685191</v>
      </c>
      <c r="P149" s="39">
        <v>536159.56329664914</v>
      </c>
      <c r="Q149" s="39">
        <v>368609.69976644637</v>
      </c>
      <c r="R149" s="39">
        <v>201059.83623624337</v>
      </c>
      <c r="S149" s="39">
        <v>33509.9727060406</v>
      </c>
      <c r="T149" s="39">
        <v>-134039.89082416217</v>
      </c>
      <c r="U149" s="40">
        <v>-301589.75435436494</v>
      </c>
    </row>
    <row r="150" spans="8:21" x14ac:dyDescent="0.3">
      <c r="H150" s="3">
        <f t="shared" si="8"/>
        <v>910</v>
      </c>
      <c r="I150" s="27">
        <v>875809.77607975854</v>
      </c>
      <c r="K150" s="36"/>
      <c r="L150" s="9">
        <f t="shared" si="10"/>
        <v>570</v>
      </c>
      <c r="M150" s="39">
        <v>1036710.7056539026</v>
      </c>
      <c r="N150" s="39">
        <v>874724.6578954804</v>
      </c>
      <c r="O150" s="39">
        <v>712738.61013705819</v>
      </c>
      <c r="P150" s="39">
        <v>550752.56237863586</v>
      </c>
      <c r="Q150" s="39">
        <v>388766.51462021354</v>
      </c>
      <c r="R150" s="39">
        <v>226780.46686179121</v>
      </c>
      <c r="S150" s="39">
        <v>64794.419103368884</v>
      </c>
      <c r="T150" s="39">
        <v>-97191.62865505321</v>
      </c>
      <c r="U150" s="40">
        <v>-259177.67641347577</v>
      </c>
    </row>
    <row r="151" spans="8:21" x14ac:dyDescent="0.3">
      <c r="H151" s="3">
        <f t="shared" ref="H151:H186" si="11">10+H150</f>
        <v>920</v>
      </c>
      <c r="I151" s="27">
        <v>870731.90452703345</v>
      </c>
      <c r="K151" s="36"/>
      <c r="L151" s="9">
        <f t="shared" si="10"/>
        <v>580</v>
      </c>
      <c r="M151" s="39">
        <v>1034213.393547006</v>
      </c>
      <c r="N151" s="39">
        <v>877514.39452473237</v>
      </c>
      <c r="O151" s="39">
        <v>720815.39550245879</v>
      </c>
      <c r="P151" s="39">
        <v>564116.39648018521</v>
      </c>
      <c r="Q151" s="39">
        <v>407417.3974579114</v>
      </c>
      <c r="R151" s="39">
        <v>250718.39843563782</v>
      </c>
      <c r="S151" s="39">
        <v>94019.399413364241</v>
      </c>
      <c r="T151" s="39">
        <v>-62679.599608909339</v>
      </c>
      <c r="U151" s="40">
        <v>-219378.59863118292</v>
      </c>
    </row>
    <row r="152" spans="8:21" x14ac:dyDescent="0.3">
      <c r="H152" s="3">
        <f t="shared" si="11"/>
        <v>930</v>
      </c>
      <c r="I152" s="27">
        <v>865685.76557432907</v>
      </c>
      <c r="K152" s="36"/>
      <c r="L152" s="9">
        <f t="shared" si="10"/>
        <v>590</v>
      </c>
      <c r="M152" s="39">
        <v>1031359.583523102</v>
      </c>
      <c r="N152" s="39">
        <v>879689.05653441045</v>
      </c>
      <c r="O152" s="39">
        <v>728018.52954571904</v>
      </c>
      <c r="P152" s="39">
        <v>576348.00255702762</v>
      </c>
      <c r="Q152" s="39">
        <v>424677.4755683362</v>
      </c>
      <c r="R152" s="39">
        <v>273006.94857964478</v>
      </c>
      <c r="S152" s="39">
        <v>121336.42159095313</v>
      </c>
      <c r="T152" s="39">
        <v>-30334.105397738284</v>
      </c>
      <c r="U152" s="40">
        <v>-182004.6323864297</v>
      </c>
    </row>
    <row r="153" spans="8:21" x14ac:dyDescent="0.3">
      <c r="H153" s="3">
        <f t="shared" si="11"/>
        <v>940</v>
      </c>
      <c r="I153" s="27">
        <v>860672.59707396477</v>
      </c>
      <c r="K153" s="36"/>
      <c r="L153" s="9">
        <f t="shared" si="10"/>
        <v>600</v>
      </c>
      <c r="M153" s="39">
        <v>1028187.4255177247</v>
      </c>
      <c r="N153" s="39">
        <v>881303.50758662121</v>
      </c>
      <c r="O153" s="39">
        <v>734419.5896555176</v>
      </c>
      <c r="P153" s="39">
        <v>587535.67172441399</v>
      </c>
      <c r="Q153" s="39">
        <v>440651.75379331061</v>
      </c>
      <c r="R153" s="39">
        <v>293767.83586220699</v>
      </c>
      <c r="S153" s="39">
        <v>146883.91793110338</v>
      </c>
      <c r="T153" s="39">
        <v>0</v>
      </c>
      <c r="U153" s="40">
        <v>-146883.91793110361</v>
      </c>
    </row>
    <row r="154" spans="8:21" x14ac:dyDescent="0.3">
      <c r="H154" s="3">
        <f t="shared" si="11"/>
        <v>950</v>
      </c>
      <c r="I154" s="27">
        <v>855693.49552483717</v>
      </c>
      <c r="K154" s="36"/>
      <c r="L154" s="9">
        <f t="shared" si="10"/>
        <v>610</v>
      </c>
      <c r="M154" s="39">
        <v>1024731.3081142049</v>
      </c>
      <c r="N154" s="39">
        <v>882407.51532056532</v>
      </c>
      <c r="O154" s="39">
        <v>740083.72252692573</v>
      </c>
      <c r="P154" s="39">
        <v>597759.92973328615</v>
      </c>
      <c r="Q154" s="39">
        <v>455436.13693964668</v>
      </c>
      <c r="R154" s="39">
        <v>313112.34414600697</v>
      </c>
      <c r="S154" s="39">
        <v>170788.55135236727</v>
      </c>
      <c r="T154" s="39">
        <v>28464.758558727801</v>
      </c>
      <c r="U154" s="40">
        <v>-113859.03423491167</v>
      </c>
    </row>
    <row r="155" spans="8:21" x14ac:dyDescent="0.3">
      <c r="H155" s="3">
        <f t="shared" si="11"/>
        <v>960</v>
      </c>
      <c r="I155" s="27">
        <v>850749.42787872744</v>
      </c>
      <c r="K155" s="36"/>
      <c r="L155" s="9">
        <f t="shared" si="10"/>
        <v>620</v>
      </c>
      <c r="M155" s="39">
        <v>1021022.2590464328</v>
      </c>
      <c r="N155" s="39">
        <v>883046.27809421206</v>
      </c>
      <c r="O155" s="39">
        <v>745070.29714199144</v>
      </c>
      <c r="P155" s="39">
        <v>607094.31618977082</v>
      </c>
      <c r="Q155" s="39">
        <v>469118.33523755008</v>
      </c>
      <c r="R155" s="39">
        <v>331142.35428532958</v>
      </c>
      <c r="S155" s="39">
        <v>193166.37333310884</v>
      </c>
      <c r="T155" s="39">
        <v>55190.392380888108</v>
      </c>
      <c r="U155" s="40">
        <v>-82785.588571332395</v>
      </c>
    </row>
    <row r="156" spans="8:21" x14ac:dyDescent="0.3">
      <c r="H156" s="3">
        <f t="shared" si="11"/>
        <v>970</v>
      </c>
      <c r="I156" s="27">
        <v>845841.24235121533</v>
      </c>
      <c r="K156" s="36"/>
      <c r="L156" s="9">
        <f t="shared" si="10"/>
        <v>630</v>
      </c>
      <c r="M156" s="39">
        <v>1017088.298646522</v>
      </c>
      <c r="N156" s="39">
        <v>883260.89092987438</v>
      </c>
      <c r="O156" s="39">
        <v>749433.48321322678</v>
      </c>
      <c r="P156" s="39">
        <v>615606.07549657905</v>
      </c>
      <c r="Q156" s="39">
        <v>481778.66777993157</v>
      </c>
      <c r="R156" s="39">
        <v>347951.26006328384</v>
      </c>
      <c r="S156" s="39">
        <v>214123.85234663635</v>
      </c>
      <c r="T156" s="39">
        <v>80296.444629988633</v>
      </c>
      <c r="U156" s="40">
        <v>-53530.963086658856</v>
      </c>
    </row>
    <row r="157" spans="8:21" x14ac:dyDescent="0.3">
      <c r="H157" s="3">
        <f t="shared" si="11"/>
        <v>980</v>
      </c>
      <c r="I157" s="27">
        <v>840969.67832663003</v>
      </c>
      <c r="K157" s="36"/>
      <c r="L157" s="9">
        <f t="shared" si="10"/>
        <v>640</v>
      </c>
      <c r="M157" s="39">
        <v>1012954.7523269124</v>
      </c>
      <c r="N157" s="39">
        <v>883088.75843884668</v>
      </c>
      <c r="O157" s="39">
        <v>753222.76455078099</v>
      </c>
      <c r="P157" s="39">
        <v>623356.77066271531</v>
      </c>
      <c r="Q157" s="39">
        <v>493490.77677464974</v>
      </c>
      <c r="R157" s="39">
        <v>363624.78288658406</v>
      </c>
      <c r="S157" s="39">
        <v>233758.78899851837</v>
      </c>
      <c r="T157" s="39">
        <v>103892.79511045269</v>
      </c>
      <c r="U157" s="40">
        <v>-25973.198777612997</v>
      </c>
    </row>
    <row r="158" spans="8:21" x14ac:dyDescent="0.3">
      <c r="H158" s="3">
        <f t="shared" si="11"/>
        <v>990</v>
      </c>
      <c r="I158" s="27">
        <v>836135.37543784943</v>
      </c>
      <c r="K158" s="36"/>
      <c r="L158" s="9">
        <f t="shared" si="10"/>
        <v>650</v>
      </c>
      <c r="M158" s="39">
        <v>1008644.5273243742</v>
      </c>
      <c r="N158" s="39">
        <v>882563.96140882745</v>
      </c>
      <c r="O158" s="39">
        <v>756483.39549328061</v>
      </c>
      <c r="P158" s="39">
        <v>630402.82957773388</v>
      </c>
      <c r="Q158" s="39">
        <v>504322.26366218715</v>
      </c>
      <c r="R158" s="39">
        <v>378241.6977466403</v>
      </c>
      <c r="S158" s="39">
        <v>252161.13183109346</v>
      </c>
      <c r="T158" s="39">
        <v>126080.56591554685</v>
      </c>
      <c r="U158" s="40">
        <v>0</v>
      </c>
    </row>
    <row r="159" spans="8:21" x14ac:dyDescent="0.3">
      <c r="H159" s="3">
        <f t="shared" si="11"/>
        <v>1000</v>
      </c>
      <c r="I159" s="27">
        <v>831338.88189396961</v>
      </c>
      <c r="K159" s="36"/>
      <c r="L159" s="9">
        <f t="shared" si="10"/>
        <v>660</v>
      </c>
      <c r="M159" s="39">
        <v>1004178.3582037643</v>
      </c>
      <c r="N159" s="39">
        <v>881717.58281306131</v>
      </c>
      <c r="O159" s="39">
        <v>759256.80742235843</v>
      </c>
      <c r="P159" s="39">
        <v>636796.03203165543</v>
      </c>
      <c r="Q159" s="39">
        <v>514335.25664095255</v>
      </c>
      <c r="R159" s="39">
        <v>391874.48125024955</v>
      </c>
      <c r="S159" s="39">
        <v>269413.70585954655</v>
      </c>
      <c r="T159" s="39">
        <v>146952.93046884355</v>
      </c>
      <c r="U159" s="40">
        <v>24492.155078140786</v>
      </c>
    </row>
    <row r="160" spans="8:21" x14ac:dyDescent="0.3">
      <c r="H160" s="3">
        <f t="shared" si="11"/>
        <v>1010</v>
      </c>
      <c r="I160" s="27">
        <v>826580.66212189128</v>
      </c>
      <c r="K160" s="36"/>
      <c r="L160" s="9">
        <f t="shared" si="10"/>
        <v>670</v>
      </c>
      <c r="M160" s="39">
        <v>999575.0250003644</v>
      </c>
      <c r="N160" s="39">
        <v>880577.99821460666</v>
      </c>
      <c r="O160" s="39">
        <v>761580.97142884904</v>
      </c>
      <c r="P160" s="39">
        <v>642583.94464309141</v>
      </c>
      <c r="Q160" s="39">
        <v>523586.91785733378</v>
      </c>
      <c r="R160" s="39">
        <v>404589.89107157616</v>
      </c>
      <c r="S160" s="39">
        <v>285592.8642858183</v>
      </c>
      <c r="T160" s="39">
        <v>166595.83750006068</v>
      </c>
      <c r="U160" s="40">
        <v>47598.81071430305</v>
      </c>
    </row>
    <row r="161" spans="8:21" x14ac:dyDescent="0.3">
      <c r="H161" s="3">
        <f t="shared" si="11"/>
        <v>1020</v>
      </c>
      <c r="I161" s="27">
        <v>821861.10378166439</v>
      </c>
      <c r="K161" s="36"/>
      <c r="L161" s="9">
        <f t="shared" si="10"/>
        <v>680</v>
      </c>
      <c r="M161" s="39">
        <v>994851.54735301423</v>
      </c>
      <c r="N161" s="39">
        <v>879171.13487010554</v>
      </c>
      <c r="O161" s="39">
        <v>763490.72238719696</v>
      </c>
      <c r="P161" s="39">
        <v>647810.30990428838</v>
      </c>
      <c r="Q161" s="39">
        <v>532129.89742137969</v>
      </c>
      <c r="R161" s="39">
        <v>416449.48493847111</v>
      </c>
      <c r="S161" s="39">
        <v>300769.07245556242</v>
      </c>
      <c r="T161" s="39">
        <v>185088.65997265372</v>
      </c>
      <c r="U161" s="40">
        <v>69408.247489745263</v>
      </c>
    </row>
    <row r="162" spans="8:21" x14ac:dyDescent="0.3">
      <c r="H162" s="3">
        <f t="shared" si="11"/>
        <v>1030</v>
      </c>
      <c r="I162" s="27">
        <v>817180.52420979389</v>
      </c>
      <c r="K162" s="36"/>
      <c r="L162" s="9">
        <f t="shared" si="10"/>
        <v>690</v>
      </c>
      <c r="M162" s="39">
        <v>990023.35753134615</v>
      </c>
      <c r="N162" s="39">
        <v>877520.70326642052</v>
      </c>
      <c r="O162" s="39">
        <v>765018.04900149477</v>
      </c>
      <c r="P162" s="39">
        <v>652515.39473656914</v>
      </c>
      <c r="Q162" s="39">
        <v>540012.7404716434</v>
      </c>
      <c r="R162" s="39">
        <v>427510.08620671765</v>
      </c>
      <c r="S162" s="39">
        <v>315007.4319417919</v>
      </c>
      <c r="T162" s="39">
        <v>202504.77767686639</v>
      </c>
      <c r="U162" s="40">
        <v>90002.123411940644</v>
      </c>
    </row>
    <row r="163" spans="8:21" x14ac:dyDescent="0.3">
      <c r="H163" s="3">
        <f t="shared" si="11"/>
        <v>1040</v>
      </c>
      <c r="I163" s="27">
        <v>812539.176339656</v>
      </c>
      <c r="K163" s="36"/>
      <c r="L163" s="9">
        <f t="shared" si="10"/>
        <v>700</v>
      </c>
      <c r="M163" s="39">
        <v>985104.45487671462</v>
      </c>
      <c r="N163" s="39">
        <v>875648.40433485748</v>
      </c>
      <c r="O163" s="39">
        <v>766192.35379300022</v>
      </c>
      <c r="P163" s="39">
        <v>656736.30325114308</v>
      </c>
      <c r="Q163" s="39">
        <v>547280.25270928594</v>
      </c>
      <c r="R163" s="39">
        <v>437824.2021674288</v>
      </c>
      <c r="S163" s="39">
        <v>328368.15162557154</v>
      </c>
      <c r="T163" s="39">
        <v>218912.10108371451</v>
      </c>
      <c r="U163" s="40">
        <v>109456.05054185726</v>
      </c>
    </row>
    <row r="164" spans="8:21" x14ac:dyDescent="0.3">
      <c r="H164" s="3">
        <f t="shared" si="11"/>
        <v>1050</v>
      </c>
      <c r="I164" s="27">
        <v>807937.25414367905</v>
      </c>
      <c r="K164" s="36"/>
      <c r="L164" s="9">
        <f t="shared" si="10"/>
        <v>710</v>
      </c>
      <c r="M164" s="39">
        <v>980107.54384771537</v>
      </c>
      <c r="N164" s="39">
        <v>873574.11516861594</v>
      </c>
      <c r="O164" s="39">
        <v>767040.6864895164</v>
      </c>
      <c r="P164" s="39">
        <v>660507.25781041686</v>
      </c>
      <c r="Q164" s="39">
        <v>553973.82913131744</v>
      </c>
      <c r="R164" s="39">
        <v>447440.40045221779</v>
      </c>
      <c r="S164" s="39">
        <v>340906.97177311848</v>
      </c>
      <c r="T164" s="39">
        <v>234373.54309401894</v>
      </c>
      <c r="U164" s="40">
        <v>127840.1144149194</v>
      </c>
    </row>
    <row r="165" spans="8:21" x14ac:dyDescent="0.3">
      <c r="H165" s="3">
        <f t="shared" si="11"/>
        <v>1060</v>
      </c>
      <c r="I165" s="27">
        <v>803374.89763781475</v>
      </c>
      <c r="K165" s="36"/>
      <c r="L165" s="9">
        <f t="shared" si="10"/>
        <v>720</v>
      </c>
      <c r="M165" s="39">
        <v>975044.15757914027</v>
      </c>
      <c r="N165" s="39">
        <v>871316.05570901895</v>
      </c>
      <c r="O165" s="39">
        <v>767587.95383889764</v>
      </c>
      <c r="P165" s="39">
        <v>663859.85196877632</v>
      </c>
      <c r="Q165" s="39">
        <v>560131.750098655</v>
      </c>
      <c r="R165" s="39">
        <v>456403.64822853368</v>
      </c>
      <c r="S165" s="39">
        <v>352675.54635841236</v>
      </c>
      <c r="T165" s="39">
        <v>248947.44448829116</v>
      </c>
      <c r="U165" s="40">
        <v>145219.34261816973</v>
      </c>
    </row>
    <row r="166" spans="8:21" x14ac:dyDescent="0.3">
      <c r="H166" s="3">
        <f t="shared" si="11"/>
        <v>1070</v>
      </c>
      <c r="I166" s="27">
        <v>798852.19748518313</v>
      </c>
      <c r="K166" s="36"/>
      <c r="L166" s="9">
        <f t="shared" si="10"/>
        <v>730</v>
      </c>
      <c r="M166" s="39">
        <v>969924.76862044504</v>
      </c>
      <c r="N166" s="39">
        <v>868890.93855581537</v>
      </c>
      <c r="O166" s="39">
        <v>767857.1084911857</v>
      </c>
      <c r="P166" s="39">
        <v>666823.27842655592</v>
      </c>
      <c r="Q166" s="39">
        <v>565789.44836192625</v>
      </c>
      <c r="R166" s="39">
        <v>464755.61829729658</v>
      </c>
      <c r="S166" s="39">
        <v>363721.78823266691</v>
      </c>
      <c r="T166" s="39">
        <v>262687.95816803724</v>
      </c>
      <c r="U166" s="40">
        <v>161654.12810340757</v>
      </c>
    </row>
    <row r="167" spans="8:21" x14ac:dyDescent="0.3">
      <c r="H167" s="3">
        <f t="shared" si="11"/>
        <v>1080</v>
      </c>
      <c r="I167" s="27">
        <v>794369.19923238666</v>
      </c>
      <c r="K167" s="36"/>
      <c r="L167" s="9">
        <f t="shared" si="10"/>
        <v>740</v>
      </c>
      <c r="M167" s="39">
        <v>964758.88831064594</v>
      </c>
      <c r="N167" s="39">
        <v>866314.10378915153</v>
      </c>
      <c r="O167" s="39">
        <v>767869.319267657</v>
      </c>
      <c r="P167" s="39">
        <v>669424.53474616248</v>
      </c>
      <c r="Q167" s="39">
        <v>570979.75022466807</v>
      </c>
      <c r="R167" s="39">
        <v>472534.96570317354</v>
      </c>
      <c r="S167" s="39">
        <v>374090.18118167901</v>
      </c>
      <c r="T167" s="39">
        <v>275645.39666018472</v>
      </c>
      <c r="U167" s="40">
        <v>177200.61213869019</v>
      </c>
    </row>
    <row r="168" spans="8:21" x14ac:dyDescent="0.3">
      <c r="H168" s="3">
        <f t="shared" si="11"/>
        <v>1090</v>
      </c>
      <c r="I168" s="27">
        <v>789925.907209086</v>
      </c>
      <c r="K168" s="36"/>
      <c r="L168" s="9">
        <f t="shared" si="10"/>
        <v>750</v>
      </c>
      <c r="M168" s="39">
        <v>959555.15606580989</v>
      </c>
      <c r="N168" s="39">
        <v>863599.64045922889</v>
      </c>
      <c r="O168" s="39">
        <v>767644.12485264789</v>
      </c>
      <c r="P168" s="39">
        <v>671688.60924606689</v>
      </c>
      <c r="Q168" s="39">
        <v>575733.093639486</v>
      </c>
      <c r="R168" s="39">
        <v>479777.578032905</v>
      </c>
      <c r="S168" s="39">
        <v>383822.062426324</v>
      </c>
      <c r="T168" s="39">
        <v>287866.546819743</v>
      </c>
      <c r="U168" s="40">
        <v>191911.031213162</v>
      </c>
    </row>
    <row r="169" spans="8:21" x14ac:dyDescent="0.3">
      <c r="H169" s="3">
        <f t="shared" si="11"/>
        <v>1100</v>
      </c>
      <c r="I169" s="27">
        <v>785522.28811860352</v>
      </c>
      <c r="K169" s="36"/>
      <c r="L169" s="9">
        <f t="shared" si="10"/>
        <v>760</v>
      </c>
      <c r="M169" s="39">
        <v>954321.41969896876</v>
      </c>
      <c r="N169" s="39">
        <v>860760.49619906978</v>
      </c>
      <c r="O169" s="39">
        <v>767199.57269917091</v>
      </c>
      <c r="P169" s="39">
        <v>673638.64919927204</v>
      </c>
      <c r="Q169" s="39">
        <v>580077.72569937317</v>
      </c>
      <c r="R169" s="39">
        <v>486516.80219947419</v>
      </c>
      <c r="S169" s="39">
        <v>392955.87869957532</v>
      </c>
      <c r="T169" s="39">
        <v>299394.95519967633</v>
      </c>
      <c r="U169" s="40">
        <v>205834.03169977758</v>
      </c>
    </row>
    <row r="170" spans="8:21" x14ac:dyDescent="0.3">
      <c r="H170" s="3">
        <f t="shared" si="11"/>
        <v>1110</v>
      </c>
      <c r="I170" s="27">
        <v>781158.27434496093</v>
      </c>
      <c r="K170" s="36"/>
      <c r="L170" s="9">
        <f t="shared" si="10"/>
        <v>770</v>
      </c>
      <c r="M170" s="39">
        <v>949064.80775661976</v>
      </c>
      <c r="N170" s="39">
        <v>857808.57624156016</v>
      </c>
      <c r="O170" s="39">
        <v>766552.34472650057</v>
      </c>
      <c r="P170" s="39">
        <v>675296.11321144097</v>
      </c>
      <c r="Q170" s="39">
        <v>584039.88169638137</v>
      </c>
      <c r="R170" s="39">
        <v>492783.65018132178</v>
      </c>
      <c r="S170" s="39">
        <v>401527.41866626218</v>
      </c>
      <c r="T170" s="39">
        <v>310271.18715120247</v>
      </c>
      <c r="U170" s="40">
        <v>219014.95563614299</v>
      </c>
    </row>
    <row r="171" spans="8:21" x14ac:dyDescent="0.3">
      <c r="H171" s="3">
        <f t="shared" si="11"/>
        <v>1120</v>
      </c>
      <c r="I171" s="27">
        <v>776833.76699948742</v>
      </c>
      <c r="K171" s="36"/>
      <c r="L171" s="9">
        <f t="shared" si="10"/>
        <v>780</v>
      </c>
      <c r="M171" s="39">
        <v>943791.79473824822</v>
      </c>
      <c r="N171" s="39">
        <v>854754.83297048905</v>
      </c>
      <c r="O171" s="39">
        <v>765717.87120272976</v>
      </c>
      <c r="P171" s="39">
        <v>676680.90943497047</v>
      </c>
      <c r="Q171" s="39">
        <v>587643.94766721118</v>
      </c>
      <c r="R171" s="39">
        <v>498606.985899452</v>
      </c>
      <c r="S171" s="39">
        <v>409570.02413169271</v>
      </c>
      <c r="T171" s="39">
        <v>320533.06236393354</v>
      </c>
      <c r="U171" s="40">
        <v>231496.10059617413</v>
      </c>
    </row>
    <row r="172" spans="8:21" x14ac:dyDescent="0.3">
      <c r="H172" s="3">
        <f t="shared" si="11"/>
        <v>1130</v>
      </c>
      <c r="I172" s="27">
        <v>772548.63872813003</v>
      </c>
      <c r="K172" s="36"/>
      <c r="L172" s="9">
        <f t="shared" si="10"/>
        <v>790</v>
      </c>
      <c r="M172" s="39">
        <v>938508.25996279565</v>
      </c>
      <c r="N172" s="39">
        <v>851609.34700327751</v>
      </c>
      <c r="O172" s="39">
        <v>764710.43404375936</v>
      </c>
      <c r="P172" s="39">
        <v>677811.52108424122</v>
      </c>
      <c r="Q172" s="39">
        <v>590912.60812472319</v>
      </c>
      <c r="R172" s="39">
        <v>504013.69516520505</v>
      </c>
      <c r="S172" s="39">
        <v>417114.7822056869</v>
      </c>
      <c r="T172" s="39">
        <v>330215.86924616876</v>
      </c>
      <c r="U172" s="40">
        <v>243316.95628665062</v>
      </c>
    </row>
    <row r="173" spans="8:21" x14ac:dyDescent="0.3">
      <c r="H173" s="3">
        <f t="shared" si="11"/>
        <v>1140</v>
      </c>
      <c r="I173" s="27">
        <v>768302.73629877809</v>
      </c>
      <c r="K173" s="36"/>
      <c r="L173" s="9">
        <f t="shared" si="10"/>
        <v>800</v>
      </c>
      <c r="M173" s="39">
        <v>933219.54075660009</v>
      </c>
      <c r="N173" s="39">
        <v>848381.40068781818</v>
      </c>
      <c r="O173" s="39">
        <v>763543.26061903639</v>
      </c>
      <c r="P173" s="39">
        <v>678705.12055025459</v>
      </c>
      <c r="Q173" s="39">
        <v>593866.9804814728</v>
      </c>
      <c r="R173" s="39">
        <v>509028.840412691</v>
      </c>
      <c r="S173" s="39">
        <v>424190.70034390921</v>
      </c>
      <c r="T173" s="39">
        <v>339352.5602751273</v>
      </c>
      <c r="U173" s="40">
        <v>254514.42020634562</v>
      </c>
    </row>
    <row r="174" spans="8:21" x14ac:dyDescent="0.3">
      <c r="H174" s="3">
        <f t="shared" si="11"/>
        <v>1150</v>
      </c>
      <c r="I174" s="27">
        <v>764095.88298626314</v>
      </c>
      <c r="K174" s="36"/>
      <c r="L174" s="9">
        <f t="shared" si="10"/>
        <v>810</v>
      </c>
      <c r="M174" s="39">
        <v>927930.48055940028</v>
      </c>
      <c r="N174" s="39">
        <v>845079.5447951681</v>
      </c>
      <c r="O174" s="39">
        <v>762228.60903093591</v>
      </c>
      <c r="P174" s="39">
        <v>679377.67326670373</v>
      </c>
      <c r="Q174" s="39">
        <v>596526.73750247154</v>
      </c>
      <c r="R174" s="39">
        <v>513675.80173823948</v>
      </c>
      <c r="S174" s="39">
        <v>430824.86597400729</v>
      </c>
      <c r="T174" s="39">
        <v>347973.93020977511</v>
      </c>
      <c r="U174" s="40">
        <v>265122.9944455428</v>
      </c>
    </row>
    <row r="175" spans="8:21" x14ac:dyDescent="0.3">
      <c r="H175" s="3">
        <f t="shared" si="11"/>
        <v>1160</v>
      </c>
      <c r="I175" s="27">
        <v>759927.88077116862</v>
      </c>
      <c r="K175" s="36"/>
      <c r="L175" s="9">
        <f t="shared" si="10"/>
        <v>820</v>
      </c>
      <c r="M175" s="39">
        <v>922645.47247667564</v>
      </c>
      <c r="N175" s="39">
        <v>841711.65910152858</v>
      </c>
      <c r="O175" s="39">
        <v>760777.84572638164</v>
      </c>
      <c r="P175" s="39">
        <v>679844.03235123469</v>
      </c>
      <c r="Q175" s="39">
        <v>598910.21897608775</v>
      </c>
      <c r="R175" s="39">
        <v>517976.40560094069</v>
      </c>
      <c r="S175" s="39">
        <v>437042.59222579375</v>
      </c>
      <c r="T175" s="39">
        <v>356108.77885064681</v>
      </c>
      <c r="U175" s="40">
        <v>275174.96547549986</v>
      </c>
    </row>
    <row r="176" spans="8:21" x14ac:dyDescent="0.3">
      <c r="H176" s="3">
        <f t="shared" si="11"/>
        <v>1170</v>
      </c>
      <c r="I176" s="27">
        <v>755798.51236724888</v>
      </c>
      <c r="K176" s="36"/>
      <c r="L176" s="9">
        <f t="shared" si="10"/>
        <v>830</v>
      </c>
      <c r="M176" s="39">
        <v>917368.49874687241</v>
      </c>
      <c r="N176" s="39">
        <v>838285.00747559033</v>
      </c>
      <c r="O176" s="39">
        <v>759201.51620430825</v>
      </c>
      <c r="P176" s="39">
        <v>680118.02493302617</v>
      </c>
      <c r="Q176" s="39">
        <v>601034.53366174398</v>
      </c>
      <c r="R176" s="39">
        <v>521951.04239046189</v>
      </c>
      <c r="S176" s="39">
        <v>442867.55111917981</v>
      </c>
      <c r="T176" s="39">
        <v>363784.05984789762</v>
      </c>
      <c r="U176" s="40">
        <v>284700.56857661554</v>
      </c>
    </row>
    <row r="177" spans="8:21" x14ac:dyDescent="0.3">
      <c r="H177" s="3">
        <f t="shared" si="11"/>
        <v>1180</v>
      </c>
      <c r="I177" s="27">
        <v>751707.54309099726</v>
      </c>
      <c r="K177" s="36"/>
      <c r="L177" s="9">
        <f t="shared" si="10"/>
        <v>840</v>
      </c>
      <c r="M177" s="39">
        <v>912103.16653959453</v>
      </c>
      <c r="N177" s="39">
        <v>834806.28801928996</v>
      </c>
      <c r="O177" s="39">
        <v>757509.40949898527</v>
      </c>
      <c r="P177" s="39">
        <v>680212.5309786807</v>
      </c>
      <c r="Q177" s="39">
        <v>602915.65245837602</v>
      </c>
      <c r="R177" s="39">
        <v>525618.77393807145</v>
      </c>
      <c r="S177" s="39">
        <v>448321.89541776676</v>
      </c>
      <c r="T177" s="39">
        <v>371025.01689746219</v>
      </c>
      <c r="U177" s="40">
        <v>293728.13837715751</v>
      </c>
    </row>
    <row r="178" spans="8:21" x14ac:dyDescent="0.3">
      <c r="H178" s="3">
        <f t="shared" si="11"/>
        <v>1190</v>
      </c>
      <c r="I178" s="27">
        <v>747654.72258575377</v>
      </c>
      <c r="K178" s="36"/>
      <c r="L178" s="9">
        <f t="shared" si="10"/>
        <v>850</v>
      </c>
      <c r="M178" s="39">
        <v>906852.74045475852</v>
      </c>
      <c r="N178" s="39">
        <v>831281.67875019531</v>
      </c>
      <c r="O178" s="39">
        <v>755710.6170456321</v>
      </c>
      <c r="P178" s="39">
        <v>680139.55534106889</v>
      </c>
      <c r="Q178" s="39">
        <v>604568.49363650568</v>
      </c>
      <c r="R178" s="39">
        <v>528997.43193194247</v>
      </c>
      <c r="S178" s="39">
        <v>453426.37022737926</v>
      </c>
      <c r="T178" s="39">
        <v>377855.30852281593</v>
      </c>
      <c r="U178" s="40">
        <v>302284.24681825272</v>
      </c>
    </row>
    <row r="179" spans="8:21" x14ac:dyDescent="0.3">
      <c r="H179" s="3">
        <f t="shared" si="11"/>
        <v>1200</v>
      </c>
      <c r="I179" s="27">
        <v>743639.78641175677</v>
      </c>
      <c r="K179" s="36"/>
      <c r="L179" s="9">
        <f t="shared" si="10"/>
        <v>860</v>
      </c>
      <c r="M179" s="39">
        <v>901620.17205215618</v>
      </c>
      <c r="N179" s="39">
        <v>827716.87926099577</v>
      </c>
      <c r="O179" s="39">
        <v>753813.58646983537</v>
      </c>
      <c r="P179" s="39">
        <v>679910.29367867508</v>
      </c>
      <c r="Q179" s="39">
        <v>606007.00088751479</v>
      </c>
      <c r="R179" s="39">
        <v>532103.70809635438</v>
      </c>
      <c r="S179" s="39">
        <v>458200.4153051941</v>
      </c>
      <c r="T179" s="39">
        <v>384297.12251403369</v>
      </c>
      <c r="U179" s="40">
        <v>310393.8297228734</v>
      </c>
    </row>
    <row r="180" spans="8:21" x14ac:dyDescent="0.3">
      <c r="H180" s="3">
        <f t="shared" si="11"/>
        <v>1210</v>
      </c>
      <c r="I180" s="27">
        <v>739662.4575125745</v>
      </c>
      <c r="K180" s="36"/>
      <c r="L180" s="9">
        <f t="shared" si="10"/>
        <v>870</v>
      </c>
      <c r="M180" s="39">
        <v>896408.12670511822</v>
      </c>
      <c r="N180" s="39">
        <v>824117.14874502807</v>
      </c>
      <c r="O180" s="39">
        <v>751826.17078493792</v>
      </c>
      <c r="P180" s="39">
        <v>679535.19282484776</v>
      </c>
      <c r="Q180" s="39">
        <v>607244.21486475749</v>
      </c>
      <c r="R180" s="39">
        <v>534953.23690466734</v>
      </c>
      <c r="S180" s="39">
        <v>462662.25894457719</v>
      </c>
      <c r="T180" s="39">
        <v>390371.28098448704</v>
      </c>
      <c r="U180" s="40">
        <v>318080.30302439677</v>
      </c>
    </row>
    <row r="181" spans="8:21" x14ac:dyDescent="0.3">
      <c r="H181" s="3">
        <f t="shared" si="11"/>
        <v>1220</v>
      </c>
      <c r="I181" s="27">
        <v>735722.44756746781</v>
      </c>
      <c r="K181" s="36"/>
      <c r="L181" s="9">
        <f t="shared" si="10"/>
        <v>880</v>
      </c>
      <c r="M181" s="39">
        <v>891219.0080404561</v>
      </c>
      <c r="N181" s="39">
        <v>820487.34073565807</v>
      </c>
      <c r="O181" s="39">
        <v>749755.67343085993</v>
      </c>
      <c r="P181" s="39">
        <v>679024.00612606178</v>
      </c>
      <c r="Q181" s="39">
        <v>608292.33882126375</v>
      </c>
      <c r="R181" s="39">
        <v>537560.67151646561</v>
      </c>
      <c r="S181" s="39">
        <v>466829.00421166746</v>
      </c>
      <c r="T181" s="39">
        <v>396097.33690686943</v>
      </c>
      <c r="U181" s="40">
        <v>325365.66960207128</v>
      </c>
    </row>
    <row r="182" spans="8:21" x14ac:dyDescent="0.3">
      <c r="H182" s="3">
        <f t="shared" si="11"/>
        <v>1230</v>
      </c>
      <c r="I182" s="27">
        <v>731819.45823855849</v>
      </c>
      <c r="K182" s="36"/>
      <c r="L182" s="9">
        <f t="shared" si="10"/>
        <v>890</v>
      </c>
      <c r="M182" s="39">
        <v>886054.9801989242</v>
      </c>
      <c r="N182" s="39">
        <v>816831.93487088312</v>
      </c>
      <c r="O182" s="39">
        <v>747608.88954284228</v>
      </c>
      <c r="P182" s="39">
        <v>678385.84421480121</v>
      </c>
      <c r="Q182" s="39">
        <v>609162.79888676025</v>
      </c>
      <c r="R182" s="39">
        <v>539939.75355871941</v>
      </c>
      <c r="S182" s="39">
        <v>470716.70823067846</v>
      </c>
      <c r="T182" s="39">
        <v>401493.6629026375</v>
      </c>
      <c r="U182" s="40">
        <v>332270.61757459654</v>
      </c>
    </row>
    <row r="183" spans="8:21" x14ac:dyDescent="0.3">
      <c r="H183" s="3">
        <f t="shared" si="11"/>
        <v>1240</v>
      </c>
      <c r="I183" s="27">
        <v>727953.18232080026</v>
      </c>
      <c r="K183" s="36"/>
      <c r="L183" s="9">
        <f t="shared" si="10"/>
        <v>900</v>
      </c>
      <c r="M183" s="39">
        <v>880917.98812586744</v>
      </c>
      <c r="N183" s="39">
        <v>813155.06596233905</v>
      </c>
      <c r="O183" s="39">
        <v>745392.1437988109</v>
      </c>
      <c r="P183" s="39">
        <v>677629.22163528262</v>
      </c>
      <c r="Q183" s="39">
        <v>609866.29947175435</v>
      </c>
      <c r="R183" s="39">
        <v>542103.37730822607</v>
      </c>
      <c r="S183" s="39">
        <v>474340.4551446978</v>
      </c>
      <c r="T183" s="39">
        <v>406577.53298116953</v>
      </c>
      <c r="U183" s="40">
        <v>338814.61081764125</v>
      </c>
    </row>
    <row r="184" spans="8:21" x14ac:dyDescent="0.3">
      <c r="H184" s="3">
        <f t="shared" si="11"/>
        <v>1250</v>
      </c>
      <c r="I184" s="27">
        <v>724123.30480229086</v>
      </c>
      <c r="K184" s="36"/>
      <c r="L184" s="9">
        <f t="shared" si="10"/>
        <v>910</v>
      </c>
      <c r="M184" s="39">
        <v>875809.77607975854</v>
      </c>
      <c r="N184" s="39">
        <v>809460.55061917077</v>
      </c>
      <c r="O184" s="39">
        <v>743111.325158583</v>
      </c>
      <c r="P184" s="39">
        <v>676762.09969799523</v>
      </c>
      <c r="Q184" s="39">
        <v>610412.87423740746</v>
      </c>
      <c r="R184" s="39">
        <v>544063.6487768197</v>
      </c>
      <c r="S184" s="39">
        <v>477714.42331623193</v>
      </c>
      <c r="T184" s="39">
        <v>411365.19785564416</v>
      </c>
      <c r="U184" s="40">
        <v>345015.97239505651</v>
      </c>
    </row>
    <row r="185" spans="8:21" x14ac:dyDescent="0.3">
      <c r="H185" s="3">
        <f t="shared" si="11"/>
        <v>1260</v>
      </c>
      <c r="I185" s="27">
        <v>720329.50384167465</v>
      </c>
      <c r="K185" s="36"/>
      <c r="L185" s="9">
        <f t="shared" ref="L185:L220" si="12">10+L184</f>
        <v>920</v>
      </c>
      <c r="M185" s="39">
        <v>870731.90452703345</v>
      </c>
      <c r="N185" s="39">
        <v>805751.91165188164</v>
      </c>
      <c r="O185" s="39">
        <v>740771.91877672996</v>
      </c>
      <c r="P185" s="39">
        <v>675791.92590157827</v>
      </c>
      <c r="Q185" s="39">
        <v>610811.93302642647</v>
      </c>
      <c r="R185" s="39">
        <v>545831.94015127467</v>
      </c>
      <c r="S185" s="39">
        <v>480851.94727612298</v>
      </c>
      <c r="T185" s="39">
        <v>415871.95440097118</v>
      </c>
      <c r="U185" s="40">
        <v>350891.96152581938</v>
      </c>
    </row>
    <row r="186" spans="8:21" x14ac:dyDescent="0.3">
      <c r="H186" s="3">
        <f t="shared" si="11"/>
        <v>1270</v>
      </c>
      <c r="I186" s="27">
        <v>716571.45166900917</v>
      </c>
      <c r="K186" s="36"/>
      <c r="L186" s="9">
        <f t="shared" si="12"/>
        <v>930</v>
      </c>
      <c r="M186" s="39">
        <v>865685.76557432907</v>
      </c>
      <c r="N186" s="39">
        <v>802032.40045856964</v>
      </c>
      <c r="O186" s="39">
        <v>738379.03534281021</v>
      </c>
      <c r="P186" s="39">
        <v>674725.67022705066</v>
      </c>
      <c r="Q186" s="39">
        <v>611072.30511129112</v>
      </c>
      <c r="R186" s="39">
        <v>547418.93999553157</v>
      </c>
      <c r="S186" s="39">
        <v>483765.57487977215</v>
      </c>
      <c r="T186" s="39">
        <v>420112.2097640126</v>
      </c>
      <c r="U186" s="40">
        <v>356458.84464825317</v>
      </c>
    </row>
    <row r="187" spans="8:21" x14ac:dyDescent="0.3">
      <c r="K187" s="36"/>
      <c r="L187" s="9">
        <f t="shared" si="12"/>
        <v>940</v>
      </c>
      <c r="M187" s="39">
        <v>860672.59707396477</v>
      </c>
      <c r="N187" s="39">
        <v>798305.01757585141</v>
      </c>
      <c r="O187" s="39">
        <v>735937.43807773804</v>
      </c>
      <c r="P187" s="39">
        <v>673569.85857962456</v>
      </c>
      <c r="Q187" s="39">
        <v>611202.27908151119</v>
      </c>
      <c r="R187" s="39">
        <v>548834.69958339783</v>
      </c>
      <c r="S187" s="39">
        <v>486467.12008528446</v>
      </c>
      <c r="T187" s="39">
        <v>424099.5405871711</v>
      </c>
      <c r="U187" s="40">
        <v>361731.96108905773</v>
      </c>
    </row>
    <row r="188" spans="8:21" x14ac:dyDescent="0.3">
      <c r="K188" s="36"/>
      <c r="L188" s="9">
        <f t="shared" si="12"/>
        <v>950</v>
      </c>
      <c r="M188" s="39">
        <v>855693.49552483717</v>
      </c>
      <c r="N188" s="39">
        <v>794572.53155877732</v>
      </c>
      <c r="O188" s="39">
        <v>733451.56759271747</v>
      </c>
      <c r="P188" s="39">
        <v>672330.60362665774</v>
      </c>
      <c r="Q188" s="39">
        <v>611209.63966059801</v>
      </c>
      <c r="R188" s="39">
        <v>550088.67569453816</v>
      </c>
      <c r="S188" s="39">
        <v>488967.71172847843</v>
      </c>
      <c r="T188" s="39">
        <v>427846.74776241858</v>
      </c>
      <c r="U188" s="40">
        <v>366725.78379635885</v>
      </c>
    </row>
    <row r="189" spans="8:21" x14ac:dyDescent="0.3">
      <c r="K189" s="36"/>
      <c r="L189" s="9">
        <f t="shared" si="12"/>
        <v>960</v>
      </c>
      <c r="M189" s="39">
        <v>850749.42787872744</v>
      </c>
      <c r="N189" s="39">
        <v>790837.496337972</v>
      </c>
      <c r="O189" s="39">
        <v>730925.56479721656</v>
      </c>
      <c r="P189" s="39">
        <v>671013.63325646101</v>
      </c>
      <c r="Q189" s="39">
        <v>611101.70171570557</v>
      </c>
      <c r="R189" s="39">
        <v>551189.77017495013</v>
      </c>
      <c r="S189" s="39">
        <v>491277.83863419469</v>
      </c>
      <c r="T189" s="39">
        <v>431365.90709343925</v>
      </c>
      <c r="U189" s="40">
        <v>371453.97555268381</v>
      </c>
    </row>
    <row r="190" spans="8:21" x14ac:dyDescent="0.3">
      <c r="K190" s="36"/>
      <c r="L190" s="9">
        <f t="shared" si="12"/>
        <v>970</v>
      </c>
      <c r="M190" s="39">
        <v>845841.24235121533</v>
      </c>
      <c r="N190" s="39">
        <v>787102.26718793646</v>
      </c>
      <c r="O190" s="39">
        <v>728363.2920246576</v>
      </c>
      <c r="P190" s="39">
        <v>669624.31686137873</v>
      </c>
      <c r="Q190" s="39">
        <v>610885.34169809986</v>
      </c>
      <c r="R190" s="39">
        <v>552146.36653482111</v>
      </c>
      <c r="S190" s="39">
        <v>493407.39137154224</v>
      </c>
      <c r="T190" s="39">
        <v>434668.41620826337</v>
      </c>
      <c r="U190" s="40">
        <v>375929.4410449845</v>
      </c>
    </row>
    <row r="191" spans="8:21" x14ac:dyDescent="0.3">
      <c r="K191" s="36"/>
      <c r="L191" s="9">
        <f t="shared" si="12"/>
        <v>980</v>
      </c>
      <c r="M191" s="39">
        <v>840969.67832663003</v>
      </c>
      <c r="N191" s="39">
        <v>783369.01542754576</v>
      </c>
      <c r="O191" s="39">
        <v>725768.35252846149</v>
      </c>
      <c r="P191" s="39">
        <v>668167.68962937733</v>
      </c>
      <c r="Q191" s="39">
        <v>610567.02673029306</v>
      </c>
      <c r="R191" s="39">
        <v>552966.36383120879</v>
      </c>
      <c r="S191" s="39">
        <v>495365.70093212451</v>
      </c>
      <c r="T191" s="39">
        <v>437765.03803304024</v>
      </c>
      <c r="U191" s="40">
        <v>380164.37513395608</v>
      </c>
    </row>
    <row r="192" spans="8:21" x14ac:dyDescent="0.3">
      <c r="K192" s="36"/>
      <c r="L192" s="9">
        <f t="shared" si="12"/>
        <v>990</v>
      </c>
      <c r="M192" s="39">
        <v>836135.37543784943</v>
      </c>
      <c r="N192" s="39">
        <v>779639.74196231912</v>
      </c>
      <c r="O192" s="39">
        <v>723144.10848678881</v>
      </c>
      <c r="P192" s="39">
        <v>666648.47501125839</v>
      </c>
      <c r="Q192" s="39">
        <v>610152.84153572796</v>
      </c>
      <c r="R192" s="39">
        <v>553657.20806019765</v>
      </c>
      <c r="S192" s="39">
        <v>497161.57458466722</v>
      </c>
      <c r="T192" s="39">
        <v>440665.94110913691</v>
      </c>
      <c r="U192" s="40">
        <v>384170.30763360648</v>
      </c>
    </row>
    <row r="193" spans="11:21" x14ac:dyDescent="0.3">
      <c r="K193" s="36"/>
      <c r="L193" s="9">
        <f t="shared" si="12"/>
        <v>1000</v>
      </c>
      <c r="M193" s="39">
        <v>831338.88189396961</v>
      </c>
      <c r="N193" s="39">
        <v>775916.28976770502</v>
      </c>
      <c r="O193" s="39">
        <v>720493.69764144043</v>
      </c>
      <c r="P193" s="39">
        <v>665071.10551517573</v>
      </c>
      <c r="Q193" s="39">
        <v>609648.51338891103</v>
      </c>
      <c r="R193" s="39">
        <v>554225.92126264644</v>
      </c>
      <c r="S193" s="39">
        <v>498803.32913638174</v>
      </c>
      <c r="T193" s="39">
        <v>443380.73701011715</v>
      </c>
      <c r="U193" s="40">
        <v>387958.14488385245</v>
      </c>
    </row>
    <row r="194" spans="11:21" x14ac:dyDescent="0.3">
      <c r="K194" s="36"/>
      <c r="L194" s="9">
        <f t="shared" si="12"/>
        <v>1010</v>
      </c>
      <c r="M194" s="39">
        <v>826580.66212189128</v>
      </c>
      <c r="N194" s="39">
        <v>772200.35540334578</v>
      </c>
      <c r="O194" s="39">
        <v>717820.04868480028</v>
      </c>
      <c r="P194" s="39">
        <v>663439.74196625489</v>
      </c>
      <c r="Q194" s="39">
        <v>609059.43524770939</v>
      </c>
      <c r="R194" s="39">
        <v>554679.12852916389</v>
      </c>
      <c r="S194" s="39">
        <v>500298.82181061839</v>
      </c>
      <c r="T194" s="39">
        <v>445918.51509207289</v>
      </c>
      <c r="U194" s="40">
        <v>391538.20837352739</v>
      </c>
    </row>
    <row r="195" spans="11:21" x14ac:dyDescent="0.3">
      <c r="K195" s="36"/>
      <c r="L195" s="9">
        <f t="shared" si="12"/>
        <v>1020</v>
      </c>
      <c r="M195" s="39">
        <v>821861.10378166439</v>
      </c>
      <c r="N195" s="39">
        <v>768493.49963999796</v>
      </c>
      <c r="O195" s="39">
        <v>715125.8954983314</v>
      </c>
      <c r="P195" s="39">
        <v>661758.29135666485</v>
      </c>
      <c r="Q195" s="39">
        <v>608390.6872149983</v>
      </c>
      <c r="R195" s="39">
        <v>555023.08307333174</v>
      </c>
      <c r="S195" s="39">
        <v>501655.4789316653</v>
      </c>
      <c r="T195" s="39">
        <v>448287.87478999875</v>
      </c>
      <c r="U195" s="40">
        <v>394920.2706483322</v>
      </c>
    </row>
    <row r="196" spans="11:21" x14ac:dyDescent="0.3">
      <c r="K196" s="36"/>
      <c r="L196" s="9">
        <f t="shared" si="12"/>
        <v>1030</v>
      </c>
      <c r="M196" s="39">
        <v>817180.52420979389</v>
      </c>
      <c r="N196" s="39">
        <v>764797.15727326856</v>
      </c>
      <c r="O196" s="39">
        <v>712413.79033674335</v>
      </c>
      <c r="P196" s="39">
        <v>660030.42340021813</v>
      </c>
      <c r="Q196" s="39">
        <v>607647.0564636928</v>
      </c>
      <c r="R196" s="39">
        <v>555263.68952716759</v>
      </c>
      <c r="S196" s="39">
        <v>502880.32259064238</v>
      </c>
      <c r="T196" s="39">
        <v>450496.95565411705</v>
      </c>
      <c r="U196" s="40">
        <v>398113.58871759183</v>
      </c>
    </row>
    <row r="197" spans="11:21" x14ac:dyDescent="0.3">
      <c r="K197" s="36"/>
      <c r="L197" s="9">
        <f t="shared" si="12"/>
        <v>1040</v>
      </c>
      <c r="M197" s="39">
        <v>812539.176339656</v>
      </c>
      <c r="N197" s="39">
        <v>761112.6461915765</v>
      </c>
      <c r="O197" s="39">
        <v>709686.11604349711</v>
      </c>
      <c r="P197" s="39">
        <v>658259.58589541749</v>
      </c>
      <c r="Q197" s="39">
        <v>606833.0557473381</v>
      </c>
      <c r="R197" s="39">
        <v>555406.52559925849</v>
      </c>
      <c r="S197" s="39">
        <v>503979.9954511791</v>
      </c>
      <c r="T197" s="39">
        <v>452553.4653030996</v>
      </c>
      <c r="U197" s="40">
        <v>401126.9351550201</v>
      </c>
    </row>
    <row r="198" spans="11:21" x14ac:dyDescent="0.3">
      <c r="K198" s="36"/>
      <c r="L198" s="9">
        <f t="shared" si="12"/>
        <v>1050</v>
      </c>
      <c r="M198" s="39">
        <v>807937.25414367905</v>
      </c>
      <c r="N198" s="39">
        <v>757441.1757596992</v>
      </c>
      <c r="O198" s="39">
        <v>706945.09737571911</v>
      </c>
      <c r="P198" s="39">
        <v>656449.01899173926</v>
      </c>
      <c r="Q198" s="39">
        <v>605952.94060775929</v>
      </c>
      <c r="R198" s="39">
        <v>555456.86222377932</v>
      </c>
      <c r="S198" s="39">
        <v>504960.78383979935</v>
      </c>
      <c r="T198" s="39">
        <v>454464.70545581949</v>
      </c>
      <c r="U198" s="40">
        <v>403968.62707183952</v>
      </c>
    </row>
    <row r="199" spans="11:21" x14ac:dyDescent="0.3">
      <c r="K199" s="36"/>
      <c r="L199" s="9">
        <f t="shared" si="12"/>
        <v>1060</v>
      </c>
      <c r="M199" s="39">
        <v>803374.89763781475</v>
      </c>
      <c r="N199" s="39">
        <v>753783.85457375203</v>
      </c>
      <c r="O199" s="39">
        <v>704192.81150968943</v>
      </c>
      <c r="P199" s="39">
        <v>654601.76844562683</v>
      </c>
      <c r="Q199" s="39">
        <v>605010.72538156412</v>
      </c>
      <c r="R199" s="39">
        <v>555419.68231750152</v>
      </c>
      <c r="S199" s="39">
        <v>505828.6392534388</v>
      </c>
      <c r="T199" s="39">
        <v>456237.5961893762</v>
      </c>
      <c r="U199" s="40">
        <v>406646.5531253136</v>
      </c>
    </row>
    <row r="200" spans="11:21" x14ac:dyDescent="0.3">
      <c r="K200" s="36"/>
      <c r="L200" s="9">
        <f t="shared" si="12"/>
        <v>1070</v>
      </c>
      <c r="M200" s="39">
        <v>798852.19748518313</v>
      </c>
      <c r="N200" s="39">
        <v>750141.69763852563</v>
      </c>
      <c r="O200" s="39">
        <v>701431.19779186812</v>
      </c>
      <c r="P200" s="39">
        <v>652720.69794521062</v>
      </c>
      <c r="Q200" s="39">
        <v>604010.19809855311</v>
      </c>
      <c r="R200" s="39">
        <v>555299.69825189561</v>
      </c>
      <c r="S200" s="39">
        <v>506589.1984052381</v>
      </c>
      <c r="T200" s="39">
        <v>457878.6985585806</v>
      </c>
      <c r="U200" s="40">
        <v>409168.19871192309</v>
      </c>
    </row>
    <row r="201" spans="11:21" x14ac:dyDescent="0.3">
      <c r="K201" s="36"/>
      <c r="L201" s="9">
        <f t="shared" si="12"/>
        <v>1080</v>
      </c>
      <c r="M201" s="39">
        <v>794369.19923238666</v>
      </c>
      <c r="N201" s="39">
        <v>746515.63301356812</v>
      </c>
      <c r="O201" s="39">
        <v>698662.0667947497</v>
      </c>
      <c r="P201" s="39">
        <v>650808.50057593128</v>
      </c>
      <c r="Q201" s="39">
        <v>602954.93435711274</v>
      </c>
      <c r="R201" s="39">
        <v>555101.3681382942</v>
      </c>
      <c r="S201" s="39">
        <v>507247.80191947578</v>
      </c>
      <c r="T201" s="39">
        <v>459394.23570065736</v>
      </c>
      <c r="U201" s="40">
        <v>411540.66948183882</v>
      </c>
    </row>
    <row r="202" spans="11:21" x14ac:dyDescent="0.3">
      <c r="K202" s="36"/>
      <c r="L202" s="9">
        <f t="shared" si="12"/>
        <v>1090</v>
      </c>
      <c r="M202" s="39">
        <v>789925.907209086</v>
      </c>
      <c r="N202" s="39">
        <v>742906.50797044998</v>
      </c>
      <c r="O202" s="39">
        <v>695887.10873181385</v>
      </c>
      <c r="P202" s="39">
        <v>648867.70949317771</v>
      </c>
      <c r="Q202" s="39">
        <v>601848.31025454169</v>
      </c>
      <c r="R202" s="39">
        <v>554828.91101590567</v>
      </c>
      <c r="S202" s="39">
        <v>507809.51177726954</v>
      </c>
      <c r="T202" s="39">
        <v>460790.11253863352</v>
      </c>
      <c r="U202" s="40">
        <v>413770.71329999738</v>
      </c>
    </row>
    <row r="203" spans="11:21" x14ac:dyDescent="0.3">
      <c r="K203" s="36"/>
      <c r="L203" s="9">
        <f t="shared" si="12"/>
        <v>1100</v>
      </c>
      <c r="M203" s="39">
        <v>785522.28811860352</v>
      </c>
      <c r="N203" s="39">
        <v>739315.09469986218</v>
      </c>
      <c r="O203" s="39">
        <v>693107.90128112072</v>
      </c>
      <c r="P203" s="39">
        <v>646900.70786237938</v>
      </c>
      <c r="Q203" s="39">
        <v>600693.51444363804</v>
      </c>
      <c r="R203" s="39">
        <v>554486.32102489658</v>
      </c>
      <c r="S203" s="39">
        <v>508279.12760615523</v>
      </c>
      <c r="T203" s="39">
        <v>462071.93418741389</v>
      </c>
      <c r="U203" s="40">
        <v>415864.74076867243</v>
      </c>
    </row>
    <row r="204" spans="11:21" x14ac:dyDescent="0.3">
      <c r="K204" s="36"/>
      <c r="L204" s="9">
        <f t="shared" si="12"/>
        <v>1110</v>
      </c>
      <c r="M204" s="39">
        <v>781158.27434496093</v>
      </c>
      <c r="N204" s="39">
        <v>735742.09560397489</v>
      </c>
      <c r="O204" s="39">
        <v>690325.91686298884</v>
      </c>
      <c r="P204" s="39">
        <v>644909.73812200269</v>
      </c>
      <c r="Q204" s="39">
        <v>599493.55938101653</v>
      </c>
      <c r="R204" s="39">
        <v>554077.38064003049</v>
      </c>
      <c r="S204" s="39">
        <v>508661.20189904439</v>
      </c>
      <c r="T204" s="39">
        <v>463245.02315805829</v>
      </c>
      <c r="U204" s="40">
        <v>417828.84441707213</v>
      </c>
    </row>
    <row r="205" spans="11:21" x14ac:dyDescent="0.3">
      <c r="K205" s="36"/>
      <c r="L205" s="9">
        <f t="shared" si="12"/>
        <v>1120</v>
      </c>
      <c r="M205" s="39">
        <v>776833.76699948742</v>
      </c>
      <c r="N205" s="39">
        <v>732188.14820641349</v>
      </c>
      <c r="O205" s="39">
        <v>687542.52941333945</v>
      </c>
      <c r="P205" s="39">
        <v>642896.91062026541</v>
      </c>
      <c r="Q205" s="39">
        <v>598251.29182719148</v>
      </c>
      <c r="R205" s="39">
        <v>553605.67303411744</v>
      </c>
      <c r="S205" s="39">
        <v>508960.05424104346</v>
      </c>
      <c r="T205" s="39">
        <v>464314.43544796947</v>
      </c>
      <c r="U205" s="40">
        <v>419668.81665489543</v>
      </c>
    </row>
    <row r="206" spans="11:21" x14ac:dyDescent="0.3">
      <c r="K206" s="36"/>
      <c r="L206" s="9">
        <f t="shared" si="12"/>
        <v>1130</v>
      </c>
      <c r="M206" s="39">
        <v>772548.63872813003</v>
      </c>
      <c r="N206" s="39">
        <v>728653.82970948634</v>
      </c>
      <c r="O206" s="39">
        <v>684759.02069084253</v>
      </c>
      <c r="P206" s="39">
        <v>640864.21167219873</v>
      </c>
      <c r="Q206" s="39">
        <v>596969.40265355504</v>
      </c>
      <c r="R206" s="39">
        <v>553074.59363491135</v>
      </c>
      <c r="S206" s="39">
        <v>509179.78461626754</v>
      </c>
      <c r="T206" s="39">
        <v>465284.97559762374</v>
      </c>
      <c r="U206" s="40">
        <v>421390.16657898005</v>
      </c>
    </row>
    <row r="207" spans="11:21" x14ac:dyDescent="0.3">
      <c r="K207" s="36"/>
      <c r="L207" s="9">
        <f t="shared" si="12"/>
        <v>1140</v>
      </c>
      <c r="M207" s="39">
        <v>768302.73629877809</v>
      </c>
      <c r="N207" s="39">
        <v>725139.66122581309</v>
      </c>
      <c r="O207" s="39">
        <v>681976.58615284809</v>
      </c>
      <c r="P207" s="39">
        <v>638813.51107988297</v>
      </c>
      <c r="Q207" s="39">
        <v>595650.43600691785</v>
      </c>
      <c r="R207" s="39">
        <v>552487.36093395285</v>
      </c>
      <c r="S207" s="39">
        <v>509324.28586098779</v>
      </c>
      <c r="T207" s="39">
        <v>466161.21078802273</v>
      </c>
      <c r="U207" s="40">
        <v>422998.13571505761</v>
      </c>
    </row>
    <row r="208" spans="11:21" x14ac:dyDescent="0.3">
      <c r="K208" s="36"/>
      <c r="L208" s="9">
        <f t="shared" si="12"/>
        <v>1150</v>
      </c>
      <c r="M208" s="39">
        <v>764095.88298626314</v>
      </c>
      <c r="N208" s="39">
        <v>721646.11170924851</v>
      </c>
      <c r="O208" s="39">
        <v>679196.34043223388</v>
      </c>
      <c r="P208" s="39">
        <v>636746.56915521924</v>
      </c>
      <c r="Q208" s="39">
        <v>594296.79787820461</v>
      </c>
      <c r="R208" s="39">
        <v>551847.0266011901</v>
      </c>
      <c r="S208" s="39">
        <v>509397.25532417546</v>
      </c>
      <c r="T208" s="39">
        <v>466947.48404716083</v>
      </c>
      <c r="U208" s="40">
        <v>424497.7127701462</v>
      </c>
    </row>
    <row r="209" spans="11:21" x14ac:dyDescent="0.3">
      <c r="K209" s="36"/>
      <c r="L209" s="9">
        <f t="shared" si="12"/>
        <v>1160</v>
      </c>
      <c r="M209" s="39">
        <v>759927.88077116862</v>
      </c>
      <c r="N209" s="39">
        <v>718173.60160791758</v>
      </c>
      <c r="O209" s="39">
        <v>676419.32244466664</v>
      </c>
      <c r="P209" s="39">
        <v>634665.04328141559</v>
      </c>
      <c r="Q209" s="39">
        <v>592910.76411816454</v>
      </c>
      <c r="R209" s="39">
        <v>551156.48495491361</v>
      </c>
      <c r="S209" s="39">
        <v>509402.20579166251</v>
      </c>
      <c r="T209" s="39">
        <v>467647.92662841151</v>
      </c>
      <c r="U209" s="40">
        <v>425893.64746516047</v>
      </c>
    </row>
    <row r="210" spans="11:21" x14ac:dyDescent="0.3">
      <c r="K210" s="36"/>
      <c r="L210" s="9">
        <f t="shared" si="12"/>
        <v>1170</v>
      </c>
      <c r="M210" s="39">
        <v>755798.51236724888</v>
      </c>
      <c r="N210" s="39">
        <v>714722.50626033312</v>
      </c>
      <c r="O210" s="39">
        <v>673646.50015341747</v>
      </c>
      <c r="P210" s="39">
        <v>632570.49404650182</v>
      </c>
      <c r="Q210" s="39">
        <v>591494.48793958605</v>
      </c>
      <c r="R210" s="39">
        <v>550418.48183267028</v>
      </c>
      <c r="S210" s="39">
        <v>509342.47572575463</v>
      </c>
      <c r="T210" s="39">
        <v>468266.46961883898</v>
      </c>
      <c r="U210" s="40">
        <v>427190.46351192321</v>
      </c>
    </row>
    <row r="211" spans="11:21" x14ac:dyDescent="0.3">
      <c r="K211" s="36"/>
      <c r="L211" s="9">
        <f t="shared" si="12"/>
        <v>1180</v>
      </c>
      <c r="M211" s="39">
        <v>751707.54309099726</v>
      </c>
      <c r="N211" s="39">
        <v>711293.15905384684</v>
      </c>
      <c r="O211" s="39">
        <v>670878.77501669643</v>
      </c>
      <c r="P211" s="39">
        <v>630464.39097954612</v>
      </c>
      <c r="Q211" s="39">
        <v>590050.0069423957</v>
      </c>
      <c r="R211" s="39">
        <v>549635.62290524528</v>
      </c>
      <c r="S211" s="39">
        <v>509221.23886809492</v>
      </c>
      <c r="T211" s="39">
        <v>468806.8548309445</v>
      </c>
      <c r="U211" s="40">
        <v>428392.47079379414</v>
      </c>
    </row>
    <row r="212" spans="11:21" x14ac:dyDescent="0.3">
      <c r="K212" s="36"/>
      <c r="L212" s="9">
        <f t="shared" si="12"/>
        <v>1190</v>
      </c>
      <c r="M212" s="39">
        <v>747654.72258575377</v>
      </c>
      <c r="N212" s="39">
        <v>707885.85436310724</v>
      </c>
      <c r="O212" s="39">
        <v>668116.98614046071</v>
      </c>
      <c r="P212" s="39">
        <v>628348.11791781429</v>
      </c>
      <c r="Q212" s="39">
        <v>588579.24969516788</v>
      </c>
      <c r="R212" s="39">
        <v>548810.38147252135</v>
      </c>
      <c r="S212" s="39">
        <v>509041.51324987487</v>
      </c>
      <c r="T212" s="39">
        <v>469272.6450272284</v>
      </c>
      <c r="U212" s="40">
        <v>429503.77680458192</v>
      </c>
    </row>
    <row r="213" spans="11:21" x14ac:dyDescent="0.3">
      <c r="K213" s="36"/>
      <c r="L213" s="9">
        <f t="shared" si="12"/>
        <v>1200</v>
      </c>
      <c r="M213" s="39">
        <v>743639.78641175677</v>
      </c>
      <c r="N213" s="39">
        <v>704500.85028482229</v>
      </c>
      <c r="O213" s="39">
        <v>665361.91415788769</v>
      </c>
      <c r="P213" s="39">
        <v>626222.97803095309</v>
      </c>
      <c r="Q213" s="39">
        <v>587084.04190401849</v>
      </c>
      <c r="R213" s="39">
        <v>547945.1057770839</v>
      </c>
      <c r="S213" s="39">
        <v>508806.16965014942</v>
      </c>
      <c r="T213" s="39">
        <v>469667.23352321482</v>
      </c>
      <c r="U213" s="40">
        <v>430528.29739628028</v>
      </c>
    </row>
    <row r="214" spans="11:21" x14ac:dyDescent="0.3">
      <c r="K214" s="36"/>
      <c r="L214" s="9">
        <f t="shared" si="12"/>
        <v>1210</v>
      </c>
      <c r="M214" s="39">
        <v>739662.4575125745</v>
      </c>
      <c r="N214" s="39">
        <v>701138.37118379457</v>
      </c>
      <c r="O214" s="39">
        <v>662614.28485501464</v>
      </c>
      <c r="P214" s="39">
        <v>624090.19852623483</v>
      </c>
      <c r="Q214" s="39">
        <v>585566.11219745479</v>
      </c>
      <c r="R214" s="39">
        <v>547042.02586867497</v>
      </c>
      <c r="S214" s="39">
        <v>508517.93953989499</v>
      </c>
      <c r="T214" s="39">
        <v>469993.85321111506</v>
      </c>
      <c r="U214" s="40">
        <v>431469.76688233513</v>
      </c>
    </row>
    <row r="215" spans="11:21" x14ac:dyDescent="0.3">
      <c r="K215" s="36"/>
      <c r="L215" s="9">
        <f t="shared" si="12"/>
        <v>1220</v>
      </c>
      <c r="M215" s="39">
        <v>735722.44756746781</v>
      </c>
      <c r="N215" s="39">
        <v>697798.61006399011</v>
      </c>
      <c r="O215" s="39">
        <v>659874.77256051241</v>
      </c>
      <c r="P215" s="39">
        <v>621950.93505703472</v>
      </c>
      <c r="Q215" s="39">
        <v>584027.0975535569</v>
      </c>
      <c r="R215" s="39">
        <v>546103.2600500792</v>
      </c>
      <c r="S215" s="39">
        <v>508179.42254660145</v>
      </c>
      <c r="T215" s="39">
        <v>470255.58504312375</v>
      </c>
      <c r="U215" s="40">
        <v>432331.74753964605</v>
      </c>
    </row>
    <row r="216" spans="11:21" x14ac:dyDescent="0.3">
      <c r="K216" s="36"/>
      <c r="L216" s="9">
        <f t="shared" si="12"/>
        <v>1230</v>
      </c>
      <c r="M216" s="39">
        <v>731819.45823855849</v>
      </c>
      <c r="N216" s="39">
        <v>694481.73077740753</v>
      </c>
      <c r="O216" s="39">
        <v>657144.00331625657</v>
      </c>
      <c r="P216" s="39">
        <v>619806.2758551056</v>
      </c>
      <c r="Q216" s="39">
        <v>582468.54839395476</v>
      </c>
      <c r="R216" s="39">
        <v>545130.82093280368</v>
      </c>
      <c r="S216" s="39">
        <v>507793.09347165283</v>
      </c>
      <c r="T216" s="39">
        <v>470455.36601050186</v>
      </c>
      <c r="U216" s="40">
        <v>433117.6385493509</v>
      </c>
    </row>
    <row r="217" spans="11:21" x14ac:dyDescent="0.3">
      <c r="K217" s="36"/>
      <c r="L217" s="9">
        <f t="shared" si="12"/>
        <v>1240</v>
      </c>
      <c r="M217" s="39">
        <v>727953.18232080026</v>
      </c>
      <c r="N217" s="39">
        <v>691187.87008237606</v>
      </c>
      <c r="O217" s="39">
        <v>654422.55784395174</v>
      </c>
      <c r="P217" s="39">
        <v>617657.24560552742</v>
      </c>
      <c r="Q217" s="39">
        <v>580891.93336710322</v>
      </c>
      <c r="R217" s="39">
        <v>544126.62112867902</v>
      </c>
      <c r="S217" s="39">
        <v>507361.3088902547</v>
      </c>
      <c r="T217" s="39">
        <v>470595.9966518305</v>
      </c>
      <c r="U217" s="40">
        <v>433830.68441340624</v>
      </c>
    </row>
    <row r="218" spans="11:21" x14ac:dyDescent="0.3">
      <c r="K218" s="36"/>
      <c r="L218" s="9">
        <f t="shared" si="12"/>
        <v>1250</v>
      </c>
      <c r="M218" s="39">
        <v>724123.30480229086</v>
      </c>
      <c r="N218" s="39">
        <v>687917.13956217631</v>
      </c>
      <c r="O218" s="39">
        <v>651710.97432206175</v>
      </c>
      <c r="P218" s="39">
        <v>615504.8090819472</v>
      </c>
      <c r="Q218" s="39">
        <v>579298.64384183264</v>
      </c>
      <c r="R218" s="39">
        <v>543092.47860171809</v>
      </c>
      <c r="S218" s="39">
        <v>506886.31336160359</v>
      </c>
      <c r="T218" s="39">
        <v>470680.14812148904</v>
      </c>
      <c r="U218" s="40">
        <v>434473.98288137448</v>
      </c>
    </row>
    <row r="219" spans="11:21" x14ac:dyDescent="0.3">
      <c r="K219" s="36"/>
      <c r="L219" s="9">
        <f t="shared" si="12"/>
        <v>1260</v>
      </c>
      <c r="M219" s="39">
        <v>720329.50384167465</v>
      </c>
      <c r="N219" s="39">
        <v>684669.6274138689</v>
      </c>
      <c r="O219" s="39">
        <v>649009.75098606327</v>
      </c>
      <c r="P219" s="39">
        <v>613349.87455825764</v>
      </c>
      <c r="Q219" s="39">
        <v>577689.99813045189</v>
      </c>
      <c r="R219" s="39">
        <v>542030.12170264625</v>
      </c>
      <c r="S219" s="39">
        <v>506370.24527484056</v>
      </c>
      <c r="T219" s="39">
        <v>470710.36884703487</v>
      </c>
      <c r="U219" s="40">
        <v>435050.49241922924</v>
      </c>
    </row>
    <row r="220" spans="11:21" ht="15" thickBot="1" x14ac:dyDescent="0.35">
      <c r="K220" s="41"/>
      <c r="L220" s="31">
        <f t="shared" si="12"/>
        <v>1270</v>
      </c>
      <c r="M220" s="42">
        <v>716571.45166900917</v>
      </c>
      <c r="N220" s="42">
        <v>681445.40011660673</v>
      </c>
      <c r="O220" s="42">
        <v>646319.34856420429</v>
      </c>
      <c r="P220" s="42">
        <v>611193.29701180197</v>
      </c>
      <c r="Q220" s="42">
        <v>576067.24545939954</v>
      </c>
      <c r="R220" s="42">
        <v>540941.1939069971</v>
      </c>
      <c r="S220" s="42">
        <v>505815.14235459472</v>
      </c>
      <c r="T220" s="42">
        <v>470689.09080219228</v>
      </c>
      <c r="U220" s="43">
        <v>435563.0392497899</v>
      </c>
    </row>
  </sheetData>
  <mergeCells count="6">
    <mergeCell ref="H79:J79"/>
    <mergeCell ref="Q7:R7"/>
    <mergeCell ref="C58:D58"/>
    <mergeCell ref="E58:F58"/>
    <mergeCell ref="G58:H58"/>
    <mergeCell ref="C64:D64"/>
  </mergeCells>
  <phoneticPr fontId="5" type="noConversion"/>
  <conditionalFormatting sqref="L9:W20">
    <cfRule type="cellIs" dxfId="14" priority="14" operator="greaterThan">
      <formula>$P$18</formula>
    </cfRule>
    <cfRule type="cellIs" dxfId="13" priority="15" operator="greaterThan">
      <formula>26000</formula>
    </cfRule>
  </conditionalFormatting>
  <conditionalFormatting sqref="I85:I186">
    <cfRule type="cellIs" dxfId="12" priority="10" operator="greaterThan">
      <formula>1042213</formula>
    </cfRule>
    <cfRule type="cellIs" dxfId="11" priority="11" operator="equal">
      <formula>1042213</formula>
    </cfRule>
    <cfRule type="cellIs" dxfId="10" priority="12" operator="equal">
      <formula>1042213</formula>
    </cfRule>
    <cfRule type="cellIs" dxfId="9" priority="13" operator="equal">
      <formula>1042213</formula>
    </cfRule>
  </conditionalFormatting>
  <conditionalFormatting sqref="M119:M220">
    <cfRule type="top10" dxfId="8" priority="9" rank="1"/>
  </conditionalFormatting>
  <conditionalFormatting sqref="N119:N220">
    <cfRule type="top10" dxfId="7" priority="8" rank="1"/>
  </conditionalFormatting>
  <conditionalFormatting sqref="O119:O220">
    <cfRule type="top10" dxfId="6" priority="7" rank="1"/>
  </conditionalFormatting>
  <conditionalFormatting sqref="P119:P220">
    <cfRule type="top10" dxfId="5" priority="6" rank="1"/>
  </conditionalFormatting>
  <conditionalFormatting sqref="Q119:Q220">
    <cfRule type="top10" dxfId="4" priority="5" rank="1"/>
  </conditionalFormatting>
  <conditionalFormatting sqref="R119:R220">
    <cfRule type="top10" dxfId="3" priority="4" rank="1"/>
  </conditionalFormatting>
  <conditionalFormatting sqref="S119:S220">
    <cfRule type="top10" dxfId="2" priority="3" rank="1"/>
  </conditionalFormatting>
  <conditionalFormatting sqref="T119:T220">
    <cfRule type="top10" dxfId="1" priority="2" rank="1"/>
  </conditionalFormatting>
  <conditionalFormatting sqref="U119:U220">
    <cfRule type="top10" dxfId="0" priority="1" rank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Ghost</dc:creator>
  <cp:lastModifiedBy>White Ghost</cp:lastModifiedBy>
  <dcterms:created xsi:type="dcterms:W3CDTF">2023-10-02T16:02:28Z</dcterms:created>
  <dcterms:modified xsi:type="dcterms:W3CDTF">2023-10-02T20:51:58Z</dcterms:modified>
</cp:coreProperties>
</file>