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UU ADS\Courses\y2\Thesis\"/>
    </mc:Choice>
  </mc:AlternateContent>
  <xr:revisionPtr revIDLastSave="0" documentId="8_{2EBCA179-583F-4421-A5A2-4E34D4194B39}" xr6:coauthVersionLast="47" xr6:coauthVersionMax="47" xr10:uidLastSave="{00000000-0000-0000-0000-000000000000}"/>
  <bookViews>
    <workbookView xWindow="-108" yWindow="-108" windowWidth="23256" windowHeight="12576" activeTab="2" xr2:uid="{356ADFB1-509F-4B0D-AA38-63AD04761EBB}"/>
  </bookViews>
  <sheets>
    <sheet name="MarkingsFromLiterature" sheetId="1" r:id="rId1"/>
    <sheet name="Annotations" sheetId="2" r:id="rId2"/>
    <sheet name="Calculation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25" i="3" l="1"/>
  <c r="AI225" i="3" s="1"/>
  <c r="AJ225" i="3" s="1"/>
  <c r="AK225" i="3" s="1"/>
  <c r="AH224" i="3"/>
  <c r="AI224" i="3" s="1"/>
  <c r="AJ224" i="3" s="1"/>
  <c r="AK224" i="3" s="1"/>
  <c r="AH223" i="3"/>
  <c r="AI223" i="3" s="1"/>
  <c r="AJ223" i="3" s="1"/>
  <c r="AK223" i="3" s="1"/>
  <c r="AI222" i="3"/>
  <c r="AJ222" i="3" s="1"/>
  <c r="AK222" i="3" s="1"/>
  <c r="AH222" i="3"/>
  <c r="AH221" i="3"/>
  <c r="AI221" i="3" s="1"/>
  <c r="AJ221" i="3" s="1"/>
  <c r="AK221" i="3" s="1"/>
  <c r="AI220" i="3"/>
  <c r="AJ220" i="3" s="1"/>
  <c r="AK220" i="3" s="1"/>
  <c r="AH220" i="3"/>
  <c r="AH219" i="3"/>
  <c r="AI219" i="3" s="1"/>
  <c r="AJ219" i="3" s="1"/>
  <c r="AK219" i="3" s="1"/>
  <c r="AI218" i="3"/>
  <c r="AJ218" i="3" s="1"/>
  <c r="AK218" i="3" s="1"/>
  <c r="AH218" i="3"/>
  <c r="AH217" i="3"/>
  <c r="AI217" i="3" s="1"/>
  <c r="AJ217" i="3" s="1"/>
  <c r="AK217" i="3" s="1"/>
  <c r="AI216" i="3"/>
  <c r="AJ216" i="3" s="1"/>
  <c r="AK216" i="3" s="1"/>
  <c r="AH216" i="3"/>
  <c r="AI215" i="3"/>
  <c r="AJ215" i="3" s="1"/>
  <c r="AK215" i="3" s="1"/>
  <c r="AH215" i="3"/>
  <c r="AI214" i="3"/>
  <c r="AJ214" i="3" s="1"/>
  <c r="AK214" i="3" s="1"/>
  <c r="AH214" i="3"/>
  <c r="BH135" i="3"/>
  <c r="BI135" i="3" s="1"/>
  <c r="BH134" i="3"/>
  <c r="BI134" i="3" s="1"/>
  <c r="BH133" i="3"/>
  <c r="BI133" i="3" s="1"/>
  <c r="BD133" i="3"/>
  <c r="BE133" i="3" s="1"/>
  <c r="BD132" i="3"/>
  <c r="BE132" i="3" s="1"/>
  <c r="BD131" i="3"/>
  <c r="BE131" i="3" s="1"/>
  <c r="AY131" i="3"/>
  <c r="AZ131" i="3" s="1"/>
  <c r="AZ130" i="3"/>
  <c r="AY130" i="3"/>
  <c r="BA129" i="3"/>
  <c r="BA130" i="3" s="1"/>
  <c r="AY129" i="3"/>
  <c r="AZ129" i="3" s="1"/>
  <c r="BJ127" i="3"/>
  <c r="BG127" i="3"/>
  <c r="BG129" i="3" s="1"/>
  <c r="BG130" i="3" s="1"/>
  <c r="BA127" i="3"/>
  <c r="BC121" i="3"/>
  <c r="BJ129" i="3" s="1"/>
  <c r="BJ130" i="3" s="1"/>
  <c r="AF82" i="3"/>
  <c r="AH213" i="3" s="1"/>
  <c r="AI213" i="3" s="1"/>
  <c r="AJ213" i="3" s="1"/>
  <c r="AK213" i="3" s="1"/>
  <c r="AF81" i="3"/>
  <c r="AH212" i="3" s="1"/>
  <c r="AI212" i="3" s="1"/>
  <c r="AJ212" i="3" s="1"/>
  <c r="AK212" i="3" s="1"/>
  <c r="AF80" i="3"/>
  <c r="AH211" i="3" s="1"/>
  <c r="AI211" i="3" s="1"/>
  <c r="AJ211" i="3" s="1"/>
  <c r="AK211" i="3" s="1"/>
  <c r="AF79" i="3"/>
  <c r="AH210" i="3" s="1"/>
  <c r="AI210" i="3" s="1"/>
  <c r="AJ210" i="3" s="1"/>
  <c r="AK210" i="3" s="1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O73" i="3"/>
  <c r="N73" i="3"/>
  <c r="M73" i="3"/>
  <c r="L73" i="3"/>
  <c r="K73" i="3"/>
  <c r="J73" i="3"/>
  <c r="I73" i="3"/>
  <c r="S73" i="3" s="1"/>
  <c r="H73" i="3"/>
  <c r="G73" i="3"/>
  <c r="F73" i="3"/>
  <c r="E73" i="3"/>
  <c r="D73" i="3"/>
  <c r="C73" i="3"/>
  <c r="B73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S72" i="3" s="1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S71" i="3" s="1"/>
  <c r="B71" i="3"/>
  <c r="O70" i="3"/>
  <c r="N70" i="3"/>
  <c r="M70" i="3"/>
  <c r="L70" i="3"/>
  <c r="K70" i="3"/>
  <c r="J70" i="3"/>
  <c r="I70" i="3"/>
  <c r="S70" i="3" s="1"/>
  <c r="H70" i="3"/>
  <c r="G70" i="3"/>
  <c r="F70" i="3"/>
  <c r="E70" i="3"/>
  <c r="D70" i="3"/>
  <c r="C70" i="3"/>
  <c r="B70" i="3"/>
  <c r="AA70" i="3" s="1" a="1"/>
  <c r="AA70" i="3" s="1"/>
  <c r="AF70" i="3" s="1"/>
  <c r="AH201" i="3" s="1"/>
  <c r="AI201" i="3" s="1"/>
  <c r="AJ201" i="3" s="1"/>
  <c r="AK201" i="3" s="1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A69" i="3" s="1" a="1"/>
  <c r="AA69" i="3" s="1"/>
  <c r="AF69" i="3" s="1"/>
  <c r="AH200" i="3" s="1"/>
  <c r="AI200" i="3" s="1"/>
  <c r="AJ200" i="3" s="1"/>
  <c r="AK200" i="3" s="1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A68" i="3" s="1" a="1"/>
  <c r="AA68" i="3" s="1"/>
  <c r="AF68" i="3" s="1"/>
  <c r="AH199" i="3" s="1"/>
  <c r="AI199" i="3" s="1"/>
  <c r="AJ199" i="3" s="1"/>
  <c r="AK199" i="3" s="1"/>
  <c r="O67" i="3"/>
  <c r="N67" i="3"/>
  <c r="M67" i="3"/>
  <c r="L67" i="3"/>
  <c r="K67" i="3"/>
  <c r="J67" i="3"/>
  <c r="I67" i="3"/>
  <c r="S67" i="3" s="1"/>
  <c r="H67" i="3"/>
  <c r="G67" i="3"/>
  <c r="F67" i="3"/>
  <c r="E67" i="3"/>
  <c r="D67" i="3"/>
  <c r="C67" i="3"/>
  <c r="B67" i="3"/>
  <c r="AA67" i="3" s="1" a="1"/>
  <c r="AA67" i="3" s="1"/>
  <c r="AF67" i="3" s="1"/>
  <c r="AH198" i="3" s="1"/>
  <c r="AI198" i="3" s="1"/>
  <c r="AJ198" i="3" s="1"/>
  <c r="AK198" i="3" s="1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AA66" i="3" s="1" a="1"/>
  <c r="AA66" i="3" s="1"/>
  <c r="AF66" i="3" s="1"/>
  <c r="AH197" i="3" s="1"/>
  <c r="AI197" i="3" s="1"/>
  <c r="AJ197" i="3" s="1"/>
  <c r="AK197" i="3" s="1"/>
  <c r="B66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S65" i="3" s="1"/>
  <c r="B65" i="3"/>
  <c r="AA65" i="3" s="1" a="1"/>
  <c r="AA65" i="3" s="1"/>
  <c r="AF65" i="3" s="1"/>
  <c r="AH196" i="3" s="1"/>
  <c r="AI196" i="3" s="1"/>
  <c r="AJ196" i="3" s="1"/>
  <c r="AK196" i="3" s="1"/>
  <c r="O64" i="3"/>
  <c r="N64" i="3"/>
  <c r="M64" i="3"/>
  <c r="L64" i="3"/>
  <c r="K64" i="3"/>
  <c r="J64" i="3"/>
  <c r="I64" i="3"/>
  <c r="H64" i="3"/>
  <c r="G64" i="3"/>
  <c r="F64" i="3"/>
  <c r="S64" i="3" s="1"/>
  <c r="E64" i="3"/>
  <c r="D64" i="3"/>
  <c r="C64" i="3"/>
  <c r="B64" i="3"/>
  <c r="AA64" i="3" s="1" a="1"/>
  <c r="AA64" i="3" s="1"/>
  <c r="AF64" i="3" s="1"/>
  <c r="AH195" i="3" s="1"/>
  <c r="AI195" i="3" s="1"/>
  <c r="AJ195" i="3" s="1"/>
  <c r="AK195" i="3" s="1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S63" i="3" s="1"/>
  <c r="B63" i="3"/>
  <c r="AA63" i="3" s="1" a="1"/>
  <c r="AA63" i="3" s="1"/>
  <c r="AF63" i="3" s="1"/>
  <c r="AH194" i="3" s="1"/>
  <c r="AI194" i="3" s="1"/>
  <c r="AJ194" i="3" s="1"/>
  <c r="AK194" i="3" s="1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A62" i="3" s="1" a="1"/>
  <c r="AA62" i="3" s="1"/>
  <c r="AF62" i="3" s="1"/>
  <c r="AH193" i="3" s="1"/>
  <c r="AI193" i="3" s="1"/>
  <c r="AJ193" i="3" s="1"/>
  <c r="AK193" i="3" s="1"/>
  <c r="O61" i="3"/>
  <c r="N61" i="3"/>
  <c r="M61" i="3"/>
  <c r="L61" i="3"/>
  <c r="K61" i="3"/>
  <c r="J61" i="3"/>
  <c r="I61" i="3"/>
  <c r="H61" i="3"/>
  <c r="G61" i="3"/>
  <c r="F61" i="3"/>
  <c r="S61" i="3" s="1"/>
  <c r="E61" i="3"/>
  <c r="D61" i="3"/>
  <c r="C61" i="3"/>
  <c r="B61" i="3"/>
  <c r="AA61" i="3" s="1" a="1"/>
  <c r="AA61" i="3" s="1"/>
  <c r="AF61" i="3" s="1"/>
  <c r="AH192" i="3" s="1"/>
  <c r="AI192" i="3" s="1"/>
  <c r="AJ192" i="3" s="1"/>
  <c r="AK192" i="3" s="1"/>
  <c r="AZ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A60" i="3" s="1" a="1"/>
  <c r="AA60" i="3" s="1"/>
  <c r="AF60" i="3" s="1"/>
  <c r="AH191" i="3" s="1"/>
  <c r="AI191" i="3" s="1"/>
  <c r="AJ191" i="3" s="1"/>
  <c r="AK191" i="3" s="1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A59" i="3" s="1" a="1"/>
  <c r="AA59" i="3" s="1"/>
  <c r="AF59" i="3" s="1"/>
  <c r="AH190" i="3" s="1"/>
  <c r="AI190" i="3" s="1"/>
  <c r="AJ190" i="3" s="1"/>
  <c r="AK190" i="3" s="1"/>
  <c r="O58" i="3"/>
  <c r="N58" i="3"/>
  <c r="M58" i="3"/>
  <c r="L58" i="3"/>
  <c r="K58" i="3"/>
  <c r="J58" i="3"/>
  <c r="I58" i="3"/>
  <c r="H58" i="3"/>
  <c r="G58" i="3"/>
  <c r="F58" i="3"/>
  <c r="E58" i="3"/>
  <c r="D58" i="3"/>
  <c r="S58" i="3" s="1"/>
  <c r="C58" i="3"/>
  <c r="B58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A57" i="3" s="1" a="1"/>
  <c r="AA57" i="3" s="1"/>
  <c r="AF57" i="3" s="1"/>
  <c r="AH188" i="3" s="1"/>
  <c r="AI188" i="3" s="1"/>
  <c r="AJ188" i="3" s="1"/>
  <c r="AK188" i="3" s="1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A56" i="3" s="1" a="1"/>
  <c r="AA56" i="3" s="1"/>
  <c r="AF56" i="3" s="1"/>
  <c r="AH187" i="3" s="1"/>
  <c r="AI187" i="3" s="1"/>
  <c r="AJ187" i="3" s="1"/>
  <c r="AK187" i="3" s="1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A55" i="3" s="1" a="1"/>
  <c r="AA55" i="3" s="1"/>
  <c r="AF55" i="3" s="1"/>
  <c r="AH186" i="3" s="1"/>
  <c r="AI186" i="3" s="1"/>
  <c r="AJ186" i="3" s="1"/>
  <c r="AK186" i="3" s="1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A54" i="3" s="1" a="1"/>
  <c r="AA54" i="3" s="1"/>
  <c r="AF54" i="3" s="1"/>
  <c r="AH185" i="3" s="1"/>
  <c r="AI185" i="3" s="1"/>
  <c r="AJ185" i="3" s="1"/>
  <c r="AK185" i="3" s="1"/>
  <c r="O53" i="3"/>
  <c r="N53" i="3"/>
  <c r="M53" i="3"/>
  <c r="L53" i="3"/>
  <c r="K53" i="3"/>
  <c r="J53" i="3"/>
  <c r="I53" i="3"/>
  <c r="H53" i="3"/>
  <c r="G53" i="3"/>
  <c r="F53" i="3"/>
  <c r="E53" i="3"/>
  <c r="D53" i="3"/>
  <c r="AA53" i="3" s="1" a="1"/>
  <c r="AA53" i="3" s="1"/>
  <c r="AF53" i="3" s="1"/>
  <c r="AH184" i="3" s="1"/>
  <c r="AI184" i="3" s="1"/>
  <c r="AJ184" i="3" s="1"/>
  <c r="AK184" i="3" s="1"/>
  <c r="C53" i="3"/>
  <c r="B53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S52" i="3" s="1"/>
  <c r="B52" i="3"/>
  <c r="AA52" i="3" s="1" a="1"/>
  <c r="AA52" i="3" s="1"/>
  <c r="AF52" i="3" s="1"/>
  <c r="AH183" i="3" s="1"/>
  <c r="AI183" i="3" s="1"/>
  <c r="AJ183" i="3" s="1"/>
  <c r="AK183" i="3" s="1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A51" i="3" s="1" a="1"/>
  <c r="AA51" i="3" s="1"/>
  <c r="AF51" i="3" s="1"/>
  <c r="AH182" i="3" s="1"/>
  <c r="AI182" i="3" s="1"/>
  <c r="AJ182" i="3" s="1"/>
  <c r="AK182" i="3" s="1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S50" i="3" s="1"/>
  <c r="B50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S49" i="3" s="1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A48" i="3" s="1" a="1"/>
  <c r="AA48" i="3" s="1"/>
  <c r="AF48" i="3" s="1"/>
  <c r="AH179" i="3" s="1"/>
  <c r="AI179" i="3" s="1"/>
  <c r="AJ179" i="3" s="1"/>
  <c r="AK179" i="3" s="1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A47" i="3" s="1" a="1"/>
  <c r="AA47" i="3" s="1"/>
  <c r="AF47" i="3" s="1"/>
  <c r="AH178" i="3" s="1"/>
  <c r="AI178" i="3" s="1"/>
  <c r="AJ178" i="3" s="1"/>
  <c r="AK178" i="3" s="1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S46" i="3" s="1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A45" i="3" s="1" a="1"/>
  <c r="AA45" i="3" s="1"/>
  <c r="AF45" i="3" s="1"/>
  <c r="AH176" i="3" s="1"/>
  <c r="AI176" i="3" s="1"/>
  <c r="AJ176" i="3" s="1"/>
  <c r="AK176" i="3" s="1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A44" i="3" s="1" a="1"/>
  <c r="AA44" i="3" s="1"/>
  <c r="AF44" i="3" s="1"/>
  <c r="AH175" i="3" s="1"/>
  <c r="AI175" i="3" s="1"/>
  <c r="AJ175" i="3" s="1"/>
  <c r="AK175" i="3" s="1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A43" i="3" s="1" a="1"/>
  <c r="AA43" i="3" s="1"/>
  <c r="AF43" i="3" s="1"/>
  <c r="AH174" i="3" s="1"/>
  <c r="AI174" i="3" s="1"/>
  <c r="AJ174" i="3" s="1"/>
  <c r="AK174" i="3" s="1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S42" i="3" s="1"/>
  <c r="O41" i="3"/>
  <c r="N41" i="3"/>
  <c r="M41" i="3"/>
  <c r="L41" i="3"/>
  <c r="K41" i="3"/>
  <c r="J41" i="3"/>
  <c r="I41" i="3"/>
  <c r="H41" i="3"/>
  <c r="G41" i="3"/>
  <c r="F41" i="3"/>
  <c r="E41" i="3"/>
  <c r="D41" i="3"/>
  <c r="AA41" i="3" s="1" a="1"/>
  <c r="AA41" i="3" s="1"/>
  <c r="AF41" i="3" s="1"/>
  <c r="AH172" i="3" s="1"/>
  <c r="AI172" i="3" s="1"/>
  <c r="AJ172" i="3" s="1"/>
  <c r="AK172" i="3" s="1"/>
  <c r="C41" i="3"/>
  <c r="B41" i="3"/>
  <c r="S41" i="3" s="1"/>
  <c r="BF40" i="3"/>
  <c r="BB40" i="3"/>
  <c r="O40" i="3"/>
  <c r="N40" i="3"/>
  <c r="M40" i="3"/>
  <c r="L40" i="3"/>
  <c r="K40" i="3"/>
  <c r="J40" i="3"/>
  <c r="I40" i="3"/>
  <c r="H40" i="3"/>
  <c r="G40" i="3"/>
  <c r="F40" i="3"/>
  <c r="E40" i="3"/>
  <c r="D40" i="3"/>
  <c r="AA40" i="3" s="1" a="1"/>
  <c r="AA40" i="3" s="1"/>
  <c r="AF40" i="3" s="1"/>
  <c r="AH171" i="3" s="1"/>
  <c r="AI171" i="3" s="1"/>
  <c r="AJ171" i="3" s="1"/>
  <c r="AK171" i="3" s="1"/>
  <c r="C40" i="3"/>
  <c r="S40" i="3" s="1"/>
  <c r="B40" i="3"/>
  <c r="BB39" i="3"/>
  <c r="O39" i="3"/>
  <c r="N39" i="3"/>
  <c r="M39" i="3"/>
  <c r="L39" i="3"/>
  <c r="K39" i="3"/>
  <c r="J39" i="3"/>
  <c r="I39" i="3"/>
  <c r="H39" i="3"/>
  <c r="G39" i="3"/>
  <c r="F39" i="3"/>
  <c r="E39" i="3"/>
  <c r="D39" i="3"/>
  <c r="AA39" i="3" s="1" a="1"/>
  <c r="AA39" i="3" s="1"/>
  <c r="AF39" i="3" s="1"/>
  <c r="AH170" i="3" s="1"/>
  <c r="AI170" i="3" s="1"/>
  <c r="AJ170" i="3" s="1"/>
  <c r="AK170" i="3" s="1"/>
  <c r="C39" i="3"/>
  <c r="S39" i="3" s="1"/>
  <c r="B39" i="3"/>
  <c r="BB38" i="3"/>
  <c r="BB41" i="3" s="1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A38" i="3" s="1" a="1"/>
  <c r="AA38" i="3" s="1"/>
  <c r="AF38" i="3" s="1"/>
  <c r="AH169" i="3" s="1"/>
  <c r="AI169" i="3" s="1"/>
  <c r="AJ169" i="3" s="1"/>
  <c r="AK169" i="3" s="1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S37" i="3" s="1"/>
  <c r="O36" i="3"/>
  <c r="N36" i="3"/>
  <c r="M36" i="3"/>
  <c r="L36" i="3"/>
  <c r="K36" i="3"/>
  <c r="J36" i="3"/>
  <c r="I36" i="3"/>
  <c r="H36" i="3"/>
  <c r="G36" i="3"/>
  <c r="F36" i="3"/>
  <c r="E36" i="3"/>
  <c r="D36" i="3"/>
  <c r="AA36" i="3" s="1" a="1"/>
  <c r="AA36" i="3" s="1"/>
  <c r="AF36" i="3" s="1"/>
  <c r="AH167" i="3" s="1"/>
  <c r="AI167" i="3" s="1"/>
  <c r="AJ167" i="3" s="1"/>
  <c r="AK167" i="3" s="1"/>
  <c r="C36" i="3"/>
  <c r="S36" i="3" s="1"/>
  <c r="B36" i="3"/>
  <c r="O35" i="3"/>
  <c r="N35" i="3"/>
  <c r="M35" i="3"/>
  <c r="L35" i="3"/>
  <c r="K35" i="3"/>
  <c r="J35" i="3"/>
  <c r="I35" i="3"/>
  <c r="S35" i="3" s="1"/>
  <c r="H35" i="3"/>
  <c r="G35" i="3"/>
  <c r="F35" i="3"/>
  <c r="E35" i="3"/>
  <c r="D35" i="3"/>
  <c r="C35" i="3"/>
  <c r="B35" i="3"/>
  <c r="O34" i="3"/>
  <c r="N34" i="3"/>
  <c r="M34" i="3"/>
  <c r="L34" i="3"/>
  <c r="K34" i="3"/>
  <c r="J34" i="3"/>
  <c r="I34" i="3"/>
  <c r="H34" i="3"/>
  <c r="G34" i="3"/>
  <c r="F34" i="3"/>
  <c r="S34" i="3" s="1"/>
  <c r="E34" i="3"/>
  <c r="D34" i="3"/>
  <c r="C34" i="3"/>
  <c r="B34" i="3"/>
  <c r="AA34" i="3" s="1" a="1"/>
  <c r="AA34" i="3" s="1"/>
  <c r="AF34" i="3" s="1"/>
  <c r="AH165" i="3" s="1"/>
  <c r="AI165" i="3" s="1"/>
  <c r="AJ165" i="3" s="1"/>
  <c r="AK165" i="3" s="1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A33" i="3" s="1" a="1"/>
  <c r="AA33" i="3" s="1"/>
  <c r="AF33" i="3" s="1"/>
  <c r="AH164" i="3" s="1"/>
  <c r="AI164" i="3" s="1"/>
  <c r="AJ164" i="3" s="1"/>
  <c r="AK164" i="3" s="1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S32" i="3" s="1"/>
  <c r="O31" i="3"/>
  <c r="N31" i="3"/>
  <c r="M31" i="3"/>
  <c r="L31" i="3"/>
  <c r="K31" i="3"/>
  <c r="J31" i="3"/>
  <c r="I31" i="3"/>
  <c r="H31" i="3"/>
  <c r="G31" i="3"/>
  <c r="F31" i="3"/>
  <c r="E31" i="3"/>
  <c r="D31" i="3"/>
  <c r="AA31" i="3" s="1" a="1"/>
  <c r="AA31" i="3" s="1"/>
  <c r="AF31" i="3" s="1"/>
  <c r="AH162" i="3" s="1"/>
  <c r="AI162" i="3" s="1"/>
  <c r="AJ162" i="3" s="1"/>
  <c r="AK162" i="3" s="1"/>
  <c r="C31" i="3"/>
  <c r="B31" i="3"/>
  <c r="S31" i="3" s="1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A30" i="3" s="1" a="1"/>
  <c r="AA30" i="3" s="1"/>
  <c r="AF30" i="3" s="1"/>
  <c r="AH161" i="3" s="1"/>
  <c r="AI161" i="3" s="1"/>
  <c r="AJ161" i="3" s="1"/>
  <c r="AK161" i="3" s="1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S29" i="3" s="1"/>
  <c r="AA28" i="3" a="1"/>
  <c r="AA28" i="3" s="1"/>
  <c r="AF28" i="3" s="1"/>
  <c r="AH159" i="3" s="1"/>
  <c r="AI159" i="3" s="1"/>
  <c r="AJ159" i="3" s="1"/>
  <c r="AK159" i="3" s="1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S28" i="3" s="1"/>
  <c r="B28" i="3"/>
  <c r="O27" i="3"/>
  <c r="N27" i="3"/>
  <c r="M27" i="3"/>
  <c r="L27" i="3"/>
  <c r="K27" i="3"/>
  <c r="J27" i="3"/>
  <c r="I27" i="3"/>
  <c r="S27" i="3" s="1"/>
  <c r="H27" i="3"/>
  <c r="G27" i="3"/>
  <c r="F27" i="3"/>
  <c r="E27" i="3"/>
  <c r="D27" i="3"/>
  <c r="AA27" i="3" s="1" a="1"/>
  <c r="AA27" i="3" s="1"/>
  <c r="AF27" i="3" s="1"/>
  <c r="AH158" i="3" s="1"/>
  <c r="AI158" i="3" s="1"/>
  <c r="AJ158" i="3" s="1"/>
  <c r="AK158" i="3" s="1"/>
  <c r="C27" i="3"/>
  <c r="B27" i="3"/>
  <c r="O26" i="3"/>
  <c r="N26" i="3"/>
  <c r="M26" i="3"/>
  <c r="L26" i="3"/>
  <c r="K26" i="3"/>
  <c r="J26" i="3"/>
  <c r="I26" i="3"/>
  <c r="H26" i="3"/>
  <c r="G26" i="3"/>
  <c r="F26" i="3"/>
  <c r="S26" i="3" s="1"/>
  <c r="E26" i="3"/>
  <c r="D26" i="3"/>
  <c r="C26" i="3"/>
  <c r="B26" i="3"/>
  <c r="AA26" i="3" s="1" a="1"/>
  <c r="AA26" i="3" s="1"/>
  <c r="AF26" i="3" s="1"/>
  <c r="AH157" i="3" s="1"/>
  <c r="AI157" i="3" s="1"/>
  <c r="AJ157" i="3" s="1"/>
  <c r="AK157" i="3" s="1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A25" i="3" s="1" a="1"/>
  <c r="AA25" i="3" s="1"/>
  <c r="AF25" i="3" s="1"/>
  <c r="AH156" i="3" s="1"/>
  <c r="AI156" i="3" s="1"/>
  <c r="AJ156" i="3" s="1"/>
  <c r="AK156" i="3" s="1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S24" i="3" s="1"/>
  <c r="O23" i="3"/>
  <c r="N23" i="3"/>
  <c r="M23" i="3"/>
  <c r="L23" i="3"/>
  <c r="K23" i="3"/>
  <c r="J23" i="3"/>
  <c r="I23" i="3"/>
  <c r="H23" i="3"/>
  <c r="G23" i="3"/>
  <c r="F23" i="3"/>
  <c r="E23" i="3"/>
  <c r="D23" i="3"/>
  <c r="AA23" i="3" s="1" a="1"/>
  <c r="AA23" i="3" s="1"/>
  <c r="AF23" i="3" s="1"/>
  <c r="AH154" i="3" s="1"/>
  <c r="AI154" i="3" s="1"/>
  <c r="AJ154" i="3" s="1"/>
  <c r="AK154" i="3" s="1"/>
  <c r="C23" i="3"/>
  <c r="B23" i="3"/>
  <c r="S23" i="3" s="1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A22" i="3" s="1" a="1"/>
  <c r="AA22" i="3" s="1"/>
  <c r="AF22" i="3" s="1"/>
  <c r="AH153" i="3" s="1"/>
  <c r="AI153" i="3" s="1"/>
  <c r="AJ153" i="3" s="1"/>
  <c r="AK153" i="3" s="1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S21" i="3" s="1"/>
  <c r="O20" i="3"/>
  <c r="N20" i="3"/>
  <c r="M20" i="3"/>
  <c r="L20" i="3"/>
  <c r="K20" i="3"/>
  <c r="J20" i="3"/>
  <c r="I20" i="3"/>
  <c r="H20" i="3"/>
  <c r="G20" i="3"/>
  <c r="F20" i="3"/>
  <c r="E20" i="3"/>
  <c r="D20" i="3"/>
  <c r="AA20" i="3" s="1" a="1"/>
  <c r="AA20" i="3" s="1"/>
  <c r="AF20" i="3" s="1"/>
  <c r="AH151" i="3" s="1"/>
  <c r="AI151" i="3" s="1"/>
  <c r="AJ151" i="3" s="1"/>
  <c r="AK151" i="3" s="1"/>
  <c r="C20" i="3"/>
  <c r="S20" i="3" s="1"/>
  <c r="B20" i="3"/>
  <c r="O19" i="3"/>
  <c r="N19" i="3"/>
  <c r="M19" i="3"/>
  <c r="L19" i="3"/>
  <c r="K19" i="3"/>
  <c r="J19" i="3"/>
  <c r="I19" i="3"/>
  <c r="AA19" i="3" s="1" a="1"/>
  <c r="AA19" i="3" s="1"/>
  <c r="AF19" i="3" s="1"/>
  <c r="AH150" i="3" s="1"/>
  <c r="AI150" i="3" s="1"/>
  <c r="AJ150" i="3" s="1"/>
  <c r="AK150" i="3" s="1"/>
  <c r="H19" i="3"/>
  <c r="G19" i="3"/>
  <c r="F19" i="3"/>
  <c r="E19" i="3"/>
  <c r="D19" i="3"/>
  <c r="C19" i="3"/>
  <c r="B19" i="3"/>
  <c r="O18" i="3"/>
  <c r="N18" i="3"/>
  <c r="M18" i="3"/>
  <c r="L18" i="3"/>
  <c r="K18" i="3"/>
  <c r="J18" i="3"/>
  <c r="I18" i="3"/>
  <c r="H18" i="3"/>
  <c r="G18" i="3"/>
  <c r="F18" i="3"/>
  <c r="S18" i="3" s="1"/>
  <c r="E18" i="3"/>
  <c r="D18" i="3"/>
  <c r="C18" i="3"/>
  <c r="B18" i="3"/>
  <c r="AA18" i="3" s="1" a="1"/>
  <c r="AA18" i="3" s="1"/>
  <c r="AF18" i="3" s="1"/>
  <c r="AH149" i="3" s="1"/>
  <c r="AI149" i="3" s="1"/>
  <c r="AJ149" i="3" s="1"/>
  <c r="AK149" i="3" s="1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A17" i="3" s="1" a="1"/>
  <c r="AA17" i="3" s="1"/>
  <c r="AF17" i="3" s="1"/>
  <c r="AH148" i="3" s="1"/>
  <c r="AI148" i="3" s="1"/>
  <c r="AJ148" i="3" s="1"/>
  <c r="AK148" i="3" s="1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S16" i="3" s="1"/>
  <c r="O15" i="3"/>
  <c r="N15" i="3"/>
  <c r="M15" i="3"/>
  <c r="L15" i="3"/>
  <c r="K15" i="3"/>
  <c r="J15" i="3"/>
  <c r="I15" i="3"/>
  <c r="H15" i="3"/>
  <c r="G15" i="3"/>
  <c r="F15" i="3"/>
  <c r="S15" i="3" s="1"/>
  <c r="E15" i="3"/>
  <c r="D15" i="3"/>
  <c r="C15" i="3"/>
  <c r="B15" i="3"/>
  <c r="AA15" i="3" s="1" a="1"/>
  <c r="AA15" i="3" s="1"/>
  <c r="AF15" i="3" s="1"/>
  <c r="AH146" i="3" s="1"/>
  <c r="AI146" i="3" s="1"/>
  <c r="AJ146" i="3" s="1"/>
  <c r="AK146" i="3" s="1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A14" i="3" s="1" a="1"/>
  <c r="AA14" i="3" s="1"/>
  <c r="AF14" i="3" s="1"/>
  <c r="AH145" i="3" s="1"/>
  <c r="AI145" i="3" s="1"/>
  <c r="AJ145" i="3" s="1"/>
  <c r="AK145" i="3" s="1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S13" i="3" s="1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A12" i="3" s="1" a="1"/>
  <c r="AA12" i="3" s="1"/>
  <c r="AF12" i="3" s="1"/>
  <c r="AH143" i="3" s="1"/>
  <c r="AI143" i="3" s="1"/>
  <c r="AJ143" i="3" s="1"/>
  <c r="AK143" i="3" s="1"/>
  <c r="B12" i="3"/>
  <c r="S12" i="3" s="1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A11" i="3" s="1" a="1"/>
  <c r="AA11" i="3" s="1"/>
  <c r="AF11" i="3" s="1"/>
  <c r="AH142" i="3" s="1"/>
  <c r="AI142" i="3" s="1"/>
  <c r="AJ142" i="3" s="1"/>
  <c r="AK142" i="3" s="1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S10" i="3" s="1"/>
  <c r="O9" i="3"/>
  <c r="N9" i="3"/>
  <c r="M9" i="3"/>
  <c r="L9" i="3"/>
  <c r="K9" i="3"/>
  <c r="J9" i="3"/>
  <c r="I9" i="3"/>
  <c r="H9" i="3"/>
  <c r="G9" i="3"/>
  <c r="F9" i="3"/>
  <c r="E9" i="3"/>
  <c r="D9" i="3"/>
  <c r="C9" i="3"/>
  <c r="AA9" i="3" s="1" a="1"/>
  <c r="AA9" i="3" s="1"/>
  <c r="AF9" i="3" s="1"/>
  <c r="AH140" i="3" s="1"/>
  <c r="AI140" i="3" s="1"/>
  <c r="AJ140" i="3" s="1"/>
  <c r="AK140" i="3" s="1"/>
  <c r="B9" i="3"/>
  <c r="S9" i="3" s="1"/>
  <c r="AK8" i="3"/>
  <c r="AO3" i="3" s="1"/>
  <c r="AP3" i="3" s="1"/>
  <c r="AA8" i="3" a="1"/>
  <c r="AA8" i="3" s="1"/>
  <c r="AF8" i="3" s="1"/>
  <c r="AH139" i="3" s="1"/>
  <c r="AI139" i="3" s="1"/>
  <c r="AJ139" i="3" s="1"/>
  <c r="AK139" i="3" s="1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S8" i="3" s="1"/>
  <c r="AK7" i="3"/>
  <c r="O7" i="3"/>
  <c r="N7" i="3"/>
  <c r="M7" i="3"/>
  <c r="L7" i="3"/>
  <c r="K7" i="3"/>
  <c r="J7" i="3"/>
  <c r="I7" i="3"/>
  <c r="H7" i="3"/>
  <c r="G7" i="3"/>
  <c r="F7" i="3"/>
  <c r="E7" i="3"/>
  <c r="D7" i="3"/>
  <c r="C7" i="3"/>
  <c r="S7" i="3" s="1"/>
  <c r="B7" i="3"/>
  <c r="AA7" i="3" s="1" a="1"/>
  <c r="AA7" i="3" s="1"/>
  <c r="AF7" i="3" s="1"/>
  <c r="AH138" i="3" s="1"/>
  <c r="AI138" i="3" s="1"/>
  <c r="AJ138" i="3" s="1"/>
  <c r="AK138" i="3" s="1"/>
  <c r="AK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A6" i="3" s="1" a="1"/>
  <c r="AA6" i="3" s="1"/>
  <c r="AF6" i="3" s="1"/>
  <c r="AH137" i="3" s="1"/>
  <c r="AI137" i="3" s="1"/>
  <c r="AJ137" i="3" s="1"/>
  <c r="AK137" i="3" s="1"/>
  <c r="AK5" i="3"/>
  <c r="O5" i="3"/>
  <c r="N5" i="3"/>
  <c r="M5" i="3"/>
  <c r="L5" i="3"/>
  <c r="K5" i="3"/>
  <c r="J5" i="3"/>
  <c r="I5" i="3"/>
  <c r="S5" i="3" s="1"/>
  <c r="H5" i="3"/>
  <c r="G5" i="3"/>
  <c r="F5" i="3"/>
  <c r="E5" i="3"/>
  <c r="D5" i="3"/>
  <c r="AA5" i="3" s="1" a="1"/>
  <c r="AA5" i="3" s="1"/>
  <c r="AF5" i="3" s="1"/>
  <c r="AH136" i="3" s="1"/>
  <c r="AI136" i="3" s="1"/>
  <c r="AJ136" i="3" s="1"/>
  <c r="AK136" i="3" s="1"/>
  <c r="C5" i="3"/>
  <c r="B5" i="3"/>
  <c r="AK4" i="3"/>
  <c r="AO4" i="3" s="1"/>
  <c r="AP4" i="3" s="1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A4" i="3" s="1" a="1"/>
  <c r="AA4" i="3" s="1"/>
  <c r="AF4" i="3" s="1"/>
  <c r="AH135" i="3" s="1"/>
  <c r="AI135" i="3" s="1"/>
  <c r="AJ135" i="3" s="1"/>
  <c r="AK135" i="3" s="1"/>
  <c r="AK3" i="3"/>
  <c r="O3" i="3"/>
  <c r="N3" i="3"/>
  <c r="M3" i="3"/>
  <c r="L3" i="3"/>
  <c r="K3" i="3"/>
  <c r="J3" i="3"/>
  <c r="I3" i="3"/>
  <c r="H3" i="3"/>
  <c r="G3" i="3"/>
  <c r="F3" i="3"/>
  <c r="E3" i="3"/>
  <c r="D3" i="3"/>
  <c r="C3" i="3"/>
  <c r="S3" i="3" s="1"/>
  <c r="B3" i="3"/>
  <c r="AA3" i="3" s="1" a="1"/>
  <c r="AA3" i="3" s="1"/>
  <c r="AF3" i="3" s="1"/>
  <c r="AH134" i="3" s="1"/>
  <c r="AI134" i="3" s="1"/>
  <c r="AJ134" i="3" s="1"/>
  <c r="AK134" i="3" s="1"/>
  <c r="AK2" i="3"/>
  <c r="AO2" i="3" s="1"/>
  <c r="AP2" i="3" s="1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S2" i="3" s="1"/>
  <c r="AA46" i="3" l="1" a="1"/>
  <c r="AA46" i="3" s="1"/>
  <c r="AF46" i="3" s="1"/>
  <c r="AH177" i="3" s="1"/>
  <c r="AI177" i="3" s="1"/>
  <c r="AJ177" i="3" s="1"/>
  <c r="AK177" i="3" s="1"/>
  <c r="AA49" i="3" a="1"/>
  <c r="AA49" i="3" s="1"/>
  <c r="AF49" i="3" s="1"/>
  <c r="AH180" i="3" s="1"/>
  <c r="AI180" i="3" s="1"/>
  <c r="AJ180" i="3" s="1"/>
  <c r="AK180" i="3" s="1"/>
  <c r="S56" i="3"/>
  <c r="S59" i="3"/>
  <c r="S68" i="3"/>
  <c r="H95" i="3"/>
  <c r="H93" i="3"/>
  <c r="H92" i="3"/>
  <c r="H91" i="3"/>
  <c r="H96" i="3"/>
  <c r="S19" i="3"/>
  <c r="C95" i="3"/>
  <c r="C93" i="3"/>
  <c r="C92" i="3"/>
  <c r="C91" i="3"/>
  <c r="C96" i="3"/>
  <c r="C105" i="3" s="1"/>
  <c r="K95" i="3"/>
  <c r="K93" i="3"/>
  <c r="K92" i="3"/>
  <c r="K91" i="3"/>
  <c r="K96" i="3"/>
  <c r="AA35" i="3" a="1"/>
  <c r="AA35" i="3" s="1"/>
  <c r="AF35" i="3" s="1"/>
  <c r="AH166" i="3" s="1"/>
  <c r="AI166" i="3" s="1"/>
  <c r="AJ166" i="3" s="1"/>
  <c r="AK166" i="3" s="1"/>
  <c r="D95" i="3"/>
  <c r="D93" i="3"/>
  <c r="D102" i="3" s="1"/>
  <c r="D92" i="3"/>
  <c r="D91" i="3"/>
  <c r="D96" i="3"/>
  <c r="L95" i="3"/>
  <c r="L93" i="3"/>
  <c r="L92" i="3"/>
  <c r="L91" i="3"/>
  <c r="L96" i="3"/>
  <c r="L105" i="3" s="1"/>
  <c r="AA10" i="3" a="1"/>
  <c r="AA10" i="3" s="1"/>
  <c r="AF10" i="3" s="1"/>
  <c r="AH141" i="3" s="1"/>
  <c r="AI141" i="3" s="1"/>
  <c r="AJ141" i="3" s="1"/>
  <c r="AK141" i="3" s="1"/>
  <c r="AA13" i="3" a="1"/>
  <c r="AA13" i="3" s="1"/>
  <c r="AF13" i="3" s="1"/>
  <c r="AH144" i="3" s="1"/>
  <c r="AI144" i="3" s="1"/>
  <c r="AJ144" i="3" s="1"/>
  <c r="AK144" i="3" s="1"/>
  <c r="AA16" i="3" a="1"/>
  <c r="AA16" i="3" s="1"/>
  <c r="AF16" i="3" s="1"/>
  <c r="AH147" i="3" s="1"/>
  <c r="AI147" i="3" s="1"/>
  <c r="AJ147" i="3" s="1"/>
  <c r="AK147" i="3" s="1"/>
  <c r="AA24" i="3" a="1"/>
  <c r="AA24" i="3" s="1"/>
  <c r="AF24" i="3" s="1"/>
  <c r="AH155" i="3" s="1"/>
  <c r="AI155" i="3" s="1"/>
  <c r="AJ155" i="3" s="1"/>
  <c r="AK155" i="3" s="1"/>
  <c r="AA32" i="3" a="1"/>
  <c r="AA32" i="3" s="1"/>
  <c r="AF32" i="3" s="1"/>
  <c r="AH163" i="3" s="1"/>
  <c r="AI163" i="3" s="1"/>
  <c r="AJ163" i="3" s="1"/>
  <c r="AK163" i="3" s="1"/>
  <c r="S44" i="3"/>
  <c r="S62" i="3"/>
  <c r="AA71" i="3" a="1"/>
  <c r="AA71" i="3" s="1"/>
  <c r="AF71" i="3" s="1"/>
  <c r="AH202" i="3" s="1"/>
  <c r="AI202" i="3" s="1"/>
  <c r="AJ202" i="3" s="1"/>
  <c r="AK202" i="3" s="1"/>
  <c r="E95" i="3"/>
  <c r="E93" i="3"/>
  <c r="E92" i="3"/>
  <c r="E91" i="3"/>
  <c r="E96" i="3"/>
  <c r="M95" i="3"/>
  <c r="M104" i="3" s="1"/>
  <c r="M93" i="3"/>
  <c r="M92" i="3"/>
  <c r="M91" i="3"/>
  <c r="M96" i="3"/>
  <c r="AA21" i="3" a="1"/>
  <c r="AA21" i="3" s="1"/>
  <c r="AF21" i="3" s="1"/>
  <c r="AH152" i="3" s="1"/>
  <c r="AI152" i="3" s="1"/>
  <c r="AJ152" i="3" s="1"/>
  <c r="AK152" i="3" s="1"/>
  <c r="AA29" i="3" a="1"/>
  <c r="AA29" i="3" s="1"/>
  <c r="AF29" i="3" s="1"/>
  <c r="AH160" i="3" s="1"/>
  <c r="AI160" i="3" s="1"/>
  <c r="AJ160" i="3" s="1"/>
  <c r="AK160" i="3" s="1"/>
  <c r="AA37" i="3" a="1"/>
  <c r="AA37" i="3" s="1"/>
  <c r="AF37" i="3" s="1"/>
  <c r="AH168" i="3" s="1"/>
  <c r="AI168" i="3" s="1"/>
  <c r="AJ168" i="3" s="1"/>
  <c r="AK168" i="3" s="1"/>
  <c r="AA42" i="3" a="1"/>
  <c r="AA42" i="3" s="1"/>
  <c r="AF42" i="3" s="1"/>
  <c r="AH173" i="3" s="1"/>
  <c r="AI173" i="3" s="1"/>
  <c r="AJ173" i="3" s="1"/>
  <c r="AK173" i="3" s="1"/>
  <c r="S47" i="3"/>
  <c r="S53" i="3"/>
  <c r="S69" i="3"/>
  <c r="S14" i="3"/>
  <c r="S17" i="3"/>
  <c r="S25" i="3"/>
  <c r="S33" i="3"/>
  <c r="AA50" i="3" a="1"/>
  <c r="AA50" i="3" s="1"/>
  <c r="AF50" i="3" s="1"/>
  <c r="AH181" i="3" s="1"/>
  <c r="AI181" i="3" s="1"/>
  <c r="AJ181" i="3" s="1"/>
  <c r="AK181" i="3" s="1"/>
  <c r="S54" i="3"/>
  <c r="S57" i="3"/>
  <c r="S60" i="3"/>
  <c r="AA72" i="3" a="1"/>
  <c r="AA72" i="3" s="1"/>
  <c r="AF72" i="3" s="1"/>
  <c r="AH203" i="3" s="1"/>
  <c r="AI203" i="3" s="1"/>
  <c r="AJ203" i="3" s="1"/>
  <c r="AK203" i="3" s="1"/>
  <c r="F95" i="3"/>
  <c r="F93" i="3"/>
  <c r="F92" i="3"/>
  <c r="F91" i="3"/>
  <c r="F100" i="3" s="1"/>
  <c r="F96" i="3"/>
  <c r="N95" i="3"/>
  <c r="N93" i="3"/>
  <c r="N92" i="3"/>
  <c r="N91" i="3"/>
  <c r="N96" i="3"/>
  <c r="G95" i="3"/>
  <c r="G93" i="3"/>
  <c r="G102" i="3" s="1"/>
  <c r="G92" i="3"/>
  <c r="G91" i="3"/>
  <c r="G96" i="3"/>
  <c r="O95" i="3"/>
  <c r="O93" i="3"/>
  <c r="O92" i="3"/>
  <c r="O91" i="3"/>
  <c r="O96" i="3"/>
  <c r="O105" i="3" s="1"/>
  <c r="S4" i="3"/>
  <c r="U2" i="3" s="1" a="1"/>
  <c r="S6" i="3"/>
  <c r="S11" i="3"/>
  <c r="S22" i="3"/>
  <c r="S30" i="3"/>
  <c r="S38" i="3"/>
  <c r="S43" i="3"/>
  <c r="S45" i="3"/>
  <c r="S48" i="3"/>
  <c r="S51" i="3"/>
  <c r="S66" i="3"/>
  <c r="S78" i="3"/>
  <c r="AA78" i="3" a="1"/>
  <c r="AA78" i="3" s="1"/>
  <c r="AF78" i="3" s="1"/>
  <c r="AH209" i="3" s="1"/>
  <c r="AI209" i="3" s="1"/>
  <c r="AJ209" i="3" s="1"/>
  <c r="AK209" i="3" s="1"/>
  <c r="AA73" i="3" a="1"/>
  <c r="AA73" i="3" s="1"/>
  <c r="AF73" i="3" s="1"/>
  <c r="AH204" i="3" s="1"/>
  <c r="AI204" i="3" s="1"/>
  <c r="AJ204" i="3" s="1"/>
  <c r="AK204" i="3" s="1"/>
  <c r="AA77" i="3" a="1"/>
  <c r="AA77" i="3" s="1"/>
  <c r="AF77" i="3" s="1"/>
  <c r="AH208" i="3" s="1"/>
  <c r="AI208" i="3" s="1"/>
  <c r="AJ208" i="3" s="1"/>
  <c r="AK208" i="3" s="1"/>
  <c r="S77" i="3"/>
  <c r="AA2" i="3" a="1"/>
  <c r="AA2" i="3" s="1"/>
  <c r="AF2" i="3" s="1"/>
  <c r="AH133" i="3" s="1"/>
  <c r="AI133" i="3" s="1"/>
  <c r="AJ133" i="3" s="1"/>
  <c r="AK133" i="3" s="1"/>
  <c r="I95" i="3"/>
  <c r="I93" i="3"/>
  <c r="I92" i="3"/>
  <c r="I91" i="3"/>
  <c r="I96" i="3"/>
  <c r="I105" i="3" s="1"/>
  <c r="S55" i="3"/>
  <c r="AA74" i="3" a="1"/>
  <c r="AA74" i="3" s="1"/>
  <c r="AF74" i="3" s="1"/>
  <c r="AH205" i="3" s="1"/>
  <c r="AI205" i="3" s="1"/>
  <c r="AJ205" i="3" s="1"/>
  <c r="AK205" i="3" s="1"/>
  <c r="S74" i="3"/>
  <c r="AA75" i="3" a="1"/>
  <c r="AA75" i="3" s="1"/>
  <c r="AF75" i="3" s="1"/>
  <c r="AH206" i="3" s="1"/>
  <c r="AI206" i="3" s="1"/>
  <c r="AJ206" i="3" s="1"/>
  <c r="AK206" i="3" s="1"/>
  <c r="S75" i="3"/>
  <c r="AA76" i="3" a="1"/>
  <c r="AA76" i="3" s="1"/>
  <c r="AF76" i="3" s="1"/>
  <c r="AH207" i="3" s="1"/>
  <c r="AI207" i="3" s="1"/>
  <c r="AJ207" i="3" s="1"/>
  <c r="AK207" i="3" s="1"/>
  <c r="S76" i="3"/>
  <c r="B96" i="3"/>
  <c r="B105" i="3" s="1"/>
  <c r="A86" i="3"/>
  <c r="B95" i="3"/>
  <c r="B104" i="3" s="1"/>
  <c r="B93" i="3"/>
  <c r="B92" i="3"/>
  <c r="B91" i="3"/>
  <c r="J96" i="3"/>
  <c r="J105" i="3" s="1"/>
  <c r="J95" i="3"/>
  <c r="J104" i="3" s="1"/>
  <c r="J93" i="3"/>
  <c r="J102" i="3" s="1"/>
  <c r="J92" i="3"/>
  <c r="J101" i="3" s="1"/>
  <c r="J91" i="3"/>
  <c r="J100" i="3" s="1"/>
  <c r="J107" i="3" s="1"/>
  <c r="AA58" i="3" a="1"/>
  <c r="AA58" i="3" s="1"/>
  <c r="AF58" i="3" s="1"/>
  <c r="AH189" i="3" s="1"/>
  <c r="AI189" i="3" s="1"/>
  <c r="AJ189" i="3" s="1"/>
  <c r="AK189" i="3" s="1"/>
  <c r="V32" i="3" l="1"/>
  <c r="V24" i="3"/>
  <c r="V16" i="3"/>
  <c r="V13" i="3"/>
  <c r="V10" i="3"/>
  <c r="V35" i="3"/>
  <c r="V27" i="3"/>
  <c r="V19" i="3"/>
  <c r="V5" i="3"/>
  <c r="V43" i="3"/>
  <c r="V6" i="3"/>
  <c r="V4" i="3"/>
  <c r="V33" i="3"/>
  <c r="V25" i="3"/>
  <c r="V17" i="3"/>
  <c r="V14" i="3"/>
  <c r="V7" i="3"/>
  <c r="V3" i="3"/>
  <c r="V8" i="3"/>
  <c r="V30" i="3"/>
  <c r="V22" i="3"/>
  <c r="V40" i="3"/>
  <c r="V39" i="3"/>
  <c r="V36" i="3"/>
  <c r="V28" i="3"/>
  <c r="V20" i="3"/>
  <c r="V41" i="3"/>
  <c r="V31" i="3"/>
  <c r="V23" i="3"/>
  <c r="V12" i="3"/>
  <c r="V9" i="3"/>
  <c r="V29" i="3"/>
  <c r="V21" i="3"/>
  <c r="V38" i="3"/>
  <c r="V34" i="3"/>
  <c r="V26" i="3"/>
  <c r="V18" i="3"/>
  <c r="V15" i="3"/>
  <c r="V37" i="3"/>
  <c r="U2" i="3"/>
  <c r="V2" i="3" s="1"/>
  <c r="W2" i="3" s="1" a="1"/>
  <c r="V11" i="3"/>
  <c r="V42" i="3"/>
  <c r="BG15" i="3"/>
  <c r="AL6" i="3"/>
  <c r="AL4" i="3"/>
  <c r="BG39" i="3"/>
  <c r="AL3" i="3"/>
  <c r="AV39" i="3"/>
  <c r="O100" i="3"/>
  <c r="G104" i="3"/>
  <c r="F101" i="3"/>
  <c r="E105" i="3"/>
  <c r="L100" i="3"/>
  <c r="D104" i="3"/>
  <c r="C100" i="3"/>
  <c r="O101" i="3"/>
  <c r="N105" i="3"/>
  <c r="F102" i="3"/>
  <c r="E100" i="3"/>
  <c r="L101" i="3"/>
  <c r="C101" i="3"/>
  <c r="F107" i="3"/>
  <c r="I100" i="3"/>
  <c r="O102" i="3"/>
  <c r="N100" i="3"/>
  <c r="F104" i="3"/>
  <c r="E101" i="3"/>
  <c r="L102" i="3"/>
  <c r="K105" i="3"/>
  <c r="C102" i="3"/>
  <c r="H105" i="3"/>
  <c r="I101" i="3"/>
  <c r="O104" i="3"/>
  <c r="N101" i="3"/>
  <c r="M105" i="3"/>
  <c r="E102" i="3"/>
  <c r="L104" i="3"/>
  <c r="K100" i="3"/>
  <c r="C104" i="3"/>
  <c r="H100" i="3"/>
  <c r="R91" i="3"/>
  <c r="B100" i="3"/>
  <c r="I102" i="3"/>
  <c r="G105" i="3"/>
  <c r="N102" i="3"/>
  <c r="M100" i="3"/>
  <c r="M107" i="3" s="1"/>
  <c r="E104" i="3"/>
  <c r="D105" i="3"/>
  <c r="K101" i="3"/>
  <c r="H101" i="3"/>
  <c r="R92" i="3"/>
  <c r="B101" i="3"/>
  <c r="I104" i="3"/>
  <c r="G100" i="3"/>
  <c r="G107" i="3" s="1"/>
  <c r="N104" i="3"/>
  <c r="M101" i="3"/>
  <c r="AL8" i="3"/>
  <c r="D100" i="3"/>
  <c r="K102" i="3"/>
  <c r="H102" i="3"/>
  <c r="AL7" i="3"/>
  <c r="R93" i="3"/>
  <c r="B102" i="3"/>
  <c r="G101" i="3"/>
  <c r="F105" i="3"/>
  <c r="M102" i="3"/>
  <c r="AL2" i="3"/>
  <c r="D101" i="3"/>
  <c r="K104" i="3"/>
  <c r="H104" i="3"/>
  <c r="AL5" i="3"/>
  <c r="K107" i="3" l="1"/>
  <c r="C107" i="3"/>
  <c r="AL10" i="3"/>
  <c r="L107" i="3"/>
  <c r="D107" i="3"/>
  <c r="B107" i="3"/>
  <c r="E107" i="3"/>
  <c r="N107" i="3"/>
  <c r="H107" i="3"/>
  <c r="X35" i="3"/>
  <c r="X27" i="3"/>
  <c r="X19" i="3"/>
  <c r="X5" i="3"/>
  <c r="X43" i="3"/>
  <c r="X38" i="3"/>
  <c r="X30" i="3"/>
  <c r="X22" i="3"/>
  <c r="X11" i="3"/>
  <c r="X6" i="3"/>
  <c r="X4" i="3"/>
  <c r="X33" i="3"/>
  <c r="X14" i="3"/>
  <c r="X40" i="3"/>
  <c r="X39" i="3"/>
  <c r="X36" i="3"/>
  <c r="X28" i="3"/>
  <c r="X20" i="3"/>
  <c r="X8" i="3"/>
  <c r="X12" i="3"/>
  <c r="X9" i="3"/>
  <c r="W2" i="3"/>
  <c r="X2" i="3" s="1"/>
  <c r="X41" i="3"/>
  <c r="X31" i="3"/>
  <c r="X23" i="3"/>
  <c r="X34" i="3"/>
  <c r="X26" i="3"/>
  <c r="X18" i="3"/>
  <c r="X15" i="3"/>
  <c r="X32" i="3"/>
  <c r="X24" i="3"/>
  <c r="X16" i="3"/>
  <c r="X13" i="3"/>
  <c r="X10" i="3"/>
  <c r="X42" i="3"/>
  <c r="X37" i="3"/>
  <c r="X29" i="3"/>
  <c r="X21" i="3"/>
  <c r="X25" i="3"/>
  <c r="X17" i="3"/>
  <c r="X7" i="3"/>
  <c r="X3" i="3"/>
  <c r="I107" i="3"/>
  <c r="O10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<sst xmlns="http://schemas.openxmlformats.org/spreadsheetml/2006/main" count="831" uniqueCount="246">
  <si>
    <t>Head</t>
  </si>
  <si>
    <t>Chin/throat</t>
  </si>
  <si>
    <t>neck</t>
  </si>
  <si>
    <t>Anterior half</t>
  </si>
  <si>
    <t>Posterior half</t>
  </si>
  <si>
    <t>Belly</t>
  </si>
  <si>
    <t>Dorsal region</t>
  </si>
  <si>
    <t>Front limbs</t>
  </si>
  <si>
    <t>Rear limbs</t>
  </si>
  <si>
    <t>Upper legs</t>
  </si>
  <si>
    <t>Lower legs</t>
  </si>
  <si>
    <t>Front of front legs</t>
  </si>
  <si>
    <t>Back of Legs</t>
  </si>
  <si>
    <t>Tail</t>
  </si>
  <si>
    <t>Inside of legs</t>
  </si>
  <si>
    <t>Back of thighs</t>
  </si>
  <si>
    <t>Facial stripes</t>
  </si>
  <si>
    <t>White</t>
  </si>
  <si>
    <t>White/Tan</t>
  </si>
  <si>
    <t>Shaded red</t>
  </si>
  <si>
    <t>White/Red</t>
  </si>
  <si>
    <t>Black mask</t>
  </si>
  <si>
    <t>Dark</t>
  </si>
  <si>
    <t>Sable</t>
  </si>
  <si>
    <t>Black</t>
  </si>
  <si>
    <t>Dark/red</t>
  </si>
  <si>
    <t>Dar/red</t>
  </si>
  <si>
    <t>Bezoar</t>
  </si>
  <si>
    <t>Wild Kolodzie</t>
  </si>
  <si>
    <t>Badgerface/Blackbelly</t>
  </si>
  <si>
    <t>Serpentina</t>
  </si>
  <si>
    <t>Caramel</t>
  </si>
  <si>
    <t>Alpine</t>
  </si>
  <si>
    <t>Peacock</t>
  </si>
  <si>
    <t>San clemente</t>
  </si>
  <si>
    <t>Repartida</t>
  </si>
  <si>
    <t>Grey</t>
  </si>
  <si>
    <t>pygmy agouti</t>
  </si>
  <si>
    <t>grey striped</t>
  </si>
  <si>
    <t>Toggenburg</t>
  </si>
  <si>
    <t>Black and Tan</t>
  </si>
  <si>
    <t>Eyebar</t>
  </si>
  <si>
    <t>Angel pattern</t>
  </si>
  <si>
    <t>Lateral stripe</t>
  </si>
  <si>
    <t>Mahogany</t>
  </si>
  <si>
    <t>Tan cheek</t>
  </si>
  <si>
    <t>No pattern</t>
  </si>
  <si>
    <t>Brown</t>
  </si>
  <si>
    <t>White/brown</t>
  </si>
  <si>
    <t>Black/brown</t>
  </si>
  <si>
    <t>brown</t>
  </si>
  <si>
    <t>brown/White</t>
  </si>
  <si>
    <t>brown/Black</t>
  </si>
  <si>
    <t>g-ID</t>
  </si>
  <si>
    <t>Ears</t>
  </si>
  <si>
    <t>Chin &amp; Throat</t>
  </si>
  <si>
    <t>Neck</t>
  </si>
  <si>
    <t>Dorsal stripe</t>
  </si>
  <si>
    <t>2.1</t>
  </si>
  <si>
    <t>2.2</t>
  </si>
  <si>
    <t>X</t>
  </si>
  <si>
    <t>8.1</t>
  </si>
  <si>
    <t>8.2</t>
  </si>
  <si>
    <t>26.1</t>
  </si>
  <si>
    <t>26.2</t>
  </si>
  <si>
    <t>69</t>
  </si>
  <si>
    <t>73</t>
  </si>
  <si>
    <t>80</t>
  </si>
  <si>
    <t>97</t>
  </si>
  <si>
    <t>114</t>
  </si>
  <si>
    <t>171</t>
  </si>
  <si>
    <t>173.1</t>
  </si>
  <si>
    <t>Not-visible</t>
  </si>
  <si>
    <t>173.2</t>
  </si>
  <si>
    <t>Nonexistent</t>
  </si>
  <si>
    <t>217</t>
  </si>
  <si>
    <t>230.1</t>
  </si>
  <si>
    <t>230.2</t>
  </si>
  <si>
    <t>260</t>
  </si>
  <si>
    <t>265</t>
  </si>
  <si>
    <t>270</t>
  </si>
  <si>
    <t>280</t>
  </si>
  <si>
    <t>313</t>
  </si>
  <si>
    <t>329</t>
  </si>
  <si>
    <t>332.1</t>
  </si>
  <si>
    <t>332.2</t>
  </si>
  <si>
    <t>332.3</t>
  </si>
  <si>
    <t>335</t>
  </si>
  <si>
    <t>341</t>
  </si>
  <si>
    <t>343</t>
  </si>
  <si>
    <t>435</t>
  </si>
  <si>
    <t>450.1</t>
  </si>
  <si>
    <t>450.2</t>
  </si>
  <si>
    <t>450.3</t>
  </si>
  <si>
    <t>459</t>
  </si>
  <si>
    <t>509</t>
  </si>
  <si>
    <t>527</t>
  </si>
  <si>
    <t>539</t>
  </si>
  <si>
    <t>572</t>
  </si>
  <si>
    <t>617.1</t>
  </si>
  <si>
    <t>617.2</t>
  </si>
  <si>
    <t>769.1</t>
  </si>
  <si>
    <t>!</t>
  </si>
  <si>
    <t>769.2</t>
  </si>
  <si>
    <t>769.3</t>
  </si>
  <si>
    <t>798</t>
  </si>
  <si>
    <t>819.1</t>
  </si>
  <si>
    <t>819.2</t>
  </si>
  <si>
    <t>820</t>
  </si>
  <si>
    <t>821.1</t>
  </si>
  <si>
    <t>821.2</t>
  </si>
  <si>
    <t>821.3</t>
  </si>
  <si>
    <t>835</t>
  </si>
  <si>
    <t>879</t>
  </si>
  <si>
    <t>880</t>
  </si>
  <si>
    <t>891</t>
  </si>
  <si>
    <t>900</t>
  </si>
  <si>
    <t>920</t>
  </si>
  <si>
    <t>937</t>
  </si>
  <si>
    <t>945.1</t>
  </si>
  <si>
    <t>945.2</t>
  </si>
  <si>
    <t>1003</t>
  </si>
  <si>
    <t>1019.1</t>
  </si>
  <si>
    <t>1019.2</t>
  </si>
  <si>
    <t>1019.3</t>
  </si>
  <si>
    <t>1019.4</t>
  </si>
  <si>
    <t>1024</t>
  </si>
  <si>
    <t>1031.1</t>
  </si>
  <si>
    <t>1031.2</t>
  </si>
  <si>
    <t>1031.3</t>
  </si>
  <si>
    <t>1049.1</t>
  </si>
  <si>
    <t>1049</t>
  </si>
  <si>
    <t>1056</t>
  </si>
  <si>
    <t>1076</t>
  </si>
  <si>
    <t>1115</t>
  </si>
  <si>
    <t>1186</t>
  </si>
  <si>
    <t>1250</t>
  </si>
  <si>
    <t>1269</t>
  </si>
  <si>
    <t>1271.1</t>
  </si>
  <si>
    <t>1271.2</t>
  </si>
  <si>
    <t>1271.3</t>
  </si>
  <si>
    <t>1271.4</t>
  </si>
  <si>
    <t>1293.1</t>
  </si>
  <si>
    <t>1293.2</t>
  </si>
  <si>
    <t>1293.3</t>
  </si>
  <si>
    <t>1324</t>
  </si>
  <si>
    <t>1328</t>
  </si>
  <si>
    <t>1354</t>
  </si>
  <si>
    <t>Front of front legs removed</t>
  </si>
  <si>
    <t>Occuring patterns:</t>
  </si>
  <si>
    <t>891.1</t>
  </si>
  <si>
    <t>Unique patterns:</t>
  </si>
  <si>
    <t>Visualise V…</t>
  </si>
  <si>
    <t>Count occurence</t>
  </si>
  <si>
    <t>Occuring colours</t>
  </si>
  <si>
    <t>IF(B1&lt;&gt;"X", CONCATENATE(B1, C1, D1, E1, F1, G1, H1, I1, J1, K1, L1, M1, N1, O1, P1), "")</t>
  </si>
  <si>
    <t>Individual colours ordered</t>
  </si>
  <si>
    <t>Colour (combination)</t>
  </si>
  <si>
    <t>Occurrence (in %)</t>
  </si>
  <si>
    <t>Goats that contained:</t>
  </si>
  <si>
    <t>%</t>
  </si>
  <si>
    <t>Black&amp;Brown</t>
  </si>
  <si>
    <t>Black&amp;White</t>
  </si>
  <si>
    <t>Brown&amp;White</t>
  </si>
  <si>
    <t>Black,Brown&amp;White</t>
  </si>
  <si>
    <t>Table B</t>
  </si>
  <si>
    <t>Black belly</t>
  </si>
  <si>
    <t>6/11</t>
  </si>
  <si>
    <t>=</t>
  </si>
  <si>
    <t>Black tail</t>
  </si>
  <si>
    <t>4/11</t>
  </si>
  <si>
    <t>Bl/Br</t>
  </si>
  <si>
    <t>Bl/Wh</t>
  </si>
  <si>
    <t>Colour (combinations)</t>
  </si>
  <si>
    <t>Br/Wh</t>
  </si>
  <si>
    <t>Black &amp; Brown</t>
  </si>
  <si>
    <t>Black &amp; White</t>
  </si>
  <si>
    <t>Brown &amp; White</t>
  </si>
  <si>
    <t>Black, Brown &amp; White</t>
  </si>
  <si>
    <t>black head/white body</t>
  </si>
  <si>
    <t>Total black head</t>
  </si>
  <si>
    <t>black head/black body</t>
  </si>
  <si>
    <t>in between</t>
  </si>
  <si>
    <t>of which brown</t>
  </si>
  <si>
    <t>Table C</t>
  </si>
  <si>
    <t>33333333333333</t>
  </si>
  <si>
    <t>22222222222222</t>
  </si>
  <si>
    <t>11111111111111</t>
  </si>
  <si>
    <t>11113333333333</t>
  </si>
  <si>
    <t>22222211222221</t>
  </si>
  <si>
    <t>22222211222222</t>
  </si>
  <si>
    <t>22222221222122</t>
  </si>
  <si>
    <t>Pattern</t>
  </si>
  <si>
    <t>23223222222222</t>
  </si>
  <si>
    <t>31333333333313</t>
  </si>
  <si>
    <t>33323232333323</t>
  </si>
  <si>
    <t>33333113333311</t>
  </si>
  <si>
    <t>22222333333323</t>
  </si>
  <si>
    <t>11113111111133</t>
  </si>
  <si>
    <t>33332323232333</t>
  </si>
  <si>
    <t xml:space="preserve">* </t>
  </si>
  <si>
    <t>22222323232233</t>
  </si>
  <si>
    <t>22222221222221</t>
  </si>
  <si>
    <t>22222332232232</t>
  </si>
  <si>
    <t>33333133313311</t>
  </si>
  <si>
    <t>32322232222222</t>
  </si>
  <si>
    <t>33333333333133</t>
  </si>
  <si>
    <t>22222223222322</t>
  </si>
  <si>
    <t>31311131333331</t>
  </si>
  <si>
    <t>11113313333333</t>
  </si>
  <si>
    <t>11111131321311</t>
  </si>
  <si>
    <t>22323331333333</t>
  </si>
  <si>
    <t>22222233222223</t>
  </si>
  <si>
    <t>22223333333333</t>
  </si>
  <si>
    <t>11111131111111</t>
  </si>
  <si>
    <t>22222211232121</t>
  </si>
  <si>
    <t>Total nr.</t>
  </si>
  <si>
    <t>22323223222132</t>
  </si>
  <si>
    <t>11313113111131</t>
  </si>
  <si>
    <t>31133333333333</t>
  </si>
  <si>
    <t>Table A</t>
  </si>
  <si>
    <t>22222221222222</t>
  </si>
  <si>
    <t>11113333131133</t>
  </si>
  <si>
    <t>Amount:</t>
  </si>
  <si>
    <t>12222211222222</t>
  </si>
  <si>
    <t>11113331111111</t>
  </si>
  <si>
    <t>22322323322222</t>
  </si>
  <si>
    <t>11111333131133</t>
  </si>
  <si>
    <t>22222333222322</t>
  </si>
  <si>
    <t>31333331333311</t>
  </si>
  <si>
    <t>33313333333333</t>
  </si>
  <si>
    <t>22222222333233</t>
  </si>
  <si>
    <t>Percentage:</t>
  </si>
  <si>
    <t>Total:</t>
  </si>
  <si>
    <t>12v21</t>
  </si>
  <si>
    <t>0v4</t>
  </si>
  <si>
    <t>13v31</t>
  </si>
  <si>
    <t>1v1</t>
  </si>
  <si>
    <t>23v32</t>
  </si>
  <si>
    <t>3v1</t>
  </si>
  <si>
    <t>num</t>
  </si>
  <si>
    <t>black</t>
  </si>
  <si>
    <t>Remove 4,5,6,8</t>
  </si>
  <si>
    <t>2v1</t>
  </si>
  <si>
    <t>white</t>
  </si>
  <si>
    <t>4v2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</si>
</sst>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"/>
    <numFmt numFmtId="165" formatCode="0.0%"/>
    <numFmt numFmtId="166" formatCode="_ * #,##0.000_ ;_ * \-#,##0.0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rgb="FFFFFFFF"/>
      <name val="Ubuntu Mono"/>
      <family val="3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0" fontId="4" fillId="0" borderId="0" xfId="0" applyFont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49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3" fillId="0" borderId="0" xfId="0" applyFont="1"/>
    <xf numFmtId="0" fontId="0" fillId="0" borderId="15" xfId="0" applyFont="1" applyFill="1" applyBorder="1"/>
    <xf numFmtId="0" fontId="0" fillId="0" borderId="13" xfId="0" applyFont="1" applyFill="1" applyBorder="1" applyAlignment="1">
      <alignment wrapText="1"/>
    </xf>
    <xf numFmtId="0" fontId="0" fillId="0" borderId="16" xfId="0" applyFont="1" applyFill="1" applyBorder="1" applyAlignment="1">
      <alignment wrapText="1"/>
    </xf>
    <xf numFmtId="0" fontId="0" fillId="0" borderId="23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0" xfId="0" applyFont="1" applyFill="1"/>
    <xf numFmtId="49" fontId="0" fillId="0" borderId="0" xfId="0" applyNumberFormat="1" applyFont="1" applyFill="1"/>
    <xf numFmtId="1" fontId="0" fillId="0" borderId="0" xfId="0" applyNumberFormat="1" applyFont="1" applyFill="1"/>
    <xf numFmtId="1" fontId="0" fillId="0" borderId="0" xfId="0" quotePrefix="1" applyNumberFormat="1" applyFont="1" applyFill="1"/>
    <xf numFmtId="0" fontId="0" fillId="0" borderId="0" xfId="0" applyFont="1" applyFill="1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2" applyNumberFormat="1" applyFont="1"/>
    <xf numFmtId="0" fontId="0" fillId="0" borderId="0" xfId="0" applyAlignment="1">
      <alignment horizontal="center"/>
    </xf>
    <xf numFmtId="0" fontId="5" fillId="0" borderId="0" xfId="0" applyFont="1"/>
    <xf numFmtId="1" fontId="6" fillId="0" borderId="0" xfId="0" applyNumberFormat="1" applyFont="1"/>
    <xf numFmtId="1" fontId="2" fillId="0" borderId="0" xfId="0" applyNumberFormat="1" applyFont="1"/>
    <xf numFmtId="165" fontId="0" fillId="0" borderId="0" xfId="0" applyNumberFormat="1"/>
    <xf numFmtId="10" fontId="0" fillId="0" borderId="0" xfId="2" applyNumberFormat="1" applyFont="1" applyBorder="1"/>
    <xf numFmtId="165" fontId="0" fillId="0" borderId="0" xfId="2" applyNumberFormat="1" applyFont="1" applyBorder="1"/>
    <xf numFmtId="166" fontId="0" fillId="0" borderId="0" xfId="1" applyNumberFormat="1" applyFont="1" applyBorder="1"/>
    <xf numFmtId="1" fontId="0" fillId="0" borderId="20" xfId="0" applyNumberFormat="1" applyBorder="1"/>
    <xf numFmtId="1" fontId="0" fillId="0" borderId="24" xfId="0" applyNumberFormat="1" applyBorder="1"/>
    <xf numFmtId="12" fontId="0" fillId="0" borderId="0" xfId="0" applyNumberFormat="1"/>
    <xf numFmtId="1" fontId="0" fillId="0" borderId="25" xfId="0" applyNumberFormat="1" applyBorder="1"/>
    <xf numFmtId="1" fontId="0" fillId="0" borderId="26" xfId="0" applyNumberFormat="1" applyBorder="1"/>
    <xf numFmtId="165" fontId="0" fillId="0" borderId="15" xfId="2" applyNumberFormat="1" applyFont="1" applyBorder="1"/>
    <xf numFmtId="1" fontId="0" fillId="0" borderId="16" xfId="0" applyNumberFormat="1" applyBorder="1"/>
    <xf numFmtId="165" fontId="0" fillId="0" borderId="23" xfId="2" applyNumberFormat="1" applyFont="1" applyBorder="1"/>
    <xf numFmtId="165" fontId="2" fillId="0" borderId="15" xfId="2" applyNumberFormat="1" applyFont="1" applyBorder="1"/>
    <xf numFmtId="165" fontId="7" fillId="0" borderId="15" xfId="2" applyNumberFormat="1" applyFont="1" applyBorder="1"/>
    <xf numFmtId="165" fontId="7" fillId="0" borderId="0" xfId="2" applyNumberFormat="1" applyFont="1"/>
    <xf numFmtId="165" fontId="2" fillId="0" borderId="0" xfId="2" applyNumberFormat="1" applyFont="1"/>
    <xf numFmtId="1" fontId="0" fillId="0" borderId="27" xfId="0" applyNumberFormat="1" applyBorder="1"/>
    <xf numFmtId="1" fontId="0" fillId="0" borderId="28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21">
    <dxf>
      <font>
        <color theme="0"/>
      </font>
      <fill>
        <patternFill>
          <bgColor theme="1"/>
        </patternFill>
      </fill>
    </dxf>
    <dxf>
      <fill>
        <patternFill>
          <bgColor rgb="FF9A4D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9A4D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9A4D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9A4D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9A4D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9A4D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9A4D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lan\Documents\UU%20ADS\Courses\y2\Thesis\Bodyparts.xlsx" TargetMode="External"/><Relationship Id="rId1" Type="http://schemas.openxmlformats.org/officeDocument/2006/relationships/externalLinkPath" Target="Bodyp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Patterns"/>
      <sheetName val="Markings1.0"/>
      <sheetName val="Markings2.0"/>
      <sheetName val="Calcs"/>
      <sheetName val="Calcs2.0"/>
      <sheetName val="visual"/>
      <sheetName val="Calcs3.0"/>
      <sheetName val="Clacs4.0"/>
      <sheetName val="Mahalanobis"/>
      <sheetName val="R"/>
    </sheetNames>
    <sheetDataSet>
      <sheetData sheetId="0"/>
      <sheetData sheetId="1"/>
      <sheetData sheetId="2"/>
      <sheetData sheetId="3"/>
      <sheetData sheetId="4">
        <row r="2">
          <cell r="B2">
            <v>3</v>
          </cell>
          <cell r="C2">
            <v>3</v>
          </cell>
          <cell r="D2">
            <v>3</v>
          </cell>
          <cell r="E2">
            <v>3</v>
          </cell>
          <cell r="F2">
            <v>3</v>
          </cell>
          <cell r="G2">
            <v>3</v>
          </cell>
          <cell r="H2">
            <v>3</v>
          </cell>
          <cell r="I2">
            <v>3</v>
          </cell>
          <cell r="J2">
            <v>3</v>
          </cell>
          <cell r="K2">
            <v>3</v>
          </cell>
          <cell r="L2">
            <v>3</v>
          </cell>
          <cell r="M2">
            <v>3</v>
          </cell>
          <cell r="O2">
            <v>3</v>
          </cell>
          <cell r="P2">
            <v>3</v>
          </cell>
        </row>
        <row r="4">
          <cell r="B4">
            <v>2</v>
          </cell>
          <cell r="C4">
            <v>3</v>
          </cell>
          <cell r="D4">
            <v>2</v>
          </cell>
          <cell r="E4">
            <v>2</v>
          </cell>
          <cell r="F4">
            <v>3</v>
          </cell>
          <cell r="G4">
            <v>2</v>
          </cell>
          <cell r="H4">
            <v>2</v>
          </cell>
          <cell r="I4">
            <v>2</v>
          </cell>
          <cell r="J4">
            <v>2</v>
          </cell>
          <cell r="K4">
            <v>2</v>
          </cell>
          <cell r="L4">
            <v>2</v>
          </cell>
          <cell r="M4">
            <v>2</v>
          </cell>
          <cell r="O4">
            <v>2</v>
          </cell>
          <cell r="P4">
            <v>2</v>
          </cell>
        </row>
        <row r="5">
          <cell r="B5">
            <v>3</v>
          </cell>
          <cell r="C5">
            <v>1</v>
          </cell>
          <cell r="D5">
            <v>3</v>
          </cell>
          <cell r="E5">
            <v>3</v>
          </cell>
          <cell r="F5">
            <v>3</v>
          </cell>
          <cell r="G5">
            <v>3</v>
          </cell>
          <cell r="H5">
            <v>3</v>
          </cell>
          <cell r="I5">
            <v>3</v>
          </cell>
          <cell r="J5">
            <v>3</v>
          </cell>
          <cell r="K5">
            <v>3</v>
          </cell>
          <cell r="L5">
            <v>3</v>
          </cell>
          <cell r="M5">
            <v>3</v>
          </cell>
          <cell r="O5">
            <v>1</v>
          </cell>
          <cell r="P5">
            <v>3</v>
          </cell>
        </row>
        <row r="6">
          <cell r="B6">
            <v>3</v>
          </cell>
          <cell r="C6">
            <v>3</v>
          </cell>
          <cell r="D6">
            <v>3</v>
          </cell>
          <cell r="E6">
            <v>3</v>
          </cell>
          <cell r="F6">
            <v>3</v>
          </cell>
          <cell r="G6">
            <v>3</v>
          </cell>
          <cell r="H6">
            <v>3</v>
          </cell>
          <cell r="I6">
            <v>3</v>
          </cell>
          <cell r="J6">
            <v>3</v>
          </cell>
          <cell r="K6">
            <v>3</v>
          </cell>
          <cell r="L6">
            <v>3</v>
          </cell>
          <cell r="M6">
            <v>3</v>
          </cell>
          <cell r="O6">
            <v>3</v>
          </cell>
          <cell r="P6">
            <v>3</v>
          </cell>
        </row>
        <row r="7">
          <cell r="B7">
            <v>3</v>
          </cell>
          <cell r="C7">
            <v>3</v>
          </cell>
          <cell r="D7">
            <v>3</v>
          </cell>
          <cell r="E7">
            <v>2</v>
          </cell>
          <cell r="F7">
            <v>3</v>
          </cell>
          <cell r="G7">
            <v>2</v>
          </cell>
          <cell r="H7">
            <v>3</v>
          </cell>
          <cell r="I7">
            <v>2</v>
          </cell>
          <cell r="J7">
            <v>3</v>
          </cell>
          <cell r="K7">
            <v>3</v>
          </cell>
          <cell r="L7">
            <v>3</v>
          </cell>
          <cell r="M7">
            <v>3</v>
          </cell>
          <cell r="O7">
            <v>2</v>
          </cell>
          <cell r="P7">
            <v>3</v>
          </cell>
        </row>
        <row r="8">
          <cell r="B8">
            <v>1</v>
          </cell>
          <cell r="C8">
            <v>1</v>
          </cell>
          <cell r="D8">
            <v>1</v>
          </cell>
          <cell r="E8">
            <v>1</v>
          </cell>
          <cell r="F8">
            <v>3</v>
          </cell>
          <cell r="G8">
            <v>3</v>
          </cell>
          <cell r="H8">
            <v>3</v>
          </cell>
          <cell r="I8">
            <v>3</v>
          </cell>
          <cell r="J8">
            <v>3</v>
          </cell>
          <cell r="K8">
            <v>3</v>
          </cell>
          <cell r="L8">
            <v>3</v>
          </cell>
          <cell r="M8">
            <v>3</v>
          </cell>
          <cell r="O8">
            <v>3</v>
          </cell>
          <cell r="P8">
            <v>3</v>
          </cell>
        </row>
        <row r="9">
          <cell r="B9">
            <v>3</v>
          </cell>
          <cell r="C9">
            <v>3</v>
          </cell>
          <cell r="D9">
            <v>3</v>
          </cell>
          <cell r="E9">
            <v>3</v>
          </cell>
          <cell r="F9">
            <v>3</v>
          </cell>
          <cell r="G9">
            <v>1</v>
          </cell>
          <cell r="H9">
            <v>1</v>
          </cell>
          <cell r="I9">
            <v>3</v>
          </cell>
          <cell r="J9">
            <v>3</v>
          </cell>
          <cell r="K9">
            <v>3</v>
          </cell>
          <cell r="L9">
            <v>3</v>
          </cell>
          <cell r="M9">
            <v>3</v>
          </cell>
          <cell r="O9">
            <v>1</v>
          </cell>
          <cell r="P9">
            <v>1</v>
          </cell>
        </row>
        <row r="10">
          <cell r="B10">
            <v>3</v>
          </cell>
          <cell r="C10">
            <v>3</v>
          </cell>
          <cell r="D10">
            <v>3</v>
          </cell>
          <cell r="E10">
            <v>3</v>
          </cell>
          <cell r="F10">
            <v>3</v>
          </cell>
          <cell r="G10">
            <v>3</v>
          </cell>
          <cell r="H10">
            <v>3</v>
          </cell>
          <cell r="I10">
            <v>3</v>
          </cell>
          <cell r="J10">
            <v>3</v>
          </cell>
          <cell r="K10">
            <v>3</v>
          </cell>
          <cell r="L10">
            <v>3</v>
          </cell>
          <cell r="M10">
            <v>3</v>
          </cell>
          <cell r="O10">
            <v>3</v>
          </cell>
          <cell r="P10">
            <v>3</v>
          </cell>
        </row>
        <row r="11">
          <cell r="B11">
            <v>2</v>
          </cell>
          <cell r="C11">
            <v>2</v>
          </cell>
          <cell r="D11">
            <v>2</v>
          </cell>
          <cell r="E11">
            <v>2</v>
          </cell>
          <cell r="F11">
            <v>2</v>
          </cell>
          <cell r="G11">
            <v>3</v>
          </cell>
          <cell r="H11">
            <v>3</v>
          </cell>
          <cell r="I11">
            <v>3</v>
          </cell>
          <cell r="J11">
            <v>3</v>
          </cell>
          <cell r="K11">
            <v>3</v>
          </cell>
          <cell r="L11">
            <v>3</v>
          </cell>
          <cell r="M11">
            <v>3</v>
          </cell>
          <cell r="O11">
            <v>2</v>
          </cell>
          <cell r="P11">
            <v>3</v>
          </cell>
        </row>
        <row r="12">
          <cell r="B12">
            <v>2</v>
          </cell>
          <cell r="C12">
            <v>2</v>
          </cell>
          <cell r="D12">
            <v>2</v>
          </cell>
          <cell r="E12">
            <v>2</v>
          </cell>
          <cell r="F12">
            <v>2</v>
          </cell>
          <cell r="G12">
            <v>2</v>
          </cell>
          <cell r="H12">
            <v>2</v>
          </cell>
          <cell r="I12">
            <v>2</v>
          </cell>
          <cell r="J12">
            <v>2</v>
          </cell>
          <cell r="K12">
            <v>2</v>
          </cell>
          <cell r="L12">
            <v>2</v>
          </cell>
          <cell r="M12">
            <v>2</v>
          </cell>
          <cell r="O12">
            <v>2</v>
          </cell>
          <cell r="P12">
            <v>2</v>
          </cell>
        </row>
        <row r="13">
          <cell r="B13">
            <v>3</v>
          </cell>
          <cell r="C13">
            <v>3</v>
          </cell>
          <cell r="D13">
            <v>3</v>
          </cell>
          <cell r="E13">
            <v>3</v>
          </cell>
          <cell r="F13">
            <v>3</v>
          </cell>
          <cell r="G13">
            <v>3</v>
          </cell>
          <cell r="H13">
            <v>3</v>
          </cell>
          <cell r="I13">
            <v>3</v>
          </cell>
          <cell r="J13">
            <v>3</v>
          </cell>
          <cell r="K13">
            <v>3</v>
          </cell>
          <cell r="L13">
            <v>3</v>
          </cell>
          <cell r="M13">
            <v>3</v>
          </cell>
          <cell r="O13">
            <v>3</v>
          </cell>
          <cell r="P13">
            <v>3</v>
          </cell>
        </row>
        <row r="14">
          <cell r="B14">
            <v>1</v>
          </cell>
          <cell r="C14">
            <v>1</v>
          </cell>
          <cell r="D14">
            <v>1</v>
          </cell>
          <cell r="E14">
            <v>1</v>
          </cell>
          <cell r="F14">
            <v>3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O14">
            <v>3</v>
          </cell>
          <cell r="P14">
            <v>3</v>
          </cell>
        </row>
        <row r="15">
          <cell r="B15">
            <v>2</v>
          </cell>
          <cell r="C15">
            <v>2</v>
          </cell>
          <cell r="D15">
            <v>2</v>
          </cell>
          <cell r="E15">
            <v>2</v>
          </cell>
          <cell r="F15">
            <v>2</v>
          </cell>
          <cell r="G15">
            <v>2</v>
          </cell>
          <cell r="H15">
            <v>1</v>
          </cell>
          <cell r="I15">
            <v>1</v>
          </cell>
          <cell r="J15">
            <v>2</v>
          </cell>
          <cell r="K15">
            <v>2</v>
          </cell>
          <cell r="L15">
            <v>2</v>
          </cell>
          <cell r="M15">
            <v>2</v>
          </cell>
          <cell r="O15">
            <v>2</v>
          </cell>
          <cell r="P15">
            <v>1</v>
          </cell>
        </row>
        <row r="16">
          <cell r="B16">
            <v>3</v>
          </cell>
          <cell r="C16">
            <v>3</v>
          </cell>
          <cell r="D16">
            <v>3</v>
          </cell>
          <cell r="E16">
            <v>3</v>
          </cell>
          <cell r="F16">
            <v>2</v>
          </cell>
          <cell r="G16">
            <v>3</v>
          </cell>
          <cell r="H16">
            <v>2</v>
          </cell>
          <cell r="I16">
            <v>3</v>
          </cell>
          <cell r="J16">
            <v>2</v>
          </cell>
          <cell r="K16">
            <v>3</v>
          </cell>
          <cell r="L16">
            <v>2</v>
          </cell>
          <cell r="M16">
            <v>3</v>
          </cell>
          <cell r="O16">
            <v>3</v>
          </cell>
          <cell r="P16">
            <v>3</v>
          </cell>
        </row>
        <row r="17">
          <cell r="B17">
            <v>2</v>
          </cell>
          <cell r="C17">
            <v>2</v>
          </cell>
          <cell r="D17">
            <v>2</v>
          </cell>
          <cell r="E17">
            <v>2</v>
          </cell>
          <cell r="F17">
            <v>2</v>
          </cell>
          <cell r="G17">
            <v>2</v>
          </cell>
          <cell r="H17">
            <v>1</v>
          </cell>
          <cell r="I17">
            <v>1</v>
          </cell>
          <cell r="J17">
            <v>2</v>
          </cell>
          <cell r="K17">
            <v>2</v>
          </cell>
          <cell r="L17">
            <v>2</v>
          </cell>
          <cell r="M17">
            <v>2</v>
          </cell>
          <cell r="O17">
            <v>2</v>
          </cell>
          <cell r="P17">
            <v>2</v>
          </cell>
        </row>
        <row r="18">
          <cell r="B18">
            <v>2</v>
          </cell>
          <cell r="C18">
            <v>2</v>
          </cell>
          <cell r="D18">
            <v>2</v>
          </cell>
          <cell r="E18">
            <v>2</v>
          </cell>
          <cell r="F18">
            <v>2</v>
          </cell>
          <cell r="G18">
            <v>2</v>
          </cell>
          <cell r="H18">
            <v>2</v>
          </cell>
          <cell r="I18">
            <v>2</v>
          </cell>
          <cell r="J18">
            <v>2</v>
          </cell>
          <cell r="K18">
            <v>2</v>
          </cell>
          <cell r="L18">
            <v>2</v>
          </cell>
          <cell r="M18">
            <v>2</v>
          </cell>
          <cell r="O18">
            <v>2</v>
          </cell>
          <cell r="P18">
            <v>2</v>
          </cell>
        </row>
        <row r="19">
          <cell r="B19">
            <v>2</v>
          </cell>
          <cell r="C19">
            <v>2</v>
          </cell>
          <cell r="D19">
            <v>2</v>
          </cell>
          <cell r="E19">
            <v>2</v>
          </cell>
          <cell r="F19">
            <v>2</v>
          </cell>
          <cell r="G19">
            <v>3</v>
          </cell>
          <cell r="H19">
            <v>2</v>
          </cell>
          <cell r="I19">
            <v>3</v>
          </cell>
          <cell r="J19">
            <v>2</v>
          </cell>
          <cell r="K19">
            <v>3</v>
          </cell>
          <cell r="L19">
            <v>2</v>
          </cell>
          <cell r="M19">
            <v>2</v>
          </cell>
          <cell r="O19">
            <v>3</v>
          </cell>
          <cell r="P19">
            <v>3</v>
          </cell>
        </row>
        <row r="20">
          <cell r="B20">
            <v>1</v>
          </cell>
          <cell r="C20">
            <v>1</v>
          </cell>
          <cell r="D20">
            <v>1</v>
          </cell>
          <cell r="E20">
            <v>1</v>
          </cell>
          <cell r="F20">
            <v>3</v>
          </cell>
          <cell r="G20">
            <v>3</v>
          </cell>
          <cell r="H20">
            <v>3</v>
          </cell>
          <cell r="I20">
            <v>3</v>
          </cell>
          <cell r="J20">
            <v>3</v>
          </cell>
          <cell r="K20">
            <v>3</v>
          </cell>
          <cell r="L20">
            <v>3</v>
          </cell>
          <cell r="M20">
            <v>3</v>
          </cell>
          <cell r="O20">
            <v>3</v>
          </cell>
          <cell r="P20">
            <v>3</v>
          </cell>
        </row>
        <row r="21">
          <cell r="B21">
            <v>3</v>
          </cell>
          <cell r="C21">
            <v>3</v>
          </cell>
          <cell r="D21">
            <v>3</v>
          </cell>
          <cell r="E21">
            <v>3</v>
          </cell>
          <cell r="F21">
            <v>3</v>
          </cell>
          <cell r="G21">
            <v>3</v>
          </cell>
          <cell r="H21">
            <v>3</v>
          </cell>
          <cell r="I21">
            <v>3</v>
          </cell>
          <cell r="J21">
            <v>3</v>
          </cell>
          <cell r="K21">
            <v>3</v>
          </cell>
          <cell r="L21">
            <v>3</v>
          </cell>
          <cell r="M21">
            <v>3</v>
          </cell>
          <cell r="O21">
            <v>3</v>
          </cell>
          <cell r="P21">
            <v>3</v>
          </cell>
        </row>
        <row r="22">
          <cell r="B22">
            <v>2</v>
          </cell>
          <cell r="C22">
            <v>2</v>
          </cell>
          <cell r="D22">
            <v>2</v>
          </cell>
          <cell r="E22">
            <v>2</v>
          </cell>
          <cell r="F22">
            <v>2</v>
          </cell>
          <cell r="G22">
            <v>2</v>
          </cell>
          <cell r="H22">
            <v>2</v>
          </cell>
          <cell r="I22">
            <v>1</v>
          </cell>
          <cell r="J22">
            <v>2</v>
          </cell>
          <cell r="K22">
            <v>2</v>
          </cell>
          <cell r="L22">
            <v>2</v>
          </cell>
          <cell r="M22">
            <v>2</v>
          </cell>
          <cell r="O22">
            <v>2</v>
          </cell>
          <cell r="P22">
            <v>1</v>
          </cell>
        </row>
        <row r="23">
          <cell r="B23">
            <v>2</v>
          </cell>
          <cell r="C23">
            <v>2</v>
          </cell>
          <cell r="D23">
            <v>2</v>
          </cell>
          <cell r="E23">
            <v>2</v>
          </cell>
          <cell r="F23">
            <v>2</v>
          </cell>
          <cell r="G23">
            <v>3</v>
          </cell>
          <cell r="H23">
            <v>3</v>
          </cell>
          <cell r="I23">
            <v>2</v>
          </cell>
          <cell r="J23">
            <v>2</v>
          </cell>
          <cell r="K23">
            <v>3</v>
          </cell>
          <cell r="L23">
            <v>2</v>
          </cell>
          <cell r="M23">
            <v>2</v>
          </cell>
          <cell r="O23">
            <v>3</v>
          </cell>
          <cell r="P23">
            <v>2</v>
          </cell>
        </row>
        <row r="24">
          <cell r="B24">
            <v>3</v>
          </cell>
          <cell r="C24">
            <v>3</v>
          </cell>
          <cell r="D24">
            <v>3</v>
          </cell>
          <cell r="E24">
            <v>3</v>
          </cell>
          <cell r="F24">
            <v>3</v>
          </cell>
          <cell r="G24">
            <v>3</v>
          </cell>
          <cell r="H24">
            <v>3</v>
          </cell>
          <cell r="I24">
            <v>3</v>
          </cell>
          <cell r="J24">
            <v>3</v>
          </cell>
          <cell r="K24">
            <v>3</v>
          </cell>
          <cell r="L24">
            <v>3</v>
          </cell>
          <cell r="M24">
            <v>3</v>
          </cell>
          <cell r="O24">
            <v>3</v>
          </cell>
          <cell r="P24">
            <v>3</v>
          </cell>
        </row>
        <row r="25">
          <cell r="B25">
            <v>2</v>
          </cell>
          <cell r="C25">
            <v>2</v>
          </cell>
          <cell r="D25">
            <v>2</v>
          </cell>
          <cell r="E25">
            <v>2</v>
          </cell>
          <cell r="F25">
            <v>2</v>
          </cell>
          <cell r="G25">
            <v>2</v>
          </cell>
          <cell r="H25">
            <v>2</v>
          </cell>
          <cell r="I25">
            <v>1</v>
          </cell>
          <cell r="J25">
            <v>2</v>
          </cell>
          <cell r="K25">
            <v>2</v>
          </cell>
          <cell r="L25">
            <v>2</v>
          </cell>
          <cell r="M25">
            <v>1</v>
          </cell>
          <cell r="O25">
            <v>2</v>
          </cell>
          <cell r="P25">
            <v>2</v>
          </cell>
        </row>
        <row r="26">
          <cell r="B26">
            <v>3</v>
          </cell>
          <cell r="C26">
            <v>3</v>
          </cell>
          <cell r="D26">
            <v>3</v>
          </cell>
          <cell r="E26">
            <v>3</v>
          </cell>
          <cell r="F26">
            <v>3</v>
          </cell>
          <cell r="G26">
            <v>3</v>
          </cell>
          <cell r="H26">
            <v>3</v>
          </cell>
          <cell r="I26">
            <v>3</v>
          </cell>
          <cell r="J26">
            <v>3</v>
          </cell>
          <cell r="K26">
            <v>3</v>
          </cell>
          <cell r="L26">
            <v>3</v>
          </cell>
          <cell r="M26">
            <v>3</v>
          </cell>
          <cell r="O26">
            <v>3</v>
          </cell>
          <cell r="P26">
            <v>3</v>
          </cell>
        </row>
        <row r="27">
          <cell r="B27">
            <v>2</v>
          </cell>
          <cell r="C27">
            <v>2</v>
          </cell>
          <cell r="D27">
            <v>2</v>
          </cell>
          <cell r="E27">
            <v>2</v>
          </cell>
          <cell r="F27">
            <v>2</v>
          </cell>
          <cell r="G27">
            <v>2</v>
          </cell>
          <cell r="H27">
            <v>2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2</v>
          </cell>
          <cell r="O27">
            <v>2</v>
          </cell>
          <cell r="P27">
            <v>2</v>
          </cell>
        </row>
        <row r="28">
          <cell r="B28">
            <v>3</v>
          </cell>
          <cell r="C28">
            <v>3</v>
          </cell>
          <cell r="D28">
            <v>3</v>
          </cell>
          <cell r="E28">
            <v>3</v>
          </cell>
          <cell r="F28">
            <v>3</v>
          </cell>
          <cell r="G28">
            <v>1</v>
          </cell>
          <cell r="H28">
            <v>3</v>
          </cell>
          <cell r="I28">
            <v>3</v>
          </cell>
          <cell r="J28">
            <v>3</v>
          </cell>
          <cell r="K28">
            <v>1</v>
          </cell>
          <cell r="L28">
            <v>3</v>
          </cell>
          <cell r="M28">
            <v>3</v>
          </cell>
          <cell r="O28">
            <v>1</v>
          </cell>
          <cell r="P28">
            <v>1</v>
          </cell>
        </row>
        <row r="29">
          <cell r="B29">
            <v>3</v>
          </cell>
          <cell r="C29">
            <v>3</v>
          </cell>
          <cell r="D29">
            <v>3</v>
          </cell>
          <cell r="E29">
            <v>3</v>
          </cell>
          <cell r="F29">
            <v>3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3</v>
          </cell>
          <cell r="M29">
            <v>3</v>
          </cell>
          <cell r="O29">
            <v>3</v>
          </cell>
          <cell r="P29">
            <v>3</v>
          </cell>
        </row>
        <row r="30">
          <cell r="B30">
            <v>3</v>
          </cell>
          <cell r="C30">
            <v>2</v>
          </cell>
          <cell r="D30">
            <v>3</v>
          </cell>
          <cell r="E30">
            <v>2</v>
          </cell>
          <cell r="F30">
            <v>2</v>
          </cell>
          <cell r="G30">
            <v>2</v>
          </cell>
          <cell r="H30">
            <v>3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O30">
            <v>2</v>
          </cell>
          <cell r="P30">
            <v>2</v>
          </cell>
        </row>
        <row r="31">
          <cell r="B31">
            <v>3</v>
          </cell>
          <cell r="C31">
            <v>3</v>
          </cell>
          <cell r="D31">
            <v>3</v>
          </cell>
          <cell r="E31">
            <v>3</v>
          </cell>
          <cell r="F31">
            <v>3</v>
          </cell>
          <cell r="G31">
            <v>3</v>
          </cell>
          <cell r="H31">
            <v>3</v>
          </cell>
          <cell r="I31">
            <v>3</v>
          </cell>
          <cell r="J31">
            <v>3</v>
          </cell>
          <cell r="K31">
            <v>3</v>
          </cell>
          <cell r="L31">
            <v>3</v>
          </cell>
          <cell r="M31">
            <v>1</v>
          </cell>
          <cell r="O31">
            <v>3</v>
          </cell>
          <cell r="P31">
            <v>3</v>
          </cell>
        </row>
        <row r="32">
          <cell r="B32">
            <v>3</v>
          </cell>
          <cell r="C32">
            <v>3</v>
          </cell>
          <cell r="D32">
            <v>3</v>
          </cell>
          <cell r="E32">
            <v>3</v>
          </cell>
          <cell r="F32">
            <v>3</v>
          </cell>
          <cell r="G32">
            <v>3</v>
          </cell>
          <cell r="H32">
            <v>3</v>
          </cell>
          <cell r="I32">
            <v>3</v>
          </cell>
          <cell r="J32">
            <v>3</v>
          </cell>
          <cell r="K32">
            <v>3</v>
          </cell>
          <cell r="L32">
            <v>3</v>
          </cell>
          <cell r="M32">
            <v>3</v>
          </cell>
          <cell r="O32">
            <v>3</v>
          </cell>
          <cell r="P32">
            <v>3</v>
          </cell>
        </row>
        <row r="33">
          <cell r="B33">
            <v>1</v>
          </cell>
          <cell r="C33">
            <v>1</v>
          </cell>
          <cell r="D33">
            <v>1</v>
          </cell>
          <cell r="E33">
            <v>1</v>
          </cell>
          <cell r="F33">
            <v>1</v>
          </cell>
          <cell r="G33">
            <v>1</v>
          </cell>
          <cell r="H33">
            <v>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O33">
            <v>1</v>
          </cell>
          <cell r="P33">
            <v>1</v>
          </cell>
        </row>
        <row r="34">
          <cell r="B34">
            <v>2</v>
          </cell>
          <cell r="C34">
            <v>2</v>
          </cell>
          <cell r="D34">
            <v>2</v>
          </cell>
          <cell r="E34">
            <v>2</v>
          </cell>
          <cell r="F34">
            <v>2</v>
          </cell>
          <cell r="G34">
            <v>2</v>
          </cell>
          <cell r="H34">
            <v>2</v>
          </cell>
          <cell r="I34">
            <v>3</v>
          </cell>
          <cell r="J34">
            <v>2</v>
          </cell>
          <cell r="K34">
            <v>2</v>
          </cell>
          <cell r="L34">
            <v>2</v>
          </cell>
          <cell r="M34">
            <v>3</v>
          </cell>
          <cell r="O34">
            <v>2</v>
          </cell>
          <cell r="P34">
            <v>2</v>
          </cell>
        </row>
        <row r="35">
          <cell r="B35">
            <v>3</v>
          </cell>
          <cell r="C35">
            <v>3</v>
          </cell>
          <cell r="D35">
            <v>3</v>
          </cell>
          <cell r="E35">
            <v>3</v>
          </cell>
          <cell r="F35">
            <v>3</v>
          </cell>
          <cell r="G35">
            <v>3</v>
          </cell>
          <cell r="H35">
            <v>3</v>
          </cell>
          <cell r="I35">
            <v>3</v>
          </cell>
          <cell r="J35">
            <v>3</v>
          </cell>
          <cell r="K35">
            <v>3</v>
          </cell>
          <cell r="L35">
            <v>3</v>
          </cell>
          <cell r="M35">
            <v>3</v>
          </cell>
          <cell r="O35">
            <v>3</v>
          </cell>
          <cell r="P35">
            <v>3</v>
          </cell>
        </row>
        <row r="36">
          <cell r="B36">
            <v>3</v>
          </cell>
          <cell r="C36">
            <v>1</v>
          </cell>
          <cell r="D36">
            <v>3</v>
          </cell>
          <cell r="E36">
            <v>1</v>
          </cell>
          <cell r="F36">
            <v>1</v>
          </cell>
          <cell r="G36">
            <v>1</v>
          </cell>
          <cell r="H36">
            <v>3</v>
          </cell>
          <cell r="I36">
            <v>1</v>
          </cell>
          <cell r="J36">
            <v>3</v>
          </cell>
          <cell r="K36">
            <v>3</v>
          </cell>
          <cell r="L36">
            <v>3</v>
          </cell>
          <cell r="M36">
            <v>3</v>
          </cell>
          <cell r="O36">
            <v>3</v>
          </cell>
          <cell r="P36">
            <v>1</v>
          </cell>
        </row>
        <row r="37">
          <cell r="B37">
            <v>1</v>
          </cell>
          <cell r="C37">
            <v>1</v>
          </cell>
          <cell r="D37">
            <v>1</v>
          </cell>
          <cell r="E37">
            <v>1</v>
          </cell>
          <cell r="F37">
            <v>3</v>
          </cell>
          <cell r="G37">
            <v>3</v>
          </cell>
          <cell r="H37">
            <v>1</v>
          </cell>
          <cell r="I37">
            <v>3</v>
          </cell>
          <cell r="J37">
            <v>3</v>
          </cell>
          <cell r="K37">
            <v>3</v>
          </cell>
          <cell r="L37">
            <v>3</v>
          </cell>
          <cell r="M37">
            <v>3</v>
          </cell>
          <cell r="O37">
            <v>3</v>
          </cell>
          <cell r="P37">
            <v>3</v>
          </cell>
        </row>
        <row r="38">
          <cell r="B38">
            <v>1</v>
          </cell>
          <cell r="C38">
            <v>1</v>
          </cell>
          <cell r="D38">
            <v>1</v>
          </cell>
          <cell r="E38">
            <v>1</v>
          </cell>
          <cell r="F38">
            <v>1</v>
          </cell>
          <cell r="G38">
            <v>1</v>
          </cell>
          <cell r="H38">
            <v>3</v>
          </cell>
          <cell r="I38">
            <v>1</v>
          </cell>
          <cell r="J38">
            <v>3</v>
          </cell>
          <cell r="K38">
            <v>2</v>
          </cell>
          <cell r="L38">
            <v>1</v>
          </cell>
          <cell r="M38">
            <v>3</v>
          </cell>
          <cell r="O38">
            <v>1</v>
          </cell>
          <cell r="P38">
            <v>1</v>
          </cell>
        </row>
        <row r="39">
          <cell r="B39">
            <v>2</v>
          </cell>
          <cell r="C39">
            <v>2</v>
          </cell>
          <cell r="D39">
            <v>3</v>
          </cell>
          <cell r="E39">
            <v>2</v>
          </cell>
          <cell r="F39">
            <v>3</v>
          </cell>
          <cell r="G39">
            <v>3</v>
          </cell>
          <cell r="H39">
            <v>3</v>
          </cell>
          <cell r="I39">
            <v>1</v>
          </cell>
          <cell r="J39">
            <v>3</v>
          </cell>
          <cell r="K39">
            <v>3</v>
          </cell>
          <cell r="L39">
            <v>3</v>
          </cell>
          <cell r="M39">
            <v>3</v>
          </cell>
          <cell r="O39">
            <v>3</v>
          </cell>
          <cell r="P39">
            <v>3</v>
          </cell>
        </row>
        <row r="40">
          <cell r="B40">
            <v>3</v>
          </cell>
          <cell r="C40">
            <v>3</v>
          </cell>
          <cell r="D40">
            <v>3</v>
          </cell>
          <cell r="E40">
            <v>3</v>
          </cell>
          <cell r="F40">
            <v>3</v>
          </cell>
          <cell r="G40">
            <v>3</v>
          </cell>
          <cell r="H40">
            <v>3</v>
          </cell>
          <cell r="I40">
            <v>3</v>
          </cell>
          <cell r="J40">
            <v>3</v>
          </cell>
          <cell r="K40">
            <v>3</v>
          </cell>
          <cell r="L40">
            <v>3</v>
          </cell>
          <cell r="M40">
            <v>3</v>
          </cell>
          <cell r="O40">
            <v>3</v>
          </cell>
          <cell r="P40">
            <v>3</v>
          </cell>
        </row>
        <row r="41">
          <cell r="B41">
            <v>2</v>
          </cell>
          <cell r="C41">
            <v>2</v>
          </cell>
          <cell r="D41">
            <v>2</v>
          </cell>
          <cell r="E41">
            <v>2</v>
          </cell>
          <cell r="F41">
            <v>2</v>
          </cell>
          <cell r="G41">
            <v>2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2</v>
          </cell>
          <cell r="O41">
            <v>2</v>
          </cell>
          <cell r="P41">
            <v>3</v>
          </cell>
        </row>
        <row r="42">
          <cell r="B42">
            <v>2</v>
          </cell>
          <cell r="C42">
            <v>2</v>
          </cell>
          <cell r="D42">
            <v>2</v>
          </cell>
          <cell r="E42">
            <v>2</v>
          </cell>
          <cell r="F42">
            <v>3</v>
          </cell>
          <cell r="G42">
            <v>3</v>
          </cell>
          <cell r="H42">
            <v>3</v>
          </cell>
          <cell r="I42">
            <v>3</v>
          </cell>
          <cell r="J42">
            <v>3</v>
          </cell>
          <cell r="K42">
            <v>3</v>
          </cell>
          <cell r="L42">
            <v>3</v>
          </cell>
          <cell r="M42">
            <v>3</v>
          </cell>
          <cell r="O42">
            <v>3</v>
          </cell>
          <cell r="P42">
            <v>3</v>
          </cell>
        </row>
        <row r="43">
          <cell r="B43">
            <v>1</v>
          </cell>
          <cell r="C43">
            <v>1</v>
          </cell>
          <cell r="D43">
            <v>1</v>
          </cell>
          <cell r="E43">
            <v>1</v>
          </cell>
          <cell r="F43">
            <v>1</v>
          </cell>
          <cell r="G43">
            <v>1</v>
          </cell>
          <cell r="H43">
            <v>3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O43">
            <v>1</v>
          </cell>
          <cell r="P43">
            <v>1</v>
          </cell>
        </row>
        <row r="44">
          <cell r="B44">
            <v>3</v>
          </cell>
          <cell r="C44">
            <v>3</v>
          </cell>
          <cell r="D44">
            <v>3</v>
          </cell>
          <cell r="E44">
            <v>3</v>
          </cell>
          <cell r="F44">
            <v>3</v>
          </cell>
          <cell r="G44">
            <v>3</v>
          </cell>
          <cell r="H44">
            <v>3</v>
          </cell>
          <cell r="I44">
            <v>3</v>
          </cell>
          <cell r="J44">
            <v>3</v>
          </cell>
          <cell r="K44">
            <v>3</v>
          </cell>
          <cell r="L44">
            <v>3</v>
          </cell>
          <cell r="M44">
            <v>3</v>
          </cell>
          <cell r="O44">
            <v>3</v>
          </cell>
          <cell r="P44">
            <v>3</v>
          </cell>
        </row>
        <row r="45">
          <cell r="B45">
            <v>3</v>
          </cell>
          <cell r="C45">
            <v>3</v>
          </cell>
          <cell r="D45">
            <v>3</v>
          </cell>
          <cell r="E45">
            <v>3</v>
          </cell>
          <cell r="F45">
            <v>3</v>
          </cell>
          <cell r="G45">
            <v>3</v>
          </cell>
          <cell r="H45">
            <v>3</v>
          </cell>
          <cell r="I45">
            <v>3</v>
          </cell>
          <cell r="J45">
            <v>3</v>
          </cell>
          <cell r="K45">
            <v>3</v>
          </cell>
          <cell r="L45">
            <v>3</v>
          </cell>
          <cell r="M45">
            <v>3</v>
          </cell>
          <cell r="O45">
            <v>3</v>
          </cell>
          <cell r="P45">
            <v>3</v>
          </cell>
        </row>
        <row r="46">
          <cell r="B46">
            <v>3</v>
          </cell>
          <cell r="C46">
            <v>3</v>
          </cell>
          <cell r="D46">
            <v>3</v>
          </cell>
          <cell r="E46">
            <v>3</v>
          </cell>
          <cell r="F46">
            <v>3</v>
          </cell>
          <cell r="G46">
            <v>3</v>
          </cell>
          <cell r="H46">
            <v>3</v>
          </cell>
          <cell r="I46">
            <v>3</v>
          </cell>
          <cell r="J46">
            <v>3</v>
          </cell>
          <cell r="K46">
            <v>3</v>
          </cell>
          <cell r="L46">
            <v>3</v>
          </cell>
          <cell r="M46">
            <v>3</v>
          </cell>
          <cell r="O46">
            <v>3</v>
          </cell>
          <cell r="P46">
            <v>3</v>
          </cell>
        </row>
        <row r="47">
          <cell r="B47">
            <v>2</v>
          </cell>
          <cell r="C47">
            <v>2</v>
          </cell>
          <cell r="D47">
            <v>2</v>
          </cell>
          <cell r="E47">
            <v>2</v>
          </cell>
          <cell r="F47">
            <v>2</v>
          </cell>
          <cell r="G47">
            <v>2</v>
          </cell>
          <cell r="H47">
            <v>1</v>
          </cell>
          <cell r="I47">
            <v>1</v>
          </cell>
          <cell r="J47">
            <v>2</v>
          </cell>
          <cell r="K47">
            <v>3</v>
          </cell>
          <cell r="L47">
            <v>2</v>
          </cell>
          <cell r="M47">
            <v>1</v>
          </cell>
          <cell r="O47">
            <v>2</v>
          </cell>
          <cell r="P47">
            <v>1</v>
          </cell>
        </row>
        <row r="49">
          <cell r="B49">
            <v>2</v>
          </cell>
          <cell r="C49">
            <v>2</v>
          </cell>
          <cell r="D49">
            <v>3</v>
          </cell>
          <cell r="E49">
            <v>2</v>
          </cell>
          <cell r="F49">
            <v>3</v>
          </cell>
          <cell r="G49">
            <v>2</v>
          </cell>
          <cell r="H49">
            <v>2</v>
          </cell>
          <cell r="I49">
            <v>3</v>
          </cell>
          <cell r="J49">
            <v>2</v>
          </cell>
          <cell r="K49">
            <v>2</v>
          </cell>
          <cell r="L49">
            <v>2</v>
          </cell>
          <cell r="M49">
            <v>1</v>
          </cell>
          <cell r="O49">
            <v>3</v>
          </cell>
          <cell r="P49">
            <v>2</v>
          </cell>
        </row>
        <row r="50">
          <cell r="B50">
            <v>3</v>
          </cell>
          <cell r="C50">
            <v>3</v>
          </cell>
          <cell r="D50">
            <v>3</v>
          </cell>
          <cell r="E50">
            <v>3</v>
          </cell>
          <cell r="F50">
            <v>3</v>
          </cell>
          <cell r="G50">
            <v>3</v>
          </cell>
          <cell r="H50">
            <v>3</v>
          </cell>
          <cell r="I50">
            <v>3</v>
          </cell>
          <cell r="J50">
            <v>3</v>
          </cell>
          <cell r="K50">
            <v>3</v>
          </cell>
          <cell r="L50">
            <v>3</v>
          </cell>
          <cell r="M50">
            <v>3</v>
          </cell>
          <cell r="O50">
            <v>3</v>
          </cell>
          <cell r="P50">
            <v>3</v>
          </cell>
        </row>
        <row r="51">
          <cell r="B51">
            <v>2</v>
          </cell>
          <cell r="C51">
            <v>2</v>
          </cell>
          <cell r="D51">
            <v>2</v>
          </cell>
          <cell r="E51">
            <v>2</v>
          </cell>
          <cell r="F51">
            <v>2</v>
          </cell>
          <cell r="G51">
            <v>2</v>
          </cell>
          <cell r="H51">
            <v>1</v>
          </cell>
          <cell r="I51">
            <v>1</v>
          </cell>
          <cell r="J51">
            <v>2</v>
          </cell>
          <cell r="K51">
            <v>2</v>
          </cell>
          <cell r="L51">
            <v>2</v>
          </cell>
          <cell r="M51">
            <v>2</v>
          </cell>
          <cell r="O51">
            <v>2</v>
          </cell>
          <cell r="P51">
            <v>2</v>
          </cell>
        </row>
        <row r="52">
          <cell r="B52">
            <v>3</v>
          </cell>
          <cell r="C52">
            <v>3</v>
          </cell>
          <cell r="D52">
            <v>3</v>
          </cell>
          <cell r="E52">
            <v>3</v>
          </cell>
          <cell r="F52">
            <v>3</v>
          </cell>
          <cell r="G52">
            <v>3</v>
          </cell>
          <cell r="H52">
            <v>3</v>
          </cell>
          <cell r="I52">
            <v>3</v>
          </cell>
          <cell r="J52">
            <v>3</v>
          </cell>
          <cell r="K52">
            <v>3</v>
          </cell>
          <cell r="L52">
            <v>3</v>
          </cell>
          <cell r="M52">
            <v>3</v>
          </cell>
          <cell r="O52">
            <v>3</v>
          </cell>
          <cell r="P52">
            <v>3</v>
          </cell>
        </row>
        <row r="53">
          <cell r="B53">
            <v>2</v>
          </cell>
          <cell r="C53">
            <v>2</v>
          </cell>
          <cell r="D53">
            <v>2</v>
          </cell>
          <cell r="E53">
            <v>2</v>
          </cell>
          <cell r="F53">
            <v>2</v>
          </cell>
          <cell r="G53">
            <v>2</v>
          </cell>
          <cell r="H53">
            <v>2</v>
          </cell>
          <cell r="I53">
            <v>2</v>
          </cell>
          <cell r="J53">
            <v>2</v>
          </cell>
          <cell r="K53">
            <v>2</v>
          </cell>
          <cell r="L53">
            <v>2</v>
          </cell>
          <cell r="M53">
            <v>2</v>
          </cell>
          <cell r="O53">
            <v>2</v>
          </cell>
          <cell r="P53">
            <v>2</v>
          </cell>
        </row>
        <row r="54">
          <cell r="B54">
            <v>2</v>
          </cell>
          <cell r="C54">
            <v>2</v>
          </cell>
          <cell r="D54">
            <v>2</v>
          </cell>
          <cell r="E54">
            <v>2</v>
          </cell>
          <cell r="F54">
            <v>2</v>
          </cell>
          <cell r="G54">
            <v>2</v>
          </cell>
          <cell r="H54">
            <v>2</v>
          </cell>
          <cell r="I54">
            <v>1</v>
          </cell>
          <cell r="J54">
            <v>2</v>
          </cell>
          <cell r="K54">
            <v>2</v>
          </cell>
          <cell r="L54">
            <v>2</v>
          </cell>
          <cell r="M54">
            <v>1</v>
          </cell>
          <cell r="O54">
            <v>2</v>
          </cell>
          <cell r="P54">
            <v>2</v>
          </cell>
        </row>
        <row r="56">
          <cell r="B56">
            <v>3</v>
          </cell>
          <cell r="C56">
            <v>3</v>
          </cell>
          <cell r="D56">
            <v>3</v>
          </cell>
          <cell r="E56">
            <v>3</v>
          </cell>
          <cell r="F56">
            <v>3</v>
          </cell>
          <cell r="G56">
            <v>3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3</v>
          </cell>
          <cell r="M56">
            <v>3</v>
          </cell>
          <cell r="O56">
            <v>3</v>
          </cell>
          <cell r="P56">
            <v>3</v>
          </cell>
        </row>
        <row r="57">
          <cell r="B57">
            <v>3</v>
          </cell>
          <cell r="C57">
            <v>3</v>
          </cell>
          <cell r="D57">
            <v>3</v>
          </cell>
          <cell r="E57">
            <v>3</v>
          </cell>
          <cell r="F57">
            <v>3</v>
          </cell>
          <cell r="G57">
            <v>3</v>
          </cell>
          <cell r="H57">
            <v>3</v>
          </cell>
          <cell r="I57">
            <v>3</v>
          </cell>
          <cell r="J57">
            <v>3</v>
          </cell>
          <cell r="K57">
            <v>3</v>
          </cell>
          <cell r="L57">
            <v>3</v>
          </cell>
          <cell r="M57">
            <v>3</v>
          </cell>
          <cell r="O57">
            <v>3</v>
          </cell>
          <cell r="P57">
            <v>3</v>
          </cell>
        </row>
        <row r="58">
          <cell r="B58">
            <v>2</v>
          </cell>
          <cell r="C58">
            <v>2</v>
          </cell>
          <cell r="D58">
            <v>2</v>
          </cell>
          <cell r="E58">
            <v>2</v>
          </cell>
          <cell r="F58">
            <v>2</v>
          </cell>
          <cell r="G58">
            <v>2</v>
          </cell>
          <cell r="H58">
            <v>1</v>
          </cell>
          <cell r="I58">
            <v>1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  <cell r="O58">
            <v>2</v>
          </cell>
          <cell r="P58">
            <v>1</v>
          </cell>
        </row>
        <row r="59">
          <cell r="B59">
            <v>1</v>
          </cell>
          <cell r="C59">
            <v>1</v>
          </cell>
          <cell r="D59">
            <v>3</v>
          </cell>
          <cell r="E59">
            <v>1</v>
          </cell>
          <cell r="F59">
            <v>3</v>
          </cell>
          <cell r="G59">
            <v>1</v>
          </cell>
          <cell r="H59">
            <v>1</v>
          </cell>
          <cell r="I59">
            <v>3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O59">
            <v>3</v>
          </cell>
          <cell r="P59">
            <v>1</v>
          </cell>
        </row>
        <row r="60">
          <cell r="B60">
            <v>3</v>
          </cell>
          <cell r="C60">
            <v>1</v>
          </cell>
          <cell r="D60">
            <v>1</v>
          </cell>
          <cell r="E60">
            <v>3</v>
          </cell>
          <cell r="F60">
            <v>3</v>
          </cell>
          <cell r="G60">
            <v>3</v>
          </cell>
          <cell r="H60">
            <v>3</v>
          </cell>
          <cell r="I60">
            <v>3</v>
          </cell>
          <cell r="J60">
            <v>3</v>
          </cell>
          <cell r="K60">
            <v>3</v>
          </cell>
          <cell r="L60">
            <v>3</v>
          </cell>
          <cell r="M60">
            <v>3</v>
          </cell>
          <cell r="O60">
            <v>3</v>
          </cell>
          <cell r="P60">
            <v>3</v>
          </cell>
        </row>
        <row r="61">
          <cell r="B61">
            <v>3</v>
          </cell>
          <cell r="C61">
            <v>3</v>
          </cell>
          <cell r="D61">
            <v>3</v>
          </cell>
          <cell r="E61">
            <v>3</v>
          </cell>
          <cell r="F61">
            <v>3</v>
          </cell>
          <cell r="G61">
            <v>3</v>
          </cell>
          <cell r="H61">
            <v>3</v>
          </cell>
          <cell r="I61">
            <v>3</v>
          </cell>
          <cell r="J61">
            <v>3</v>
          </cell>
          <cell r="K61">
            <v>3</v>
          </cell>
          <cell r="L61">
            <v>3</v>
          </cell>
          <cell r="M61">
            <v>3</v>
          </cell>
          <cell r="O61">
            <v>3</v>
          </cell>
          <cell r="P61">
            <v>3</v>
          </cell>
        </row>
        <row r="62">
          <cell r="B62">
            <v>2</v>
          </cell>
          <cell r="C62">
            <v>2</v>
          </cell>
          <cell r="D62">
            <v>2</v>
          </cell>
          <cell r="E62">
            <v>2</v>
          </cell>
          <cell r="F62">
            <v>2</v>
          </cell>
          <cell r="G62">
            <v>2</v>
          </cell>
          <cell r="H62">
            <v>2</v>
          </cell>
          <cell r="I62">
            <v>1</v>
          </cell>
          <cell r="J62">
            <v>2</v>
          </cell>
          <cell r="K62">
            <v>2</v>
          </cell>
          <cell r="L62">
            <v>2</v>
          </cell>
          <cell r="M62">
            <v>2</v>
          </cell>
          <cell r="O62">
            <v>2</v>
          </cell>
          <cell r="P62">
            <v>2</v>
          </cell>
        </row>
        <row r="63">
          <cell r="B63">
            <v>3</v>
          </cell>
          <cell r="C63">
            <v>3</v>
          </cell>
          <cell r="D63">
            <v>3</v>
          </cell>
          <cell r="E63">
            <v>3</v>
          </cell>
          <cell r="F63">
            <v>3</v>
          </cell>
          <cell r="G63">
            <v>3</v>
          </cell>
          <cell r="H63">
            <v>3</v>
          </cell>
          <cell r="I63">
            <v>3</v>
          </cell>
          <cell r="J63">
            <v>3</v>
          </cell>
          <cell r="K63">
            <v>3</v>
          </cell>
          <cell r="L63">
            <v>3</v>
          </cell>
          <cell r="M63">
            <v>3</v>
          </cell>
          <cell r="O63">
            <v>3</v>
          </cell>
          <cell r="P63">
            <v>3</v>
          </cell>
        </row>
        <row r="65">
          <cell r="B65">
            <v>3</v>
          </cell>
          <cell r="C65">
            <v>3</v>
          </cell>
          <cell r="D65">
            <v>3</v>
          </cell>
          <cell r="E65">
            <v>3</v>
          </cell>
          <cell r="F65">
            <v>3</v>
          </cell>
          <cell r="G65">
            <v>3</v>
          </cell>
          <cell r="H65">
            <v>3</v>
          </cell>
          <cell r="I65">
            <v>3</v>
          </cell>
          <cell r="J65">
            <v>3</v>
          </cell>
          <cell r="K65">
            <v>3</v>
          </cell>
          <cell r="L65">
            <v>3</v>
          </cell>
          <cell r="M65">
            <v>3</v>
          </cell>
          <cell r="O65">
            <v>3</v>
          </cell>
          <cell r="P65">
            <v>3</v>
          </cell>
        </row>
        <row r="66">
          <cell r="B66">
            <v>2</v>
          </cell>
          <cell r="C66">
            <v>2</v>
          </cell>
          <cell r="D66">
            <v>2</v>
          </cell>
          <cell r="E66">
            <v>2</v>
          </cell>
          <cell r="F66">
            <v>2</v>
          </cell>
          <cell r="G66">
            <v>2</v>
          </cell>
          <cell r="H66">
            <v>2</v>
          </cell>
          <cell r="I66">
            <v>2</v>
          </cell>
          <cell r="J66">
            <v>2</v>
          </cell>
          <cell r="K66">
            <v>2</v>
          </cell>
          <cell r="L66">
            <v>2</v>
          </cell>
          <cell r="M66">
            <v>2</v>
          </cell>
          <cell r="O66">
            <v>2</v>
          </cell>
          <cell r="P66">
            <v>2</v>
          </cell>
        </row>
        <row r="70">
          <cell r="B70">
            <v>1</v>
          </cell>
          <cell r="C70">
            <v>1</v>
          </cell>
          <cell r="D70">
            <v>1</v>
          </cell>
          <cell r="E70">
            <v>1</v>
          </cell>
          <cell r="F70">
            <v>3</v>
          </cell>
          <cell r="G70">
            <v>3</v>
          </cell>
          <cell r="H70">
            <v>3</v>
          </cell>
          <cell r="I70">
            <v>3</v>
          </cell>
          <cell r="J70">
            <v>1</v>
          </cell>
          <cell r="K70">
            <v>3</v>
          </cell>
          <cell r="L70">
            <v>1</v>
          </cell>
          <cell r="M70">
            <v>1</v>
          </cell>
          <cell r="O70">
            <v>3</v>
          </cell>
          <cell r="P70">
            <v>3</v>
          </cell>
        </row>
        <row r="71">
          <cell r="B71">
            <v>1</v>
          </cell>
          <cell r="C71">
            <v>2</v>
          </cell>
          <cell r="D71">
            <v>2</v>
          </cell>
          <cell r="E71">
            <v>2</v>
          </cell>
          <cell r="F71">
            <v>2</v>
          </cell>
          <cell r="G71">
            <v>2</v>
          </cell>
          <cell r="H71">
            <v>1</v>
          </cell>
          <cell r="I71">
            <v>1</v>
          </cell>
          <cell r="J71">
            <v>2</v>
          </cell>
          <cell r="K71">
            <v>2</v>
          </cell>
          <cell r="L71">
            <v>2</v>
          </cell>
          <cell r="M71">
            <v>2</v>
          </cell>
          <cell r="O71">
            <v>2</v>
          </cell>
          <cell r="P71">
            <v>2</v>
          </cell>
        </row>
        <row r="72">
          <cell r="B72">
            <v>1</v>
          </cell>
          <cell r="C72">
            <v>1</v>
          </cell>
          <cell r="D72">
            <v>1</v>
          </cell>
          <cell r="E72">
            <v>1</v>
          </cell>
          <cell r="F72">
            <v>3</v>
          </cell>
          <cell r="G72">
            <v>3</v>
          </cell>
          <cell r="H72">
            <v>3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M72">
            <v>1</v>
          </cell>
          <cell r="O72">
            <v>1</v>
          </cell>
          <cell r="P72">
            <v>1</v>
          </cell>
        </row>
        <row r="73">
          <cell r="B73">
            <v>1</v>
          </cell>
          <cell r="C73">
            <v>1</v>
          </cell>
          <cell r="D73">
            <v>1</v>
          </cell>
          <cell r="E73">
            <v>1</v>
          </cell>
          <cell r="F73">
            <v>3</v>
          </cell>
          <cell r="G73">
            <v>3</v>
          </cell>
          <cell r="H73">
            <v>3</v>
          </cell>
          <cell r="I73">
            <v>3</v>
          </cell>
          <cell r="J73">
            <v>3</v>
          </cell>
          <cell r="K73">
            <v>3</v>
          </cell>
          <cell r="L73">
            <v>3</v>
          </cell>
          <cell r="M73">
            <v>3</v>
          </cell>
          <cell r="O73">
            <v>3</v>
          </cell>
          <cell r="P73">
            <v>3</v>
          </cell>
        </row>
        <row r="74">
          <cell r="B74">
            <v>2</v>
          </cell>
          <cell r="C74">
            <v>2</v>
          </cell>
          <cell r="D74">
            <v>2</v>
          </cell>
          <cell r="E74">
            <v>2</v>
          </cell>
          <cell r="F74">
            <v>2</v>
          </cell>
          <cell r="G74">
            <v>2</v>
          </cell>
          <cell r="H74">
            <v>2</v>
          </cell>
          <cell r="I74">
            <v>2</v>
          </cell>
          <cell r="J74">
            <v>2</v>
          </cell>
          <cell r="K74">
            <v>2</v>
          </cell>
          <cell r="L74">
            <v>2</v>
          </cell>
          <cell r="M74">
            <v>2</v>
          </cell>
          <cell r="O74">
            <v>2</v>
          </cell>
          <cell r="P74">
            <v>2</v>
          </cell>
        </row>
        <row r="76">
          <cell r="B76">
            <v>2</v>
          </cell>
          <cell r="C76">
            <v>2</v>
          </cell>
          <cell r="D76">
            <v>3</v>
          </cell>
          <cell r="E76">
            <v>2</v>
          </cell>
          <cell r="F76">
            <v>2</v>
          </cell>
          <cell r="G76">
            <v>3</v>
          </cell>
          <cell r="H76">
            <v>2</v>
          </cell>
          <cell r="I76">
            <v>3</v>
          </cell>
          <cell r="J76">
            <v>3</v>
          </cell>
          <cell r="K76">
            <v>2</v>
          </cell>
          <cell r="L76">
            <v>2</v>
          </cell>
          <cell r="M76">
            <v>2</v>
          </cell>
          <cell r="O76">
            <v>2</v>
          </cell>
          <cell r="P76">
            <v>2</v>
          </cell>
        </row>
        <row r="77">
          <cell r="B77">
            <v>1</v>
          </cell>
          <cell r="C77">
            <v>1</v>
          </cell>
          <cell r="D77">
            <v>1</v>
          </cell>
          <cell r="E77">
            <v>1</v>
          </cell>
          <cell r="F77">
            <v>1</v>
          </cell>
          <cell r="G77">
            <v>3</v>
          </cell>
          <cell r="H77">
            <v>3</v>
          </cell>
          <cell r="I77">
            <v>3</v>
          </cell>
          <cell r="J77">
            <v>1</v>
          </cell>
          <cell r="K77">
            <v>3</v>
          </cell>
          <cell r="L77">
            <v>1</v>
          </cell>
          <cell r="M77">
            <v>1</v>
          </cell>
          <cell r="O77">
            <v>3</v>
          </cell>
          <cell r="P77">
            <v>3</v>
          </cell>
        </row>
        <row r="78">
          <cell r="B78">
            <v>2</v>
          </cell>
          <cell r="C78">
            <v>2</v>
          </cell>
          <cell r="D78">
            <v>2</v>
          </cell>
          <cell r="E78">
            <v>2</v>
          </cell>
          <cell r="F78">
            <v>2</v>
          </cell>
          <cell r="G78">
            <v>2</v>
          </cell>
          <cell r="H78">
            <v>2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2</v>
          </cell>
          <cell r="O78">
            <v>2</v>
          </cell>
          <cell r="P78">
            <v>2</v>
          </cell>
        </row>
        <row r="79">
          <cell r="B79">
            <v>2</v>
          </cell>
          <cell r="C79">
            <v>2</v>
          </cell>
          <cell r="D79">
            <v>2</v>
          </cell>
          <cell r="E79">
            <v>2</v>
          </cell>
          <cell r="F79">
            <v>2</v>
          </cell>
          <cell r="G79">
            <v>3</v>
          </cell>
          <cell r="H79">
            <v>3</v>
          </cell>
          <cell r="I79">
            <v>3</v>
          </cell>
          <cell r="J79">
            <v>2</v>
          </cell>
          <cell r="K79">
            <v>2</v>
          </cell>
          <cell r="L79">
            <v>2</v>
          </cell>
          <cell r="M79">
            <v>3</v>
          </cell>
          <cell r="O79">
            <v>2</v>
          </cell>
          <cell r="P79">
            <v>2</v>
          </cell>
        </row>
        <row r="80">
          <cell r="B80">
            <v>3</v>
          </cell>
          <cell r="C80">
            <v>1</v>
          </cell>
          <cell r="D80">
            <v>3</v>
          </cell>
          <cell r="E80">
            <v>3</v>
          </cell>
          <cell r="F80">
            <v>3</v>
          </cell>
          <cell r="G80">
            <v>3</v>
          </cell>
          <cell r="H80">
            <v>3</v>
          </cell>
          <cell r="I80">
            <v>1</v>
          </cell>
          <cell r="J80">
            <v>3</v>
          </cell>
          <cell r="K80">
            <v>3</v>
          </cell>
          <cell r="L80">
            <v>3</v>
          </cell>
          <cell r="M80">
            <v>3</v>
          </cell>
          <cell r="O80">
            <v>1</v>
          </cell>
          <cell r="P80">
            <v>1</v>
          </cell>
        </row>
        <row r="82">
          <cell r="B82">
            <v>3</v>
          </cell>
          <cell r="C82">
            <v>3</v>
          </cell>
          <cell r="D82">
            <v>3</v>
          </cell>
          <cell r="E82">
            <v>3</v>
          </cell>
          <cell r="F82">
            <v>3</v>
          </cell>
          <cell r="G82">
            <v>3</v>
          </cell>
          <cell r="H82">
            <v>3</v>
          </cell>
          <cell r="I82">
            <v>3</v>
          </cell>
          <cell r="J82">
            <v>3</v>
          </cell>
          <cell r="K82">
            <v>3</v>
          </cell>
          <cell r="L82">
            <v>3</v>
          </cell>
          <cell r="M82">
            <v>3</v>
          </cell>
          <cell r="O82">
            <v>3</v>
          </cell>
          <cell r="P82">
            <v>3</v>
          </cell>
        </row>
        <row r="83">
          <cell r="B83">
            <v>2</v>
          </cell>
          <cell r="C83">
            <v>2</v>
          </cell>
          <cell r="D83">
            <v>2</v>
          </cell>
          <cell r="E83">
            <v>2</v>
          </cell>
          <cell r="F83">
            <v>2</v>
          </cell>
          <cell r="G83">
            <v>2</v>
          </cell>
          <cell r="H83">
            <v>2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2</v>
          </cell>
          <cell r="O83">
            <v>2</v>
          </cell>
          <cell r="P83">
            <v>2</v>
          </cell>
        </row>
        <row r="84">
          <cell r="B84">
            <v>3</v>
          </cell>
          <cell r="C84">
            <v>3</v>
          </cell>
          <cell r="D84">
            <v>3</v>
          </cell>
          <cell r="E84">
            <v>3</v>
          </cell>
          <cell r="F84">
            <v>3</v>
          </cell>
          <cell r="G84">
            <v>3</v>
          </cell>
          <cell r="H84">
            <v>3</v>
          </cell>
          <cell r="I84">
            <v>3</v>
          </cell>
          <cell r="J84">
            <v>3</v>
          </cell>
          <cell r="K84">
            <v>3</v>
          </cell>
          <cell r="L84">
            <v>3</v>
          </cell>
          <cell r="M84">
            <v>3</v>
          </cell>
          <cell r="O84">
            <v>3</v>
          </cell>
          <cell r="P84">
            <v>3</v>
          </cell>
        </row>
        <row r="87">
          <cell r="B87">
            <v>3</v>
          </cell>
          <cell r="C87">
            <v>3</v>
          </cell>
          <cell r="D87">
            <v>3</v>
          </cell>
          <cell r="E87">
            <v>3</v>
          </cell>
          <cell r="F87">
            <v>3</v>
          </cell>
          <cell r="G87">
            <v>3</v>
          </cell>
          <cell r="H87">
            <v>3</v>
          </cell>
          <cell r="I87">
            <v>3</v>
          </cell>
          <cell r="J87">
            <v>3</v>
          </cell>
          <cell r="K87">
            <v>3</v>
          </cell>
          <cell r="L87">
            <v>3</v>
          </cell>
          <cell r="M87">
            <v>3</v>
          </cell>
          <cell r="O87">
            <v>3</v>
          </cell>
          <cell r="P87">
            <v>3</v>
          </cell>
        </row>
        <row r="88">
          <cell r="B88">
            <v>3</v>
          </cell>
          <cell r="C88">
            <v>3</v>
          </cell>
          <cell r="D88">
            <v>3</v>
          </cell>
          <cell r="E88">
            <v>1</v>
          </cell>
          <cell r="F88">
            <v>3</v>
          </cell>
          <cell r="G88">
            <v>3</v>
          </cell>
          <cell r="H88">
            <v>3</v>
          </cell>
          <cell r="I88">
            <v>3</v>
          </cell>
          <cell r="J88">
            <v>3</v>
          </cell>
          <cell r="K88">
            <v>3</v>
          </cell>
          <cell r="L88">
            <v>3</v>
          </cell>
          <cell r="M88">
            <v>3</v>
          </cell>
          <cell r="O88">
            <v>3</v>
          </cell>
          <cell r="P88">
            <v>3</v>
          </cell>
        </row>
        <row r="89">
          <cell r="B89">
            <v>2</v>
          </cell>
          <cell r="C89">
            <v>2</v>
          </cell>
          <cell r="D89">
            <v>2</v>
          </cell>
          <cell r="E89">
            <v>2</v>
          </cell>
          <cell r="F89">
            <v>2</v>
          </cell>
          <cell r="G89">
            <v>2</v>
          </cell>
          <cell r="H89">
            <v>2</v>
          </cell>
          <cell r="I89">
            <v>2</v>
          </cell>
          <cell r="J89">
            <v>3</v>
          </cell>
          <cell r="K89">
            <v>3</v>
          </cell>
          <cell r="L89">
            <v>3</v>
          </cell>
          <cell r="M89">
            <v>2</v>
          </cell>
          <cell r="O89">
            <v>3</v>
          </cell>
          <cell r="P89">
            <v>3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D231-0D57-4D57-ACBA-AE7ABDCDFFE5}">
  <dimension ref="A1:V27"/>
  <sheetViews>
    <sheetView topLeftCell="A5" zoomScale="85" zoomScaleNormal="85" workbookViewId="0">
      <selection activeCell="A25" sqref="A25"/>
    </sheetView>
  </sheetViews>
  <sheetFormatPr defaultRowHeight="14.4" x14ac:dyDescent="0.3"/>
  <sheetData>
    <row r="1" spans="1:22" ht="29.4" thickBot="1" x14ac:dyDescent="0.35"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5" t="s">
        <v>13</v>
      </c>
      <c r="Q1" s="6" t="s">
        <v>14</v>
      </c>
      <c r="R1" s="6" t="s">
        <v>15</v>
      </c>
      <c r="S1" s="7" t="s">
        <v>16</v>
      </c>
    </row>
    <row r="2" spans="1:22" x14ac:dyDescent="0.3">
      <c r="A2" t="s">
        <v>17</v>
      </c>
      <c r="C2" s="9" t="s">
        <v>17</v>
      </c>
      <c r="D2" s="10" t="s">
        <v>17</v>
      </c>
      <c r="E2" s="10" t="s">
        <v>17</v>
      </c>
      <c r="F2" s="10" t="s">
        <v>17</v>
      </c>
      <c r="G2" s="10" t="s">
        <v>17</v>
      </c>
      <c r="H2" s="10" t="s">
        <v>17</v>
      </c>
      <c r="I2" s="10"/>
      <c r="J2" s="10" t="s">
        <v>17</v>
      </c>
      <c r="K2" s="10" t="s">
        <v>17</v>
      </c>
      <c r="L2" s="10" t="s">
        <v>17</v>
      </c>
      <c r="M2" s="10" t="s">
        <v>17</v>
      </c>
      <c r="N2" s="11" t="s">
        <v>17</v>
      </c>
      <c r="O2" s="11"/>
      <c r="P2" s="11" t="s">
        <v>17</v>
      </c>
      <c r="Q2" s="12"/>
      <c r="R2" s="12"/>
      <c r="S2" s="13"/>
      <c r="U2">
        <v>1</v>
      </c>
      <c r="V2" t="s">
        <v>24</v>
      </c>
    </row>
    <row r="3" spans="1:22" x14ac:dyDescent="0.3">
      <c r="A3" t="s">
        <v>18</v>
      </c>
      <c r="C3" s="14" t="s">
        <v>48</v>
      </c>
      <c r="D3" s="15" t="s">
        <v>48</v>
      </c>
      <c r="E3" s="15" t="s">
        <v>48</v>
      </c>
      <c r="F3" s="15" t="s">
        <v>48</v>
      </c>
      <c r="G3" s="15" t="s">
        <v>48</v>
      </c>
      <c r="H3" s="15" t="s">
        <v>48</v>
      </c>
      <c r="I3" s="15"/>
      <c r="J3" s="15" t="s">
        <v>48</v>
      </c>
      <c r="K3" s="15" t="s">
        <v>48</v>
      </c>
      <c r="L3" s="15" t="s">
        <v>48</v>
      </c>
      <c r="M3" s="15" t="s">
        <v>48</v>
      </c>
      <c r="N3" s="15" t="s">
        <v>48</v>
      </c>
      <c r="O3" s="16"/>
      <c r="P3" s="16" t="s">
        <v>48</v>
      </c>
      <c r="Q3" s="17"/>
      <c r="R3" s="17"/>
      <c r="S3" s="18"/>
      <c r="U3">
        <v>2</v>
      </c>
      <c r="V3" t="s">
        <v>47</v>
      </c>
    </row>
    <row r="4" spans="1:22" x14ac:dyDescent="0.3">
      <c r="A4" t="s">
        <v>19</v>
      </c>
      <c r="C4" s="14" t="s">
        <v>20</v>
      </c>
      <c r="D4" s="15" t="s">
        <v>20</v>
      </c>
      <c r="E4" s="15" t="s">
        <v>20</v>
      </c>
      <c r="F4" s="15" t="s">
        <v>20</v>
      </c>
      <c r="G4" s="15" t="s">
        <v>20</v>
      </c>
      <c r="H4" s="15" t="s">
        <v>20</v>
      </c>
      <c r="I4" s="15"/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6"/>
      <c r="P4" s="16" t="s">
        <v>20</v>
      </c>
      <c r="Q4" s="17"/>
      <c r="R4" s="17"/>
      <c r="S4" s="18" t="s">
        <v>17</v>
      </c>
      <c r="U4">
        <v>3</v>
      </c>
      <c r="V4" t="s">
        <v>17</v>
      </c>
    </row>
    <row r="5" spans="1:22" x14ac:dyDescent="0.3">
      <c r="A5" t="s">
        <v>21</v>
      </c>
      <c r="C5" s="14" t="s">
        <v>22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/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6"/>
      <c r="P5" s="16" t="s">
        <v>20</v>
      </c>
      <c r="Q5" s="17"/>
      <c r="R5" s="17"/>
      <c r="S5" s="18" t="s">
        <v>17</v>
      </c>
    </row>
    <row r="6" spans="1:22" x14ac:dyDescent="0.3">
      <c r="A6" t="s">
        <v>23</v>
      </c>
      <c r="C6" s="14" t="s">
        <v>24</v>
      </c>
      <c r="D6" s="15" t="s">
        <v>25</v>
      </c>
      <c r="E6" s="15" t="s">
        <v>26</v>
      </c>
      <c r="F6" s="15" t="s">
        <v>25</v>
      </c>
      <c r="G6" s="15" t="s">
        <v>25</v>
      </c>
      <c r="H6" s="15" t="s">
        <v>17</v>
      </c>
      <c r="I6" s="15" t="s">
        <v>49</v>
      </c>
      <c r="J6" s="15" t="s">
        <v>17</v>
      </c>
      <c r="K6" s="15" t="s">
        <v>17</v>
      </c>
      <c r="L6" s="15" t="s">
        <v>17</v>
      </c>
      <c r="M6" s="15" t="s">
        <v>17</v>
      </c>
      <c r="N6" s="16" t="s">
        <v>50</v>
      </c>
      <c r="O6" s="16"/>
      <c r="P6" s="16" t="s">
        <v>25</v>
      </c>
      <c r="Q6" s="17"/>
      <c r="R6" s="17"/>
      <c r="S6" s="18" t="s">
        <v>17</v>
      </c>
    </row>
    <row r="7" spans="1:22" x14ac:dyDescent="0.3">
      <c r="A7" t="s">
        <v>27</v>
      </c>
      <c r="C7" s="14" t="s">
        <v>24</v>
      </c>
      <c r="D7" s="15" t="s">
        <v>24</v>
      </c>
      <c r="E7" s="15" t="s">
        <v>24</v>
      </c>
      <c r="F7" s="15" t="s">
        <v>50</v>
      </c>
      <c r="G7" s="15" t="s">
        <v>50</v>
      </c>
      <c r="H7" s="15" t="s">
        <v>17</v>
      </c>
      <c r="I7" s="15" t="s">
        <v>50</v>
      </c>
      <c r="J7" s="15" t="s">
        <v>50</v>
      </c>
      <c r="K7" s="15" t="s">
        <v>50</v>
      </c>
      <c r="L7" s="15" t="s">
        <v>50</v>
      </c>
      <c r="M7" s="15" t="s">
        <v>50</v>
      </c>
      <c r="N7" s="15" t="s">
        <v>24</v>
      </c>
      <c r="O7" s="15"/>
      <c r="P7" s="15" t="s">
        <v>50</v>
      </c>
      <c r="Q7" s="17" t="s">
        <v>17</v>
      </c>
      <c r="R7" s="17"/>
      <c r="S7" s="18" t="s">
        <v>17</v>
      </c>
    </row>
    <row r="8" spans="1:22" x14ac:dyDescent="0.3">
      <c r="A8" t="s">
        <v>28</v>
      </c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7"/>
      <c r="R8" s="17"/>
      <c r="S8" s="18" t="s">
        <v>24</v>
      </c>
    </row>
    <row r="9" spans="1:22" x14ac:dyDescent="0.3">
      <c r="A9" t="s">
        <v>29</v>
      </c>
      <c r="C9" s="14" t="s">
        <v>50</v>
      </c>
      <c r="D9" s="15" t="s">
        <v>24</v>
      </c>
      <c r="E9" s="15" t="s">
        <v>50</v>
      </c>
      <c r="F9" s="15" t="s">
        <v>50</v>
      </c>
      <c r="G9" s="15" t="s">
        <v>50</v>
      </c>
      <c r="H9" s="15" t="s">
        <v>24</v>
      </c>
      <c r="I9" s="15" t="s">
        <v>50</v>
      </c>
      <c r="J9" s="15" t="s">
        <v>50</v>
      </c>
      <c r="K9" s="15" t="s">
        <v>50</v>
      </c>
      <c r="L9" s="15" t="s">
        <v>50</v>
      </c>
      <c r="M9" s="15" t="s">
        <v>24</v>
      </c>
      <c r="N9" s="16" t="s">
        <v>50</v>
      </c>
      <c r="O9" s="16"/>
      <c r="P9" s="16" t="s">
        <v>50</v>
      </c>
      <c r="Q9" s="17" t="s">
        <v>24</v>
      </c>
      <c r="R9" s="17"/>
      <c r="S9" s="18" t="s">
        <v>24</v>
      </c>
    </row>
    <row r="10" spans="1:22" x14ac:dyDescent="0.3">
      <c r="A10" t="s">
        <v>30</v>
      </c>
      <c r="C10" s="14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24</v>
      </c>
      <c r="I10" s="15" t="s">
        <v>17</v>
      </c>
      <c r="J10" s="15" t="s">
        <v>17</v>
      </c>
      <c r="K10" s="15" t="s">
        <v>17</v>
      </c>
      <c r="L10" s="15" t="s">
        <v>17</v>
      </c>
      <c r="M10" s="15" t="s">
        <v>17</v>
      </c>
      <c r="N10" s="16" t="s">
        <v>17</v>
      </c>
      <c r="O10" s="16"/>
      <c r="P10" s="16" t="s">
        <v>17</v>
      </c>
      <c r="Q10" s="17" t="s">
        <v>17</v>
      </c>
      <c r="R10" s="17"/>
      <c r="S10" s="18"/>
    </row>
    <row r="11" spans="1:22" x14ac:dyDescent="0.3">
      <c r="A11" s="19" t="s">
        <v>31</v>
      </c>
      <c r="C11" s="14" t="s">
        <v>24</v>
      </c>
      <c r="D11" s="15" t="s">
        <v>24</v>
      </c>
      <c r="E11" s="15" t="s">
        <v>24</v>
      </c>
      <c r="F11" s="15" t="s">
        <v>17</v>
      </c>
      <c r="G11" s="15" t="s">
        <v>24</v>
      </c>
      <c r="H11" s="15" t="s">
        <v>24</v>
      </c>
      <c r="I11" s="15" t="s">
        <v>24</v>
      </c>
      <c r="J11" s="15" t="s">
        <v>17</v>
      </c>
      <c r="K11" s="15" t="s">
        <v>24</v>
      </c>
      <c r="L11" s="15" t="s">
        <v>24</v>
      </c>
      <c r="M11" s="15" t="s">
        <v>24</v>
      </c>
      <c r="N11" s="16" t="s">
        <v>24</v>
      </c>
      <c r="O11" s="16"/>
      <c r="P11" s="16" t="s">
        <v>24</v>
      </c>
      <c r="Q11" s="17" t="s">
        <v>24</v>
      </c>
      <c r="R11" s="17"/>
      <c r="S11" s="18"/>
    </row>
    <row r="12" spans="1:22" x14ac:dyDescent="0.3">
      <c r="A12" t="s">
        <v>32</v>
      </c>
      <c r="C12" s="20" t="s">
        <v>24</v>
      </c>
      <c r="D12" s="21" t="s">
        <v>24</v>
      </c>
      <c r="E12" s="21" t="s">
        <v>24</v>
      </c>
      <c r="F12" s="21" t="s">
        <v>50</v>
      </c>
      <c r="G12" s="21" t="s">
        <v>24</v>
      </c>
      <c r="H12" s="21" t="s">
        <v>24</v>
      </c>
      <c r="I12" s="21" t="s">
        <v>50</v>
      </c>
      <c r="J12" s="21" t="s">
        <v>50</v>
      </c>
      <c r="K12" s="21" t="s">
        <v>24</v>
      </c>
      <c r="L12" s="21" t="s">
        <v>24</v>
      </c>
      <c r="M12" s="21" t="s">
        <v>24</v>
      </c>
      <c r="N12" s="21" t="s">
        <v>24</v>
      </c>
      <c r="O12" s="21"/>
      <c r="P12" s="21" t="s">
        <v>24</v>
      </c>
      <c r="Q12" s="22" t="s">
        <v>24</v>
      </c>
      <c r="R12" s="23"/>
      <c r="S12" s="24"/>
    </row>
    <row r="13" spans="1:22" x14ac:dyDescent="0.3">
      <c r="A13" t="s">
        <v>33</v>
      </c>
      <c r="C13" s="14" t="s">
        <v>50</v>
      </c>
      <c r="D13" s="15" t="s">
        <v>50</v>
      </c>
      <c r="E13" s="15" t="s">
        <v>50</v>
      </c>
      <c r="F13" s="15" t="s">
        <v>50</v>
      </c>
      <c r="G13" s="15" t="s">
        <v>24</v>
      </c>
      <c r="H13" s="15" t="s">
        <v>24</v>
      </c>
      <c r="I13" s="15" t="s">
        <v>24</v>
      </c>
      <c r="J13" s="15"/>
      <c r="K13" s="15"/>
      <c r="L13" s="15"/>
      <c r="M13" s="15" t="s">
        <v>24</v>
      </c>
      <c r="N13" s="15"/>
      <c r="O13" s="15"/>
      <c r="P13" s="15" t="s">
        <v>50</v>
      </c>
      <c r="Q13" s="16" t="s">
        <v>24</v>
      </c>
      <c r="R13" s="17"/>
      <c r="S13" s="18" t="s">
        <v>24</v>
      </c>
    </row>
    <row r="14" spans="1:22" x14ac:dyDescent="0.3">
      <c r="A14" t="s">
        <v>34</v>
      </c>
      <c r="C14" s="14" t="s">
        <v>24</v>
      </c>
      <c r="D14" s="15" t="s">
        <v>50</v>
      </c>
      <c r="E14" s="15"/>
      <c r="F14" s="15" t="s">
        <v>24</v>
      </c>
      <c r="G14" s="15" t="s">
        <v>50</v>
      </c>
      <c r="H14" s="15" t="s">
        <v>50</v>
      </c>
      <c r="I14" s="15"/>
      <c r="J14" s="15"/>
      <c r="K14" s="15"/>
      <c r="L14" s="15" t="s">
        <v>50</v>
      </c>
      <c r="M14" s="15" t="s">
        <v>24</v>
      </c>
      <c r="N14" s="15"/>
      <c r="O14" s="15"/>
      <c r="P14" s="15"/>
      <c r="Q14" s="16" t="s">
        <v>50</v>
      </c>
      <c r="R14" s="17"/>
      <c r="S14" s="18" t="s">
        <v>50</v>
      </c>
    </row>
    <row r="15" spans="1:22" x14ac:dyDescent="0.3">
      <c r="A15" t="s">
        <v>35</v>
      </c>
      <c r="C15" s="14"/>
      <c r="D15" s="15"/>
      <c r="E15" s="15"/>
      <c r="F15" s="15" t="s">
        <v>24</v>
      </c>
      <c r="G15" s="15" t="s">
        <v>50</v>
      </c>
      <c r="H15" s="15"/>
      <c r="I15" s="15"/>
      <c r="J15" s="15"/>
      <c r="K15" s="15"/>
      <c r="L15" s="15"/>
      <c r="M15" s="15" t="s">
        <v>51</v>
      </c>
      <c r="N15" s="15"/>
      <c r="O15" s="15"/>
      <c r="P15" s="15"/>
      <c r="Q15" s="16"/>
      <c r="R15" s="17"/>
      <c r="S15" s="18"/>
    </row>
    <row r="16" spans="1:22" x14ac:dyDescent="0.3">
      <c r="A16" t="s">
        <v>36</v>
      </c>
      <c r="C16" s="14" t="s">
        <v>36</v>
      </c>
      <c r="D16" s="14" t="s">
        <v>36</v>
      </c>
      <c r="E16" s="14" t="s">
        <v>36</v>
      </c>
      <c r="F16" s="14" t="s">
        <v>36</v>
      </c>
      <c r="G16" s="14" t="s">
        <v>36</v>
      </c>
      <c r="H16" s="14" t="s">
        <v>36</v>
      </c>
      <c r="I16" s="14" t="s">
        <v>36</v>
      </c>
      <c r="J16" s="14" t="s">
        <v>36</v>
      </c>
      <c r="K16" s="14" t="s">
        <v>36</v>
      </c>
      <c r="L16" s="14" t="s">
        <v>36</v>
      </c>
      <c r="M16" s="14" t="s">
        <v>36</v>
      </c>
      <c r="N16" s="14" t="s">
        <v>36</v>
      </c>
      <c r="O16" s="14"/>
      <c r="P16" s="14" t="s">
        <v>36</v>
      </c>
      <c r="Q16" s="14" t="s">
        <v>36</v>
      </c>
      <c r="R16" s="18"/>
      <c r="S16" s="18"/>
    </row>
    <row r="17" spans="1:19" x14ac:dyDescent="0.3">
      <c r="A17" t="s">
        <v>37</v>
      </c>
      <c r="C17" s="14" t="s">
        <v>36</v>
      </c>
      <c r="D17" s="15" t="s">
        <v>36</v>
      </c>
      <c r="E17" s="14" t="s">
        <v>36</v>
      </c>
      <c r="F17" s="15" t="s">
        <v>36</v>
      </c>
      <c r="G17" s="14" t="s">
        <v>36</v>
      </c>
      <c r="H17" s="15" t="s">
        <v>36</v>
      </c>
      <c r="I17" s="14" t="s">
        <v>36</v>
      </c>
      <c r="J17" s="15" t="s">
        <v>24</v>
      </c>
      <c r="K17" s="15" t="s">
        <v>24</v>
      </c>
      <c r="L17" s="15" t="s">
        <v>24</v>
      </c>
      <c r="M17" s="15" t="s">
        <v>24</v>
      </c>
      <c r="N17" s="15" t="s">
        <v>24</v>
      </c>
      <c r="O17" s="15"/>
      <c r="P17" s="15" t="s">
        <v>36</v>
      </c>
      <c r="Q17" s="16" t="s">
        <v>36</v>
      </c>
      <c r="R17" s="17"/>
      <c r="S17" s="18"/>
    </row>
    <row r="18" spans="1:19" x14ac:dyDescent="0.3">
      <c r="A18" t="s">
        <v>38</v>
      </c>
      <c r="C18" s="14" t="s">
        <v>36</v>
      </c>
      <c r="D18" s="15" t="s">
        <v>36</v>
      </c>
      <c r="E18" s="14" t="s">
        <v>36</v>
      </c>
      <c r="F18" s="15" t="s">
        <v>36</v>
      </c>
      <c r="G18" s="14" t="s">
        <v>36</v>
      </c>
      <c r="H18" s="15" t="s">
        <v>36</v>
      </c>
      <c r="I18" s="14" t="s">
        <v>36</v>
      </c>
      <c r="J18" s="15" t="s">
        <v>36</v>
      </c>
      <c r="K18" s="14" t="s">
        <v>36</v>
      </c>
      <c r="L18" s="15" t="s">
        <v>36</v>
      </c>
      <c r="M18" s="14" t="s">
        <v>36</v>
      </c>
      <c r="N18" s="15" t="s">
        <v>36</v>
      </c>
      <c r="O18" s="25"/>
      <c r="P18" s="14" t="s">
        <v>36</v>
      </c>
      <c r="Q18" s="15" t="s">
        <v>36</v>
      </c>
      <c r="R18" s="17"/>
      <c r="S18" s="18" t="s">
        <v>17</v>
      </c>
    </row>
    <row r="19" spans="1:19" x14ac:dyDescent="0.3">
      <c r="A19" t="s">
        <v>39</v>
      </c>
      <c r="C19" s="14" t="s">
        <v>24</v>
      </c>
      <c r="D19" s="15" t="s">
        <v>24</v>
      </c>
      <c r="E19" s="14" t="s">
        <v>24</v>
      </c>
      <c r="F19" s="15" t="s">
        <v>24</v>
      </c>
      <c r="G19" s="14" t="s">
        <v>24</v>
      </c>
      <c r="H19" s="15" t="s">
        <v>24</v>
      </c>
      <c r="I19" s="14" t="s">
        <v>24</v>
      </c>
      <c r="J19" s="15" t="s">
        <v>24</v>
      </c>
      <c r="K19" s="14" t="s">
        <v>24</v>
      </c>
      <c r="L19" s="15" t="s">
        <v>24</v>
      </c>
      <c r="M19" s="14" t="s">
        <v>24</v>
      </c>
      <c r="N19" s="15" t="s">
        <v>24</v>
      </c>
      <c r="O19" s="25"/>
      <c r="P19" s="14" t="s">
        <v>49</v>
      </c>
      <c r="Q19" s="15" t="s">
        <v>24</v>
      </c>
      <c r="R19" s="17"/>
      <c r="S19" s="18" t="s">
        <v>17</v>
      </c>
    </row>
    <row r="20" spans="1:19" x14ac:dyDescent="0.3">
      <c r="A20" t="s">
        <v>40</v>
      </c>
      <c r="C20" s="14" t="s">
        <v>24</v>
      </c>
      <c r="D20" s="15" t="s">
        <v>24</v>
      </c>
      <c r="E20" s="14" t="s">
        <v>24</v>
      </c>
      <c r="F20" s="15" t="s">
        <v>24</v>
      </c>
      <c r="G20" s="14" t="s">
        <v>24</v>
      </c>
      <c r="H20" s="15" t="s">
        <v>50</v>
      </c>
      <c r="I20" s="14" t="s">
        <v>24</v>
      </c>
      <c r="J20" s="15" t="s">
        <v>24</v>
      </c>
      <c r="K20" s="14" t="s">
        <v>49</v>
      </c>
      <c r="L20" s="15" t="s">
        <v>50</v>
      </c>
      <c r="M20" s="14" t="s">
        <v>24</v>
      </c>
      <c r="N20" s="15" t="s">
        <v>24</v>
      </c>
      <c r="O20" s="25" t="s">
        <v>49</v>
      </c>
      <c r="P20" s="14" t="s">
        <v>24</v>
      </c>
      <c r="Q20" s="15" t="s">
        <v>50</v>
      </c>
      <c r="R20" s="17"/>
      <c r="S20" s="18" t="s">
        <v>50</v>
      </c>
    </row>
    <row r="21" spans="1:19" x14ac:dyDescent="0.3">
      <c r="A21" t="s">
        <v>41</v>
      </c>
      <c r="C21" s="14" t="s">
        <v>24</v>
      </c>
      <c r="D21" s="15" t="s">
        <v>50</v>
      </c>
      <c r="E21" s="15" t="s">
        <v>24</v>
      </c>
      <c r="F21" s="15" t="s">
        <v>24</v>
      </c>
      <c r="G21" s="15" t="s">
        <v>24</v>
      </c>
      <c r="H21" s="15" t="s">
        <v>50</v>
      </c>
      <c r="I21" s="15"/>
      <c r="J21" s="15"/>
      <c r="K21" s="15" t="s">
        <v>50</v>
      </c>
      <c r="L21" s="15"/>
      <c r="M21" s="15"/>
      <c r="N21" s="15"/>
      <c r="O21" s="15" t="s">
        <v>49</v>
      </c>
      <c r="P21" s="15"/>
      <c r="Q21" s="16"/>
      <c r="R21" s="17"/>
      <c r="S21" s="18" t="s">
        <v>50</v>
      </c>
    </row>
    <row r="22" spans="1:19" x14ac:dyDescent="0.3">
      <c r="A22" t="s">
        <v>42</v>
      </c>
      <c r="C22" s="14" t="s">
        <v>24</v>
      </c>
      <c r="D22" s="15" t="s">
        <v>24</v>
      </c>
      <c r="E22" s="14" t="s">
        <v>24</v>
      </c>
      <c r="F22" s="15" t="s">
        <v>24</v>
      </c>
      <c r="G22" s="14" t="s">
        <v>24</v>
      </c>
      <c r="H22" s="15" t="s">
        <v>24</v>
      </c>
      <c r="I22" s="14" t="s">
        <v>24</v>
      </c>
      <c r="J22" s="15" t="s">
        <v>17</v>
      </c>
      <c r="K22" s="14" t="s">
        <v>17</v>
      </c>
      <c r="L22" s="15" t="s">
        <v>17</v>
      </c>
      <c r="M22" s="14" t="s">
        <v>17</v>
      </c>
      <c r="N22" s="15" t="s">
        <v>24</v>
      </c>
      <c r="O22" s="14" t="s">
        <v>17</v>
      </c>
      <c r="P22" s="15" t="s">
        <v>24</v>
      </c>
      <c r="Q22" s="14" t="s">
        <v>17</v>
      </c>
      <c r="R22" s="18"/>
      <c r="S22" s="18" t="s">
        <v>50</v>
      </c>
    </row>
    <row r="23" spans="1:19" x14ac:dyDescent="0.3">
      <c r="A23" t="s">
        <v>43</v>
      </c>
      <c r="C23" s="14" t="s">
        <v>24</v>
      </c>
      <c r="D23" s="15" t="s">
        <v>24</v>
      </c>
      <c r="E23" s="14" t="s">
        <v>24</v>
      </c>
      <c r="F23" s="15" t="s">
        <v>24</v>
      </c>
      <c r="G23" s="14" t="s">
        <v>24</v>
      </c>
      <c r="H23" s="15" t="s">
        <v>50</v>
      </c>
      <c r="I23" s="14" t="s">
        <v>24</v>
      </c>
      <c r="J23" s="15" t="s">
        <v>50</v>
      </c>
      <c r="K23" s="14" t="s">
        <v>50</v>
      </c>
      <c r="L23" s="15" t="s">
        <v>50</v>
      </c>
      <c r="M23" s="14" t="s">
        <v>50</v>
      </c>
      <c r="N23" s="15" t="s">
        <v>50</v>
      </c>
      <c r="O23" s="14" t="s">
        <v>52</v>
      </c>
      <c r="P23" s="15" t="s">
        <v>24</v>
      </c>
      <c r="Q23" s="14" t="s">
        <v>50</v>
      </c>
      <c r="R23" s="18"/>
      <c r="S23" s="18"/>
    </row>
    <row r="24" spans="1:19" x14ac:dyDescent="0.3">
      <c r="A24" t="s">
        <v>44</v>
      </c>
      <c r="C24" s="14" t="s">
        <v>49</v>
      </c>
      <c r="D24" s="15" t="s">
        <v>49</v>
      </c>
      <c r="E24" s="14" t="s">
        <v>49</v>
      </c>
      <c r="F24" s="15" t="s">
        <v>49</v>
      </c>
      <c r="G24" s="14" t="s">
        <v>49</v>
      </c>
      <c r="H24" s="15" t="s">
        <v>49</v>
      </c>
      <c r="I24" s="14" t="s">
        <v>49</v>
      </c>
      <c r="J24" s="15" t="s">
        <v>49</v>
      </c>
      <c r="K24" s="14" t="s">
        <v>49</v>
      </c>
      <c r="L24" s="15" t="s">
        <v>49</v>
      </c>
      <c r="M24" s="14" t="s">
        <v>49</v>
      </c>
      <c r="N24" s="15" t="s">
        <v>49</v>
      </c>
      <c r="O24" s="14" t="s">
        <v>49</v>
      </c>
      <c r="P24" s="15" t="s">
        <v>49</v>
      </c>
      <c r="Q24" s="14" t="s">
        <v>49</v>
      </c>
      <c r="R24" s="18"/>
      <c r="S24" s="18"/>
    </row>
    <row r="25" spans="1:19" x14ac:dyDescent="0.3">
      <c r="A25" t="s">
        <v>45</v>
      </c>
      <c r="C25" s="14" t="s">
        <v>24</v>
      </c>
      <c r="D25" s="15" t="s">
        <v>24</v>
      </c>
      <c r="E25" s="14" t="s">
        <v>24</v>
      </c>
      <c r="F25" s="15" t="s">
        <v>24</v>
      </c>
      <c r="G25" s="14" t="s">
        <v>24</v>
      </c>
      <c r="H25" s="15" t="s">
        <v>24</v>
      </c>
      <c r="I25" s="14" t="s">
        <v>24</v>
      </c>
      <c r="J25" s="15" t="s">
        <v>24</v>
      </c>
      <c r="K25" s="14" t="s">
        <v>24</v>
      </c>
      <c r="L25" s="15" t="s">
        <v>24</v>
      </c>
      <c r="M25" s="14" t="s">
        <v>24</v>
      </c>
      <c r="N25" s="15" t="s">
        <v>24</v>
      </c>
      <c r="O25" s="14" t="s">
        <v>24</v>
      </c>
      <c r="P25" s="15" t="s">
        <v>24</v>
      </c>
      <c r="Q25" s="14" t="s">
        <v>24</v>
      </c>
      <c r="R25" s="17" t="s">
        <v>52</v>
      </c>
      <c r="S25" s="18"/>
    </row>
    <row r="26" spans="1:19" x14ac:dyDescent="0.3">
      <c r="A26" t="s">
        <v>46</v>
      </c>
      <c r="C26" s="14" t="s">
        <v>24</v>
      </c>
      <c r="D26" s="15" t="s">
        <v>24</v>
      </c>
      <c r="E26" s="14" t="s">
        <v>24</v>
      </c>
      <c r="F26" s="15" t="s">
        <v>24</v>
      </c>
      <c r="G26" s="14" t="s">
        <v>24</v>
      </c>
      <c r="H26" s="15" t="s">
        <v>24</v>
      </c>
      <c r="I26" s="14" t="s">
        <v>24</v>
      </c>
      <c r="J26" s="15" t="s">
        <v>24</v>
      </c>
      <c r="K26" s="14" t="s">
        <v>24</v>
      </c>
      <c r="L26" s="15" t="s">
        <v>24</v>
      </c>
      <c r="M26" s="14" t="s">
        <v>24</v>
      </c>
      <c r="N26" s="15" t="s">
        <v>24</v>
      </c>
      <c r="O26" s="14" t="s">
        <v>24</v>
      </c>
      <c r="P26" s="15" t="s">
        <v>24</v>
      </c>
      <c r="Q26" s="14" t="s">
        <v>24</v>
      </c>
      <c r="R26" s="15" t="s">
        <v>24</v>
      </c>
      <c r="S26" s="18"/>
    </row>
    <row r="27" spans="1:19" x14ac:dyDescent="0.3"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3"/>
      <c r="S27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CA22-1EDA-4006-BC38-831B6F01C23F}">
  <dimension ref="A1:T89"/>
  <sheetViews>
    <sheetView topLeftCell="A42" workbookViewId="0">
      <selection activeCell="R56" sqref="Q41:R56"/>
    </sheetView>
  </sheetViews>
  <sheetFormatPr defaultRowHeight="14.4" x14ac:dyDescent="0.3"/>
  <cols>
    <col min="1" max="16384" width="8.88671875" style="38"/>
  </cols>
  <sheetData>
    <row r="1" spans="1:20" ht="28.8" x14ac:dyDescent="0.3">
      <c r="A1" s="32" t="s">
        <v>53</v>
      </c>
      <c r="B1" s="33" t="s">
        <v>0</v>
      </c>
      <c r="C1" s="34" t="s">
        <v>54</v>
      </c>
      <c r="D1" s="35" t="s">
        <v>55</v>
      </c>
      <c r="E1" s="36" t="s">
        <v>56</v>
      </c>
      <c r="F1" s="36" t="s">
        <v>3</v>
      </c>
      <c r="G1" s="36" t="s">
        <v>4</v>
      </c>
      <c r="H1" s="36" t="s">
        <v>5</v>
      </c>
      <c r="I1" s="36" t="s">
        <v>57</v>
      </c>
      <c r="J1" s="36" t="s">
        <v>7</v>
      </c>
      <c r="K1" s="36" t="s">
        <v>8</v>
      </c>
      <c r="L1" s="36" t="s">
        <v>9</v>
      </c>
      <c r="M1" s="36" t="s">
        <v>10</v>
      </c>
      <c r="N1" s="37" t="s">
        <v>11</v>
      </c>
      <c r="O1" s="34" t="s">
        <v>15</v>
      </c>
      <c r="P1" s="36" t="s">
        <v>13</v>
      </c>
    </row>
    <row r="2" spans="1:20" x14ac:dyDescent="0.3">
      <c r="A2" s="39" t="s">
        <v>58</v>
      </c>
      <c r="B2" s="40">
        <v>3</v>
      </c>
      <c r="C2" s="40">
        <v>3</v>
      </c>
      <c r="D2" s="40">
        <v>3</v>
      </c>
      <c r="E2" s="40">
        <v>3</v>
      </c>
      <c r="F2" s="40">
        <v>3</v>
      </c>
      <c r="G2" s="40">
        <v>3</v>
      </c>
      <c r="H2" s="40">
        <v>3</v>
      </c>
      <c r="I2" s="40">
        <v>3</v>
      </c>
      <c r="J2" s="40">
        <v>3</v>
      </c>
      <c r="K2" s="40">
        <v>3</v>
      </c>
      <c r="L2" s="40">
        <v>3</v>
      </c>
      <c r="M2" s="40">
        <v>3</v>
      </c>
      <c r="N2" s="40">
        <v>3</v>
      </c>
      <c r="O2" s="40">
        <v>3</v>
      </c>
      <c r="P2" s="40">
        <v>3</v>
      </c>
    </row>
    <row r="3" spans="1:20" x14ac:dyDescent="0.3">
      <c r="A3" s="39" t="s">
        <v>59</v>
      </c>
      <c r="B3" s="40">
        <v>2</v>
      </c>
      <c r="C3" s="40">
        <v>2</v>
      </c>
      <c r="D3" s="40">
        <v>2</v>
      </c>
      <c r="E3" s="40">
        <v>2</v>
      </c>
      <c r="F3" s="40">
        <v>2</v>
      </c>
      <c r="G3" s="40">
        <v>2</v>
      </c>
      <c r="H3" s="40" t="s">
        <v>60</v>
      </c>
      <c r="I3" s="40">
        <v>1</v>
      </c>
      <c r="J3" s="40">
        <v>2</v>
      </c>
      <c r="K3" s="40">
        <v>2</v>
      </c>
      <c r="L3" s="40">
        <v>2</v>
      </c>
      <c r="M3" s="40">
        <v>2</v>
      </c>
      <c r="N3" s="40">
        <v>2</v>
      </c>
      <c r="O3" s="40">
        <v>2</v>
      </c>
      <c r="P3" s="40">
        <v>1</v>
      </c>
    </row>
    <row r="4" spans="1:20" x14ac:dyDescent="0.3">
      <c r="A4" s="39" t="s">
        <v>61</v>
      </c>
      <c r="B4" s="40">
        <v>2</v>
      </c>
      <c r="C4" s="41">
        <v>3</v>
      </c>
      <c r="D4" s="40">
        <v>2</v>
      </c>
      <c r="E4" s="40">
        <v>2</v>
      </c>
      <c r="F4" s="40">
        <v>3</v>
      </c>
      <c r="G4" s="40">
        <v>2</v>
      </c>
      <c r="H4" s="40">
        <v>2</v>
      </c>
      <c r="I4" s="40">
        <v>2</v>
      </c>
      <c r="J4" s="40">
        <v>2</v>
      </c>
      <c r="K4" s="40">
        <v>2</v>
      </c>
      <c r="L4" s="40">
        <v>2</v>
      </c>
      <c r="M4" s="40">
        <v>2</v>
      </c>
      <c r="N4" s="40">
        <v>2</v>
      </c>
      <c r="O4" s="40">
        <v>2</v>
      </c>
      <c r="P4" s="40">
        <v>2</v>
      </c>
    </row>
    <row r="5" spans="1:20" x14ac:dyDescent="0.3">
      <c r="A5" s="39" t="s">
        <v>62</v>
      </c>
      <c r="B5" s="40">
        <v>3</v>
      </c>
      <c r="C5" s="40">
        <v>1</v>
      </c>
      <c r="D5" s="40">
        <v>3</v>
      </c>
      <c r="E5" s="40">
        <v>3</v>
      </c>
      <c r="F5" s="40">
        <v>3</v>
      </c>
      <c r="G5" s="40">
        <v>3</v>
      </c>
      <c r="H5" s="40">
        <v>3</v>
      </c>
      <c r="I5" s="40">
        <v>3</v>
      </c>
      <c r="J5" s="40">
        <v>3</v>
      </c>
      <c r="K5" s="40">
        <v>3</v>
      </c>
      <c r="L5" s="40">
        <v>3</v>
      </c>
      <c r="M5" s="40">
        <v>3</v>
      </c>
      <c r="N5" s="40">
        <v>3</v>
      </c>
      <c r="O5" s="40">
        <v>1</v>
      </c>
      <c r="P5" s="40">
        <v>3</v>
      </c>
    </row>
    <row r="6" spans="1:20" x14ac:dyDescent="0.3">
      <c r="A6" s="39" t="s">
        <v>63</v>
      </c>
      <c r="B6" s="40">
        <v>3</v>
      </c>
      <c r="C6" s="40">
        <v>3</v>
      </c>
      <c r="D6" s="40">
        <v>3</v>
      </c>
      <c r="E6" s="40">
        <v>3</v>
      </c>
      <c r="F6" s="40">
        <v>3</v>
      </c>
      <c r="G6" s="40">
        <v>3</v>
      </c>
      <c r="H6" s="40">
        <v>3</v>
      </c>
      <c r="I6" s="40">
        <v>3</v>
      </c>
      <c r="J6" s="40">
        <v>3</v>
      </c>
      <c r="K6" s="40">
        <v>3</v>
      </c>
      <c r="L6" s="40">
        <v>3</v>
      </c>
      <c r="M6" s="40">
        <v>3</v>
      </c>
      <c r="N6" s="40">
        <v>3</v>
      </c>
      <c r="O6" s="40">
        <v>3</v>
      </c>
      <c r="P6" s="40">
        <v>3</v>
      </c>
    </row>
    <row r="7" spans="1:20" x14ac:dyDescent="0.3">
      <c r="A7" s="39" t="s">
        <v>64</v>
      </c>
      <c r="B7" s="40">
        <v>3</v>
      </c>
      <c r="C7" s="40">
        <v>3</v>
      </c>
      <c r="D7" s="40">
        <v>3</v>
      </c>
      <c r="E7" s="40">
        <v>2</v>
      </c>
      <c r="F7" s="40">
        <v>3</v>
      </c>
      <c r="G7" s="40">
        <v>2</v>
      </c>
      <c r="H7" s="40">
        <v>3</v>
      </c>
      <c r="I7" s="40">
        <v>2</v>
      </c>
      <c r="J7" s="40">
        <v>3</v>
      </c>
      <c r="K7" s="40">
        <v>3</v>
      </c>
      <c r="L7" s="40">
        <v>3</v>
      </c>
      <c r="M7" s="40">
        <v>3</v>
      </c>
      <c r="N7" s="40">
        <v>3</v>
      </c>
      <c r="O7" s="40">
        <v>2</v>
      </c>
      <c r="P7" s="40">
        <v>3</v>
      </c>
    </row>
    <row r="8" spans="1:20" x14ac:dyDescent="0.3">
      <c r="A8" s="39">
        <v>65</v>
      </c>
      <c r="B8" s="40">
        <v>1</v>
      </c>
      <c r="C8" s="40">
        <v>1</v>
      </c>
      <c r="D8" s="40">
        <v>1</v>
      </c>
      <c r="E8" s="40">
        <v>1</v>
      </c>
      <c r="F8" s="40">
        <v>3</v>
      </c>
      <c r="G8" s="40">
        <v>3</v>
      </c>
      <c r="H8" s="40">
        <v>3</v>
      </c>
      <c r="I8" s="40">
        <v>3</v>
      </c>
      <c r="J8" s="40">
        <v>3</v>
      </c>
      <c r="K8" s="40">
        <v>3</v>
      </c>
      <c r="L8" s="40">
        <v>3</v>
      </c>
      <c r="M8" s="40">
        <v>3</v>
      </c>
      <c r="N8" s="40">
        <v>3</v>
      </c>
      <c r="O8" s="40">
        <v>3</v>
      </c>
      <c r="P8" s="40">
        <v>3</v>
      </c>
      <c r="S8" s="38">
        <v>1</v>
      </c>
      <c r="T8" s="38" t="s">
        <v>24</v>
      </c>
    </row>
    <row r="9" spans="1:20" x14ac:dyDescent="0.3">
      <c r="A9" s="39" t="s">
        <v>65</v>
      </c>
      <c r="B9" s="40">
        <v>3</v>
      </c>
      <c r="C9" s="40">
        <v>3</v>
      </c>
      <c r="D9" s="40">
        <v>3</v>
      </c>
      <c r="E9" s="40">
        <v>3</v>
      </c>
      <c r="F9" s="40">
        <v>3</v>
      </c>
      <c r="G9" s="40">
        <v>1</v>
      </c>
      <c r="H9" s="40">
        <v>1</v>
      </c>
      <c r="I9" s="40">
        <v>3</v>
      </c>
      <c r="J9" s="40">
        <v>3</v>
      </c>
      <c r="K9" s="40">
        <v>3</v>
      </c>
      <c r="L9" s="40">
        <v>3</v>
      </c>
      <c r="M9" s="40">
        <v>3</v>
      </c>
      <c r="N9" s="40">
        <v>3</v>
      </c>
      <c r="O9" s="40">
        <v>1</v>
      </c>
      <c r="P9" s="40">
        <v>1</v>
      </c>
      <c r="S9" s="38">
        <v>2</v>
      </c>
      <c r="T9" s="38" t="s">
        <v>47</v>
      </c>
    </row>
    <row r="10" spans="1:20" x14ac:dyDescent="0.3">
      <c r="A10" s="39" t="s">
        <v>66</v>
      </c>
      <c r="B10" s="40">
        <v>3</v>
      </c>
      <c r="C10" s="40">
        <v>3</v>
      </c>
      <c r="D10" s="40">
        <v>3</v>
      </c>
      <c r="E10" s="40">
        <v>3</v>
      </c>
      <c r="F10" s="40">
        <v>3</v>
      </c>
      <c r="G10" s="40">
        <v>3</v>
      </c>
      <c r="H10" s="40">
        <v>3</v>
      </c>
      <c r="I10" s="40">
        <v>3</v>
      </c>
      <c r="J10" s="40">
        <v>3</v>
      </c>
      <c r="K10" s="40">
        <v>3</v>
      </c>
      <c r="L10" s="40">
        <v>3</v>
      </c>
      <c r="M10" s="40">
        <v>3</v>
      </c>
      <c r="N10" s="40">
        <v>3</v>
      </c>
      <c r="O10" s="40">
        <v>3</v>
      </c>
      <c r="P10" s="40">
        <v>3</v>
      </c>
      <c r="S10" s="38">
        <v>3</v>
      </c>
      <c r="T10" s="38" t="s">
        <v>17</v>
      </c>
    </row>
    <row r="11" spans="1:20" x14ac:dyDescent="0.3">
      <c r="A11" s="39" t="s">
        <v>67</v>
      </c>
      <c r="B11" s="40">
        <v>2</v>
      </c>
      <c r="C11" s="40">
        <v>2</v>
      </c>
      <c r="D11" s="40">
        <v>2</v>
      </c>
      <c r="E11" s="40">
        <v>2</v>
      </c>
      <c r="F11" s="40">
        <v>2</v>
      </c>
      <c r="G11" s="40">
        <v>3</v>
      </c>
      <c r="H11" s="40">
        <v>3</v>
      </c>
      <c r="I11" s="40">
        <v>3</v>
      </c>
      <c r="J11" s="40">
        <v>3</v>
      </c>
      <c r="K11" s="40">
        <v>3</v>
      </c>
      <c r="L11" s="40">
        <v>3</v>
      </c>
      <c r="M11" s="40">
        <v>3</v>
      </c>
      <c r="N11" s="40">
        <v>3</v>
      </c>
      <c r="O11" s="40">
        <v>2</v>
      </c>
      <c r="P11" s="40">
        <v>3</v>
      </c>
    </row>
    <row r="12" spans="1:20" x14ac:dyDescent="0.3">
      <c r="A12" s="39" t="s">
        <v>68</v>
      </c>
      <c r="B12" s="40">
        <v>2</v>
      </c>
      <c r="C12" s="40">
        <v>2</v>
      </c>
      <c r="D12" s="40">
        <v>2</v>
      </c>
      <c r="E12" s="40">
        <v>2</v>
      </c>
      <c r="F12" s="40">
        <v>2</v>
      </c>
      <c r="G12" s="40">
        <v>2</v>
      </c>
      <c r="H12" s="40">
        <v>2</v>
      </c>
      <c r="I12" s="40">
        <v>2</v>
      </c>
      <c r="J12" s="40">
        <v>2</v>
      </c>
      <c r="K12" s="40">
        <v>2</v>
      </c>
      <c r="L12" s="40">
        <v>2</v>
      </c>
      <c r="M12" s="40">
        <v>2</v>
      </c>
      <c r="N12" s="40">
        <v>2</v>
      </c>
      <c r="O12" s="40">
        <v>2</v>
      </c>
      <c r="P12" s="40">
        <v>2</v>
      </c>
      <c r="S12" s="42" t="s">
        <v>60</v>
      </c>
      <c r="T12" s="38" t="s">
        <v>72</v>
      </c>
    </row>
    <row r="13" spans="1:20" x14ac:dyDescent="0.3">
      <c r="A13" s="39" t="s">
        <v>69</v>
      </c>
      <c r="B13" s="40">
        <v>3</v>
      </c>
      <c r="C13" s="40">
        <v>3</v>
      </c>
      <c r="D13" s="40">
        <v>3</v>
      </c>
      <c r="E13" s="40">
        <v>3</v>
      </c>
      <c r="F13" s="40">
        <v>3</v>
      </c>
      <c r="G13" s="40">
        <v>3</v>
      </c>
      <c r="H13" s="40">
        <v>3</v>
      </c>
      <c r="I13" s="40">
        <v>3</v>
      </c>
      <c r="J13" s="40">
        <v>3</v>
      </c>
      <c r="K13" s="40">
        <v>3</v>
      </c>
      <c r="L13" s="40">
        <v>3</v>
      </c>
      <c r="M13" s="40">
        <v>3</v>
      </c>
      <c r="N13" s="40">
        <v>3</v>
      </c>
      <c r="O13" s="40">
        <v>3</v>
      </c>
      <c r="P13" s="40">
        <v>3</v>
      </c>
      <c r="S13" s="38">
        <v>9</v>
      </c>
      <c r="T13" s="38" t="s">
        <v>74</v>
      </c>
    </row>
    <row r="14" spans="1:20" x14ac:dyDescent="0.3">
      <c r="A14" s="39" t="s">
        <v>70</v>
      </c>
      <c r="B14" s="40">
        <v>1</v>
      </c>
      <c r="C14" s="40">
        <v>1</v>
      </c>
      <c r="D14" s="40">
        <v>1</v>
      </c>
      <c r="E14" s="40">
        <v>1</v>
      </c>
      <c r="F14" s="40">
        <v>3</v>
      </c>
      <c r="G14" s="40">
        <v>1</v>
      </c>
      <c r="H14" s="40">
        <v>1</v>
      </c>
      <c r="I14" s="40">
        <v>1</v>
      </c>
      <c r="J14" s="40">
        <v>1</v>
      </c>
      <c r="K14" s="40">
        <v>1</v>
      </c>
      <c r="L14" s="40">
        <v>1</v>
      </c>
      <c r="M14" s="40">
        <v>1</v>
      </c>
      <c r="N14" s="40">
        <v>1</v>
      </c>
      <c r="O14" s="40">
        <v>3</v>
      </c>
      <c r="P14" s="40">
        <v>3</v>
      </c>
    </row>
    <row r="15" spans="1:20" x14ac:dyDescent="0.3">
      <c r="A15" s="39" t="s">
        <v>71</v>
      </c>
      <c r="B15" s="40">
        <v>2</v>
      </c>
      <c r="C15" s="40">
        <v>2</v>
      </c>
      <c r="D15" s="40">
        <v>2</v>
      </c>
      <c r="E15" s="40">
        <v>2</v>
      </c>
      <c r="F15" s="40">
        <v>2</v>
      </c>
      <c r="G15" s="40">
        <v>2</v>
      </c>
      <c r="H15" s="40">
        <v>1</v>
      </c>
      <c r="I15" s="40">
        <v>1</v>
      </c>
      <c r="J15" s="40">
        <v>2</v>
      </c>
      <c r="K15" s="40">
        <v>2</v>
      </c>
      <c r="L15" s="40">
        <v>2</v>
      </c>
      <c r="M15" s="40">
        <v>2</v>
      </c>
      <c r="N15" s="40">
        <v>2</v>
      </c>
      <c r="O15" s="40">
        <v>2</v>
      </c>
      <c r="P15" s="40">
        <v>1</v>
      </c>
    </row>
    <row r="16" spans="1:20" x14ac:dyDescent="0.3">
      <c r="A16" s="39" t="s">
        <v>73</v>
      </c>
      <c r="B16" s="40">
        <v>3</v>
      </c>
      <c r="C16" s="40">
        <v>3</v>
      </c>
      <c r="D16" s="40">
        <v>3</v>
      </c>
      <c r="E16" s="40">
        <v>3</v>
      </c>
      <c r="F16" s="40">
        <v>2</v>
      </c>
      <c r="G16" s="40">
        <v>3</v>
      </c>
      <c r="H16" s="40">
        <v>2</v>
      </c>
      <c r="I16" s="40">
        <v>3</v>
      </c>
      <c r="J16" s="40">
        <v>2</v>
      </c>
      <c r="K16" s="40">
        <v>3</v>
      </c>
      <c r="L16" s="40">
        <v>2</v>
      </c>
      <c r="M16" s="40">
        <v>3</v>
      </c>
      <c r="N16" s="40">
        <v>2</v>
      </c>
      <c r="O16" s="40">
        <v>3</v>
      </c>
      <c r="P16" s="40">
        <v>3</v>
      </c>
    </row>
    <row r="17" spans="1:16" x14ac:dyDescent="0.3">
      <c r="A17" s="39" t="s">
        <v>75</v>
      </c>
      <c r="B17" s="40">
        <v>2</v>
      </c>
      <c r="C17" s="40">
        <v>2</v>
      </c>
      <c r="D17" s="40">
        <v>2</v>
      </c>
      <c r="E17" s="40">
        <v>2</v>
      </c>
      <c r="F17" s="40">
        <v>2</v>
      </c>
      <c r="G17" s="40">
        <v>2</v>
      </c>
      <c r="H17" s="40">
        <v>1</v>
      </c>
      <c r="I17" s="40">
        <v>1</v>
      </c>
      <c r="J17" s="40">
        <v>2</v>
      </c>
      <c r="K17" s="40">
        <v>2</v>
      </c>
      <c r="L17" s="40">
        <v>2</v>
      </c>
      <c r="M17" s="40">
        <v>2</v>
      </c>
      <c r="N17" s="40">
        <v>2</v>
      </c>
      <c r="O17" s="40">
        <v>2</v>
      </c>
      <c r="P17" s="40">
        <v>2</v>
      </c>
    </row>
    <row r="18" spans="1:16" x14ac:dyDescent="0.3">
      <c r="A18" s="39" t="s">
        <v>76</v>
      </c>
      <c r="B18" s="40">
        <v>2</v>
      </c>
      <c r="C18" s="40">
        <v>2</v>
      </c>
      <c r="D18" s="40">
        <v>2</v>
      </c>
      <c r="E18" s="40">
        <v>2</v>
      </c>
      <c r="F18" s="40">
        <v>2</v>
      </c>
      <c r="G18" s="40">
        <v>2</v>
      </c>
      <c r="H18" s="40">
        <v>2</v>
      </c>
      <c r="I18" s="40">
        <v>2</v>
      </c>
      <c r="J18" s="40">
        <v>2</v>
      </c>
      <c r="K18" s="40">
        <v>2</v>
      </c>
      <c r="L18" s="40">
        <v>2</v>
      </c>
      <c r="M18" s="40">
        <v>2</v>
      </c>
      <c r="N18" s="40">
        <v>2</v>
      </c>
      <c r="O18" s="40">
        <v>2</v>
      </c>
      <c r="P18" s="40">
        <v>2</v>
      </c>
    </row>
    <row r="19" spans="1:16" x14ac:dyDescent="0.3">
      <c r="A19" s="39" t="s">
        <v>77</v>
      </c>
      <c r="B19" s="40">
        <v>2</v>
      </c>
      <c r="C19" s="40">
        <v>2</v>
      </c>
      <c r="D19" s="40">
        <v>2</v>
      </c>
      <c r="E19" s="40">
        <v>2</v>
      </c>
      <c r="F19" s="40">
        <v>2</v>
      </c>
      <c r="G19" s="40">
        <v>3</v>
      </c>
      <c r="H19" s="40">
        <v>2</v>
      </c>
      <c r="I19" s="40">
        <v>3</v>
      </c>
      <c r="J19" s="40">
        <v>2</v>
      </c>
      <c r="K19" s="40">
        <v>3</v>
      </c>
      <c r="L19" s="41">
        <v>2</v>
      </c>
      <c r="M19" s="41">
        <v>2</v>
      </c>
      <c r="N19" s="40">
        <v>2</v>
      </c>
      <c r="O19" s="40">
        <v>3</v>
      </c>
      <c r="P19" s="40">
        <v>3</v>
      </c>
    </row>
    <row r="20" spans="1:16" x14ac:dyDescent="0.3">
      <c r="A20" s="39" t="s">
        <v>78</v>
      </c>
      <c r="B20" s="40">
        <v>1</v>
      </c>
      <c r="C20" s="40">
        <v>1</v>
      </c>
      <c r="D20" s="40">
        <v>1</v>
      </c>
      <c r="E20" s="40">
        <v>1</v>
      </c>
      <c r="F20" s="40">
        <v>3</v>
      </c>
      <c r="G20" s="40">
        <v>3</v>
      </c>
      <c r="H20" s="40">
        <v>3</v>
      </c>
      <c r="I20" s="40">
        <v>3</v>
      </c>
      <c r="J20" s="40">
        <v>3</v>
      </c>
      <c r="K20" s="40">
        <v>3</v>
      </c>
      <c r="L20" s="40">
        <v>3</v>
      </c>
      <c r="M20" s="40">
        <v>3</v>
      </c>
      <c r="N20" s="40">
        <v>1</v>
      </c>
      <c r="O20" s="40">
        <v>3</v>
      </c>
      <c r="P20" s="40">
        <v>3</v>
      </c>
    </row>
    <row r="21" spans="1:16" x14ac:dyDescent="0.3">
      <c r="A21" s="39" t="s">
        <v>79</v>
      </c>
      <c r="B21" s="40">
        <v>3</v>
      </c>
      <c r="C21" s="40">
        <v>3</v>
      </c>
      <c r="D21" s="40">
        <v>3</v>
      </c>
      <c r="E21" s="40">
        <v>3</v>
      </c>
      <c r="F21" s="40">
        <v>3</v>
      </c>
      <c r="G21" s="40">
        <v>3</v>
      </c>
      <c r="H21" s="40">
        <v>3</v>
      </c>
      <c r="I21" s="40">
        <v>3</v>
      </c>
      <c r="J21" s="40">
        <v>3</v>
      </c>
      <c r="K21" s="40">
        <v>3</v>
      </c>
      <c r="L21" s="40">
        <v>3</v>
      </c>
      <c r="M21" s="40">
        <v>3</v>
      </c>
      <c r="N21" s="40">
        <v>3</v>
      </c>
      <c r="O21" s="40">
        <v>3</v>
      </c>
      <c r="P21" s="40">
        <v>3</v>
      </c>
    </row>
    <row r="22" spans="1:16" x14ac:dyDescent="0.3">
      <c r="A22" s="39" t="s">
        <v>80</v>
      </c>
      <c r="B22" s="40">
        <v>2</v>
      </c>
      <c r="C22" s="40">
        <v>2</v>
      </c>
      <c r="D22" s="40">
        <v>2</v>
      </c>
      <c r="E22" s="40">
        <v>2</v>
      </c>
      <c r="F22" s="40">
        <v>2</v>
      </c>
      <c r="G22" s="40">
        <v>2</v>
      </c>
      <c r="H22" s="40">
        <v>2</v>
      </c>
      <c r="I22" s="40">
        <v>1</v>
      </c>
      <c r="J22" s="40">
        <v>2</v>
      </c>
      <c r="K22" s="40">
        <v>2</v>
      </c>
      <c r="L22" s="40">
        <v>2</v>
      </c>
      <c r="M22" s="40">
        <v>2</v>
      </c>
      <c r="N22" s="40">
        <v>2</v>
      </c>
      <c r="O22" s="40">
        <v>2</v>
      </c>
      <c r="P22" s="40">
        <v>1</v>
      </c>
    </row>
    <row r="23" spans="1:16" x14ac:dyDescent="0.3">
      <c r="A23" s="39" t="s">
        <v>81</v>
      </c>
      <c r="B23" s="40">
        <v>2</v>
      </c>
      <c r="C23" s="40">
        <v>2</v>
      </c>
      <c r="D23" s="40">
        <v>2</v>
      </c>
      <c r="E23" s="40">
        <v>2</v>
      </c>
      <c r="F23" s="40">
        <v>2</v>
      </c>
      <c r="G23" s="40">
        <v>3</v>
      </c>
      <c r="H23" s="40">
        <v>3</v>
      </c>
      <c r="I23" s="40">
        <v>2</v>
      </c>
      <c r="J23" s="40">
        <v>2</v>
      </c>
      <c r="K23" s="40">
        <v>3</v>
      </c>
      <c r="L23" s="40">
        <v>2</v>
      </c>
      <c r="M23" s="40">
        <v>2</v>
      </c>
      <c r="N23" s="40">
        <v>2</v>
      </c>
      <c r="O23" s="40">
        <v>3</v>
      </c>
      <c r="P23" s="40">
        <v>2</v>
      </c>
    </row>
    <row r="24" spans="1:16" x14ac:dyDescent="0.3">
      <c r="A24" s="39" t="s">
        <v>82</v>
      </c>
      <c r="B24" s="40">
        <v>3</v>
      </c>
      <c r="C24" s="40">
        <v>3</v>
      </c>
      <c r="D24" s="40">
        <v>3</v>
      </c>
      <c r="E24" s="40">
        <v>3</v>
      </c>
      <c r="F24" s="40">
        <v>3</v>
      </c>
      <c r="G24" s="40">
        <v>3</v>
      </c>
      <c r="H24" s="40">
        <v>3</v>
      </c>
      <c r="I24" s="40">
        <v>3</v>
      </c>
      <c r="J24" s="40">
        <v>3</v>
      </c>
      <c r="K24" s="40">
        <v>3</v>
      </c>
      <c r="L24" s="40">
        <v>3</v>
      </c>
      <c r="M24" s="40">
        <v>3</v>
      </c>
      <c r="N24" s="40">
        <v>3</v>
      </c>
      <c r="O24" s="40">
        <v>3</v>
      </c>
      <c r="P24" s="40">
        <v>3</v>
      </c>
    </row>
    <row r="25" spans="1:16" x14ac:dyDescent="0.3">
      <c r="A25" s="39" t="s">
        <v>83</v>
      </c>
      <c r="B25" s="40">
        <v>2</v>
      </c>
      <c r="C25" s="40">
        <v>2</v>
      </c>
      <c r="D25" s="40">
        <v>2</v>
      </c>
      <c r="E25" s="40">
        <v>2</v>
      </c>
      <c r="F25" s="40">
        <v>2</v>
      </c>
      <c r="G25" s="40">
        <v>2</v>
      </c>
      <c r="H25" s="40">
        <v>2</v>
      </c>
      <c r="I25" s="40">
        <v>1</v>
      </c>
      <c r="J25" s="40">
        <v>2</v>
      </c>
      <c r="K25" s="40">
        <v>2</v>
      </c>
      <c r="L25" s="40">
        <v>2</v>
      </c>
      <c r="M25" s="40">
        <v>1</v>
      </c>
      <c r="N25" s="40">
        <v>2</v>
      </c>
      <c r="O25" s="40">
        <v>2</v>
      </c>
      <c r="P25" s="40">
        <v>2</v>
      </c>
    </row>
    <row r="26" spans="1:16" x14ac:dyDescent="0.3">
      <c r="A26" s="39" t="s">
        <v>84</v>
      </c>
      <c r="B26" s="40">
        <v>3</v>
      </c>
      <c r="C26" s="40">
        <v>3</v>
      </c>
      <c r="D26" s="40">
        <v>3</v>
      </c>
      <c r="E26" s="40">
        <v>3</v>
      </c>
      <c r="F26" s="40">
        <v>3</v>
      </c>
      <c r="G26" s="40">
        <v>3</v>
      </c>
      <c r="H26" s="40">
        <v>3</v>
      </c>
      <c r="I26" s="40">
        <v>3</v>
      </c>
      <c r="J26" s="40">
        <v>3</v>
      </c>
      <c r="K26" s="40">
        <v>3</v>
      </c>
      <c r="L26" s="40">
        <v>3</v>
      </c>
      <c r="M26" s="40">
        <v>3</v>
      </c>
      <c r="N26" s="40">
        <v>3</v>
      </c>
      <c r="O26" s="40">
        <v>3</v>
      </c>
      <c r="P26" s="40">
        <v>3</v>
      </c>
    </row>
    <row r="27" spans="1:16" x14ac:dyDescent="0.3">
      <c r="A27" s="39" t="s">
        <v>85</v>
      </c>
      <c r="B27" s="40">
        <v>2</v>
      </c>
      <c r="C27" s="40">
        <v>2</v>
      </c>
      <c r="D27" s="40">
        <v>2</v>
      </c>
      <c r="E27" s="40">
        <v>2</v>
      </c>
      <c r="F27" s="40">
        <v>2</v>
      </c>
      <c r="G27" s="40">
        <v>2</v>
      </c>
      <c r="H27" s="40">
        <v>2</v>
      </c>
      <c r="I27" s="40">
        <v>2</v>
      </c>
      <c r="J27" s="40">
        <v>2</v>
      </c>
      <c r="K27" s="40">
        <v>2</v>
      </c>
      <c r="L27" s="40">
        <v>2</v>
      </c>
      <c r="M27" s="40">
        <v>2</v>
      </c>
      <c r="N27" s="40">
        <v>2</v>
      </c>
      <c r="O27" s="40">
        <v>2</v>
      </c>
      <c r="P27" s="40">
        <v>2</v>
      </c>
    </row>
    <row r="28" spans="1:16" x14ac:dyDescent="0.3">
      <c r="A28" s="39" t="s">
        <v>86</v>
      </c>
      <c r="B28" s="40">
        <v>3</v>
      </c>
      <c r="C28" s="40">
        <v>3</v>
      </c>
      <c r="D28" s="40">
        <v>3</v>
      </c>
      <c r="E28" s="40">
        <v>3</v>
      </c>
      <c r="F28" s="40">
        <v>3</v>
      </c>
      <c r="G28" s="40">
        <v>1</v>
      </c>
      <c r="H28" s="40">
        <v>3</v>
      </c>
      <c r="I28" s="40">
        <v>3</v>
      </c>
      <c r="J28" s="40">
        <v>3</v>
      </c>
      <c r="K28" s="40">
        <v>1</v>
      </c>
      <c r="L28" s="40">
        <v>3</v>
      </c>
      <c r="M28" s="40">
        <v>3</v>
      </c>
      <c r="N28" s="40">
        <v>3</v>
      </c>
      <c r="O28" s="40">
        <v>1</v>
      </c>
      <c r="P28" s="40">
        <v>1</v>
      </c>
    </row>
    <row r="29" spans="1:16" x14ac:dyDescent="0.3">
      <c r="A29" s="39" t="s">
        <v>87</v>
      </c>
      <c r="B29" s="40">
        <v>3</v>
      </c>
      <c r="C29" s="40">
        <v>3</v>
      </c>
      <c r="D29" s="40">
        <v>3</v>
      </c>
      <c r="E29" s="40">
        <v>3</v>
      </c>
      <c r="F29" s="40">
        <v>3</v>
      </c>
      <c r="G29" s="40">
        <v>3</v>
      </c>
      <c r="H29" s="40">
        <v>3</v>
      </c>
      <c r="I29" s="40">
        <v>3</v>
      </c>
      <c r="J29" s="40">
        <v>3</v>
      </c>
      <c r="K29" s="40">
        <v>3</v>
      </c>
      <c r="L29" s="40">
        <v>3</v>
      </c>
      <c r="M29" s="40">
        <v>3</v>
      </c>
      <c r="N29" s="40">
        <v>3</v>
      </c>
      <c r="O29" s="40">
        <v>3</v>
      </c>
      <c r="P29" s="40">
        <v>3</v>
      </c>
    </row>
    <row r="30" spans="1:16" x14ac:dyDescent="0.3">
      <c r="A30" s="39" t="s">
        <v>88</v>
      </c>
      <c r="B30" s="40">
        <v>3</v>
      </c>
      <c r="C30" s="40">
        <v>2</v>
      </c>
      <c r="D30" s="40">
        <v>3</v>
      </c>
      <c r="E30" s="40">
        <v>2</v>
      </c>
      <c r="F30" s="40">
        <v>2</v>
      </c>
      <c r="G30" s="40">
        <v>2</v>
      </c>
      <c r="H30" s="40">
        <v>3</v>
      </c>
      <c r="I30" s="40">
        <v>2</v>
      </c>
      <c r="J30" s="40">
        <v>2</v>
      </c>
      <c r="K30" s="40">
        <v>2</v>
      </c>
      <c r="L30" s="40">
        <v>2</v>
      </c>
      <c r="M30" s="40">
        <v>2</v>
      </c>
      <c r="N30" s="40">
        <v>2</v>
      </c>
      <c r="O30" s="40">
        <v>2</v>
      </c>
      <c r="P30" s="40">
        <v>2</v>
      </c>
    </row>
    <row r="31" spans="1:16" x14ac:dyDescent="0.3">
      <c r="A31" s="39" t="s">
        <v>89</v>
      </c>
      <c r="B31" s="40">
        <v>3</v>
      </c>
      <c r="C31" s="40">
        <v>3</v>
      </c>
      <c r="D31" s="40">
        <v>3</v>
      </c>
      <c r="E31" s="40">
        <v>3</v>
      </c>
      <c r="F31" s="40">
        <v>3</v>
      </c>
      <c r="G31" s="40">
        <v>3</v>
      </c>
      <c r="H31" s="40">
        <v>3</v>
      </c>
      <c r="I31" s="40">
        <v>3</v>
      </c>
      <c r="J31" s="40">
        <v>3</v>
      </c>
      <c r="K31" s="40">
        <v>3</v>
      </c>
      <c r="L31" s="40">
        <v>3</v>
      </c>
      <c r="M31" s="40">
        <v>1</v>
      </c>
      <c r="N31" s="40">
        <v>3</v>
      </c>
      <c r="O31" s="40">
        <v>3</v>
      </c>
      <c r="P31" s="40">
        <v>3</v>
      </c>
    </row>
    <row r="32" spans="1:16" x14ac:dyDescent="0.3">
      <c r="A32" s="39" t="s">
        <v>90</v>
      </c>
      <c r="B32" s="40">
        <v>3</v>
      </c>
      <c r="C32" s="40">
        <v>3</v>
      </c>
      <c r="D32" s="40">
        <v>3</v>
      </c>
      <c r="E32" s="40">
        <v>3</v>
      </c>
      <c r="F32" s="40">
        <v>3</v>
      </c>
      <c r="G32" s="40">
        <v>3</v>
      </c>
      <c r="H32" s="40">
        <v>3</v>
      </c>
      <c r="I32" s="40">
        <v>3</v>
      </c>
      <c r="J32" s="40">
        <v>3</v>
      </c>
      <c r="K32" s="40">
        <v>3</v>
      </c>
      <c r="L32" s="40">
        <v>3</v>
      </c>
      <c r="M32" s="40">
        <v>3</v>
      </c>
      <c r="N32" s="40">
        <v>3</v>
      </c>
      <c r="O32" s="40">
        <v>3</v>
      </c>
      <c r="P32" s="40">
        <v>3</v>
      </c>
    </row>
    <row r="33" spans="1:16" x14ac:dyDescent="0.3">
      <c r="A33" s="39" t="s">
        <v>91</v>
      </c>
      <c r="B33" s="40">
        <v>1</v>
      </c>
      <c r="C33" s="40">
        <v>1</v>
      </c>
      <c r="D33" s="40">
        <v>1</v>
      </c>
      <c r="E33" s="40">
        <v>1</v>
      </c>
      <c r="F33" s="40">
        <v>1</v>
      </c>
      <c r="G33" s="40">
        <v>1</v>
      </c>
      <c r="H33" s="40">
        <v>1</v>
      </c>
      <c r="I33" s="40">
        <v>1</v>
      </c>
      <c r="J33" s="40">
        <v>1</v>
      </c>
      <c r="K33" s="40">
        <v>1</v>
      </c>
      <c r="L33" s="40">
        <v>1</v>
      </c>
      <c r="M33" s="40">
        <v>1</v>
      </c>
      <c r="N33" s="40">
        <v>1</v>
      </c>
      <c r="O33" s="40">
        <v>1</v>
      </c>
      <c r="P33" s="40">
        <v>1</v>
      </c>
    </row>
    <row r="34" spans="1:16" x14ac:dyDescent="0.3">
      <c r="A34" s="39" t="s">
        <v>92</v>
      </c>
      <c r="B34" s="40">
        <v>2</v>
      </c>
      <c r="C34" s="40">
        <v>2</v>
      </c>
      <c r="D34" s="40">
        <v>2</v>
      </c>
      <c r="E34" s="40">
        <v>2</v>
      </c>
      <c r="F34" s="40">
        <v>2</v>
      </c>
      <c r="G34" s="40">
        <v>2</v>
      </c>
      <c r="H34" s="40">
        <v>2</v>
      </c>
      <c r="I34" s="40">
        <v>3</v>
      </c>
      <c r="J34" s="40">
        <v>2</v>
      </c>
      <c r="K34" s="40">
        <v>2</v>
      </c>
      <c r="L34" s="40">
        <v>2</v>
      </c>
      <c r="M34" s="40">
        <v>3</v>
      </c>
      <c r="N34" s="40">
        <v>3</v>
      </c>
      <c r="O34" s="40">
        <v>2</v>
      </c>
      <c r="P34" s="40">
        <v>2</v>
      </c>
    </row>
    <row r="35" spans="1:16" x14ac:dyDescent="0.3">
      <c r="A35" s="39" t="s">
        <v>93</v>
      </c>
      <c r="B35" s="40">
        <v>3</v>
      </c>
      <c r="C35" s="40">
        <v>3</v>
      </c>
      <c r="D35" s="40">
        <v>3</v>
      </c>
      <c r="E35" s="40">
        <v>3</v>
      </c>
      <c r="F35" s="40">
        <v>3</v>
      </c>
      <c r="G35" s="40">
        <v>3</v>
      </c>
      <c r="H35" s="40">
        <v>3</v>
      </c>
      <c r="I35" s="40">
        <v>3</v>
      </c>
      <c r="J35" s="40">
        <v>3</v>
      </c>
      <c r="K35" s="40">
        <v>3</v>
      </c>
      <c r="L35" s="40">
        <v>3</v>
      </c>
      <c r="M35" s="40">
        <v>3</v>
      </c>
      <c r="N35" s="40">
        <v>3</v>
      </c>
      <c r="O35" s="40">
        <v>3</v>
      </c>
      <c r="P35" s="40">
        <v>3</v>
      </c>
    </row>
    <row r="36" spans="1:16" x14ac:dyDescent="0.3">
      <c r="A36" s="39" t="s">
        <v>94</v>
      </c>
      <c r="B36" s="40">
        <v>3</v>
      </c>
      <c r="C36" s="40">
        <v>1</v>
      </c>
      <c r="D36" s="40">
        <v>3</v>
      </c>
      <c r="E36" s="40">
        <v>1</v>
      </c>
      <c r="F36" s="40">
        <v>1</v>
      </c>
      <c r="G36" s="40">
        <v>1</v>
      </c>
      <c r="H36" s="40">
        <v>3</v>
      </c>
      <c r="I36" s="40">
        <v>1</v>
      </c>
      <c r="J36" s="40">
        <v>3</v>
      </c>
      <c r="K36" s="40">
        <v>3</v>
      </c>
      <c r="L36" s="40">
        <v>3</v>
      </c>
      <c r="M36" s="40">
        <v>3</v>
      </c>
      <c r="N36" s="40">
        <v>3</v>
      </c>
      <c r="O36" s="40">
        <v>3</v>
      </c>
      <c r="P36" s="40">
        <v>1</v>
      </c>
    </row>
    <row r="37" spans="1:16" x14ac:dyDescent="0.3">
      <c r="A37" s="39" t="s">
        <v>95</v>
      </c>
      <c r="B37" s="40">
        <v>1</v>
      </c>
      <c r="C37" s="40">
        <v>1</v>
      </c>
      <c r="D37" s="40">
        <v>1</v>
      </c>
      <c r="E37" s="40">
        <v>1</v>
      </c>
      <c r="F37" s="40">
        <v>3</v>
      </c>
      <c r="G37" s="40">
        <v>3</v>
      </c>
      <c r="H37" s="40">
        <v>1</v>
      </c>
      <c r="I37" s="40">
        <v>3</v>
      </c>
      <c r="J37" s="40">
        <v>3</v>
      </c>
      <c r="K37" s="40">
        <v>3</v>
      </c>
      <c r="L37" s="40">
        <v>3</v>
      </c>
      <c r="M37" s="40">
        <v>3</v>
      </c>
      <c r="N37" s="40">
        <v>3</v>
      </c>
      <c r="O37" s="40">
        <v>3</v>
      </c>
      <c r="P37" s="40">
        <v>3</v>
      </c>
    </row>
    <row r="38" spans="1:16" x14ac:dyDescent="0.3">
      <c r="A38" s="39" t="s">
        <v>96</v>
      </c>
      <c r="B38" s="40">
        <v>1</v>
      </c>
      <c r="C38" s="40">
        <v>1</v>
      </c>
      <c r="D38" s="40">
        <v>1</v>
      </c>
      <c r="E38" s="40">
        <v>1</v>
      </c>
      <c r="F38" s="40">
        <v>1</v>
      </c>
      <c r="G38" s="40">
        <v>1</v>
      </c>
      <c r="H38" s="40">
        <v>3</v>
      </c>
      <c r="I38" s="40">
        <v>1</v>
      </c>
      <c r="J38" s="40">
        <v>3</v>
      </c>
      <c r="K38" s="40">
        <v>2</v>
      </c>
      <c r="L38" s="40">
        <v>1</v>
      </c>
      <c r="M38" s="40">
        <v>3</v>
      </c>
      <c r="N38" s="40" t="s">
        <v>60</v>
      </c>
      <c r="O38" s="40">
        <v>1</v>
      </c>
      <c r="P38" s="40">
        <v>1</v>
      </c>
    </row>
    <row r="39" spans="1:16" x14ac:dyDescent="0.3">
      <c r="A39" s="39" t="s">
        <v>97</v>
      </c>
      <c r="B39" s="40">
        <v>2</v>
      </c>
      <c r="C39" s="40">
        <v>2</v>
      </c>
      <c r="D39" s="40">
        <v>3</v>
      </c>
      <c r="E39" s="40">
        <v>2</v>
      </c>
      <c r="F39" s="40">
        <v>3</v>
      </c>
      <c r="G39" s="40">
        <v>3</v>
      </c>
      <c r="H39" s="40">
        <v>3</v>
      </c>
      <c r="I39" s="40">
        <v>1</v>
      </c>
      <c r="J39" s="40">
        <v>3</v>
      </c>
      <c r="K39" s="40">
        <v>3</v>
      </c>
      <c r="L39" s="40">
        <v>3</v>
      </c>
      <c r="M39" s="40">
        <v>3</v>
      </c>
      <c r="N39" s="40">
        <v>3</v>
      </c>
      <c r="O39" s="40">
        <v>3</v>
      </c>
      <c r="P39" s="40">
        <v>3</v>
      </c>
    </row>
    <row r="40" spans="1:16" x14ac:dyDescent="0.3">
      <c r="A40" s="39" t="s">
        <v>98</v>
      </c>
      <c r="B40" s="40">
        <v>3</v>
      </c>
      <c r="C40" s="40">
        <v>3</v>
      </c>
      <c r="D40" s="40">
        <v>3</v>
      </c>
      <c r="E40" s="40">
        <v>3</v>
      </c>
      <c r="F40" s="40">
        <v>3</v>
      </c>
      <c r="G40" s="40">
        <v>3</v>
      </c>
      <c r="H40" s="40">
        <v>3</v>
      </c>
      <c r="I40" s="40">
        <v>3</v>
      </c>
      <c r="J40" s="40">
        <v>3</v>
      </c>
      <c r="K40" s="40">
        <v>3</v>
      </c>
      <c r="L40" s="40">
        <v>3</v>
      </c>
      <c r="M40" s="40">
        <v>3</v>
      </c>
      <c r="N40" s="40">
        <v>3</v>
      </c>
      <c r="O40" s="40">
        <v>3</v>
      </c>
      <c r="P40" s="40">
        <v>3</v>
      </c>
    </row>
    <row r="41" spans="1:16" x14ac:dyDescent="0.3">
      <c r="A41" s="39" t="s">
        <v>99</v>
      </c>
      <c r="B41" s="40">
        <v>2</v>
      </c>
      <c r="C41" s="40">
        <v>2</v>
      </c>
      <c r="D41" s="40">
        <v>2</v>
      </c>
      <c r="E41" s="40">
        <v>2</v>
      </c>
      <c r="F41" s="40">
        <v>2</v>
      </c>
      <c r="G41" s="40">
        <v>2</v>
      </c>
      <c r="H41" s="40">
        <v>3</v>
      </c>
      <c r="I41" s="40">
        <v>3</v>
      </c>
      <c r="J41" s="40">
        <v>2</v>
      </c>
      <c r="K41" s="40">
        <v>2</v>
      </c>
      <c r="L41" s="40">
        <v>2</v>
      </c>
      <c r="M41" s="40">
        <v>2</v>
      </c>
      <c r="N41" s="40">
        <v>2</v>
      </c>
      <c r="O41" s="40">
        <v>2</v>
      </c>
      <c r="P41" s="40">
        <v>3</v>
      </c>
    </row>
    <row r="42" spans="1:16" x14ac:dyDescent="0.3">
      <c r="A42" s="39" t="s">
        <v>100</v>
      </c>
      <c r="B42" s="40">
        <v>2</v>
      </c>
      <c r="C42" s="40">
        <v>2</v>
      </c>
      <c r="D42" s="40">
        <v>2</v>
      </c>
      <c r="E42" s="40">
        <v>2</v>
      </c>
      <c r="F42" s="40">
        <v>3</v>
      </c>
      <c r="G42" s="40">
        <v>3</v>
      </c>
      <c r="H42" s="40">
        <v>3</v>
      </c>
      <c r="I42" s="40">
        <v>3</v>
      </c>
      <c r="J42" s="40">
        <v>3</v>
      </c>
      <c r="K42" s="40">
        <v>3</v>
      </c>
      <c r="L42" s="40">
        <v>3</v>
      </c>
      <c r="M42" s="40">
        <v>3</v>
      </c>
      <c r="N42" s="40">
        <v>3</v>
      </c>
      <c r="O42" s="40">
        <v>3</v>
      </c>
      <c r="P42" s="40">
        <v>3</v>
      </c>
    </row>
    <row r="43" spans="1:16" x14ac:dyDescent="0.3">
      <c r="A43" s="39">
        <v>758</v>
      </c>
      <c r="B43" s="40">
        <v>1</v>
      </c>
      <c r="C43" s="40">
        <v>1</v>
      </c>
      <c r="D43" s="40">
        <v>1</v>
      </c>
      <c r="E43" s="40">
        <v>1</v>
      </c>
      <c r="F43" s="40">
        <v>1</v>
      </c>
      <c r="G43" s="40">
        <v>1</v>
      </c>
      <c r="H43" s="40">
        <v>3</v>
      </c>
      <c r="I43" s="40">
        <v>1</v>
      </c>
      <c r="J43" s="40">
        <v>1</v>
      </c>
      <c r="K43" s="40">
        <v>1</v>
      </c>
      <c r="L43" s="40">
        <v>1</v>
      </c>
      <c r="M43" s="40">
        <v>1</v>
      </c>
      <c r="N43" s="40">
        <v>1</v>
      </c>
      <c r="O43" s="40">
        <v>1</v>
      </c>
      <c r="P43" s="40">
        <v>1</v>
      </c>
    </row>
    <row r="44" spans="1:16" x14ac:dyDescent="0.3">
      <c r="A44" s="39" t="s">
        <v>101</v>
      </c>
      <c r="B44" s="40">
        <v>3</v>
      </c>
      <c r="C44" s="40">
        <v>3</v>
      </c>
      <c r="D44" s="40">
        <v>3</v>
      </c>
      <c r="E44" s="40">
        <v>3</v>
      </c>
      <c r="F44" s="40">
        <v>3</v>
      </c>
      <c r="G44" s="40">
        <v>3</v>
      </c>
      <c r="H44" s="40">
        <v>3</v>
      </c>
      <c r="I44" s="40">
        <v>3</v>
      </c>
      <c r="J44" s="40">
        <v>3</v>
      </c>
      <c r="K44" s="40">
        <v>3</v>
      </c>
      <c r="L44" s="40">
        <v>3</v>
      </c>
      <c r="M44" s="40">
        <v>3</v>
      </c>
      <c r="N44" s="40">
        <v>3</v>
      </c>
      <c r="O44" s="40">
        <v>3</v>
      </c>
      <c r="P44" s="40">
        <v>3</v>
      </c>
    </row>
    <row r="45" spans="1:16" x14ac:dyDescent="0.3">
      <c r="A45" s="39" t="s">
        <v>103</v>
      </c>
      <c r="B45" s="40">
        <v>3</v>
      </c>
      <c r="C45" s="40">
        <v>3</v>
      </c>
      <c r="D45" s="40">
        <v>3</v>
      </c>
      <c r="E45" s="40">
        <v>3</v>
      </c>
      <c r="F45" s="40">
        <v>3</v>
      </c>
      <c r="G45" s="40">
        <v>3</v>
      </c>
      <c r="H45" s="40">
        <v>3</v>
      </c>
      <c r="I45" s="40">
        <v>3</v>
      </c>
      <c r="J45" s="40">
        <v>3</v>
      </c>
      <c r="K45" s="40">
        <v>3</v>
      </c>
      <c r="L45" s="40">
        <v>3</v>
      </c>
      <c r="M45" s="40">
        <v>3</v>
      </c>
      <c r="N45" s="40">
        <v>3</v>
      </c>
      <c r="O45" s="40">
        <v>3</v>
      </c>
      <c r="P45" s="40">
        <v>3</v>
      </c>
    </row>
    <row r="46" spans="1:16" x14ac:dyDescent="0.3">
      <c r="A46" s="39" t="s">
        <v>104</v>
      </c>
      <c r="B46" s="40">
        <v>3</v>
      </c>
      <c r="C46" s="40">
        <v>3</v>
      </c>
      <c r="D46" s="40">
        <v>3</v>
      </c>
      <c r="E46" s="40">
        <v>3</v>
      </c>
      <c r="F46" s="40">
        <v>3</v>
      </c>
      <c r="G46" s="40">
        <v>3</v>
      </c>
      <c r="H46" s="40">
        <v>3</v>
      </c>
      <c r="I46" s="40">
        <v>3</v>
      </c>
      <c r="J46" s="40">
        <v>3</v>
      </c>
      <c r="K46" s="40">
        <v>3</v>
      </c>
      <c r="L46" s="40">
        <v>3</v>
      </c>
      <c r="M46" s="40">
        <v>3</v>
      </c>
      <c r="N46" s="40">
        <v>3</v>
      </c>
      <c r="O46" s="40">
        <v>3</v>
      </c>
      <c r="P46" s="40">
        <v>3</v>
      </c>
    </row>
    <row r="47" spans="1:16" x14ac:dyDescent="0.3">
      <c r="A47" s="39" t="s">
        <v>105</v>
      </c>
      <c r="B47" s="40">
        <v>2</v>
      </c>
      <c r="C47" s="40">
        <v>2</v>
      </c>
      <c r="D47" s="40">
        <v>2</v>
      </c>
      <c r="E47" s="40">
        <v>2</v>
      </c>
      <c r="F47" s="40">
        <v>2</v>
      </c>
      <c r="G47" s="40">
        <v>2</v>
      </c>
      <c r="H47" s="40">
        <v>1</v>
      </c>
      <c r="I47" s="40">
        <v>1</v>
      </c>
      <c r="J47" s="40">
        <v>2</v>
      </c>
      <c r="K47" s="40">
        <v>3</v>
      </c>
      <c r="L47" s="40">
        <v>2</v>
      </c>
      <c r="M47" s="40">
        <v>1</v>
      </c>
      <c r="N47" s="40">
        <v>1</v>
      </c>
      <c r="O47" s="40">
        <v>2</v>
      </c>
      <c r="P47" s="40">
        <v>1</v>
      </c>
    </row>
    <row r="48" spans="1:16" x14ac:dyDescent="0.3">
      <c r="A48" s="39" t="s">
        <v>106</v>
      </c>
      <c r="B48" s="40">
        <v>2</v>
      </c>
      <c r="C48" s="40">
        <v>2</v>
      </c>
      <c r="D48" s="40">
        <v>2</v>
      </c>
      <c r="E48" s="40">
        <v>2</v>
      </c>
      <c r="F48" s="40">
        <v>2</v>
      </c>
      <c r="G48" s="40">
        <v>2</v>
      </c>
      <c r="H48" s="40">
        <v>1</v>
      </c>
      <c r="I48" s="40">
        <v>1</v>
      </c>
      <c r="J48" s="40">
        <v>2</v>
      </c>
      <c r="K48" s="40">
        <v>2</v>
      </c>
      <c r="L48" s="40">
        <v>2</v>
      </c>
      <c r="M48" s="40">
        <v>1</v>
      </c>
      <c r="N48" s="40">
        <v>1</v>
      </c>
      <c r="O48" s="40">
        <v>2</v>
      </c>
      <c r="P48" s="40" t="s">
        <v>60</v>
      </c>
    </row>
    <row r="49" spans="1:16" x14ac:dyDescent="0.3">
      <c r="A49" s="39" t="s">
        <v>107</v>
      </c>
      <c r="B49" s="40">
        <v>2</v>
      </c>
      <c r="C49" s="40">
        <v>2</v>
      </c>
      <c r="D49" s="40">
        <v>3</v>
      </c>
      <c r="E49" s="40">
        <v>2</v>
      </c>
      <c r="F49" s="40">
        <v>3</v>
      </c>
      <c r="G49" s="40">
        <v>2</v>
      </c>
      <c r="H49" s="40">
        <v>2</v>
      </c>
      <c r="I49" s="40">
        <v>3</v>
      </c>
      <c r="J49" s="40">
        <v>2</v>
      </c>
      <c r="K49" s="40">
        <v>2</v>
      </c>
      <c r="L49" s="40">
        <v>2</v>
      </c>
      <c r="M49" s="40">
        <v>1</v>
      </c>
      <c r="N49" s="40">
        <v>1</v>
      </c>
      <c r="O49" s="40">
        <v>3</v>
      </c>
      <c r="P49" s="40">
        <v>2</v>
      </c>
    </row>
    <row r="50" spans="1:16" x14ac:dyDescent="0.3">
      <c r="A50" s="39" t="s">
        <v>108</v>
      </c>
      <c r="B50" s="40">
        <v>3</v>
      </c>
      <c r="C50" s="40">
        <v>3</v>
      </c>
      <c r="D50" s="40">
        <v>3</v>
      </c>
      <c r="E50" s="40">
        <v>3</v>
      </c>
      <c r="F50" s="40">
        <v>3</v>
      </c>
      <c r="G50" s="40">
        <v>3</v>
      </c>
      <c r="H50" s="40">
        <v>3</v>
      </c>
      <c r="I50" s="40">
        <v>3</v>
      </c>
      <c r="J50" s="40">
        <v>3</v>
      </c>
      <c r="K50" s="40">
        <v>3</v>
      </c>
      <c r="L50" s="40">
        <v>3</v>
      </c>
      <c r="M50" s="40">
        <v>3</v>
      </c>
      <c r="N50" s="40">
        <v>3</v>
      </c>
      <c r="O50" s="40">
        <v>3</v>
      </c>
      <c r="P50" s="40">
        <v>3</v>
      </c>
    </row>
    <row r="51" spans="1:16" x14ac:dyDescent="0.3">
      <c r="A51" s="39" t="s">
        <v>109</v>
      </c>
      <c r="B51" s="40">
        <v>2</v>
      </c>
      <c r="C51" s="40">
        <v>2</v>
      </c>
      <c r="D51" s="40">
        <v>2</v>
      </c>
      <c r="E51" s="40">
        <v>2</v>
      </c>
      <c r="F51" s="40">
        <v>2</v>
      </c>
      <c r="G51" s="40">
        <v>2</v>
      </c>
      <c r="H51" s="40">
        <v>1</v>
      </c>
      <c r="I51" s="40">
        <v>1</v>
      </c>
      <c r="J51" s="40">
        <v>2</v>
      </c>
      <c r="K51" s="40">
        <v>2</v>
      </c>
      <c r="L51" s="40">
        <v>2</v>
      </c>
      <c r="M51" s="40">
        <v>2</v>
      </c>
      <c r="N51" s="40">
        <v>2</v>
      </c>
      <c r="O51" s="40">
        <v>2</v>
      </c>
      <c r="P51" s="40">
        <v>2</v>
      </c>
    </row>
    <row r="52" spans="1:16" x14ac:dyDescent="0.3">
      <c r="A52" s="39" t="s">
        <v>110</v>
      </c>
      <c r="B52" s="40">
        <v>3</v>
      </c>
      <c r="C52" s="40">
        <v>3</v>
      </c>
      <c r="D52" s="40">
        <v>3</v>
      </c>
      <c r="E52" s="40">
        <v>3</v>
      </c>
      <c r="F52" s="40">
        <v>3</v>
      </c>
      <c r="G52" s="40">
        <v>3</v>
      </c>
      <c r="H52" s="40">
        <v>3</v>
      </c>
      <c r="I52" s="40">
        <v>3</v>
      </c>
      <c r="J52" s="40">
        <v>3</v>
      </c>
      <c r="K52" s="40">
        <v>3</v>
      </c>
      <c r="L52" s="40">
        <v>3</v>
      </c>
      <c r="M52" s="40">
        <v>3</v>
      </c>
      <c r="N52" s="40">
        <v>3</v>
      </c>
      <c r="O52" s="40">
        <v>3</v>
      </c>
      <c r="P52" s="40">
        <v>3</v>
      </c>
    </row>
    <row r="53" spans="1:16" x14ac:dyDescent="0.3">
      <c r="A53" s="39" t="s">
        <v>111</v>
      </c>
      <c r="B53" s="40">
        <v>2</v>
      </c>
      <c r="C53" s="40">
        <v>2</v>
      </c>
      <c r="D53" s="40">
        <v>2</v>
      </c>
      <c r="E53" s="40">
        <v>2</v>
      </c>
      <c r="F53" s="40">
        <v>2</v>
      </c>
      <c r="G53" s="40">
        <v>2</v>
      </c>
      <c r="H53" s="40">
        <v>2</v>
      </c>
      <c r="I53" s="40">
        <v>2</v>
      </c>
      <c r="J53" s="40">
        <v>2</v>
      </c>
      <c r="K53" s="40">
        <v>2</v>
      </c>
      <c r="L53" s="40">
        <v>2</v>
      </c>
      <c r="M53" s="40">
        <v>2</v>
      </c>
      <c r="N53" s="40">
        <v>2</v>
      </c>
      <c r="O53" s="40">
        <v>2</v>
      </c>
      <c r="P53" s="40">
        <v>2</v>
      </c>
    </row>
    <row r="54" spans="1:16" x14ac:dyDescent="0.3">
      <c r="A54" s="39" t="s">
        <v>112</v>
      </c>
      <c r="B54" s="40">
        <v>2</v>
      </c>
      <c r="C54" s="40">
        <v>2</v>
      </c>
      <c r="D54" s="40">
        <v>2</v>
      </c>
      <c r="E54" s="40">
        <v>2</v>
      </c>
      <c r="F54" s="40">
        <v>2</v>
      </c>
      <c r="G54" s="40">
        <v>2</v>
      </c>
      <c r="H54" s="40">
        <v>2</v>
      </c>
      <c r="I54" s="40">
        <v>1</v>
      </c>
      <c r="J54" s="40">
        <v>2</v>
      </c>
      <c r="K54" s="40">
        <v>2</v>
      </c>
      <c r="L54" s="40">
        <v>2</v>
      </c>
      <c r="M54" s="40">
        <v>1</v>
      </c>
      <c r="N54" s="40">
        <v>1</v>
      </c>
      <c r="O54" s="40">
        <v>2</v>
      </c>
      <c r="P54" s="40">
        <v>2</v>
      </c>
    </row>
    <row r="55" spans="1:16" x14ac:dyDescent="0.3">
      <c r="A55" s="39" t="s">
        <v>113</v>
      </c>
      <c r="B55" s="40">
        <v>1</v>
      </c>
      <c r="C55" s="40">
        <v>1</v>
      </c>
      <c r="D55" s="40">
        <v>3</v>
      </c>
      <c r="E55" s="40">
        <v>3</v>
      </c>
      <c r="F55" s="40">
        <v>1</v>
      </c>
      <c r="G55" s="40">
        <v>3</v>
      </c>
      <c r="H55" s="40">
        <v>3</v>
      </c>
      <c r="I55" s="40">
        <v>1</v>
      </c>
      <c r="J55" s="40">
        <v>3</v>
      </c>
      <c r="K55" s="40" t="s">
        <v>60</v>
      </c>
      <c r="L55" s="40">
        <v>3</v>
      </c>
      <c r="M55" s="40">
        <v>3</v>
      </c>
      <c r="N55" s="40">
        <v>3</v>
      </c>
      <c r="O55" s="40">
        <v>1</v>
      </c>
      <c r="P55" s="40">
        <v>3</v>
      </c>
    </row>
    <row r="56" spans="1:16" x14ac:dyDescent="0.3">
      <c r="A56" s="39" t="s">
        <v>114</v>
      </c>
      <c r="B56" s="40">
        <v>3</v>
      </c>
      <c r="C56" s="40">
        <v>3</v>
      </c>
      <c r="D56" s="40">
        <v>3</v>
      </c>
      <c r="E56" s="40">
        <v>3</v>
      </c>
      <c r="F56" s="40">
        <v>3</v>
      </c>
      <c r="G56" s="40">
        <v>3</v>
      </c>
      <c r="H56" s="40">
        <v>3</v>
      </c>
      <c r="I56" s="40">
        <v>3</v>
      </c>
      <c r="J56" s="40">
        <v>3</v>
      </c>
      <c r="K56" s="40">
        <v>3</v>
      </c>
      <c r="L56" s="40">
        <v>3</v>
      </c>
      <c r="M56" s="40">
        <v>3</v>
      </c>
      <c r="N56" s="40">
        <v>3</v>
      </c>
      <c r="O56" s="40">
        <v>3</v>
      </c>
      <c r="P56" s="40">
        <v>3</v>
      </c>
    </row>
    <row r="57" spans="1:16" x14ac:dyDescent="0.3">
      <c r="A57" s="39" t="s">
        <v>115</v>
      </c>
      <c r="B57" s="40">
        <v>3</v>
      </c>
      <c r="C57" s="40">
        <v>3</v>
      </c>
      <c r="D57" s="40">
        <v>3</v>
      </c>
      <c r="E57" s="40">
        <v>3</v>
      </c>
      <c r="F57" s="40">
        <v>3</v>
      </c>
      <c r="G57" s="40">
        <v>3</v>
      </c>
      <c r="H57" s="40">
        <v>3</v>
      </c>
      <c r="I57" s="40">
        <v>3</v>
      </c>
      <c r="J57" s="40">
        <v>3</v>
      </c>
      <c r="K57" s="40">
        <v>3</v>
      </c>
      <c r="L57" s="40">
        <v>3</v>
      </c>
      <c r="M57" s="40">
        <v>3</v>
      </c>
      <c r="N57" s="40">
        <v>3</v>
      </c>
      <c r="O57" s="40">
        <v>3</v>
      </c>
      <c r="P57" s="40">
        <v>3</v>
      </c>
    </row>
    <row r="58" spans="1:16" x14ac:dyDescent="0.3">
      <c r="A58" s="39" t="s">
        <v>116</v>
      </c>
      <c r="B58" s="40">
        <v>2</v>
      </c>
      <c r="C58" s="40">
        <v>2</v>
      </c>
      <c r="D58" s="40">
        <v>2</v>
      </c>
      <c r="E58" s="40">
        <v>2</v>
      </c>
      <c r="F58" s="40">
        <v>2</v>
      </c>
      <c r="G58" s="40">
        <v>2</v>
      </c>
      <c r="H58" s="40">
        <v>1</v>
      </c>
      <c r="I58" s="40">
        <v>1</v>
      </c>
      <c r="J58" s="40">
        <v>2</v>
      </c>
      <c r="K58" s="40">
        <v>2</v>
      </c>
      <c r="L58" s="40">
        <v>2</v>
      </c>
      <c r="M58" s="40">
        <v>2</v>
      </c>
      <c r="N58" s="40">
        <v>2</v>
      </c>
      <c r="O58" s="40">
        <v>2</v>
      </c>
      <c r="P58" s="40">
        <v>1</v>
      </c>
    </row>
    <row r="59" spans="1:16" x14ac:dyDescent="0.3">
      <c r="A59" s="39" t="s">
        <v>117</v>
      </c>
      <c r="B59" s="40">
        <v>1</v>
      </c>
      <c r="C59" s="40">
        <v>1</v>
      </c>
      <c r="D59" s="40">
        <v>3</v>
      </c>
      <c r="E59" s="40">
        <v>1</v>
      </c>
      <c r="F59" s="40">
        <v>3</v>
      </c>
      <c r="G59" s="40">
        <v>1</v>
      </c>
      <c r="H59" s="40">
        <v>1</v>
      </c>
      <c r="I59" s="40">
        <v>3</v>
      </c>
      <c r="J59" s="40">
        <v>1</v>
      </c>
      <c r="K59" s="40">
        <v>1</v>
      </c>
      <c r="L59" s="40">
        <v>1</v>
      </c>
      <c r="M59" s="40">
        <v>1</v>
      </c>
      <c r="N59" s="40">
        <v>1</v>
      </c>
      <c r="O59" s="40">
        <v>3</v>
      </c>
      <c r="P59" s="40">
        <v>1</v>
      </c>
    </row>
    <row r="60" spans="1:16" x14ac:dyDescent="0.3">
      <c r="A60" s="39" t="s">
        <v>118</v>
      </c>
      <c r="B60" s="40">
        <v>3</v>
      </c>
      <c r="C60" s="40">
        <v>1</v>
      </c>
      <c r="D60" s="40">
        <v>1</v>
      </c>
      <c r="E60" s="40">
        <v>3</v>
      </c>
      <c r="F60" s="40">
        <v>3</v>
      </c>
      <c r="G60" s="40">
        <v>3</v>
      </c>
      <c r="H60" s="40">
        <v>3</v>
      </c>
      <c r="I60" s="40">
        <v>3</v>
      </c>
      <c r="J60" s="40">
        <v>3</v>
      </c>
      <c r="K60" s="40">
        <v>3</v>
      </c>
      <c r="L60" s="40">
        <v>3</v>
      </c>
      <c r="M60" s="40">
        <v>3</v>
      </c>
      <c r="N60" s="40">
        <v>3</v>
      </c>
      <c r="O60" s="40">
        <v>3</v>
      </c>
      <c r="P60" s="40">
        <v>3</v>
      </c>
    </row>
    <row r="61" spans="1:16" x14ac:dyDescent="0.3">
      <c r="A61" s="39" t="s">
        <v>119</v>
      </c>
      <c r="B61" s="40">
        <v>3</v>
      </c>
      <c r="C61" s="40">
        <v>3</v>
      </c>
      <c r="D61" s="40">
        <v>3</v>
      </c>
      <c r="E61" s="40">
        <v>3</v>
      </c>
      <c r="F61" s="40">
        <v>3</v>
      </c>
      <c r="G61" s="40">
        <v>3</v>
      </c>
      <c r="H61" s="40">
        <v>3</v>
      </c>
      <c r="I61" s="40">
        <v>3</v>
      </c>
      <c r="J61" s="40">
        <v>3</v>
      </c>
      <c r="K61" s="40">
        <v>3</v>
      </c>
      <c r="L61" s="40">
        <v>3</v>
      </c>
      <c r="M61" s="40">
        <v>3</v>
      </c>
      <c r="N61" s="40">
        <v>3</v>
      </c>
      <c r="O61" s="40">
        <v>3</v>
      </c>
      <c r="P61" s="40">
        <v>3</v>
      </c>
    </row>
    <row r="62" spans="1:16" x14ac:dyDescent="0.3">
      <c r="A62" s="39" t="s">
        <v>120</v>
      </c>
      <c r="B62" s="40">
        <v>2</v>
      </c>
      <c r="C62" s="40">
        <v>2</v>
      </c>
      <c r="D62" s="40">
        <v>2</v>
      </c>
      <c r="E62" s="40">
        <v>2</v>
      </c>
      <c r="F62" s="40">
        <v>2</v>
      </c>
      <c r="G62" s="40">
        <v>2</v>
      </c>
      <c r="H62" s="40">
        <v>2</v>
      </c>
      <c r="I62" s="40">
        <v>1</v>
      </c>
      <c r="J62" s="40">
        <v>2</v>
      </c>
      <c r="K62" s="40">
        <v>2</v>
      </c>
      <c r="L62" s="40">
        <v>2</v>
      </c>
      <c r="M62" s="40">
        <v>2</v>
      </c>
      <c r="N62" s="40">
        <v>2</v>
      </c>
      <c r="O62" s="40">
        <v>2</v>
      </c>
      <c r="P62" s="40">
        <v>2</v>
      </c>
    </row>
    <row r="63" spans="1:16" x14ac:dyDescent="0.3">
      <c r="A63" s="39" t="s">
        <v>121</v>
      </c>
      <c r="B63" s="40">
        <v>3</v>
      </c>
      <c r="C63" s="40">
        <v>3</v>
      </c>
      <c r="D63" s="40">
        <v>3</v>
      </c>
      <c r="E63" s="40">
        <v>3</v>
      </c>
      <c r="F63" s="40">
        <v>3</v>
      </c>
      <c r="G63" s="40">
        <v>3</v>
      </c>
      <c r="H63" s="40">
        <v>3</v>
      </c>
      <c r="I63" s="40">
        <v>3</v>
      </c>
      <c r="J63" s="40">
        <v>3</v>
      </c>
      <c r="K63" s="40">
        <v>3</v>
      </c>
      <c r="L63" s="40">
        <v>3</v>
      </c>
      <c r="M63" s="40">
        <v>3</v>
      </c>
      <c r="N63" s="40">
        <v>3</v>
      </c>
      <c r="O63" s="40">
        <v>3</v>
      </c>
      <c r="P63" s="40">
        <v>3</v>
      </c>
    </row>
    <row r="64" spans="1:16" x14ac:dyDescent="0.3">
      <c r="A64" s="39" t="s">
        <v>122</v>
      </c>
      <c r="B64" s="40">
        <v>1</v>
      </c>
      <c r="C64" s="40">
        <v>1</v>
      </c>
      <c r="D64" s="40">
        <v>1</v>
      </c>
      <c r="E64" s="40">
        <v>1</v>
      </c>
      <c r="F64" s="40">
        <v>1</v>
      </c>
      <c r="G64" s="40">
        <v>1</v>
      </c>
      <c r="H64" s="40">
        <v>1</v>
      </c>
      <c r="I64" s="40">
        <v>1</v>
      </c>
      <c r="J64" s="40">
        <v>1</v>
      </c>
      <c r="K64" s="40">
        <v>1</v>
      </c>
      <c r="L64" s="40">
        <v>1</v>
      </c>
      <c r="M64" s="40">
        <v>1</v>
      </c>
      <c r="N64" s="40">
        <v>1</v>
      </c>
      <c r="O64" s="40">
        <v>1</v>
      </c>
      <c r="P64" s="40" t="s">
        <v>60</v>
      </c>
    </row>
    <row r="65" spans="1:16" x14ac:dyDescent="0.3">
      <c r="A65" s="39" t="s">
        <v>123</v>
      </c>
      <c r="B65" s="40">
        <v>3</v>
      </c>
      <c r="C65" s="40">
        <v>3</v>
      </c>
      <c r="D65" s="40">
        <v>3</v>
      </c>
      <c r="E65" s="40">
        <v>3</v>
      </c>
      <c r="F65" s="40">
        <v>3</v>
      </c>
      <c r="G65" s="40">
        <v>3</v>
      </c>
      <c r="H65" s="40">
        <v>3</v>
      </c>
      <c r="I65" s="40">
        <v>3</v>
      </c>
      <c r="J65" s="40">
        <v>3</v>
      </c>
      <c r="K65" s="40">
        <v>3</v>
      </c>
      <c r="L65" s="40">
        <v>3</v>
      </c>
      <c r="M65" s="40">
        <v>3</v>
      </c>
      <c r="N65" s="40">
        <v>3</v>
      </c>
      <c r="O65" s="40">
        <v>3</v>
      </c>
      <c r="P65" s="40">
        <v>3</v>
      </c>
    </row>
    <row r="66" spans="1:16" x14ac:dyDescent="0.3">
      <c r="A66" s="39" t="s">
        <v>124</v>
      </c>
      <c r="B66" s="40">
        <v>2</v>
      </c>
      <c r="C66" s="40">
        <v>2</v>
      </c>
      <c r="D66" s="40">
        <v>2</v>
      </c>
      <c r="E66" s="40">
        <v>2</v>
      </c>
      <c r="F66" s="40">
        <v>2</v>
      </c>
      <c r="G66" s="40">
        <v>2</v>
      </c>
      <c r="H66" s="40">
        <v>2</v>
      </c>
      <c r="I66" s="40">
        <v>2</v>
      </c>
      <c r="J66" s="40">
        <v>2</v>
      </c>
      <c r="K66" s="40">
        <v>2</v>
      </c>
      <c r="L66" s="40">
        <v>2</v>
      </c>
      <c r="M66" s="40">
        <v>2</v>
      </c>
      <c r="N66" s="40">
        <v>2</v>
      </c>
      <c r="O66" s="40">
        <v>2</v>
      </c>
      <c r="P66" s="40">
        <v>2</v>
      </c>
    </row>
    <row r="67" spans="1:16" x14ac:dyDescent="0.3">
      <c r="A67" s="39" t="s">
        <v>125</v>
      </c>
      <c r="B67" s="40">
        <v>2</v>
      </c>
      <c r="C67" s="40">
        <v>2</v>
      </c>
      <c r="D67" s="40">
        <v>2</v>
      </c>
      <c r="E67" s="40">
        <v>2</v>
      </c>
      <c r="F67" s="40">
        <v>2</v>
      </c>
      <c r="G67" s="40">
        <v>3</v>
      </c>
      <c r="H67" s="40">
        <v>3</v>
      </c>
      <c r="I67" s="40">
        <v>3</v>
      </c>
      <c r="J67" s="40">
        <v>2</v>
      </c>
      <c r="K67" s="40">
        <v>2</v>
      </c>
      <c r="L67" s="40">
        <v>2</v>
      </c>
      <c r="M67" s="40">
        <v>1</v>
      </c>
      <c r="N67" s="40">
        <v>1</v>
      </c>
      <c r="O67" s="40">
        <v>2</v>
      </c>
      <c r="P67" s="40" t="s">
        <v>60</v>
      </c>
    </row>
    <row r="68" spans="1:16" x14ac:dyDescent="0.3">
      <c r="A68" s="39" t="s">
        <v>126</v>
      </c>
      <c r="B68" s="40">
        <v>2</v>
      </c>
      <c r="C68" s="40">
        <v>2</v>
      </c>
      <c r="D68" s="40">
        <v>2</v>
      </c>
      <c r="E68" s="40">
        <v>2</v>
      </c>
      <c r="F68" s="40">
        <v>2</v>
      </c>
      <c r="G68" s="40">
        <v>3</v>
      </c>
      <c r="H68" s="40">
        <v>3</v>
      </c>
      <c r="I68" s="40">
        <v>3</v>
      </c>
      <c r="J68" s="40">
        <v>2</v>
      </c>
      <c r="K68" s="40">
        <v>2</v>
      </c>
      <c r="L68" s="40">
        <v>2</v>
      </c>
      <c r="M68" s="40">
        <v>2</v>
      </c>
      <c r="N68" s="40">
        <v>2</v>
      </c>
      <c r="O68" s="40">
        <v>3</v>
      </c>
      <c r="P68" s="40" t="s">
        <v>60</v>
      </c>
    </row>
    <row r="69" spans="1:16" x14ac:dyDescent="0.3">
      <c r="A69" s="39" t="s">
        <v>127</v>
      </c>
      <c r="B69" s="40">
        <v>2</v>
      </c>
      <c r="C69" s="40">
        <v>2</v>
      </c>
      <c r="D69" s="40">
        <v>2</v>
      </c>
      <c r="E69" s="40">
        <v>2</v>
      </c>
      <c r="F69" s="40">
        <v>2</v>
      </c>
      <c r="G69" s="40">
        <v>2</v>
      </c>
      <c r="H69" s="40">
        <v>1</v>
      </c>
      <c r="I69" s="40">
        <v>1</v>
      </c>
      <c r="J69" s="40">
        <v>2</v>
      </c>
      <c r="K69" s="40">
        <v>2</v>
      </c>
      <c r="L69" s="40">
        <v>2</v>
      </c>
      <c r="M69" s="40">
        <v>2</v>
      </c>
      <c r="N69" s="40">
        <v>2</v>
      </c>
      <c r="O69" s="40">
        <v>2</v>
      </c>
      <c r="P69" s="40" t="s">
        <v>60</v>
      </c>
    </row>
    <row r="70" spans="1:16" x14ac:dyDescent="0.3">
      <c r="A70" s="39" t="s">
        <v>128</v>
      </c>
      <c r="B70" s="40">
        <v>1</v>
      </c>
      <c r="C70" s="40">
        <v>1</v>
      </c>
      <c r="D70" s="40">
        <v>1</v>
      </c>
      <c r="E70" s="40">
        <v>1</v>
      </c>
      <c r="F70" s="40">
        <v>3</v>
      </c>
      <c r="G70" s="40">
        <v>3</v>
      </c>
      <c r="H70" s="40">
        <v>3</v>
      </c>
      <c r="I70" s="40">
        <v>3</v>
      </c>
      <c r="J70" s="40">
        <v>1</v>
      </c>
      <c r="K70" s="40">
        <v>3</v>
      </c>
      <c r="L70" s="40">
        <v>1</v>
      </c>
      <c r="M70" s="40">
        <v>1</v>
      </c>
      <c r="N70" s="40">
        <v>1</v>
      </c>
      <c r="O70" s="40">
        <v>3</v>
      </c>
      <c r="P70" s="40">
        <v>3</v>
      </c>
    </row>
    <row r="71" spans="1:16" x14ac:dyDescent="0.3">
      <c r="A71" s="39" t="s">
        <v>129</v>
      </c>
      <c r="B71" s="40">
        <v>1</v>
      </c>
      <c r="C71" s="40">
        <v>2</v>
      </c>
      <c r="D71" s="40">
        <v>2</v>
      </c>
      <c r="E71" s="40">
        <v>2</v>
      </c>
      <c r="F71" s="40">
        <v>2</v>
      </c>
      <c r="G71" s="40">
        <v>2</v>
      </c>
      <c r="H71" s="40">
        <v>1</v>
      </c>
      <c r="I71" s="40">
        <v>1</v>
      </c>
      <c r="J71" s="40">
        <v>2</v>
      </c>
      <c r="K71" s="40">
        <v>2</v>
      </c>
      <c r="L71" s="40">
        <v>2</v>
      </c>
      <c r="M71" s="40">
        <v>2</v>
      </c>
      <c r="N71" s="40">
        <v>2</v>
      </c>
      <c r="O71" s="40">
        <v>2</v>
      </c>
      <c r="P71" s="40">
        <v>2</v>
      </c>
    </row>
    <row r="72" spans="1:16" x14ac:dyDescent="0.3">
      <c r="A72" s="39" t="s">
        <v>130</v>
      </c>
      <c r="B72" s="40">
        <v>1</v>
      </c>
      <c r="C72" s="40">
        <v>1</v>
      </c>
      <c r="D72" s="40">
        <v>1</v>
      </c>
      <c r="E72" s="40">
        <v>1</v>
      </c>
      <c r="F72" s="40">
        <v>3</v>
      </c>
      <c r="G72" s="40">
        <v>3</v>
      </c>
      <c r="H72" s="40">
        <v>3</v>
      </c>
      <c r="I72" s="40">
        <v>1</v>
      </c>
      <c r="J72" s="40">
        <v>1</v>
      </c>
      <c r="K72" s="40">
        <v>1</v>
      </c>
      <c r="L72" s="40">
        <v>1</v>
      </c>
      <c r="M72" s="40">
        <v>1</v>
      </c>
      <c r="N72" s="40">
        <v>1</v>
      </c>
      <c r="O72" s="40">
        <v>1</v>
      </c>
      <c r="P72" s="40">
        <v>1</v>
      </c>
    </row>
    <row r="73" spans="1:16" x14ac:dyDescent="0.3">
      <c r="A73" s="39" t="s">
        <v>131</v>
      </c>
      <c r="B73" s="40">
        <v>1</v>
      </c>
      <c r="C73" s="40">
        <v>1</v>
      </c>
      <c r="D73" s="40">
        <v>1</v>
      </c>
      <c r="E73" s="40">
        <v>1</v>
      </c>
      <c r="F73" s="40">
        <v>3</v>
      </c>
      <c r="G73" s="40">
        <v>3</v>
      </c>
      <c r="H73" s="40">
        <v>3</v>
      </c>
      <c r="I73" s="40">
        <v>3</v>
      </c>
      <c r="J73" s="40">
        <v>3</v>
      </c>
      <c r="K73" s="40">
        <v>3</v>
      </c>
      <c r="L73" s="40">
        <v>3</v>
      </c>
      <c r="M73" s="40">
        <v>3</v>
      </c>
      <c r="N73" s="40">
        <v>3</v>
      </c>
      <c r="O73" s="40">
        <v>3</v>
      </c>
      <c r="P73" s="40">
        <v>3</v>
      </c>
    </row>
    <row r="74" spans="1:16" x14ac:dyDescent="0.3">
      <c r="A74" s="39" t="s">
        <v>132</v>
      </c>
      <c r="B74" s="40">
        <v>2</v>
      </c>
      <c r="C74" s="40">
        <v>2</v>
      </c>
      <c r="D74" s="40">
        <v>2</v>
      </c>
      <c r="E74" s="40">
        <v>2</v>
      </c>
      <c r="F74" s="40">
        <v>2</v>
      </c>
      <c r="G74" s="40">
        <v>2</v>
      </c>
      <c r="H74" s="40">
        <v>2</v>
      </c>
      <c r="I74" s="40">
        <v>2</v>
      </c>
      <c r="J74" s="40">
        <v>2</v>
      </c>
      <c r="K74" s="40">
        <v>2</v>
      </c>
      <c r="L74" s="40">
        <v>2</v>
      </c>
      <c r="M74" s="40">
        <v>2</v>
      </c>
      <c r="N74" s="40">
        <v>2</v>
      </c>
      <c r="O74" s="40">
        <v>2</v>
      </c>
      <c r="P74" s="40">
        <v>2</v>
      </c>
    </row>
    <row r="75" spans="1:16" x14ac:dyDescent="0.3">
      <c r="A75" s="39" t="s">
        <v>133</v>
      </c>
      <c r="B75" s="40">
        <v>2</v>
      </c>
      <c r="C75" s="40">
        <v>2</v>
      </c>
      <c r="D75" s="40">
        <v>2</v>
      </c>
      <c r="E75" s="40">
        <v>2</v>
      </c>
      <c r="F75" s="40">
        <v>2</v>
      </c>
      <c r="G75" s="40">
        <v>2</v>
      </c>
      <c r="H75" s="40">
        <v>2</v>
      </c>
      <c r="I75" s="40">
        <v>2</v>
      </c>
      <c r="J75" s="40" t="s">
        <v>60</v>
      </c>
      <c r="K75" s="40" t="s">
        <v>60</v>
      </c>
      <c r="L75" s="40" t="s">
        <v>60</v>
      </c>
      <c r="M75" s="40" t="s">
        <v>60</v>
      </c>
      <c r="N75" s="40" t="s">
        <v>60</v>
      </c>
      <c r="O75" s="40">
        <v>2</v>
      </c>
      <c r="P75" s="40">
        <v>2</v>
      </c>
    </row>
    <row r="76" spans="1:16" x14ac:dyDescent="0.3">
      <c r="A76" s="39" t="s">
        <v>134</v>
      </c>
      <c r="B76" s="40">
        <v>2</v>
      </c>
      <c r="C76" s="40">
        <v>2</v>
      </c>
      <c r="D76" s="40">
        <v>3</v>
      </c>
      <c r="E76" s="40">
        <v>2</v>
      </c>
      <c r="F76" s="40">
        <v>2</v>
      </c>
      <c r="G76" s="40">
        <v>3</v>
      </c>
      <c r="H76" s="40">
        <v>2</v>
      </c>
      <c r="I76" s="40">
        <v>3</v>
      </c>
      <c r="J76" s="40">
        <v>3</v>
      </c>
      <c r="K76" s="40">
        <v>2</v>
      </c>
      <c r="L76" s="40">
        <v>2</v>
      </c>
      <c r="M76" s="40">
        <v>2</v>
      </c>
      <c r="N76" s="40">
        <v>3</v>
      </c>
      <c r="O76" s="40">
        <v>2</v>
      </c>
      <c r="P76" s="40">
        <v>2</v>
      </c>
    </row>
    <row r="77" spans="1:16" x14ac:dyDescent="0.3">
      <c r="A77" s="39" t="s">
        <v>135</v>
      </c>
      <c r="B77" s="40">
        <v>1</v>
      </c>
      <c r="C77" s="40">
        <v>1</v>
      </c>
      <c r="D77" s="40">
        <v>1</v>
      </c>
      <c r="E77" s="40">
        <v>1</v>
      </c>
      <c r="F77" s="40">
        <v>1</v>
      </c>
      <c r="G77" s="40">
        <v>3</v>
      </c>
      <c r="H77" s="40">
        <v>3</v>
      </c>
      <c r="I77" s="40">
        <v>3</v>
      </c>
      <c r="J77" s="40">
        <v>1</v>
      </c>
      <c r="K77" s="40">
        <v>3</v>
      </c>
      <c r="L77" s="40">
        <v>1</v>
      </c>
      <c r="M77" s="40">
        <v>1</v>
      </c>
      <c r="N77" s="40">
        <v>1</v>
      </c>
      <c r="O77" s="40">
        <v>3</v>
      </c>
      <c r="P77" s="40">
        <v>3</v>
      </c>
    </row>
    <row r="78" spans="1:16" x14ac:dyDescent="0.3">
      <c r="A78" s="39" t="s">
        <v>136</v>
      </c>
      <c r="B78" s="40">
        <v>2</v>
      </c>
      <c r="C78" s="40">
        <v>2</v>
      </c>
      <c r="D78" s="40">
        <v>2</v>
      </c>
      <c r="E78" s="40">
        <v>2</v>
      </c>
      <c r="F78" s="40">
        <v>2</v>
      </c>
      <c r="G78" s="40">
        <v>2</v>
      </c>
      <c r="H78" s="40">
        <v>2</v>
      </c>
      <c r="I78" s="40">
        <v>2</v>
      </c>
      <c r="J78" s="40">
        <v>2</v>
      </c>
      <c r="K78" s="40">
        <v>2</v>
      </c>
      <c r="L78" s="40">
        <v>2</v>
      </c>
      <c r="M78" s="40">
        <v>2</v>
      </c>
      <c r="N78" s="40">
        <v>2</v>
      </c>
      <c r="O78" s="40">
        <v>2</v>
      </c>
      <c r="P78" s="40">
        <v>2</v>
      </c>
    </row>
    <row r="79" spans="1:16" x14ac:dyDescent="0.3">
      <c r="A79" s="39" t="s">
        <v>137</v>
      </c>
      <c r="B79" s="40">
        <v>2</v>
      </c>
      <c r="C79" s="40">
        <v>2</v>
      </c>
      <c r="D79" s="40">
        <v>2</v>
      </c>
      <c r="E79" s="40">
        <v>2</v>
      </c>
      <c r="F79" s="40">
        <v>2</v>
      </c>
      <c r="G79" s="40">
        <v>3</v>
      </c>
      <c r="H79" s="40">
        <v>3</v>
      </c>
      <c r="I79" s="40">
        <v>3</v>
      </c>
      <c r="J79" s="40">
        <v>2</v>
      </c>
      <c r="K79" s="40">
        <v>2</v>
      </c>
      <c r="L79" s="40">
        <v>2</v>
      </c>
      <c r="M79" s="40">
        <v>3</v>
      </c>
      <c r="N79" s="40">
        <v>2</v>
      </c>
      <c r="O79" s="40">
        <v>2</v>
      </c>
      <c r="P79" s="40">
        <v>2</v>
      </c>
    </row>
    <row r="80" spans="1:16" x14ac:dyDescent="0.3">
      <c r="A80" s="39" t="s">
        <v>138</v>
      </c>
      <c r="B80" s="40">
        <v>3</v>
      </c>
      <c r="C80" s="40">
        <v>1</v>
      </c>
      <c r="D80" s="40">
        <v>3</v>
      </c>
      <c r="E80" s="40">
        <v>3</v>
      </c>
      <c r="F80" s="40">
        <v>3</v>
      </c>
      <c r="G80" s="40">
        <v>3</v>
      </c>
      <c r="H80" s="40">
        <v>3</v>
      </c>
      <c r="I80" s="40">
        <v>1</v>
      </c>
      <c r="J80" s="40">
        <v>3</v>
      </c>
      <c r="K80" s="40">
        <v>3</v>
      </c>
      <c r="L80" s="40">
        <v>3</v>
      </c>
      <c r="M80" s="40">
        <v>3</v>
      </c>
      <c r="N80" s="40">
        <v>3</v>
      </c>
      <c r="O80" s="40">
        <v>1</v>
      </c>
      <c r="P80" s="40">
        <v>1</v>
      </c>
    </row>
    <row r="81" spans="1:16" x14ac:dyDescent="0.3">
      <c r="A81" s="39" t="s">
        <v>139</v>
      </c>
      <c r="B81" s="40">
        <v>2</v>
      </c>
      <c r="C81" s="40">
        <v>2</v>
      </c>
      <c r="D81" s="40">
        <v>2</v>
      </c>
      <c r="E81" s="40">
        <v>2</v>
      </c>
      <c r="F81" s="40">
        <v>3</v>
      </c>
      <c r="G81" s="40">
        <v>3</v>
      </c>
      <c r="H81" s="40">
        <v>3</v>
      </c>
      <c r="I81" s="40">
        <v>2</v>
      </c>
      <c r="J81" s="40" t="s">
        <v>60</v>
      </c>
      <c r="K81" s="40" t="s">
        <v>60</v>
      </c>
      <c r="L81" s="40" t="s">
        <v>60</v>
      </c>
      <c r="M81" s="40" t="s">
        <v>60</v>
      </c>
      <c r="N81" s="40" t="s">
        <v>60</v>
      </c>
      <c r="O81" s="40">
        <v>3</v>
      </c>
      <c r="P81" s="40">
        <v>2</v>
      </c>
    </row>
    <row r="82" spans="1:16" x14ac:dyDescent="0.3">
      <c r="A82" s="39" t="s">
        <v>140</v>
      </c>
      <c r="B82" s="40">
        <v>3</v>
      </c>
      <c r="C82" s="40">
        <v>3</v>
      </c>
      <c r="D82" s="40">
        <v>3</v>
      </c>
      <c r="E82" s="40">
        <v>3</v>
      </c>
      <c r="F82" s="40">
        <v>3</v>
      </c>
      <c r="G82" s="40">
        <v>3</v>
      </c>
      <c r="H82" s="40">
        <v>3</v>
      </c>
      <c r="I82" s="40">
        <v>3</v>
      </c>
      <c r="J82" s="40">
        <v>3</v>
      </c>
      <c r="K82" s="40">
        <v>3</v>
      </c>
      <c r="L82" s="40">
        <v>3</v>
      </c>
      <c r="M82" s="40">
        <v>3</v>
      </c>
      <c r="N82" s="40">
        <v>3</v>
      </c>
      <c r="O82" s="40">
        <v>3</v>
      </c>
      <c r="P82" s="40">
        <v>3</v>
      </c>
    </row>
    <row r="83" spans="1:16" x14ac:dyDescent="0.3">
      <c r="A83" s="39" t="s">
        <v>141</v>
      </c>
      <c r="B83" s="40">
        <v>2</v>
      </c>
      <c r="C83" s="40">
        <v>2</v>
      </c>
      <c r="D83" s="40">
        <v>2</v>
      </c>
      <c r="E83" s="40">
        <v>2</v>
      </c>
      <c r="F83" s="40">
        <v>2</v>
      </c>
      <c r="G83" s="40">
        <v>2</v>
      </c>
      <c r="H83" s="40">
        <v>2</v>
      </c>
      <c r="I83" s="40">
        <v>2</v>
      </c>
      <c r="J83" s="40">
        <v>2</v>
      </c>
      <c r="K83" s="40">
        <v>2</v>
      </c>
      <c r="L83" s="40">
        <v>2</v>
      </c>
      <c r="M83" s="40">
        <v>2</v>
      </c>
      <c r="N83" s="40">
        <v>2</v>
      </c>
      <c r="O83" s="40">
        <v>2</v>
      </c>
      <c r="P83" s="40">
        <v>2</v>
      </c>
    </row>
    <row r="84" spans="1:16" x14ac:dyDescent="0.3">
      <c r="A84" s="39" t="s">
        <v>142</v>
      </c>
      <c r="B84" s="40">
        <v>3</v>
      </c>
      <c r="C84" s="40">
        <v>3</v>
      </c>
      <c r="D84" s="40">
        <v>3</v>
      </c>
      <c r="E84" s="40">
        <v>3</v>
      </c>
      <c r="F84" s="40">
        <v>3</v>
      </c>
      <c r="G84" s="40">
        <v>3</v>
      </c>
      <c r="H84" s="40">
        <v>3</v>
      </c>
      <c r="I84" s="40">
        <v>3</v>
      </c>
      <c r="J84" s="40">
        <v>3</v>
      </c>
      <c r="K84" s="40">
        <v>3</v>
      </c>
      <c r="L84" s="40">
        <v>3</v>
      </c>
      <c r="M84" s="40">
        <v>3</v>
      </c>
      <c r="N84" s="40">
        <v>3</v>
      </c>
      <c r="O84" s="40">
        <v>3</v>
      </c>
      <c r="P84" s="40">
        <v>3</v>
      </c>
    </row>
    <row r="85" spans="1:16" x14ac:dyDescent="0.3">
      <c r="A85" s="39" t="s">
        <v>143</v>
      </c>
      <c r="B85" s="40">
        <v>2</v>
      </c>
      <c r="C85" s="40">
        <v>2</v>
      </c>
      <c r="D85" s="40">
        <v>2</v>
      </c>
      <c r="E85" s="40">
        <v>2</v>
      </c>
      <c r="F85" s="40">
        <v>2</v>
      </c>
      <c r="G85" s="40">
        <v>2</v>
      </c>
      <c r="H85" s="40" t="s">
        <v>60</v>
      </c>
      <c r="I85" s="40">
        <v>1</v>
      </c>
      <c r="J85" s="40" t="s">
        <v>60</v>
      </c>
      <c r="K85" s="40" t="s">
        <v>60</v>
      </c>
      <c r="L85" s="40" t="s">
        <v>60</v>
      </c>
      <c r="M85" s="40" t="s">
        <v>60</v>
      </c>
      <c r="N85" s="40" t="s">
        <v>60</v>
      </c>
      <c r="O85" s="40">
        <v>2</v>
      </c>
      <c r="P85" s="40" t="s">
        <v>60</v>
      </c>
    </row>
    <row r="86" spans="1:16" x14ac:dyDescent="0.3">
      <c r="A86" s="39" t="s">
        <v>144</v>
      </c>
      <c r="B86" s="40">
        <v>2</v>
      </c>
      <c r="C86" s="40">
        <v>2</v>
      </c>
      <c r="D86" s="40">
        <v>2</v>
      </c>
      <c r="E86" s="40">
        <v>2</v>
      </c>
      <c r="F86" s="40">
        <v>2</v>
      </c>
      <c r="G86" s="40">
        <v>2</v>
      </c>
      <c r="H86" s="40" t="s">
        <v>60</v>
      </c>
      <c r="I86" s="40">
        <v>1</v>
      </c>
      <c r="J86" s="40">
        <v>2</v>
      </c>
      <c r="K86" s="40">
        <v>2</v>
      </c>
      <c r="L86" s="40">
        <v>2</v>
      </c>
      <c r="M86" s="40">
        <v>2</v>
      </c>
      <c r="N86" s="40">
        <v>2</v>
      </c>
      <c r="O86" s="40">
        <v>2</v>
      </c>
      <c r="P86" s="40" t="s">
        <v>60</v>
      </c>
    </row>
    <row r="87" spans="1:16" x14ac:dyDescent="0.3">
      <c r="A87" s="39" t="s">
        <v>145</v>
      </c>
      <c r="B87" s="40">
        <v>3</v>
      </c>
      <c r="C87" s="40">
        <v>3</v>
      </c>
      <c r="D87" s="40">
        <v>3</v>
      </c>
      <c r="E87" s="40">
        <v>3</v>
      </c>
      <c r="F87" s="40">
        <v>3</v>
      </c>
      <c r="G87" s="40">
        <v>3</v>
      </c>
      <c r="H87" s="40">
        <v>3</v>
      </c>
      <c r="I87" s="40">
        <v>3</v>
      </c>
      <c r="J87" s="40">
        <v>3</v>
      </c>
      <c r="K87" s="40">
        <v>3</v>
      </c>
      <c r="L87" s="40">
        <v>3</v>
      </c>
      <c r="M87" s="40">
        <v>3</v>
      </c>
      <c r="N87" s="40">
        <v>3</v>
      </c>
      <c r="O87" s="40">
        <v>3</v>
      </c>
      <c r="P87" s="40">
        <v>3</v>
      </c>
    </row>
    <row r="88" spans="1:16" x14ac:dyDescent="0.3">
      <c r="A88" s="39" t="s">
        <v>146</v>
      </c>
      <c r="B88" s="40">
        <v>3</v>
      </c>
      <c r="C88" s="40">
        <v>3</v>
      </c>
      <c r="D88" s="40">
        <v>3</v>
      </c>
      <c r="E88" s="40">
        <v>1</v>
      </c>
      <c r="F88" s="40">
        <v>3</v>
      </c>
      <c r="G88" s="40">
        <v>3</v>
      </c>
      <c r="H88" s="40">
        <v>3</v>
      </c>
      <c r="I88" s="40">
        <v>3</v>
      </c>
      <c r="J88" s="40">
        <v>3</v>
      </c>
      <c r="K88" s="40">
        <v>3</v>
      </c>
      <c r="L88" s="40">
        <v>3</v>
      </c>
      <c r="M88" s="40">
        <v>3</v>
      </c>
      <c r="N88" s="40">
        <v>3</v>
      </c>
      <c r="O88" s="40">
        <v>3</v>
      </c>
      <c r="P88" s="40">
        <v>3</v>
      </c>
    </row>
    <row r="89" spans="1:16" x14ac:dyDescent="0.3">
      <c r="A89" s="39" t="s">
        <v>147</v>
      </c>
      <c r="B89" s="40">
        <v>2</v>
      </c>
      <c r="C89" s="40">
        <v>2</v>
      </c>
      <c r="D89" s="40">
        <v>2</v>
      </c>
      <c r="E89" s="40">
        <v>2</v>
      </c>
      <c r="F89" s="40">
        <v>2</v>
      </c>
      <c r="G89" s="40">
        <v>2</v>
      </c>
      <c r="H89" s="40">
        <v>2</v>
      </c>
      <c r="I89" s="40">
        <v>2</v>
      </c>
      <c r="J89" s="40">
        <v>3</v>
      </c>
      <c r="K89" s="40">
        <v>3</v>
      </c>
      <c r="L89" s="40">
        <v>3</v>
      </c>
      <c r="M89" s="40">
        <v>2</v>
      </c>
      <c r="N89" s="40">
        <v>3</v>
      </c>
      <c r="O89" s="40">
        <v>3</v>
      </c>
      <c r="P89" s="4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5BDE-EDD7-4C64-8107-86F1638BC538}">
  <dimension ref="A1:BQ225"/>
  <sheetViews>
    <sheetView tabSelected="1" zoomScale="55" zoomScaleNormal="55" workbookViewId="0">
      <selection activeCell="Q21" sqref="Q21"/>
    </sheetView>
  </sheetViews>
  <sheetFormatPr defaultRowHeight="14.4" x14ac:dyDescent="0.3"/>
  <cols>
    <col min="1" max="1" width="11" bestFit="1" customWidth="1"/>
    <col min="18" max="18" width="9.77734375" bestFit="1" customWidth="1"/>
    <col min="19" max="19" width="16.109375" bestFit="1" customWidth="1"/>
    <col min="21" max="21" width="14.6640625" bestFit="1" customWidth="1"/>
    <col min="22" max="22" width="17.6640625" style="29" bestFit="1" customWidth="1"/>
    <col min="23" max="23" width="17.6640625" style="29" customWidth="1"/>
    <col min="24" max="24" width="17.6640625" style="45" customWidth="1"/>
    <col min="25" max="25" width="17.6640625" style="29" customWidth="1"/>
    <col min="27" max="30" width="8.21875" customWidth="1"/>
    <col min="31" max="31" width="4.44140625" customWidth="1"/>
    <col min="32" max="32" width="16.109375" bestFit="1" customWidth="1"/>
    <col min="36" max="36" width="17.5546875" bestFit="1" customWidth="1"/>
    <col min="43" max="43" width="15.109375" bestFit="1" customWidth="1"/>
    <col min="45" max="45" width="6.5546875" bestFit="1" customWidth="1"/>
    <col min="50" max="51" width="9.21875" bestFit="1" customWidth="1"/>
    <col min="60" max="60" width="9.21875" bestFit="1" customWidth="1"/>
  </cols>
  <sheetData>
    <row r="1" spans="1:60" ht="43.8" thickBot="1" x14ac:dyDescent="0.35">
      <c r="A1" s="43" t="s">
        <v>53</v>
      </c>
      <c r="B1" s="26" t="s">
        <v>0</v>
      </c>
      <c r="C1" s="6" t="s">
        <v>54</v>
      </c>
      <c r="D1" s="2" t="s">
        <v>55</v>
      </c>
      <c r="E1" s="27" t="s">
        <v>56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6" t="s">
        <v>15</v>
      </c>
      <c r="O1" s="4" t="s">
        <v>13</v>
      </c>
      <c r="P1" s="8"/>
      <c r="R1" s="44" t="s">
        <v>148</v>
      </c>
      <c r="S1" s="44" t="s">
        <v>149</v>
      </c>
      <c r="U1" t="s">
        <v>151</v>
      </c>
      <c r="V1" s="29" t="s">
        <v>152</v>
      </c>
      <c r="W1" s="29" t="s">
        <v>153</v>
      </c>
      <c r="AA1" s="46" t="s">
        <v>154</v>
      </c>
      <c r="AB1" s="46"/>
      <c r="AC1" s="46"/>
      <c r="AD1" s="46"/>
      <c r="AF1" s="47" t="s">
        <v>155</v>
      </c>
      <c r="AG1" s="44" t="s">
        <v>156</v>
      </c>
      <c r="AJ1" t="s">
        <v>157</v>
      </c>
      <c r="AL1" t="s">
        <v>158</v>
      </c>
      <c r="AN1" t="s">
        <v>159</v>
      </c>
      <c r="AP1" t="s">
        <v>160</v>
      </c>
      <c r="AS1" s="43" t="s">
        <v>53</v>
      </c>
      <c r="AT1" s="26" t="s">
        <v>0</v>
      </c>
      <c r="AU1" s="6" t="s">
        <v>54</v>
      </c>
      <c r="AV1" s="2" t="s">
        <v>55</v>
      </c>
      <c r="AW1" s="27" t="s">
        <v>56</v>
      </c>
      <c r="AX1" s="27" t="s">
        <v>3</v>
      </c>
      <c r="AY1" s="27" t="s">
        <v>4</v>
      </c>
      <c r="AZ1" s="27" t="s">
        <v>5</v>
      </c>
      <c r="BA1" s="27" t="s">
        <v>6</v>
      </c>
      <c r="BB1" s="27" t="s">
        <v>7</v>
      </c>
      <c r="BC1" s="27" t="s">
        <v>8</v>
      </c>
      <c r="BD1" s="27" t="s">
        <v>9</v>
      </c>
      <c r="BE1" s="27" t="s">
        <v>10</v>
      </c>
      <c r="BF1" s="6" t="s">
        <v>15</v>
      </c>
      <c r="BG1" s="4" t="s">
        <v>13</v>
      </c>
      <c r="BH1" s="8"/>
    </row>
    <row r="2" spans="1:60" x14ac:dyDescent="0.3">
      <c r="A2" s="28" t="s">
        <v>58</v>
      </c>
      <c r="B2" s="29">
        <f>[1]Calcs!B2</f>
        <v>3</v>
      </c>
      <c r="C2" s="29">
        <f>[1]Calcs!C2</f>
        <v>3</v>
      </c>
      <c r="D2" s="29">
        <f>[1]Calcs!D2</f>
        <v>3</v>
      </c>
      <c r="E2" s="29">
        <f>[1]Calcs!E2</f>
        <v>3</v>
      </c>
      <c r="F2" s="29">
        <f>[1]Calcs!F2</f>
        <v>3</v>
      </c>
      <c r="G2" s="29">
        <f>[1]Calcs!G2</f>
        <v>3</v>
      </c>
      <c r="H2" s="29">
        <f>[1]Calcs!H2</f>
        <v>3</v>
      </c>
      <c r="I2" s="29">
        <f>[1]Calcs!I2</f>
        <v>3</v>
      </c>
      <c r="J2" s="29">
        <f>[1]Calcs!J2</f>
        <v>3</v>
      </c>
      <c r="K2" s="29">
        <f>[1]Calcs!K2</f>
        <v>3</v>
      </c>
      <c r="L2" s="29">
        <f>[1]Calcs!L2</f>
        <v>3</v>
      </c>
      <c r="M2" s="29">
        <f>[1]Calcs!M2</f>
        <v>3</v>
      </c>
      <c r="N2" s="29">
        <f>[1]Calcs!O2</f>
        <v>3</v>
      </c>
      <c r="O2" s="29">
        <f>[1]Calcs!P2</f>
        <v>3</v>
      </c>
      <c r="P2" s="29"/>
      <c r="R2" s="29"/>
      <c r="S2" s="29" t="str">
        <f>B2 &amp; C2&amp;D2&amp;E2&amp;F2&amp;G2&amp;H2&amp;I2&amp;J2&amp;K2&amp;L2&amp;M2&amp;N2&amp;O2</f>
        <v>33333333333333</v>
      </c>
      <c r="U2" s="47" t="str" cm="1">
        <f t="array" ref="U2:U44">_xlfn.UNIQUE(S2:S84)</f>
        <v>33333333333333</v>
      </c>
      <c r="V2" s="48" t="str">
        <f>U2</f>
        <v>33333333333333</v>
      </c>
      <c r="W2" cm="1">
        <f t="array" ref="W2:W43">COUNTIF($S$2:$S$84,V2:V43)</f>
        <v>24</v>
      </c>
      <c r="X2" s="45">
        <f>W2/$A$86</f>
        <v>0.31168831168831168</v>
      </c>
      <c r="AA2" cm="1">
        <f t="array" ref="AA2">_xlfn.UNIQUE(B2:N2,TRUE)</f>
        <v>3</v>
      </c>
      <c r="AF2" t="str">
        <f>_xlfn.CONCAT(AA2:AE2)</f>
        <v>3</v>
      </c>
      <c r="AG2" s="29">
        <v>3</v>
      </c>
      <c r="AJ2" t="s">
        <v>24</v>
      </c>
      <c r="AK2">
        <f>COUNTIF($AG$2:$AG$94,1)</f>
        <v>1</v>
      </c>
      <c r="AL2" s="45">
        <f>AK2/$A$86</f>
        <v>1.2987012987012988E-2</v>
      </c>
      <c r="AN2" t="s">
        <v>24</v>
      </c>
      <c r="AO2">
        <f>AK2+AK5+AK6+AK8</f>
        <v>32</v>
      </c>
      <c r="AP2" s="45">
        <f>AO2/93</f>
        <v>0.34408602150537637</v>
      </c>
      <c r="AS2" s="28" t="s">
        <v>71</v>
      </c>
      <c r="AT2" s="29">
        <v>2</v>
      </c>
      <c r="AU2" s="29">
        <v>2</v>
      </c>
      <c r="AV2" s="29">
        <v>2</v>
      </c>
      <c r="AW2" s="29">
        <v>2</v>
      </c>
      <c r="AX2" s="29">
        <v>2</v>
      </c>
      <c r="AY2" s="29">
        <v>2</v>
      </c>
      <c r="AZ2" s="29">
        <v>1</v>
      </c>
      <c r="BA2" s="29">
        <v>1</v>
      </c>
      <c r="BB2" s="29">
        <v>2</v>
      </c>
      <c r="BC2" s="29">
        <v>2</v>
      </c>
      <c r="BD2" s="29">
        <v>2</v>
      </c>
      <c r="BE2" s="29">
        <v>2</v>
      </c>
      <c r="BF2" s="29">
        <v>2</v>
      </c>
      <c r="BG2" s="29">
        <v>1</v>
      </c>
      <c r="BH2" s="29"/>
    </row>
    <row r="3" spans="1:60" x14ac:dyDescent="0.3">
      <c r="A3" s="28" t="s">
        <v>61</v>
      </c>
      <c r="B3" s="29">
        <f>[1]Calcs!B4</f>
        <v>2</v>
      </c>
      <c r="C3" s="29">
        <f>[1]Calcs!C4</f>
        <v>3</v>
      </c>
      <c r="D3" s="29">
        <f>[1]Calcs!D4</f>
        <v>2</v>
      </c>
      <c r="E3" s="29">
        <f>[1]Calcs!E4</f>
        <v>2</v>
      </c>
      <c r="F3" s="29">
        <f>[1]Calcs!F4</f>
        <v>3</v>
      </c>
      <c r="G3" s="29">
        <f>[1]Calcs!G4</f>
        <v>2</v>
      </c>
      <c r="H3" s="29">
        <f>[1]Calcs!H4</f>
        <v>2</v>
      </c>
      <c r="I3" s="29">
        <f>[1]Calcs!I4</f>
        <v>2</v>
      </c>
      <c r="J3" s="29">
        <f>[1]Calcs!J4</f>
        <v>2</v>
      </c>
      <c r="K3" s="29">
        <f>[1]Calcs!K4</f>
        <v>2</v>
      </c>
      <c r="L3" s="29">
        <f>[1]Calcs!L4</f>
        <v>2</v>
      </c>
      <c r="M3" s="29">
        <f>[1]Calcs!M4</f>
        <v>2</v>
      </c>
      <c r="N3" s="29">
        <f>[1]Calcs!O4</f>
        <v>2</v>
      </c>
      <c r="O3" s="29">
        <f>[1]Calcs!P4</f>
        <v>2</v>
      </c>
      <c r="P3" s="29"/>
      <c r="S3" s="29" t="str">
        <f t="shared" ref="S3:S66" si="0">B3 &amp; C3&amp;D3&amp;E3&amp;F3&amp;G3&amp;H3&amp;I3&amp;J3&amp;K3&amp;L3&amp;M3&amp;N3&amp;O3</f>
        <v>23223222222222</v>
      </c>
      <c r="U3" s="47" t="str">
        <v>23223222222222</v>
      </c>
      <c r="V3" s="48" t="str">
        <f t="shared" ref="V3:V43" si="1">U3</f>
        <v>23223222222222</v>
      </c>
      <c r="W3" s="29">
        <v>1</v>
      </c>
      <c r="X3" s="45">
        <f>W3/$A$86</f>
        <v>1.2987012987012988E-2</v>
      </c>
      <c r="AA3" cm="1">
        <f t="array" ref="AA3:AB3">_xlfn.UNIQUE(B3:N3,TRUE)</f>
        <v>2</v>
      </c>
      <c r="AB3">
        <v>3</v>
      </c>
      <c r="AF3" t="str">
        <f t="shared" ref="AF3:AF66" si="2">_xlfn.CONCAT(AA3:AE3)</f>
        <v>23</v>
      </c>
      <c r="AG3" s="29">
        <v>23</v>
      </c>
      <c r="AJ3" t="s">
        <v>47</v>
      </c>
      <c r="AK3">
        <f>COUNTIF($AG$2:$AG$94,2)</f>
        <v>8</v>
      </c>
      <c r="AL3" s="45">
        <f>AK3/$A$86</f>
        <v>0.1038961038961039</v>
      </c>
      <c r="AN3" t="s">
        <v>47</v>
      </c>
      <c r="AO3">
        <f>AK3+AK5+AK7+AK8</f>
        <v>34</v>
      </c>
      <c r="AP3" s="45">
        <f t="shared" ref="AP3:AP4" si="3">AO3/93</f>
        <v>0.36559139784946237</v>
      </c>
      <c r="AS3" s="28" t="s">
        <v>75</v>
      </c>
      <c r="AT3" s="29">
        <v>2</v>
      </c>
      <c r="AU3" s="29">
        <v>2</v>
      </c>
      <c r="AV3" s="29">
        <v>2</v>
      </c>
      <c r="AW3" s="29">
        <v>2</v>
      </c>
      <c r="AX3" s="29">
        <v>2</v>
      </c>
      <c r="AY3" s="29">
        <v>2</v>
      </c>
      <c r="AZ3" s="29">
        <v>1</v>
      </c>
      <c r="BA3" s="29">
        <v>1</v>
      </c>
      <c r="BB3" s="29">
        <v>2</v>
      </c>
      <c r="BC3" s="29">
        <v>2</v>
      </c>
      <c r="BD3" s="29">
        <v>2</v>
      </c>
      <c r="BE3" s="29">
        <v>2</v>
      </c>
      <c r="BF3" s="29">
        <v>2</v>
      </c>
      <c r="BG3" s="29">
        <v>2</v>
      </c>
      <c r="BH3" s="29"/>
    </row>
    <row r="4" spans="1:60" x14ac:dyDescent="0.3">
      <c r="A4" s="28" t="s">
        <v>62</v>
      </c>
      <c r="B4" s="29">
        <f>[1]Calcs!B5</f>
        <v>3</v>
      </c>
      <c r="C4" s="29">
        <f>[1]Calcs!C5</f>
        <v>1</v>
      </c>
      <c r="D4" s="29">
        <f>[1]Calcs!D5</f>
        <v>3</v>
      </c>
      <c r="E4" s="29">
        <f>[1]Calcs!E5</f>
        <v>3</v>
      </c>
      <c r="F4" s="29">
        <f>[1]Calcs!F5</f>
        <v>3</v>
      </c>
      <c r="G4" s="29">
        <f>[1]Calcs!G5</f>
        <v>3</v>
      </c>
      <c r="H4" s="29">
        <f>[1]Calcs!H5</f>
        <v>3</v>
      </c>
      <c r="I4" s="29">
        <f>[1]Calcs!I5</f>
        <v>3</v>
      </c>
      <c r="J4" s="29">
        <f>[1]Calcs!J5</f>
        <v>3</v>
      </c>
      <c r="K4" s="29">
        <f>[1]Calcs!K5</f>
        <v>3</v>
      </c>
      <c r="L4" s="29">
        <f>[1]Calcs!L5</f>
        <v>3</v>
      </c>
      <c r="M4" s="29">
        <f>[1]Calcs!M5</f>
        <v>3</v>
      </c>
      <c r="N4" s="29">
        <f>[1]Calcs!O5</f>
        <v>1</v>
      </c>
      <c r="O4" s="29">
        <f>[1]Calcs!P5</f>
        <v>3</v>
      </c>
      <c r="P4" s="29"/>
      <c r="R4" s="29"/>
      <c r="S4" s="29" t="str">
        <f t="shared" si="0"/>
        <v>31333333333313</v>
      </c>
      <c r="U4" s="47" t="str">
        <v>31333333333313</v>
      </c>
      <c r="V4" s="48" t="str">
        <f t="shared" si="1"/>
        <v>31333333333313</v>
      </c>
      <c r="W4" s="29">
        <v>1</v>
      </c>
      <c r="X4" s="45">
        <f>W4/$A$86</f>
        <v>1.2987012987012988E-2</v>
      </c>
      <c r="AA4" cm="1">
        <f t="array" ref="AA4:AB4">_xlfn.UNIQUE(B4:N4,TRUE)</f>
        <v>3</v>
      </c>
      <c r="AB4">
        <v>1</v>
      </c>
      <c r="AF4" t="str">
        <f t="shared" si="2"/>
        <v>31</v>
      </c>
      <c r="AG4" s="29">
        <v>13</v>
      </c>
      <c r="AJ4" t="s">
        <v>17</v>
      </c>
      <c r="AK4">
        <f>COUNTIF($AG$2:$AG$94,3)</f>
        <v>24</v>
      </c>
      <c r="AL4" s="45">
        <f>AK4/$A$86</f>
        <v>0.31168831168831168</v>
      </c>
      <c r="AN4" t="s">
        <v>17</v>
      </c>
      <c r="AO4">
        <f>AK4+AK6+AK7+AK8</f>
        <v>59</v>
      </c>
      <c r="AP4" s="45">
        <f t="shared" si="3"/>
        <v>0.63440860215053763</v>
      </c>
      <c r="AS4" s="28" t="s">
        <v>80</v>
      </c>
      <c r="AT4" s="29">
        <v>2</v>
      </c>
      <c r="AU4" s="29">
        <v>2</v>
      </c>
      <c r="AV4" s="29">
        <v>2</v>
      </c>
      <c r="AW4" s="29">
        <v>2</v>
      </c>
      <c r="AX4" s="29">
        <v>2</v>
      </c>
      <c r="AY4" s="29">
        <v>2</v>
      </c>
      <c r="AZ4" s="29">
        <v>2</v>
      </c>
      <c r="BA4" s="29">
        <v>1</v>
      </c>
      <c r="BB4" s="29">
        <v>2</v>
      </c>
      <c r="BC4" s="29">
        <v>2</v>
      </c>
      <c r="BD4" s="29">
        <v>2</v>
      </c>
      <c r="BE4" s="29">
        <v>2</v>
      </c>
      <c r="BF4" s="29">
        <v>2</v>
      </c>
      <c r="BG4" s="29">
        <v>1</v>
      </c>
      <c r="BH4" s="29"/>
    </row>
    <row r="5" spans="1:60" x14ac:dyDescent="0.3">
      <c r="A5" s="28" t="s">
        <v>63</v>
      </c>
      <c r="B5" s="29">
        <f>[1]Calcs!B6</f>
        <v>3</v>
      </c>
      <c r="C5" s="29">
        <f>[1]Calcs!C6</f>
        <v>3</v>
      </c>
      <c r="D5" s="29">
        <f>[1]Calcs!D6</f>
        <v>3</v>
      </c>
      <c r="E5" s="29">
        <f>[1]Calcs!E6</f>
        <v>3</v>
      </c>
      <c r="F5" s="29">
        <f>[1]Calcs!F6</f>
        <v>3</v>
      </c>
      <c r="G5" s="29">
        <f>[1]Calcs!G6</f>
        <v>3</v>
      </c>
      <c r="H5" s="29">
        <f>[1]Calcs!H6</f>
        <v>3</v>
      </c>
      <c r="I5" s="29">
        <f>[1]Calcs!I6</f>
        <v>3</v>
      </c>
      <c r="J5" s="29">
        <f>[1]Calcs!J6</f>
        <v>3</v>
      </c>
      <c r="K5" s="29">
        <f>[1]Calcs!K6</f>
        <v>3</v>
      </c>
      <c r="L5" s="29">
        <f>[1]Calcs!L6</f>
        <v>3</v>
      </c>
      <c r="M5" s="29">
        <f>[1]Calcs!M6</f>
        <v>3</v>
      </c>
      <c r="N5" s="29">
        <f>[1]Calcs!O6</f>
        <v>3</v>
      </c>
      <c r="O5" s="29">
        <f>[1]Calcs!P6</f>
        <v>3</v>
      </c>
      <c r="P5" s="29"/>
      <c r="S5" s="29" t="str">
        <f t="shared" si="0"/>
        <v>33333333333333</v>
      </c>
      <c r="U5" s="47" t="str">
        <v>33323232333323</v>
      </c>
      <c r="V5" s="48" t="str">
        <f t="shared" si="1"/>
        <v>33323232333323</v>
      </c>
      <c r="W5" s="29">
        <v>1</v>
      </c>
      <c r="X5" s="45">
        <f>W5/$A$86</f>
        <v>1.2987012987012988E-2</v>
      </c>
      <c r="AA5" cm="1">
        <f t="array" ref="AA5">_xlfn.UNIQUE(B5:N5,TRUE)</f>
        <v>3</v>
      </c>
      <c r="AF5" t="str">
        <f t="shared" si="2"/>
        <v>3</v>
      </c>
      <c r="AG5" s="29">
        <v>3</v>
      </c>
      <c r="AJ5" t="s">
        <v>161</v>
      </c>
      <c r="AK5">
        <f>COUNTIF($AG$2:$AG$94,12)</f>
        <v>9</v>
      </c>
      <c r="AL5" s="45">
        <f>AK5/$A$86</f>
        <v>0.11688311688311688</v>
      </c>
      <c r="AS5" s="28" t="s">
        <v>83</v>
      </c>
      <c r="AT5" s="29">
        <v>2</v>
      </c>
      <c r="AU5" s="29">
        <v>2</v>
      </c>
      <c r="AV5" s="29">
        <v>2</v>
      </c>
      <c r="AW5" s="29">
        <v>2</v>
      </c>
      <c r="AX5" s="29">
        <v>2</v>
      </c>
      <c r="AY5" s="29">
        <v>2</v>
      </c>
      <c r="AZ5" s="29">
        <v>2</v>
      </c>
      <c r="BA5" s="29">
        <v>1</v>
      </c>
      <c r="BB5" s="29">
        <v>2</v>
      </c>
      <c r="BC5" s="29">
        <v>2</v>
      </c>
      <c r="BD5" s="29">
        <v>2</v>
      </c>
      <c r="BE5" s="29">
        <v>1</v>
      </c>
      <c r="BF5" s="29">
        <v>2</v>
      </c>
      <c r="BG5" s="29">
        <v>2</v>
      </c>
      <c r="BH5" s="29"/>
    </row>
    <row r="6" spans="1:60" x14ac:dyDescent="0.3">
      <c r="A6" s="28" t="s">
        <v>64</v>
      </c>
      <c r="B6" s="29">
        <f>[1]Calcs!B7</f>
        <v>3</v>
      </c>
      <c r="C6" s="29">
        <f>[1]Calcs!C7</f>
        <v>3</v>
      </c>
      <c r="D6" s="29">
        <f>[1]Calcs!D7</f>
        <v>3</v>
      </c>
      <c r="E6" s="29">
        <f>[1]Calcs!E7</f>
        <v>2</v>
      </c>
      <c r="F6" s="29">
        <f>[1]Calcs!F7</f>
        <v>3</v>
      </c>
      <c r="G6" s="29">
        <f>[1]Calcs!G7</f>
        <v>2</v>
      </c>
      <c r="H6" s="29">
        <f>[1]Calcs!H7</f>
        <v>3</v>
      </c>
      <c r="I6" s="29">
        <f>[1]Calcs!I7</f>
        <v>2</v>
      </c>
      <c r="J6" s="29">
        <f>[1]Calcs!J7</f>
        <v>3</v>
      </c>
      <c r="K6" s="29">
        <f>[1]Calcs!K7</f>
        <v>3</v>
      </c>
      <c r="L6" s="29">
        <f>[1]Calcs!L7</f>
        <v>3</v>
      </c>
      <c r="M6" s="29">
        <f>[1]Calcs!M7</f>
        <v>3</v>
      </c>
      <c r="N6" s="29">
        <f>[1]Calcs!O7</f>
        <v>2</v>
      </c>
      <c r="O6" s="29">
        <f>[1]Calcs!P7</f>
        <v>3</v>
      </c>
      <c r="P6" s="29"/>
      <c r="S6" s="29" t="str">
        <f t="shared" si="0"/>
        <v>33323232333323</v>
      </c>
      <c r="U6" s="47" t="str">
        <v>11113333333333</v>
      </c>
      <c r="V6" s="49" t="str">
        <f t="shared" si="1"/>
        <v>11113333333333</v>
      </c>
      <c r="W6" s="29">
        <v>3</v>
      </c>
      <c r="X6" s="45">
        <f>W6/$A$86</f>
        <v>3.896103896103896E-2</v>
      </c>
      <c r="AA6" cm="1">
        <f t="array" ref="AA6:AB6">_xlfn.UNIQUE(B6:N6,TRUE)</f>
        <v>3</v>
      </c>
      <c r="AB6">
        <v>2</v>
      </c>
      <c r="AF6" t="str">
        <f t="shared" si="2"/>
        <v>32</v>
      </c>
      <c r="AG6" s="29">
        <v>23</v>
      </c>
      <c r="AJ6" t="s">
        <v>162</v>
      </c>
      <c r="AK6">
        <f>COUNTIF($AG$2:$AG$94,13)</f>
        <v>18</v>
      </c>
      <c r="AL6" s="45">
        <f>AK6/$A$86</f>
        <v>0.23376623376623376</v>
      </c>
      <c r="AS6" s="28" t="s">
        <v>97</v>
      </c>
      <c r="AT6" s="29">
        <v>2</v>
      </c>
      <c r="AU6" s="29">
        <v>2</v>
      </c>
      <c r="AV6" s="29">
        <v>3</v>
      </c>
      <c r="AW6" s="29">
        <v>2</v>
      </c>
      <c r="AX6" s="29">
        <v>3</v>
      </c>
      <c r="AY6" s="29">
        <v>3</v>
      </c>
      <c r="AZ6" s="29">
        <v>3</v>
      </c>
      <c r="BA6" s="29">
        <v>1</v>
      </c>
      <c r="BB6" s="29">
        <v>3</v>
      </c>
      <c r="BC6" s="29">
        <v>3</v>
      </c>
      <c r="BD6" s="29">
        <v>3</v>
      </c>
      <c r="BE6" s="29">
        <v>3</v>
      </c>
      <c r="BF6" s="29">
        <v>3</v>
      </c>
      <c r="BG6" s="29">
        <v>3</v>
      </c>
      <c r="BH6" s="29"/>
    </row>
    <row r="7" spans="1:60" x14ac:dyDescent="0.3">
      <c r="A7" s="28">
        <v>65</v>
      </c>
      <c r="B7" s="29">
        <f>[1]Calcs!B8</f>
        <v>1</v>
      </c>
      <c r="C7" s="29">
        <f>[1]Calcs!C8</f>
        <v>1</v>
      </c>
      <c r="D7" s="29">
        <f>[1]Calcs!D8</f>
        <v>1</v>
      </c>
      <c r="E7" s="29">
        <f>[1]Calcs!E8</f>
        <v>1</v>
      </c>
      <c r="F7" s="29">
        <f>[1]Calcs!F8</f>
        <v>3</v>
      </c>
      <c r="G7" s="29">
        <f>[1]Calcs!G8</f>
        <v>3</v>
      </c>
      <c r="H7" s="29">
        <f>[1]Calcs!H8</f>
        <v>3</v>
      </c>
      <c r="I7" s="29">
        <f>[1]Calcs!I8</f>
        <v>3</v>
      </c>
      <c r="J7" s="29">
        <f>[1]Calcs!J8</f>
        <v>3</v>
      </c>
      <c r="K7" s="29">
        <f>[1]Calcs!K8</f>
        <v>3</v>
      </c>
      <c r="L7" s="29">
        <f>[1]Calcs!L8</f>
        <v>3</v>
      </c>
      <c r="M7" s="29">
        <f>[1]Calcs!M8</f>
        <v>3</v>
      </c>
      <c r="N7" s="29">
        <f>[1]Calcs!O8</f>
        <v>3</v>
      </c>
      <c r="O7" s="29">
        <f>[1]Calcs!P8</f>
        <v>3</v>
      </c>
      <c r="P7" s="29"/>
      <c r="S7" s="29" t="str">
        <f t="shared" si="0"/>
        <v>11113333333333</v>
      </c>
      <c r="U7" s="47" t="str">
        <v>33333113333311</v>
      </c>
      <c r="V7" s="48" t="str">
        <f t="shared" si="1"/>
        <v>33333113333311</v>
      </c>
      <c r="W7" s="29">
        <v>1</v>
      </c>
      <c r="X7" s="45">
        <f>W7/$A$86</f>
        <v>1.2987012987012988E-2</v>
      </c>
      <c r="AA7" cm="1">
        <f t="array" ref="AA7:AB7">_xlfn.UNIQUE(B7:N7,TRUE)</f>
        <v>1</v>
      </c>
      <c r="AB7">
        <v>3</v>
      </c>
      <c r="AF7" t="str">
        <f t="shared" si="2"/>
        <v>13</v>
      </c>
      <c r="AG7" s="29">
        <v>13</v>
      </c>
      <c r="AJ7" t="s">
        <v>163</v>
      </c>
      <c r="AK7">
        <f>COUNTIF($AG$2:$AG$94,23)</f>
        <v>13</v>
      </c>
      <c r="AL7" s="45">
        <f>AK7/$A$86</f>
        <v>0.16883116883116883</v>
      </c>
      <c r="AS7" s="28" t="s">
        <v>105</v>
      </c>
      <c r="AT7" s="29">
        <v>2</v>
      </c>
      <c r="AU7" s="29">
        <v>2</v>
      </c>
      <c r="AV7" s="29">
        <v>2</v>
      </c>
      <c r="AW7" s="29">
        <v>2</v>
      </c>
      <c r="AX7" s="29">
        <v>2</v>
      </c>
      <c r="AY7" s="29">
        <v>2</v>
      </c>
      <c r="AZ7" s="29">
        <v>1</v>
      </c>
      <c r="BA7" s="29">
        <v>1</v>
      </c>
      <c r="BB7" s="29">
        <v>2</v>
      </c>
      <c r="BC7" s="29">
        <v>3</v>
      </c>
      <c r="BD7" s="29">
        <v>2</v>
      </c>
      <c r="BE7" s="29">
        <v>1</v>
      </c>
      <c r="BF7" s="29">
        <v>2</v>
      </c>
      <c r="BG7" s="29">
        <v>1</v>
      </c>
      <c r="BH7" s="29"/>
    </row>
    <row r="8" spans="1:60" x14ac:dyDescent="0.3">
      <c r="A8" s="28" t="s">
        <v>65</v>
      </c>
      <c r="B8" s="29">
        <f>[1]Calcs!B9</f>
        <v>3</v>
      </c>
      <c r="C8" s="29">
        <f>[1]Calcs!C9</f>
        <v>3</v>
      </c>
      <c r="D8" s="29">
        <f>[1]Calcs!D9</f>
        <v>3</v>
      </c>
      <c r="E8" s="29">
        <f>[1]Calcs!E9</f>
        <v>3</v>
      </c>
      <c r="F8" s="29">
        <f>[1]Calcs!F9</f>
        <v>3</v>
      </c>
      <c r="G8" s="29">
        <f>[1]Calcs!G9</f>
        <v>1</v>
      </c>
      <c r="H8" s="29">
        <f>[1]Calcs!H9</f>
        <v>1</v>
      </c>
      <c r="I8" s="29">
        <f>[1]Calcs!I9</f>
        <v>3</v>
      </c>
      <c r="J8" s="29">
        <f>[1]Calcs!J9</f>
        <v>3</v>
      </c>
      <c r="K8" s="29">
        <f>[1]Calcs!K9</f>
        <v>3</v>
      </c>
      <c r="L8" s="29">
        <f>[1]Calcs!L9</f>
        <v>3</v>
      </c>
      <c r="M8" s="29">
        <f>[1]Calcs!M9</f>
        <v>3</v>
      </c>
      <c r="N8" s="29">
        <f>[1]Calcs!O9</f>
        <v>1</v>
      </c>
      <c r="O8" s="29">
        <f>[1]Calcs!P9</f>
        <v>1</v>
      </c>
      <c r="P8" s="29"/>
      <c r="S8" s="29" t="str">
        <f t="shared" si="0"/>
        <v>33333113333311</v>
      </c>
      <c r="U8" s="47" t="str">
        <v>22222333333323</v>
      </c>
      <c r="V8" s="48" t="str">
        <f t="shared" si="1"/>
        <v>22222333333323</v>
      </c>
      <c r="W8" s="29">
        <v>1</v>
      </c>
      <c r="X8" s="45">
        <f>W8/$A$86</f>
        <v>1.2987012987012988E-2</v>
      </c>
      <c r="AA8" cm="1">
        <f t="array" ref="AA8:AB8">_xlfn.UNIQUE(B8:N8,TRUE)</f>
        <v>3</v>
      </c>
      <c r="AB8">
        <v>1</v>
      </c>
      <c r="AF8" t="str">
        <f t="shared" si="2"/>
        <v>31</v>
      </c>
      <c r="AG8" s="29">
        <v>13</v>
      </c>
      <c r="AJ8" t="s">
        <v>164</v>
      </c>
      <c r="AK8">
        <f>COUNTIF(AG2:AG94,123)</f>
        <v>4</v>
      </c>
      <c r="AL8" s="45">
        <f>AK8/$A$86</f>
        <v>5.1948051948051951E-2</v>
      </c>
      <c r="AS8" s="28" t="s">
        <v>109</v>
      </c>
      <c r="AT8" s="29">
        <v>2</v>
      </c>
      <c r="AU8" s="29">
        <v>2</v>
      </c>
      <c r="AV8" s="29">
        <v>2</v>
      </c>
      <c r="AW8" s="29">
        <v>2</v>
      </c>
      <c r="AX8" s="29">
        <v>2</v>
      </c>
      <c r="AY8" s="29">
        <v>2</v>
      </c>
      <c r="AZ8" s="29">
        <v>1</v>
      </c>
      <c r="BA8" s="29">
        <v>1</v>
      </c>
      <c r="BB8" s="29">
        <v>2</v>
      </c>
      <c r="BC8" s="29">
        <v>2</v>
      </c>
      <c r="BD8" s="29">
        <v>2</v>
      </c>
      <c r="BE8" s="29">
        <v>2</v>
      </c>
      <c r="BF8" s="29">
        <v>2</v>
      </c>
      <c r="BG8" s="29">
        <v>2</v>
      </c>
      <c r="BH8" s="29"/>
    </row>
    <row r="9" spans="1:60" x14ac:dyDescent="0.3">
      <c r="A9" s="28" t="s">
        <v>66</v>
      </c>
      <c r="B9" s="29">
        <f>[1]Calcs!B10</f>
        <v>3</v>
      </c>
      <c r="C9" s="29">
        <f>[1]Calcs!C10</f>
        <v>3</v>
      </c>
      <c r="D9" s="29">
        <f>[1]Calcs!D10</f>
        <v>3</v>
      </c>
      <c r="E9" s="29">
        <f>[1]Calcs!E10</f>
        <v>3</v>
      </c>
      <c r="F9" s="29">
        <f>[1]Calcs!F10</f>
        <v>3</v>
      </c>
      <c r="G9" s="29">
        <f>[1]Calcs!G10</f>
        <v>3</v>
      </c>
      <c r="H9" s="29">
        <f>[1]Calcs!H10</f>
        <v>3</v>
      </c>
      <c r="I9" s="29">
        <f>[1]Calcs!I10</f>
        <v>3</v>
      </c>
      <c r="J9" s="29">
        <f>[1]Calcs!J10</f>
        <v>3</v>
      </c>
      <c r="K9" s="29">
        <f>[1]Calcs!K10</f>
        <v>3</v>
      </c>
      <c r="L9" s="29">
        <f>[1]Calcs!L10</f>
        <v>3</v>
      </c>
      <c r="M9" s="29">
        <f>[1]Calcs!M10</f>
        <v>3</v>
      </c>
      <c r="N9" s="29">
        <f>[1]Calcs!O10</f>
        <v>3</v>
      </c>
      <c r="O9" s="29">
        <f>[1]Calcs!P10</f>
        <v>3</v>
      </c>
      <c r="P9" s="29"/>
      <c r="S9" s="29" t="str">
        <f t="shared" si="0"/>
        <v>33333333333333</v>
      </c>
      <c r="U9" s="47" t="str">
        <v>22222222222222</v>
      </c>
      <c r="V9" s="48" t="str">
        <f t="shared" si="1"/>
        <v>22222222222222</v>
      </c>
      <c r="W9" s="29">
        <v>8</v>
      </c>
      <c r="X9" s="45">
        <f>W9/$A$86</f>
        <v>0.1038961038961039</v>
      </c>
      <c r="AA9" cm="1">
        <f t="array" ref="AA9">_xlfn.UNIQUE(B9:N9,TRUE)</f>
        <v>3</v>
      </c>
      <c r="AF9" t="str">
        <f t="shared" si="2"/>
        <v>3</v>
      </c>
      <c r="AG9">
        <v>3</v>
      </c>
      <c r="AS9" s="28" t="s">
        <v>112</v>
      </c>
      <c r="AT9" s="29">
        <v>2</v>
      </c>
      <c r="AU9" s="29">
        <v>2</v>
      </c>
      <c r="AV9" s="29">
        <v>2</v>
      </c>
      <c r="AW9" s="29">
        <v>2</v>
      </c>
      <c r="AX9" s="29">
        <v>2</v>
      </c>
      <c r="AY9" s="29">
        <v>2</v>
      </c>
      <c r="AZ9" s="29">
        <v>2</v>
      </c>
      <c r="BA9" s="29">
        <v>1</v>
      </c>
      <c r="BB9" s="29">
        <v>2</v>
      </c>
      <c r="BC9" s="29">
        <v>2</v>
      </c>
      <c r="BD9" s="29">
        <v>2</v>
      </c>
      <c r="BE9" s="29">
        <v>1</v>
      </c>
      <c r="BF9" s="29">
        <v>2</v>
      </c>
      <c r="BG9" s="29">
        <v>2</v>
      </c>
      <c r="BH9" s="29"/>
    </row>
    <row r="10" spans="1:60" x14ac:dyDescent="0.3">
      <c r="A10" s="28" t="s">
        <v>67</v>
      </c>
      <c r="B10" s="29">
        <f>[1]Calcs!B11</f>
        <v>2</v>
      </c>
      <c r="C10" s="29">
        <f>[1]Calcs!C11</f>
        <v>2</v>
      </c>
      <c r="D10" s="29">
        <f>[1]Calcs!D11</f>
        <v>2</v>
      </c>
      <c r="E10" s="29">
        <f>[1]Calcs!E11</f>
        <v>2</v>
      </c>
      <c r="F10" s="29">
        <f>[1]Calcs!F11</f>
        <v>2</v>
      </c>
      <c r="G10" s="29">
        <f>[1]Calcs!G11</f>
        <v>3</v>
      </c>
      <c r="H10" s="29">
        <f>[1]Calcs!H11</f>
        <v>3</v>
      </c>
      <c r="I10" s="29">
        <f>[1]Calcs!I11</f>
        <v>3</v>
      </c>
      <c r="J10" s="29">
        <f>[1]Calcs!J11</f>
        <v>3</v>
      </c>
      <c r="K10" s="29">
        <f>[1]Calcs!K11</f>
        <v>3</v>
      </c>
      <c r="L10" s="29">
        <f>[1]Calcs!L11</f>
        <v>3</v>
      </c>
      <c r="M10" s="29">
        <f>[1]Calcs!M11</f>
        <v>3</v>
      </c>
      <c r="N10" s="29">
        <f>[1]Calcs!O11</f>
        <v>2</v>
      </c>
      <c r="O10" s="29">
        <f>[1]Calcs!P11</f>
        <v>3</v>
      </c>
      <c r="P10" s="29"/>
      <c r="S10" s="29" t="str">
        <f t="shared" si="0"/>
        <v>22222333333323</v>
      </c>
      <c r="U10" s="47" t="str">
        <v>11113111111133</v>
      </c>
      <c r="V10" s="48" t="str">
        <f t="shared" si="1"/>
        <v>11113111111133</v>
      </c>
      <c r="W10" s="29">
        <v>1</v>
      </c>
      <c r="X10" s="45">
        <f>W10/$A$86</f>
        <v>1.2987012987012988E-2</v>
      </c>
      <c r="AA10" cm="1">
        <f t="array" ref="AA10:AB10">_xlfn.UNIQUE(B10:N10,TRUE)</f>
        <v>2</v>
      </c>
      <c r="AB10">
        <v>3</v>
      </c>
      <c r="AF10" t="str">
        <f t="shared" si="2"/>
        <v>23</v>
      </c>
      <c r="AG10">
        <v>23</v>
      </c>
      <c r="AL10" s="50">
        <f>SUM(AL2:AL8)</f>
        <v>1</v>
      </c>
      <c r="AS10" s="28" t="s">
        <v>116</v>
      </c>
      <c r="AT10" s="29">
        <v>2</v>
      </c>
      <c r="AU10" s="29">
        <v>2</v>
      </c>
      <c r="AV10" s="29">
        <v>2</v>
      </c>
      <c r="AW10" s="29">
        <v>2</v>
      </c>
      <c r="AX10" s="29">
        <v>2</v>
      </c>
      <c r="AY10" s="29">
        <v>2</v>
      </c>
      <c r="AZ10" s="29">
        <v>1</v>
      </c>
      <c r="BA10" s="29">
        <v>1</v>
      </c>
      <c r="BB10" s="29">
        <v>2</v>
      </c>
      <c r="BC10" s="29">
        <v>2</v>
      </c>
      <c r="BD10" s="29">
        <v>2</v>
      </c>
      <c r="BE10" s="29">
        <v>2</v>
      </c>
      <c r="BF10" s="29">
        <v>2</v>
      </c>
      <c r="BG10" s="29">
        <v>1</v>
      </c>
      <c r="BH10" s="29"/>
    </row>
    <row r="11" spans="1:60" x14ac:dyDescent="0.3">
      <c r="A11" s="28" t="s">
        <v>68</v>
      </c>
      <c r="B11" s="29">
        <f>[1]Calcs!B12</f>
        <v>2</v>
      </c>
      <c r="C11" s="29">
        <f>[1]Calcs!C12</f>
        <v>2</v>
      </c>
      <c r="D11" s="29">
        <f>[1]Calcs!D12</f>
        <v>2</v>
      </c>
      <c r="E11" s="29">
        <f>[1]Calcs!E12</f>
        <v>2</v>
      </c>
      <c r="F11" s="29">
        <f>[1]Calcs!F12</f>
        <v>2</v>
      </c>
      <c r="G11" s="29">
        <f>[1]Calcs!G12</f>
        <v>2</v>
      </c>
      <c r="H11" s="29">
        <f>[1]Calcs!H12</f>
        <v>2</v>
      </c>
      <c r="I11" s="29">
        <f>[1]Calcs!I12</f>
        <v>2</v>
      </c>
      <c r="J11" s="29">
        <f>[1]Calcs!J12</f>
        <v>2</v>
      </c>
      <c r="K11" s="29">
        <f>[1]Calcs!K12</f>
        <v>2</v>
      </c>
      <c r="L11" s="29">
        <f>[1]Calcs!L12</f>
        <v>2</v>
      </c>
      <c r="M11" s="29">
        <f>[1]Calcs!M12</f>
        <v>2</v>
      </c>
      <c r="N11" s="29">
        <f>[1]Calcs!O12</f>
        <v>2</v>
      </c>
      <c r="O11" s="29">
        <f>[1]Calcs!P12</f>
        <v>2</v>
      </c>
      <c r="P11" s="29"/>
      <c r="S11" s="29" t="str">
        <f t="shared" si="0"/>
        <v>22222222222222</v>
      </c>
      <c r="U11" s="47" t="str">
        <v>22222211222221</v>
      </c>
      <c r="V11" s="48" t="str">
        <f t="shared" si="1"/>
        <v>22222211222221</v>
      </c>
      <c r="W11" s="29">
        <v>2</v>
      </c>
      <c r="X11" s="45">
        <f>W11/$A$86</f>
        <v>2.5974025974025976E-2</v>
      </c>
      <c r="AA11" cm="1">
        <f t="array" ref="AA11">_xlfn.UNIQUE(B11:N11,TRUE)</f>
        <v>2</v>
      </c>
      <c r="AF11" t="str">
        <f t="shared" si="2"/>
        <v>2</v>
      </c>
      <c r="AG11">
        <v>2</v>
      </c>
      <c r="AL11" s="50"/>
      <c r="AS11" s="28" t="s">
        <v>120</v>
      </c>
      <c r="AT11" s="29">
        <v>2</v>
      </c>
      <c r="AU11" s="29">
        <v>2</v>
      </c>
      <c r="AV11" s="29">
        <v>2</v>
      </c>
      <c r="AW11" s="29">
        <v>2</v>
      </c>
      <c r="AX11" s="29">
        <v>2</v>
      </c>
      <c r="AY11" s="29">
        <v>2</v>
      </c>
      <c r="AZ11" s="29">
        <v>2</v>
      </c>
      <c r="BA11" s="29">
        <v>1</v>
      </c>
      <c r="BB11" s="29">
        <v>2</v>
      </c>
      <c r="BC11" s="29">
        <v>2</v>
      </c>
      <c r="BD11" s="29">
        <v>2</v>
      </c>
      <c r="BE11" s="29">
        <v>2</v>
      </c>
      <c r="BF11" s="29">
        <v>2</v>
      </c>
      <c r="BG11" s="29">
        <v>2</v>
      </c>
      <c r="BH11" s="29"/>
    </row>
    <row r="12" spans="1:60" x14ac:dyDescent="0.3">
      <c r="A12" s="28" t="s">
        <v>69</v>
      </c>
      <c r="B12" s="29">
        <f>[1]Calcs!B13</f>
        <v>3</v>
      </c>
      <c r="C12" s="29">
        <f>[1]Calcs!C13</f>
        <v>3</v>
      </c>
      <c r="D12" s="29">
        <f>[1]Calcs!D13</f>
        <v>3</v>
      </c>
      <c r="E12" s="29">
        <f>[1]Calcs!E13</f>
        <v>3</v>
      </c>
      <c r="F12" s="29">
        <f>[1]Calcs!F13</f>
        <v>3</v>
      </c>
      <c r="G12" s="29">
        <f>[1]Calcs!G13</f>
        <v>3</v>
      </c>
      <c r="H12" s="29">
        <f>[1]Calcs!H13</f>
        <v>3</v>
      </c>
      <c r="I12" s="29">
        <f>[1]Calcs!I13</f>
        <v>3</v>
      </c>
      <c r="J12" s="29">
        <f>[1]Calcs!J13</f>
        <v>3</v>
      </c>
      <c r="K12" s="29">
        <f>[1]Calcs!K13</f>
        <v>3</v>
      </c>
      <c r="L12" s="29">
        <f>[1]Calcs!L13</f>
        <v>3</v>
      </c>
      <c r="M12" s="29">
        <f>[1]Calcs!M13</f>
        <v>3</v>
      </c>
      <c r="N12" s="29">
        <f>[1]Calcs!O13</f>
        <v>3</v>
      </c>
      <c r="O12" s="29">
        <f>[1]Calcs!P13</f>
        <v>3</v>
      </c>
      <c r="P12" s="29"/>
      <c r="S12" s="29" t="str">
        <f t="shared" si="0"/>
        <v>33333333333333</v>
      </c>
      <c r="U12" s="47" t="str">
        <v>33332323232333</v>
      </c>
      <c r="V12" s="48" t="str">
        <f t="shared" si="1"/>
        <v>33332323232333</v>
      </c>
      <c r="W12" s="29">
        <v>1</v>
      </c>
      <c r="X12" s="45">
        <f>W12/$A$86</f>
        <v>1.2987012987012988E-2</v>
      </c>
      <c r="AA12" cm="1">
        <f t="array" ref="AA12">_xlfn.UNIQUE(B12:N12,TRUE)</f>
        <v>3</v>
      </c>
      <c r="AF12" t="str">
        <f t="shared" si="2"/>
        <v>3</v>
      </c>
      <c r="AG12">
        <v>3</v>
      </c>
      <c r="AS12" s="28" t="s">
        <v>129</v>
      </c>
      <c r="AT12" s="29">
        <v>1</v>
      </c>
      <c r="AU12" s="29">
        <v>2</v>
      </c>
      <c r="AV12" s="29">
        <v>2</v>
      </c>
      <c r="AW12" s="29">
        <v>2</v>
      </c>
      <c r="AX12" s="29">
        <v>2</v>
      </c>
      <c r="AY12" s="29">
        <v>2</v>
      </c>
      <c r="AZ12" s="29">
        <v>1</v>
      </c>
      <c r="BA12" s="29">
        <v>1</v>
      </c>
      <c r="BB12" s="29">
        <v>2</v>
      </c>
      <c r="BC12" s="29">
        <v>2</v>
      </c>
      <c r="BD12" s="29">
        <v>2</v>
      </c>
      <c r="BE12" s="29">
        <v>2</v>
      </c>
      <c r="BF12" s="29">
        <v>2</v>
      </c>
      <c r="BG12" s="29">
        <v>2</v>
      </c>
      <c r="BH12" s="29"/>
    </row>
    <row r="13" spans="1:60" x14ac:dyDescent="0.3">
      <c r="A13" s="28" t="s">
        <v>70</v>
      </c>
      <c r="B13" s="29">
        <f>[1]Calcs!B14</f>
        <v>1</v>
      </c>
      <c r="C13" s="29">
        <f>[1]Calcs!C14</f>
        <v>1</v>
      </c>
      <c r="D13" s="29">
        <f>[1]Calcs!D14</f>
        <v>1</v>
      </c>
      <c r="E13" s="29">
        <f>[1]Calcs!E14</f>
        <v>1</v>
      </c>
      <c r="F13" s="29">
        <f>[1]Calcs!F14</f>
        <v>3</v>
      </c>
      <c r="G13" s="29">
        <f>[1]Calcs!G14</f>
        <v>1</v>
      </c>
      <c r="H13" s="29">
        <f>[1]Calcs!H14</f>
        <v>1</v>
      </c>
      <c r="I13" s="29">
        <f>[1]Calcs!I14</f>
        <v>1</v>
      </c>
      <c r="J13" s="29">
        <f>[1]Calcs!J14</f>
        <v>1</v>
      </c>
      <c r="K13" s="29">
        <f>[1]Calcs!K14</f>
        <v>1</v>
      </c>
      <c r="L13" s="29">
        <f>[1]Calcs!L14</f>
        <v>1</v>
      </c>
      <c r="M13" s="29">
        <f>[1]Calcs!M14</f>
        <v>1</v>
      </c>
      <c r="N13" s="29">
        <f>[1]Calcs!O14</f>
        <v>3</v>
      </c>
      <c r="O13" s="29">
        <f>[1]Calcs!P14</f>
        <v>3</v>
      </c>
      <c r="P13" s="29"/>
      <c r="S13" s="29" t="str">
        <f t="shared" si="0"/>
        <v>11113111111133</v>
      </c>
      <c r="U13" s="47" t="str">
        <v>22222211222222</v>
      </c>
      <c r="V13" s="48" t="str">
        <f t="shared" si="1"/>
        <v>22222211222222</v>
      </c>
      <c r="W13" s="29">
        <v>2</v>
      </c>
      <c r="X13" s="45">
        <f>W13/$A$86</f>
        <v>2.5974025974025976E-2</v>
      </c>
      <c r="AA13" cm="1">
        <f t="array" ref="AA13:AB13">_xlfn.UNIQUE(B13:N13,TRUE)</f>
        <v>1</v>
      </c>
      <c r="AB13">
        <v>3</v>
      </c>
      <c r="AF13" t="str">
        <f t="shared" si="2"/>
        <v>13</v>
      </c>
      <c r="AG13">
        <v>13</v>
      </c>
      <c r="AL13" t="s">
        <v>165</v>
      </c>
    </row>
    <row r="14" spans="1:60" x14ac:dyDescent="0.3">
      <c r="A14" s="28" t="s">
        <v>71</v>
      </c>
      <c r="B14" s="29">
        <f>[1]Calcs!B15</f>
        <v>2</v>
      </c>
      <c r="C14" s="29">
        <f>[1]Calcs!C15</f>
        <v>2</v>
      </c>
      <c r="D14" s="29">
        <f>[1]Calcs!D15</f>
        <v>2</v>
      </c>
      <c r="E14" s="29">
        <f>[1]Calcs!E15</f>
        <v>2</v>
      </c>
      <c r="F14" s="29">
        <f>[1]Calcs!F15</f>
        <v>2</v>
      </c>
      <c r="G14" s="29">
        <f>[1]Calcs!G15</f>
        <v>2</v>
      </c>
      <c r="H14" s="29">
        <f>[1]Calcs!H15</f>
        <v>1</v>
      </c>
      <c r="I14" s="29">
        <f>[1]Calcs!I15</f>
        <v>1</v>
      </c>
      <c r="J14" s="29">
        <f>[1]Calcs!J15</f>
        <v>2</v>
      </c>
      <c r="K14" s="29">
        <f>[1]Calcs!K15</f>
        <v>2</v>
      </c>
      <c r="L14" s="29">
        <f>[1]Calcs!L15</f>
        <v>2</v>
      </c>
      <c r="M14" s="29">
        <f>[1]Calcs!M15</f>
        <v>2</v>
      </c>
      <c r="N14" s="29">
        <f>[1]Calcs!O15</f>
        <v>2</v>
      </c>
      <c r="O14" s="29">
        <f>[1]Calcs!P15</f>
        <v>1</v>
      </c>
      <c r="P14" s="29"/>
      <c r="S14" s="29" t="str">
        <f t="shared" si="0"/>
        <v>22222211222221</v>
      </c>
      <c r="U14" s="47" t="str">
        <v>22222323232233</v>
      </c>
      <c r="V14" s="48" t="str">
        <f t="shared" si="1"/>
        <v>22222323232233</v>
      </c>
      <c r="W14" s="29">
        <v>1</v>
      </c>
      <c r="X14" s="45">
        <f>W14/$A$86</f>
        <v>1.2987012987012988E-2</v>
      </c>
      <c r="AA14" cm="1">
        <f t="array" ref="AA14:AB14">_xlfn.UNIQUE(B14:N14,TRUE)</f>
        <v>2</v>
      </c>
      <c r="AB14">
        <v>1</v>
      </c>
      <c r="AF14" t="str">
        <f t="shared" si="2"/>
        <v>21</v>
      </c>
      <c r="AG14">
        <v>12</v>
      </c>
      <c r="AS14" s="28"/>
      <c r="AT14" s="29"/>
      <c r="AU14" s="29"/>
      <c r="AV14" s="29"/>
      <c r="AW14" s="29"/>
      <c r="AX14" s="29"/>
      <c r="AY14" s="29" t="s">
        <v>166</v>
      </c>
      <c r="AZ14" s="30" t="s">
        <v>167</v>
      </c>
      <c r="BA14" s="29" t="s">
        <v>168</v>
      </c>
      <c r="BB14" s="45">
        <v>0.54545454545454541</v>
      </c>
      <c r="BC14" s="29"/>
      <c r="BD14" s="29"/>
      <c r="BE14" s="29"/>
      <c r="BF14" s="29"/>
      <c r="BG14" s="29"/>
      <c r="BH14" s="29"/>
    </row>
    <row r="15" spans="1:60" x14ac:dyDescent="0.3">
      <c r="A15" s="28" t="s">
        <v>73</v>
      </c>
      <c r="B15" s="29">
        <f>[1]Calcs!B16</f>
        <v>3</v>
      </c>
      <c r="C15" s="29">
        <f>[1]Calcs!C16</f>
        <v>3</v>
      </c>
      <c r="D15" s="29">
        <f>[1]Calcs!D16</f>
        <v>3</v>
      </c>
      <c r="E15" s="29">
        <f>[1]Calcs!E16</f>
        <v>3</v>
      </c>
      <c r="F15" s="29">
        <f>[1]Calcs!F16</f>
        <v>2</v>
      </c>
      <c r="G15" s="29">
        <f>[1]Calcs!G16</f>
        <v>3</v>
      </c>
      <c r="H15" s="29">
        <f>[1]Calcs!H16</f>
        <v>2</v>
      </c>
      <c r="I15" s="29">
        <f>[1]Calcs!I16</f>
        <v>3</v>
      </c>
      <c r="J15" s="29">
        <f>[1]Calcs!J16</f>
        <v>2</v>
      </c>
      <c r="K15" s="29">
        <f>[1]Calcs!K16</f>
        <v>3</v>
      </c>
      <c r="L15" s="29">
        <f>[1]Calcs!L16</f>
        <v>2</v>
      </c>
      <c r="M15" s="29">
        <f>[1]Calcs!M16</f>
        <v>3</v>
      </c>
      <c r="N15" s="29">
        <f>[1]Calcs!O16</f>
        <v>3</v>
      </c>
      <c r="O15" s="29">
        <f>[1]Calcs!P16</f>
        <v>3</v>
      </c>
      <c r="P15" s="29"/>
      <c r="S15" s="29" t="str">
        <f t="shared" si="0"/>
        <v>33332323232333</v>
      </c>
      <c r="U15" s="47" t="str">
        <v>22222221222221</v>
      </c>
      <c r="V15" s="48" t="str">
        <f t="shared" si="1"/>
        <v>22222221222221</v>
      </c>
      <c r="W15" s="29">
        <v>1</v>
      </c>
      <c r="X15" s="45">
        <f>W15/$A$86</f>
        <v>1.2987012987012988E-2</v>
      </c>
      <c r="AA15" cm="1">
        <f t="array" ref="AA15:AB15">_xlfn.UNIQUE(B15:N15,TRUE)</f>
        <v>3</v>
      </c>
      <c r="AB15">
        <v>2</v>
      </c>
      <c r="AF15" t="str">
        <f t="shared" si="2"/>
        <v>32</v>
      </c>
      <c r="AG15">
        <v>23</v>
      </c>
      <c r="AS15" s="28"/>
      <c r="AT15" s="29"/>
      <c r="AU15" s="29"/>
      <c r="AV15" s="29"/>
      <c r="AW15" s="29"/>
      <c r="AX15" s="29"/>
      <c r="AY15" s="29" t="s">
        <v>169</v>
      </c>
      <c r="AZ15" s="30" t="s">
        <v>170</v>
      </c>
      <c r="BA15" s="29" t="s">
        <v>168</v>
      </c>
      <c r="BB15" s="45">
        <v>0.36363636363636365</v>
      </c>
      <c r="BC15" s="29"/>
      <c r="BD15" s="29"/>
      <c r="BE15" s="29"/>
      <c r="BF15" s="29"/>
      <c r="BG15" s="45">
        <f>11/A86</f>
        <v>0.14285714285714285</v>
      </c>
      <c r="BH15" s="29"/>
    </row>
    <row r="16" spans="1:60" x14ac:dyDescent="0.3">
      <c r="A16" s="28" t="s">
        <v>75</v>
      </c>
      <c r="B16" s="29">
        <f>[1]Calcs!B17</f>
        <v>2</v>
      </c>
      <c r="C16" s="29">
        <f>[1]Calcs!C17</f>
        <v>2</v>
      </c>
      <c r="D16" s="29">
        <f>[1]Calcs!D17</f>
        <v>2</v>
      </c>
      <c r="E16" s="29">
        <f>[1]Calcs!E17</f>
        <v>2</v>
      </c>
      <c r="F16" s="29">
        <f>[1]Calcs!F17</f>
        <v>2</v>
      </c>
      <c r="G16" s="29">
        <f>[1]Calcs!G17</f>
        <v>2</v>
      </c>
      <c r="H16" s="29">
        <f>[1]Calcs!H17</f>
        <v>1</v>
      </c>
      <c r="I16" s="29">
        <f>[1]Calcs!I17</f>
        <v>1</v>
      </c>
      <c r="J16" s="29">
        <f>[1]Calcs!J17</f>
        <v>2</v>
      </c>
      <c r="K16" s="29">
        <f>[1]Calcs!K17</f>
        <v>2</v>
      </c>
      <c r="L16" s="29">
        <f>[1]Calcs!L17</f>
        <v>2</v>
      </c>
      <c r="M16" s="29">
        <f>[1]Calcs!M17</f>
        <v>2</v>
      </c>
      <c r="N16" s="29">
        <f>[1]Calcs!O17</f>
        <v>2</v>
      </c>
      <c r="O16" s="29">
        <f>[1]Calcs!P17</f>
        <v>2</v>
      </c>
      <c r="P16" s="29"/>
      <c r="S16" s="29" t="str">
        <f t="shared" si="0"/>
        <v>22222211222222</v>
      </c>
      <c r="U16" s="47" t="str">
        <v>22222332232232</v>
      </c>
      <c r="V16" s="48" t="str">
        <f t="shared" si="1"/>
        <v>22222332232232</v>
      </c>
      <c r="W16" s="29">
        <v>1</v>
      </c>
      <c r="X16" s="45">
        <f>W16/$A$86</f>
        <v>1.2987012987012988E-2</v>
      </c>
      <c r="AA16" cm="1">
        <f t="array" ref="AA16:AB16">_xlfn.UNIQUE(B16:N16,TRUE)</f>
        <v>2</v>
      </c>
      <c r="AB16">
        <v>1</v>
      </c>
      <c r="AF16" t="str">
        <f t="shared" si="2"/>
        <v>21</v>
      </c>
      <c r="AG16">
        <v>12</v>
      </c>
      <c r="AS16" s="28"/>
      <c r="AT16" s="29"/>
      <c r="AU16" s="29"/>
      <c r="AV16" s="29"/>
      <c r="AW16" s="29"/>
      <c r="AX16" s="29"/>
      <c r="AY16" s="29" t="s">
        <v>47</v>
      </c>
      <c r="AZ16" s="30" t="s">
        <v>167</v>
      </c>
      <c r="BA16" s="29" t="s">
        <v>168</v>
      </c>
      <c r="BB16" s="45">
        <v>0.54545454545454497</v>
      </c>
      <c r="BC16" s="29"/>
      <c r="BD16" s="29"/>
      <c r="BE16" s="29"/>
      <c r="BF16" s="29"/>
      <c r="BG16" s="29"/>
      <c r="BH16" s="29"/>
    </row>
    <row r="17" spans="1:60" x14ac:dyDescent="0.3">
      <c r="A17" s="28" t="s">
        <v>76</v>
      </c>
      <c r="B17" s="29">
        <f>[1]Calcs!B18</f>
        <v>2</v>
      </c>
      <c r="C17" s="29">
        <f>[1]Calcs!C18</f>
        <v>2</v>
      </c>
      <c r="D17" s="29">
        <f>[1]Calcs!D18</f>
        <v>2</v>
      </c>
      <c r="E17" s="29">
        <f>[1]Calcs!E18</f>
        <v>2</v>
      </c>
      <c r="F17" s="29">
        <f>[1]Calcs!F18</f>
        <v>2</v>
      </c>
      <c r="G17" s="29">
        <f>[1]Calcs!G18</f>
        <v>2</v>
      </c>
      <c r="H17" s="29">
        <f>[1]Calcs!H18</f>
        <v>2</v>
      </c>
      <c r="I17" s="29">
        <f>[1]Calcs!I18</f>
        <v>2</v>
      </c>
      <c r="J17" s="29">
        <f>[1]Calcs!J18</f>
        <v>2</v>
      </c>
      <c r="K17" s="29">
        <f>[1]Calcs!K18</f>
        <v>2</v>
      </c>
      <c r="L17" s="29">
        <f>[1]Calcs!L18</f>
        <v>2</v>
      </c>
      <c r="M17" s="29">
        <f>[1]Calcs!M18</f>
        <v>2</v>
      </c>
      <c r="N17" s="29">
        <f>[1]Calcs!O18</f>
        <v>2</v>
      </c>
      <c r="O17" s="29">
        <f>[1]Calcs!P18</f>
        <v>2</v>
      </c>
      <c r="P17" s="29"/>
      <c r="S17" s="29" t="str">
        <f t="shared" si="0"/>
        <v>22222222222222</v>
      </c>
      <c r="U17" s="47" t="str">
        <v>22222221222122</v>
      </c>
      <c r="V17" s="48" t="str">
        <f t="shared" si="1"/>
        <v>22222221222122</v>
      </c>
      <c r="W17" s="29">
        <v>2</v>
      </c>
      <c r="X17" s="45">
        <f>W17/$A$86</f>
        <v>2.5974025974025976E-2</v>
      </c>
      <c r="AA17" cm="1">
        <f t="array" ref="AA17">_xlfn.UNIQUE(B17:N17,TRUE)</f>
        <v>2</v>
      </c>
      <c r="AF17" t="str">
        <f t="shared" si="2"/>
        <v>2</v>
      </c>
      <c r="AG17">
        <v>2</v>
      </c>
    </row>
    <row r="18" spans="1:60" x14ac:dyDescent="0.3">
      <c r="A18" s="28" t="s">
        <v>77</v>
      </c>
      <c r="B18" s="29">
        <f>[1]Calcs!B19</f>
        <v>2</v>
      </c>
      <c r="C18" s="29">
        <f>[1]Calcs!C19</f>
        <v>2</v>
      </c>
      <c r="D18" s="29">
        <f>[1]Calcs!D19</f>
        <v>2</v>
      </c>
      <c r="E18" s="29">
        <f>[1]Calcs!E19</f>
        <v>2</v>
      </c>
      <c r="F18" s="29">
        <f>[1]Calcs!F19</f>
        <v>2</v>
      </c>
      <c r="G18" s="29">
        <f>[1]Calcs!G19</f>
        <v>3</v>
      </c>
      <c r="H18" s="29">
        <f>[1]Calcs!H19</f>
        <v>2</v>
      </c>
      <c r="I18" s="29">
        <f>[1]Calcs!I19</f>
        <v>3</v>
      </c>
      <c r="J18" s="29">
        <f>[1]Calcs!J19</f>
        <v>2</v>
      </c>
      <c r="K18" s="29">
        <f>[1]Calcs!K19</f>
        <v>3</v>
      </c>
      <c r="L18" s="29">
        <f>[1]Calcs!L19</f>
        <v>2</v>
      </c>
      <c r="M18" s="29">
        <f>[1]Calcs!M19</f>
        <v>2</v>
      </c>
      <c r="N18" s="29">
        <f>[1]Calcs!O19</f>
        <v>3</v>
      </c>
      <c r="O18" s="29">
        <f>[1]Calcs!P19</f>
        <v>3</v>
      </c>
      <c r="P18" s="29"/>
      <c r="S18" s="29" t="str">
        <f t="shared" si="0"/>
        <v>22222323232233</v>
      </c>
      <c r="U18" s="47" t="str">
        <v>33333133313311</v>
      </c>
      <c r="V18" s="48" t="str">
        <f t="shared" si="1"/>
        <v>33333133313311</v>
      </c>
      <c r="W18" s="29">
        <v>1</v>
      </c>
      <c r="X18" s="45">
        <f>W18/$A$86</f>
        <v>1.2987012987012988E-2</v>
      </c>
      <c r="AA18" cm="1">
        <f t="array" ref="AA18:AB18">_xlfn.UNIQUE(B18:N18,TRUE)</f>
        <v>2</v>
      </c>
      <c r="AB18">
        <v>3</v>
      </c>
      <c r="AF18" t="str">
        <f t="shared" si="2"/>
        <v>23</v>
      </c>
      <c r="AG18">
        <v>23</v>
      </c>
      <c r="BA18" s="29"/>
    </row>
    <row r="19" spans="1:60" x14ac:dyDescent="0.3">
      <c r="A19" s="28" t="s">
        <v>78</v>
      </c>
      <c r="B19" s="29">
        <f>[1]Calcs!B20</f>
        <v>1</v>
      </c>
      <c r="C19" s="29">
        <f>[1]Calcs!C20</f>
        <v>1</v>
      </c>
      <c r="D19" s="29">
        <f>[1]Calcs!D20</f>
        <v>1</v>
      </c>
      <c r="E19" s="29">
        <f>[1]Calcs!E20</f>
        <v>1</v>
      </c>
      <c r="F19" s="29">
        <f>[1]Calcs!F20</f>
        <v>3</v>
      </c>
      <c r="G19" s="29">
        <f>[1]Calcs!G20</f>
        <v>3</v>
      </c>
      <c r="H19" s="29">
        <f>[1]Calcs!H20</f>
        <v>3</v>
      </c>
      <c r="I19" s="29">
        <f>[1]Calcs!I20</f>
        <v>3</v>
      </c>
      <c r="J19" s="29">
        <f>[1]Calcs!J20</f>
        <v>3</v>
      </c>
      <c r="K19" s="29">
        <f>[1]Calcs!K20</f>
        <v>3</v>
      </c>
      <c r="L19" s="29">
        <f>[1]Calcs!L20</f>
        <v>3</v>
      </c>
      <c r="M19" s="29">
        <f>[1]Calcs!M20</f>
        <v>3</v>
      </c>
      <c r="N19" s="29">
        <f>[1]Calcs!O20</f>
        <v>3</v>
      </c>
      <c r="O19" s="29">
        <f>[1]Calcs!P20</f>
        <v>3</v>
      </c>
      <c r="P19" s="29"/>
      <c r="S19" s="29" t="str">
        <f t="shared" si="0"/>
        <v>11113333333333</v>
      </c>
      <c r="U19" s="47" t="str">
        <v>32322232222222</v>
      </c>
      <c r="V19" s="48" t="str">
        <f t="shared" si="1"/>
        <v>32322232222222</v>
      </c>
      <c r="W19" s="29">
        <v>1</v>
      </c>
      <c r="X19" s="45">
        <f>W19/$A$86</f>
        <v>1.2987012987012988E-2</v>
      </c>
      <c r="AA19" cm="1">
        <f t="array" ref="AA19:AB19">_xlfn.UNIQUE(B19:N19,TRUE)</f>
        <v>1</v>
      </c>
      <c r="AB19">
        <v>3</v>
      </c>
      <c r="AF19" t="str">
        <f t="shared" si="2"/>
        <v>13</v>
      </c>
      <c r="AG19">
        <v>13</v>
      </c>
    </row>
    <row r="20" spans="1:60" x14ac:dyDescent="0.3">
      <c r="A20" s="28" t="s">
        <v>79</v>
      </c>
      <c r="B20" s="29">
        <f>[1]Calcs!B21</f>
        <v>3</v>
      </c>
      <c r="C20" s="29">
        <f>[1]Calcs!C21</f>
        <v>3</v>
      </c>
      <c r="D20" s="29">
        <f>[1]Calcs!D21</f>
        <v>3</v>
      </c>
      <c r="E20" s="29">
        <f>[1]Calcs!E21</f>
        <v>3</v>
      </c>
      <c r="F20" s="29">
        <f>[1]Calcs!F21</f>
        <v>3</v>
      </c>
      <c r="G20" s="29">
        <f>[1]Calcs!G21</f>
        <v>3</v>
      </c>
      <c r="H20" s="29">
        <f>[1]Calcs!H21</f>
        <v>3</v>
      </c>
      <c r="I20" s="29">
        <f>[1]Calcs!I21</f>
        <v>3</v>
      </c>
      <c r="J20" s="29">
        <f>[1]Calcs!J21</f>
        <v>3</v>
      </c>
      <c r="K20" s="29">
        <f>[1]Calcs!K21</f>
        <v>3</v>
      </c>
      <c r="L20" s="29">
        <f>[1]Calcs!L21</f>
        <v>3</v>
      </c>
      <c r="M20" s="29">
        <f>[1]Calcs!M21</f>
        <v>3</v>
      </c>
      <c r="N20" s="29">
        <f>[1]Calcs!O21</f>
        <v>3</v>
      </c>
      <c r="O20" s="29">
        <f>[1]Calcs!P21</f>
        <v>3</v>
      </c>
      <c r="P20" s="29"/>
      <c r="S20" s="29" t="str">
        <f t="shared" si="0"/>
        <v>33333333333333</v>
      </c>
      <c r="U20" s="47" t="str">
        <v>33333333333133</v>
      </c>
      <c r="V20" s="48" t="str">
        <f t="shared" si="1"/>
        <v>33333333333133</v>
      </c>
      <c r="W20" s="29">
        <v>1</v>
      </c>
      <c r="X20" s="45">
        <f>W20/$A$86</f>
        <v>1.2987012987012988E-2</v>
      </c>
      <c r="AA20" cm="1">
        <f t="array" ref="AA20">_xlfn.UNIQUE(B20:N20,TRUE)</f>
        <v>3</v>
      </c>
      <c r="AF20" t="str">
        <f t="shared" si="2"/>
        <v>3</v>
      </c>
      <c r="AG20">
        <v>3</v>
      </c>
      <c r="AS20" s="28"/>
      <c r="AT20" s="29">
        <v>1</v>
      </c>
      <c r="AU20" s="29">
        <v>1</v>
      </c>
      <c r="AV20" s="29">
        <v>1</v>
      </c>
      <c r="AW20" s="29">
        <v>1</v>
      </c>
      <c r="AX20" s="29">
        <v>3</v>
      </c>
      <c r="AY20" s="29">
        <v>3</v>
      </c>
      <c r="AZ20" s="29">
        <v>3</v>
      </c>
      <c r="BA20" s="29">
        <v>3</v>
      </c>
      <c r="BB20" s="29">
        <v>3</v>
      </c>
      <c r="BC20" s="29">
        <v>3</v>
      </c>
      <c r="BD20" s="29">
        <v>3</v>
      </c>
      <c r="BE20" s="29">
        <v>3</v>
      </c>
      <c r="BF20" s="29">
        <v>3</v>
      </c>
      <c r="BG20" s="29">
        <v>3</v>
      </c>
      <c r="BH20" s="29"/>
    </row>
    <row r="21" spans="1:60" x14ac:dyDescent="0.3">
      <c r="A21" s="28" t="s">
        <v>80</v>
      </c>
      <c r="B21" s="29">
        <f>[1]Calcs!B22</f>
        <v>2</v>
      </c>
      <c r="C21" s="29">
        <f>[1]Calcs!C22</f>
        <v>2</v>
      </c>
      <c r="D21" s="29">
        <f>[1]Calcs!D22</f>
        <v>2</v>
      </c>
      <c r="E21" s="29">
        <f>[1]Calcs!E22</f>
        <v>2</v>
      </c>
      <c r="F21" s="29">
        <f>[1]Calcs!F22</f>
        <v>2</v>
      </c>
      <c r="G21" s="29">
        <f>[1]Calcs!G22</f>
        <v>2</v>
      </c>
      <c r="H21" s="29">
        <f>[1]Calcs!H22</f>
        <v>2</v>
      </c>
      <c r="I21" s="29">
        <f>[1]Calcs!I22</f>
        <v>1</v>
      </c>
      <c r="J21" s="29">
        <f>[1]Calcs!J22</f>
        <v>2</v>
      </c>
      <c r="K21" s="29">
        <f>[1]Calcs!K22</f>
        <v>2</v>
      </c>
      <c r="L21" s="29">
        <f>[1]Calcs!L22</f>
        <v>2</v>
      </c>
      <c r="M21" s="29">
        <f>[1]Calcs!M22</f>
        <v>2</v>
      </c>
      <c r="N21" s="29">
        <f>[1]Calcs!O22</f>
        <v>2</v>
      </c>
      <c r="O21" s="29">
        <f>[1]Calcs!P22</f>
        <v>1</v>
      </c>
      <c r="P21" s="29"/>
      <c r="S21" s="29" t="str">
        <f t="shared" si="0"/>
        <v>22222221222221</v>
      </c>
      <c r="U21" s="47" t="str">
        <v>11111111111111</v>
      </c>
      <c r="V21" s="48" t="str">
        <f t="shared" si="1"/>
        <v>11111111111111</v>
      </c>
      <c r="W21" s="29">
        <v>1</v>
      </c>
      <c r="X21" s="45">
        <f>W21/$A$86</f>
        <v>1.2987012987012988E-2</v>
      </c>
      <c r="AA21" cm="1">
        <f t="array" ref="AA21:AB21">_xlfn.UNIQUE(B21:N21,TRUE)</f>
        <v>2</v>
      </c>
      <c r="AB21">
        <v>1</v>
      </c>
      <c r="AF21" t="str">
        <f t="shared" si="2"/>
        <v>21</v>
      </c>
      <c r="AG21">
        <v>12</v>
      </c>
      <c r="AS21" s="28"/>
      <c r="AT21" s="29">
        <v>1</v>
      </c>
      <c r="AU21" s="29">
        <v>1</v>
      </c>
      <c r="AV21" s="29">
        <v>1</v>
      </c>
      <c r="AW21" s="29">
        <v>1</v>
      </c>
      <c r="AX21" s="29">
        <v>3</v>
      </c>
      <c r="AY21" s="29">
        <v>1</v>
      </c>
      <c r="AZ21" s="29">
        <v>1</v>
      </c>
      <c r="BA21" s="29">
        <v>1</v>
      </c>
      <c r="BB21" s="29">
        <v>1</v>
      </c>
      <c r="BC21" s="29">
        <v>1</v>
      </c>
      <c r="BD21" s="29">
        <v>1</v>
      </c>
      <c r="BE21" s="29">
        <v>1</v>
      </c>
      <c r="BF21" s="29">
        <v>3</v>
      </c>
      <c r="BG21" s="29">
        <v>3</v>
      </c>
      <c r="BH21" s="29"/>
    </row>
    <row r="22" spans="1:60" x14ac:dyDescent="0.3">
      <c r="A22" s="28" t="s">
        <v>81</v>
      </c>
      <c r="B22" s="29">
        <f>[1]Calcs!B23</f>
        <v>2</v>
      </c>
      <c r="C22" s="29">
        <f>[1]Calcs!C23</f>
        <v>2</v>
      </c>
      <c r="D22" s="29">
        <f>[1]Calcs!D23</f>
        <v>2</v>
      </c>
      <c r="E22" s="29">
        <f>[1]Calcs!E23</f>
        <v>2</v>
      </c>
      <c r="F22" s="29">
        <f>[1]Calcs!F23</f>
        <v>2</v>
      </c>
      <c r="G22" s="29">
        <f>[1]Calcs!G23</f>
        <v>3</v>
      </c>
      <c r="H22" s="29">
        <f>[1]Calcs!H23</f>
        <v>3</v>
      </c>
      <c r="I22" s="29">
        <f>[1]Calcs!I23</f>
        <v>2</v>
      </c>
      <c r="J22" s="29">
        <f>[1]Calcs!J23</f>
        <v>2</v>
      </c>
      <c r="K22" s="29">
        <f>[1]Calcs!K23</f>
        <v>3</v>
      </c>
      <c r="L22" s="29">
        <f>[1]Calcs!L23</f>
        <v>2</v>
      </c>
      <c r="M22" s="29">
        <f>[1]Calcs!M23</f>
        <v>2</v>
      </c>
      <c r="N22" s="29">
        <f>[1]Calcs!O23</f>
        <v>3</v>
      </c>
      <c r="O22" s="29">
        <f>[1]Calcs!P23</f>
        <v>2</v>
      </c>
      <c r="P22" s="29"/>
      <c r="S22" s="29" t="str">
        <f t="shared" si="0"/>
        <v>22222332232232</v>
      </c>
      <c r="U22" s="47" t="str">
        <v>22222223222322</v>
      </c>
      <c r="V22" s="48" t="str">
        <f t="shared" si="1"/>
        <v>22222223222322</v>
      </c>
      <c r="W22" s="29">
        <v>1</v>
      </c>
      <c r="X22" s="45">
        <f>W22/$A$86</f>
        <v>1.2987012987012988E-2</v>
      </c>
      <c r="AA22" cm="1">
        <f t="array" ref="AA22:AB22">_xlfn.UNIQUE(B22:N22,TRUE)</f>
        <v>2</v>
      </c>
      <c r="AB22">
        <v>3</v>
      </c>
      <c r="AF22" t="str">
        <f t="shared" si="2"/>
        <v>23</v>
      </c>
      <c r="AG22">
        <v>23</v>
      </c>
      <c r="AI22">
        <v>1</v>
      </c>
      <c r="AJ22" t="s">
        <v>24</v>
      </c>
      <c r="AS22" s="28"/>
      <c r="AT22" s="29">
        <v>1</v>
      </c>
      <c r="AU22" s="29">
        <v>1</v>
      </c>
      <c r="AV22" s="29">
        <v>1</v>
      </c>
      <c r="AW22" s="29">
        <v>1</v>
      </c>
      <c r="AX22" s="29">
        <v>3</v>
      </c>
      <c r="AY22" s="29">
        <v>3</v>
      </c>
      <c r="AZ22" s="29">
        <v>3</v>
      </c>
      <c r="BA22" s="29">
        <v>3</v>
      </c>
      <c r="BB22" s="29">
        <v>3</v>
      </c>
      <c r="BC22" s="29">
        <v>3</v>
      </c>
      <c r="BD22" s="29">
        <v>3</v>
      </c>
      <c r="BE22" s="29">
        <v>3</v>
      </c>
      <c r="BF22" s="29">
        <v>3</v>
      </c>
      <c r="BG22" s="29">
        <v>3</v>
      </c>
      <c r="BH22" s="29"/>
    </row>
    <row r="23" spans="1:60" x14ac:dyDescent="0.3">
      <c r="A23" s="28" t="s">
        <v>82</v>
      </c>
      <c r="B23" s="29">
        <f>[1]Calcs!B24</f>
        <v>3</v>
      </c>
      <c r="C23" s="29">
        <f>[1]Calcs!C24</f>
        <v>3</v>
      </c>
      <c r="D23" s="29">
        <f>[1]Calcs!D24</f>
        <v>3</v>
      </c>
      <c r="E23" s="29">
        <f>[1]Calcs!E24</f>
        <v>3</v>
      </c>
      <c r="F23" s="29">
        <f>[1]Calcs!F24</f>
        <v>3</v>
      </c>
      <c r="G23" s="29">
        <f>[1]Calcs!G24</f>
        <v>3</v>
      </c>
      <c r="H23" s="29">
        <f>[1]Calcs!H24</f>
        <v>3</v>
      </c>
      <c r="I23" s="29">
        <f>[1]Calcs!I24</f>
        <v>3</v>
      </c>
      <c r="J23" s="29">
        <f>[1]Calcs!J24</f>
        <v>3</v>
      </c>
      <c r="K23" s="29">
        <f>[1]Calcs!K24</f>
        <v>3</v>
      </c>
      <c r="L23" s="29">
        <f>[1]Calcs!L24</f>
        <v>3</v>
      </c>
      <c r="M23" s="29">
        <f>[1]Calcs!M24</f>
        <v>3</v>
      </c>
      <c r="N23" s="29">
        <f>[1]Calcs!O24</f>
        <v>3</v>
      </c>
      <c r="O23" s="29">
        <f>[1]Calcs!P24</f>
        <v>3</v>
      </c>
      <c r="P23" s="29"/>
      <c r="S23" s="29" t="str">
        <f t="shared" si="0"/>
        <v>33333333333333</v>
      </c>
      <c r="U23" s="47" t="str">
        <v>31311131333331</v>
      </c>
      <c r="V23" s="48" t="str">
        <f t="shared" si="1"/>
        <v>31311131333331</v>
      </c>
      <c r="W23" s="29">
        <v>1</v>
      </c>
      <c r="X23" s="45">
        <f>W23/$A$86</f>
        <v>1.2987012987012988E-2</v>
      </c>
      <c r="AA23" cm="1">
        <f t="array" ref="AA23">_xlfn.UNIQUE(B23:N23,TRUE)</f>
        <v>3</v>
      </c>
      <c r="AF23" t="str">
        <f t="shared" si="2"/>
        <v>3</v>
      </c>
      <c r="AG23">
        <v>3</v>
      </c>
      <c r="AI23">
        <v>2</v>
      </c>
      <c r="AJ23" t="s">
        <v>47</v>
      </c>
      <c r="AS23" s="28"/>
      <c r="AT23" s="29">
        <v>1</v>
      </c>
      <c r="AU23" s="29">
        <v>1</v>
      </c>
      <c r="AV23" s="29">
        <v>1</v>
      </c>
      <c r="AW23" s="29">
        <v>1</v>
      </c>
      <c r="AX23" s="29">
        <v>1</v>
      </c>
      <c r="AY23" s="29">
        <v>1</v>
      </c>
      <c r="AZ23" s="29">
        <v>1</v>
      </c>
      <c r="BA23" s="29">
        <v>1</v>
      </c>
      <c r="BB23" s="29">
        <v>1</v>
      </c>
      <c r="BC23" s="29">
        <v>1</v>
      </c>
      <c r="BD23" s="29">
        <v>1</v>
      </c>
      <c r="BE23" s="29">
        <v>1</v>
      </c>
      <c r="BF23" s="29">
        <v>1</v>
      </c>
      <c r="BG23" s="29">
        <v>1</v>
      </c>
      <c r="BH23" s="29"/>
    </row>
    <row r="24" spans="1:60" x14ac:dyDescent="0.3">
      <c r="A24" s="28" t="s">
        <v>83</v>
      </c>
      <c r="B24" s="29">
        <f>[1]Calcs!B25</f>
        <v>2</v>
      </c>
      <c r="C24" s="29">
        <f>[1]Calcs!C25</f>
        <v>2</v>
      </c>
      <c r="D24" s="29">
        <f>[1]Calcs!D25</f>
        <v>2</v>
      </c>
      <c r="E24" s="29">
        <f>[1]Calcs!E25</f>
        <v>2</v>
      </c>
      <c r="F24" s="29">
        <f>[1]Calcs!F25</f>
        <v>2</v>
      </c>
      <c r="G24" s="29">
        <f>[1]Calcs!G25</f>
        <v>2</v>
      </c>
      <c r="H24" s="29">
        <f>[1]Calcs!H25</f>
        <v>2</v>
      </c>
      <c r="I24" s="29">
        <f>[1]Calcs!I25</f>
        <v>1</v>
      </c>
      <c r="J24" s="29">
        <f>[1]Calcs!J25</f>
        <v>2</v>
      </c>
      <c r="K24" s="29">
        <f>[1]Calcs!K25</f>
        <v>2</v>
      </c>
      <c r="L24" s="29">
        <f>[1]Calcs!L25</f>
        <v>2</v>
      </c>
      <c r="M24" s="29">
        <f>[1]Calcs!M25</f>
        <v>1</v>
      </c>
      <c r="N24" s="29">
        <f>[1]Calcs!O25</f>
        <v>2</v>
      </c>
      <c r="O24" s="29">
        <f>[1]Calcs!P25</f>
        <v>2</v>
      </c>
      <c r="P24" s="29"/>
      <c r="S24" s="29" t="str">
        <f t="shared" si="0"/>
        <v>22222221222122</v>
      </c>
      <c r="U24" s="47" t="str">
        <v>11113313333333</v>
      </c>
      <c r="V24" s="49" t="str">
        <f t="shared" si="1"/>
        <v>11113313333333</v>
      </c>
      <c r="W24" s="29">
        <v>1</v>
      </c>
      <c r="X24" s="45">
        <f>W24/$A$86</f>
        <v>1.2987012987012988E-2</v>
      </c>
      <c r="AA24" cm="1">
        <f t="array" ref="AA24:AB24">_xlfn.UNIQUE(B24:N24,TRUE)</f>
        <v>2</v>
      </c>
      <c r="AB24">
        <v>1</v>
      </c>
      <c r="AF24" t="str">
        <f t="shared" si="2"/>
        <v>21</v>
      </c>
      <c r="AG24">
        <v>12</v>
      </c>
      <c r="AI24">
        <v>3</v>
      </c>
      <c r="AJ24" t="s">
        <v>17</v>
      </c>
      <c r="AS24" s="28"/>
      <c r="AT24" s="29">
        <v>1</v>
      </c>
      <c r="AU24" s="29">
        <v>1</v>
      </c>
      <c r="AV24" s="29">
        <v>1</v>
      </c>
      <c r="AW24" s="29">
        <v>1</v>
      </c>
      <c r="AX24" s="29">
        <v>3</v>
      </c>
      <c r="AY24" s="29">
        <v>3</v>
      </c>
      <c r="AZ24" s="29">
        <v>1</v>
      </c>
      <c r="BA24" s="29">
        <v>3</v>
      </c>
      <c r="BB24" s="29">
        <v>3</v>
      </c>
      <c r="BC24" s="29">
        <v>3</v>
      </c>
      <c r="BD24" s="29">
        <v>3</v>
      </c>
      <c r="BE24" s="29">
        <v>3</v>
      </c>
      <c r="BF24" s="29">
        <v>3</v>
      </c>
      <c r="BG24" s="29">
        <v>3</v>
      </c>
      <c r="BH24" s="29"/>
    </row>
    <row r="25" spans="1:60" x14ac:dyDescent="0.3">
      <c r="A25" s="28" t="s">
        <v>84</v>
      </c>
      <c r="B25" s="29">
        <f>[1]Calcs!B26</f>
        <v>3</v>
      </c>
      <c r="C25" s="29">
        <f>[1]Calcs!C26</f>
        <v>3</v>
      </c>
      <c r="D25" s="29">
        <f>[1]Calcs!D26</f>
        <v>3</v>
      </c>
      <c r="E25" s="29">
        <f>[1]Calcs!E26</f>
        <v>3</v>
      </c>
      <c r="F25" s="29">
        <f>[1]Calcs!F26</f>
        <v>3</v>
      </c>
      <c r="G25" s="29">
        <f>[1]Calcs!G26</f>
        <v>3</v>
      </c>
      <c r="H25" s="29">
        <f>[1]Calcs!H26</f>
        <v>3</v>
      </c>
      <c r="I25" s="29">
        <f>[1]Calcs!I26</f>
        <v>3</v>
      </c>
      <c r="J25" s="29">
        <f>[1]Calcs!J26</f>
        <v>3</v>
      </c>
      <c r="K25" s="29">
        <f>[1]Calcs!K26</f>
        <v>3</v>
      </c>
      <c r="L25" s="29">
        <f>[1]Calcs!L26</f>
        <v>3</v>
      </c>
      <c r="M25" s="29">
        <f>[1]Calcs!M26</f>
        <v>3</v>
      </c>
      <c r="N25" s="29">
        <f>[1]Calcs!O26</f>
        <v>3</v>
      </c>
      <c r="O25" s="29">
        <f>[1]Calcs!P26</f>
        <v>3</v>
      </c>
      <c r="P25" s="29"/>
      <c r="S25" s="29" t="str">
        <f t="shared" si="0"/>
        <v>33333333333333</v>
      </c>
      <c r="U25" s="47" t="str">
        <v>11111131321311</v>
      </c>
      <c r="V25" s="48" t="str">
        <f t="shared" si="1"/>
        <v>11111131321311</v>
      </c>
      <c r="W25" s="29">
        <v>1</v>
      </c>
      <c r="X25" s="45">
        <f>W25/$A$86</f>
        <v>1.2987012987012988E-2</v>
      </c>
      <c r="AA25" cm="1">
        <f t="array" ref="AA25">_xlfn.UNIQUE(B25:N25,TRUE)</f>
        <v>3</v>
      </c>
      <c r="AF25" t="str">
        <f t="shared" si="2"/>
        <v>3</v>
      </c>
      <c r="AG25">
        <v>3</v>
      </c>
      <c r="AI25">
        <v>4</v>
      </c>
      <c r="AJ25" t="s">
        <v>171</v>
      </c>
      <c r="AS25" s="28"/>
      <c r="AT25" s="29">
        <v>1</v>
      </c>
      <c r="AU25" s="29">
        <v>1</v>
      </c>
      <c r="AV25" s="29">
        <v>1</v>
      </c>
      <c r="AW25" s="29">
        <v>1</v>
      </c>
      <c r="AX25" s="29">
        <v>1</v>
      </c>
      <c r="AY25" s="29">
        <v>1</v>
      </c>
      <c r="AZ25" s="29">
        <v>3</v>
      </c>
      <c r="BA25" s="29">
        <v>1</v>
      </c>
      <c r="BB25" s="29">
        <v>3</v>
      </c>
      <c r="BC25" s="29">
        <v>2</v>
      </c>
      <c r="BD25" s="29">
        <v>1</v>
      </c>
      <c r="BE25" s="29">
        <v>3</v>
      </c>
      <c r="BF25" s="29">
        <v>1</v>
      </c>
      <c r="BG25" s="29">
        <v>1</v>
      </c>
      <c r="BH25" s="29"/>
    </row>
    <row r="26" spans="1:60" x14ac:dyDescent="0.3">
      <c r="A26" s="28" t="s">
        <v>85</v>
      </c>
      <c r="B26" s="29">
        <f>[1]Calcs!B27</f>
        <v>2</v>
      </c>
      <c r="C26" s="29">
        <f>[1]Calcs!C27</f>
        <v>2</v>
      </c>
      <c r="D26" s="29">
        <f>[1]Calcs!D27</f>
        <v>2</v>
      </c>
      <c r="E26" s="29">
        <f>[1]Calcs!E27</f>
        <v>2</v>
      </c>
      <c r="F26" s="29">
        <f>[1]Calcs!F27</f>
        <v>2</v>
      </c>
      <c r="G26" s="29">
        <f>[1]Calcs!G27</f>
        <v>2</v>
      </c>
      <c r="H26" s="29">
        <f>[1]Calcs!H27</f>
        <v>2</v>
      </c>
      <c r="I26" s="29">
        <f>[1]Calcs!I27</f>
        <v>2</v>
      </c>
      <c r="J26" s="29">
        <f>[1]Calcs!J27</f>
        <v>2</v>
      </c>
      <c r="K26" s="29">
        <f>[1]Calcs!K27</f>
        <v>2</v>
      </c>
      <c r="L26" s="29">
        <f>[1]Calcs!L27</f>
        <v>2</v>
      </c>
      <c r="M26" s="29">
        <f>[1]Calcs!M27</f>
        <v>2</v>
      </c>
      <c r="N26" s="29">
        <f>[1]Calcs!O27</f>
        <v>2</v>
      </c>
      <c r="O26" s="29">
        <f>[1]Calcs!P27</f>
        <v>2</v>
      </c>
      <c r="P26" s="29"/>
      <c r="S26" s="29" t="str">
        <f t="shared" si="0"/>
        <v>22222222222222</v>
      </c>
      <c r="U26" s="47" t="str">
        <v>22323331333333</v>
      </c>
      <c r="V26" s="48" t="str">
        <f t="shared" si="1"/>
        <v>22323331333333</v>
      </c>
      <c r="W26" s="29">
        <v>1</v>
      </c>
      <c r="X26" s="45">
        <f>W26/$A$86</f>
        <v>1.2987012987012988E-2</v>
      </c>
      <c r="AA26" cm="1">
        <f t="array" ref="AA26">_xlfn.UNIQUE(B26:N26,TRUE)</f>
        <v>2</v>
      </c>
      <c r="AF26" t="str">
        <f t="shared" si="2"/>
        <v>2</v>
      </c>
      <c r="AG26">
        <v>2</v>
      </c>
      <c r="AI26">
        <v>5</v>
      </c>
      <c r="AJ26" t="s">
        <v>172</v>
      </c>
      <c r="AL26" t="s">
        <v>173</v>
      </c>
      <c r="AM26" t="s">
        <v>158</v>
      </c>
      <c r="AS26" s="28"/>
      <c r="AT26" s="29">
        <v>1</v>
      </c>
      <c r="AU26" s="29">
        <v>1</v>
      </c>
      <c r="AV26" s="29">
        <v>1</v>
      </c>
      <c r="AW26" s="29">
        <v>1</v>
      </c>
      <c r="AX26" s="29">
        <v>1</v>
      </c>
      <c r="AY26" s="29">
        <v>1</v>
      </c>
      <c r="AZ26" s="29">
        <v>3</v>
      </c>
      <c r="BA26" s="29">
        <v>1</v>
      </c>
      <c r="BB26" s="29">
        <v>1</v>
      </c>
      <c r="BC26" s="29">
        <v>1</v>
      </c>
      <c r="BD26" s="29">
        <v>1</v>
      </c>
      <c r="BE26" s="29">
        <v>1</v>
      </c>
      <c r="BF26" s="29">
        <v>1</v>
      </c>
      <c r="BG26" s="29">
        <v>1</v>
      </c>
      <c r="BH26" s="29"/>
    </row>
    <row r="27" spans="1:60" x14ac:dyDescent="0.3">
      <c r="A27" s="28" t="s">
        <v>86</v>
      </c>
      <c r="B27" s="29">
        <f>[1]Calcs!B28</f>
        <v>3</v>
      </c>
      <c r="C27" s="29">
        <f>[1]Calcs!C28</f>
        <v>3</v>
      </c>
      <c r="D27" s="29">
        <f>[1]Calcs!D28</f>
        <v>3</v>
      </c>
      <c r="E27" s="29">
        <f>[1]Calcs!E28</f>
        <v>3</v>
      </c>
      <c r="F27" s="29">
        <f>[1]Calcs!F28</f>
        <v>3</v>
      </c>
      <c r="G27" s="29">
        <f>[1]Calcs!G28</f>
        <v>1</v>
      </c>
      <c r="H27" s="29">
        <f>[1]Calcs!H28</f>
        <v>3</v>
      </c>
      <c r="I27" s="29">
        <f>[1]Calcs!I28</f>
        <v>3</v>
      </c>
      <c r="J27" s="29">
        <f>[1]Calcs!J28</f>
        <v>3</v>
      </c>
      <c r="K27" s="29">
        <f>[1]Calcs!K28</f>
        <v>1</v>
      </c>
      <c r="L27" s="29">
        <f>[1]Calcs!L28</f>
        <v>3</v>
      </c>
      <c r="M27" s="29">
        <f>[1]Calcs!M28</f>
        <v>3</v>
      </c>
      <c r="N27" s="29">
        <f>[1]Calcs!O28</f>
        <v>1</v>
      </c>
      <c r="O27" s="29">
        <f>[1]Calcs!P28</f>
        <v>1</v>
      </c>
      <c r="P27" s="29"/>
      <c r="S27" s="29" t="str">
        <f t="shared" si="0"/>
        <v>33333133313311</v>
      </c>
      <c r="U27" s="47" t="str">
        <v>22222233222223</v>
      </c>
      <c r="V27" s="48" t="str">
        <f t="shared" si="1"/>
        <v>22222233222223</v>
      </c>
      <c r="W27" s="29">
        <v>1</v>
      </c>
      <c r="X27" s="45">
        <f>W27/$A$86</f>
        <v>1.2987012987012988E-2</v>
      </c>
      <c r="AA27" cm="1">
        <f t="array" ref="AA27:AB27">_xlfn.UNIQUE(B27:N27,TRUE)</f>
        <v>3</v>
      </c>
      <c r="AB27">
        <v>1</v>
      </c>
      <c r="AF27" t="str">
        <f t="shared" si="2"/>
        <v>31</v>
      </c>
      <c r="AG27">
        <v>13</v>
      </c>
      <c r="AI27">
        <v>6</v>
      </c>
      <c r="AJ27" t="s">
        <v>174</v>
      </c>
      <c r="AL27" t="s">
        <v>24</v>
      </c>
      <c r="AM27" s="45">
        <v>1.2987012987012988E-2</v>
      </c>
      <c r="AS27" s="28"/>
      <c r="AT27" s="29">
        <v>1</v>
      </c>
      <c r="AU27" s="29">
        <v>1</v>
      </c>
      <c r="AV27" s="29">
        <v>1</v>
      </c>
      <c r="AW27" s="29">
        <v>1</v>
      </c>
      <c r="AX27" s="29">
        <v>3</v>
      </c>
      <c r="AY27" s="29">
        <v>3</v>
      </c>
      <c r="AZ27" s="29">
        <v>3</v>
      </c>
      <c r="BA27" s="29">
        <v>3</v>
      </c>
      <c r="BB27" s="29">
        <v>1</v>
      </c>
      <c r="BC27" s="29">
        <v>3</v>
      </c>
      <c r="BD27" s="29">
        <v>1</v>
      </c>
      <c r="BE27" s="29">
        <v>1</v>
      </c>
      <c r="BF27" s="29">
        <v>3</v>
      </c>
      <c r="BG27" s="29">
        <v>3</v>
      </c>
      <c r="BH27" s="29"/>
    </row>
    <row r="28" spans="1:60" x14ac:dyDescent="0.3">
      <c r="A28" s="28" t="s">
        <v>87</v>
      </c>
      <c r="B28" s="29">
        <f>[1]Calcs!B29</f>
        <v>3</v>
      </c>
      <c r="C28" s="29">
        <f>[1]Calcs!C29</f>
        <v>3</v>
      </c>
      <c r="D28" s="29">
        <f>[1]Calcs!D29</f>
        <v>3</v>
      </c>
      <c r="E28" s="29">
        <f>[1]Calcs!E29</f>
        <v>3</v>
      </c>
      <c r="F28" s="29">
        <f>[1]Calcs!F29</f>
        <v>3</v>
      </c>
      <c r="G28" s="29">
        <f>[1]Calcs!G29</f>
        <v>3</v>
      </c>
      <c r="H28" s="29">
        <f>[1]Calcs!H29</f>
        <v>3</v>
      </c>
      <c r="I28" s="29">
        <f>[1]Calcs!I29</f>
        <v>3</v>
      </c>
      <c r="J28" s="29">
        <f>[1]Calcs!J29</f>
        <v>3</v>
      </c>
      <c r="K28" s="29">
        <f>[1]Calcs!K29</f>
        <v>3</v>
      </c>
      <c r="L28" s="29">
        <f>[1]Calcs!L29</f>
        <v>3</v>
      </c>
      <c r="M28" s="29">
        <f>[1]Calcs!M29</f>
        <v>3</v>
      </c>
      <c r="N28" s="29">
        <f>[1]Calcs!O29</f>
        <v>3</v>
      </c>
      <c r="O28" s="29">
        <f>[1]Calcs!P29</f>
        <v>3</v>
      </c>
      <c r="P28" s="29"/>
      <c r="S28" s="29" t="str">
        <f t="shared" si="0"/>
        <v>33333333333333</v>
      </c>
      <c r="U28" s="47" t="str">
        <v>22223333333333</v>
      </c>
      <c r="V28" s="48" t="str">
        <f t="shared" si="1"/>
        <v>22223333333333</v>
      </c>
      <c r="W28" s="29">
        <v>1</v>
      </c>
      <c r="X28" s="45">
        <f>W28/$A$86</f>
        <v>1.2987012987012988E-2</v>
      </c>
      <c r="AA28" cm="1">
        <f t="array" ref="AA28">_xlfn.UNIQUE(B28:N28,TRUE)</f>
        <v>3</v>
      </c>
      <c r="AF28" t="str">
        <f t="shared" si="2"/>
        <v>3</v>
      </c>
      <c r="AG28">
        <v>3</v>
      </c>
      <c r="AL28" t="s">
        <v>47</v>
      </c>
      <c r="AM28" s="45">
        <v>0.1038961038961039</v>
      </c>
      <c r="AS28" s="28"/>
      <c r="AT28" s="29">
        <v>1</v>
      </c>
      <c r="AU28" s="29">
        <v>1</v>
      </c>
      <c r="AV28" s="29">
        <v>1</v>
      </c>
      <c r="AW28" s="29">
        <v>1</v>
      </c>
      <c r="AX28" s="29">
        <v>3</v>
      </c>
      <c r="AY28" s="29">
        <v>3</v>
      </c>
      <c r="AZ28" s="29">
        <v>3</v>
      </c>
      <c r="BA28" s="29">
        <v>1</v>
      </c>
      <c r="BB28" s="29">
        <v>1</v>
      </c>
      <c r="BC28" s="29">
        <v>1</v>
      </c>
      <c r="BD28" s="29">
        <v>1</v>
      </c>
      <c r="BE28" s="29">
        <v>1</v>
      </c>
      <c r="BF28" s="29">
        <v>1</v>
      </c>
      <c r="BG28" s="29">
        <v>1</v>
      </c>
      <c r="BH28" s="29"/>
    </row>
    <row r="29" spans="1:60" x14ac:dyDescent="0.3">
      <c r="A29" s="28" t="s">
        <v>88</v>
      </c>
      <c r="B29" s="29">
        <f>[1]Calcs!B30</f>
        <v>3</v>
      </c>
      <c r="C29" s="29">
        <f>[1]Calcs!C30</f>
        <v>2</v>
      </c>
      <c r="D29" s="29">
        <f>[1]Calcs!D30</f>
        <v>3</v>
      </c>
      <c r="E29" s="29">
        <f>[1]Calcs!E30</f>
        <v>2</v>
      </c>
      <c r="F29" s="29">
        <f>[1]Calcs!F30</f>
        <v>2</v>
      </c>
      <c r="G29" s="29">
        <f>[1]Calcs!G30</f>
        <v>2</v>
      </c>
      <c r="H29" s="29">
        <f>[1]Calcs!H30</f>
        <v>3</v>
      </c>
      <c r="I29" s="29">
        <f>[1]Calcs!I30</f>
        <v>2</v>
      </c>
      <c r="J29" s="29">
        <f>[1]Calcs!J30</f>
        <v>2</v>
      </c>
      <c r="K29" s="29">
        <f>[1]Calcs!K30</f>
        <v>2</v>
      </c>
      <c r="L29" s="29">
        <f>[1]Calcs!L30</f>
        <v>2</v>
      </c>
      <c r="M29" s="29">
        <f>[1]Calcs!M30</f>
        <v>2</v>
      </c>
      <c r="N29" s="29">
        <f>[1]Calcs!O30</f>
        <v>2</v>
      </c>
      <c r="O29" s="29">
        <f>[1]Calcs!P30</f>
        <v>2</v>
      </c>
      <c r="P29" s="29"/>
      <c r="S29" s="29" t="str">
        <f t="shared" si="0"/>
        <v>32322232222222</v>
      </c>
      <c r="U29" s="47" t="str">
        <v>11111131111111</v>
      </c>
      <c r="V29" s="48" t="str">
        <f t="shared" si="1"/>
        <v>11111131111111</v>
      </c>
      <c r="W29" s="29">
        <v>1</v>
      </c>
      <c r="X29" s="45">
        <f>W29/$A$86</f>
        <v>1.2987012987012988E-2</v>
      </c>
      <c r="AA29" cm="1">
        <f t="array" ref="AA29:AB29">_xlfn.UNIQUE(B29:N29,TRUE)</f>
        <v>3</v>
      </c>
      <c r="AB29">
        <v>2</v>
      </c>
      <c r="AF29" t="str">
        <f t="shared" si="2"/>
        <v>32</v>
      </c>
      <c r="AG29">
        <v>23</v>
      </c>
      <c r="AL29" t="s">
        <v>17</v>
      </c>
      <c r="AM29" s="45">
        <v>0.31168831168831168</v>
      </c>
      <c r="AS29" s="28"/>
      <c r="AT29" s="29">
        <v>1</v>
      </c>
      <c r="AU29" s="29">
        <v>1</v>
      </c>
      <c r="AV29" s="29">
        <v>1</v>
      </c>
      <c r="AW29" s="29">
        <v>1</v>
      </c>
      <c r="AX29" s="29">
        <v>3</v>
      </c>
      <c r="AY29" s="29">
        <v>3</v>
      </c>
      <c r="AZ29" s="29">
        <v>3</v>
      </c>
      <c r="BA29" s="29">
        <v>3</v>
      </c>
      <c r="BB29" s="29">
        <v>3</v>
      </c>
      <c r="BC29" s="29">
        <v>3</v>
      </c>
      <c r="BD29" s="29">
        <v>3</v>
      </c>
      <c r="BE29" s="29">
        <v>3</v>
      </c>
      <c r="BF29" s="29">
        <v>3</v>
      </c>
      <c r="BG29" s="29">
        <v>3</v>
      </c>
      <c r="BH29" s="29"/>
    </row>
    <row r="30" spans="1:60" x14ac:dyDescent="0.3">
      <c r="A30" s="28" t="s">
        <v>89</v>
      </c>
      <c r="B30" s="29">
        <f>[1]Calcs!B31</f>
        <v>3</v>
      </c>
      <c r="C30" s="29">
        <f>[1]Calcs!C31</f>
        <v>3</v>
      </c>
      <c r="D30" s="29">
        <f>[1]Calcs!D31</f>
        <v>3</v>
      </c>
      <c r="E30" s="29">
        <f>[1]Calcs!E31</f>
        <v>3</v>
      </c>
      <c r="F30" s="29">
        <f>[1]Calcs!F31</f>
        <v>3</v>
      </c>
      <c r="G30" s="29">
        <f>[1]Calcs!G31</f>
        <v>3</v>
      </c>
      <c r="H30" s="29">
        <f>[1]Calcs!H31</f>
        <v>3</v>
      </c>
      <c r="I30" s="29">
        <f>[1]Calcs!I31</f>
        <v>3</v>
      </c>
      <c r="J30" s="29">
        <f>[1]Calcs!J31</f>
        <v>3</v>
      </c>
      <c r="K30" s="29">
        <f>[1]Calcs!K31</f>
        <v>3</v>
      </c>
      <c r="L30" s="29">
        <f>[1]Calcs!L31</f>
        <v>3</v>
      </c>
      <c r="M30" s="29">
        <f>[1]Calcs!M31</f>
        <v>1</v>
      </c>
      <c r="N30" s="29">
        <f>[1]Calcs!O31</f>
        <v>3</v>
      </c>
      <c r="O30" s="29">
        <f>[1]Calcs!P31</f>
        <v>3</v>
      </c>
      <c r="P30" s="29"/>
      <c r="S30" s="29" t="str">
        <f t="shared" si="0"/>
        <v>33333333333133</v>
      </c>
      <c r="U30" s="47" t="str">
        <v>22222211232121</v>
      </c>
      <c r="V30" s="48" t="str">
        <f t="shared" si="1"/>
        <v>22222211232121</v>
      </c>
      <c r="W30" s="29">
        <v>1</v>
      </c>
      <c r="X30" s="45">
        <f>W30/$A$86</f>
        <v>1.2987012987012988E-2</v>
      </c>
      <c r="AA30" cm="1">
        <f t="array" ref="AA30:AB30">_xlfn.UNIQUE(B30:N30,TRUE)</f>
        <v>3</v>
      </c>
      <c r="AB30">
        <v>1</v>
      </c>
      <c r="AF30" t="str">
        <f t="shared" si="2"/>
        <v>31</v>
      </c>
      <c r="AG30">
        <v>13</v>
      </c>
      <c r="AL30" t="s">
        <v>175</v>
      </c>
      <c r="AM30" s="45">
        <v>0.11688311688311688</v>
      </c>
      <c r="AS30" s="28"/>
      <c r="AT30" s="29">
        <v>1</v>
      </c>
      <c r="AU30" s="29">
        <v>1</v>
      </c>
      <c r="AV30" s="29">
        <v>1</v>
      </c>
      <c r="AW30" s="29">
        <v>1</v>
      </c>
      <c r="AX30" s="29">
        <v>1</v>
      </c>
      <c r="AY30" s="29">
        <v>3</v>
      </c>
      <c r="AZ30" s="29">
        <v>3</v>
      </c>
      <c r="BA30" s="29">
        <v>3</v>
      </c>
      <c r="BB30" s="29">
        <v>1</v>
      </c>
      <c r="BC30" s="29">
        <v>3</v>
      </c>
      <c r="BD30" s="29">
        <v>1</v>
      </c>
      <c r="BE30" s="29">
        <v>1</v>
      </c>
      <c r="BF30" s="29">
        <v>3</v>
      </c>
      <c r="BG30" s="29">
        <v>3</v>
      </c>
      <c r="BH30" s="29"/>
    </row>
    <row r="31" spans="1:60" x14ac:dyDescent="0.3">
      <c r="A31" s="28" t="s">
        <v>90</v>
      </c>
      <c r="B31" s="29">
        <f>[1]Calcs!B32</f>
        <v>3</v>
      </c>
      <c r="C31" s="29">
        <f>[1]Calcs!C32</f>
        <v>3</v>
      </c>
      <c r="D31" s="29">
        <f>[1]Calcs!D32</f>
        <v>3</v>
      </c>
      <c r="E31" s="29">
        <f>[1]Calcs!E32</f>
        <v>3</v>
      </c>
      <c r="F31" s="29">
        <f>[1]Calcs!F32</f>
        <v>3</v>
      </c>
      <c r="G31" s="29">
        <f>[1]Calcs!G32</f>
        <v>3</v>
      </c>
      <c r="H31" s="29">
        <f>[1]Calcs!H32</f>
        <v>3</v>
      </c>
      <c r="I31" s="29">
        <f>[1]Calcs!I32</f>
        <v>3</v>
      </c>
      <c r="J31" s="29">
        <f>[1]Calcs!J32</f>
        <v>3</v>
      </c>
      <c r="K31" s="29">
        <f>[1]Calcs!K32</f>
        <v>3</v>
      </c>
      <c r="L31" s="29">
        <f>[1]Calcs!L32</f>
        <v>3</v>
      </c>
      <c r="M31" s="29">
        <f>[1]Calcs!M32</f>
        <v>3</v>
      </c>
      <c r="N31" s="29">
        <f>[1]Calcs!O32</f>
        <v>3</v>
      </c>
      <c r="O31" s="29">
        <f>[1]Calcs!P32</f>
        <v>3</v>
      </c>
      <c r="P31" s="29"/>
      <c r="S31" s="29" t="str">
        <f t="shared" si="0"/>
        <v>33333333333333</v>
      </c>
      <c r="U31" s="47" t="str">
        <v>22323223222132</v>
      </c>
      <c r="V31" s="48" t="str">
        <f t="shared" si="1"/>
        <v>22323223222132</v>
      </c>
      <c r="W31" s="29">
        <v>1</v>
      </c>
      <c r="X31" s="45">
        <f>W31/$A$86</f>
        <v>1.2987012987012988E-2</v>
      </c>
      <c r="AA31" cm="1">
        <f t="array" ref="AA31">_xlfn.UNIQUE(B31:N31,TRUE)</f>
        <v>3</v>
      </c>
      <c r="AF31" t="str">
        <f t="shared" si="2"/>
        <v>3</v>
      </c>
      <c r="AG31">
        <v>3</v>
      </c>
      <c r="AL31" t="s">
        <v>176</v>
      </c>
      <c r="AM31" s="45">
        <v>0.23376623376623376</v>
      </c>
      <c r="AS31" s="28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</row>
    <row r="32" spans="1:60" x14ac:dyDescent="0.3">
      <c r="A32" s="28" t="s">
        <v>91</v>
      </c>
      <c r="B32" s="29">
        <f>[1]Calcs!B33</f>
        <v>1</v>
      </c>
      <c r="C32" s="29">
        <f>[1]Calcs!C33</f>
        <v>1</v>
      </c>
      <c r="D32" s="29">
        <f>[1]Calcs!D33</f>
        <v>1</v>
      </c>
      <c r="E32" s="29">
        <f>[1]Calcs!E33</f>
        <v>1</v>
      </c>
      <c r="F32" s="29">
        <f>[1]Calcs!F33</f>
        <v>1</v>
      </c>
      <c r="G32" s="29">
        <f>[1]Calcs!G33</f>
        <v>1</v>
      </c>
      <c r="H32" s="29">
        <f>[1]Calcs!H33</f>
        <v>1</v>
      </c>
      <c r="I32" s="29">
        <f>[1]Calcs!I33</f>
        <v>1</v>
      </c>
      <c r="J32" s="29">
        <f>[1]Calcs!J33</f>
        <v>1</v>
      </c>
      <c r="K32" s="29">
        <f>[1]Calcs!K33</f>
        <v>1</v>
      </c>
      <c r="L32" s="29">
        <f>[1]Calcs!L33</f>
        <v>1</v>
      </c>
      <c r="M32" s="29">
        <f>[1]Calcs!M33</f>
        <v>1</v>
      </c>
      <c r="N32" s="29">
        <f>[1]Calcs!O33</f>
        <v>1</v>
      </c>
      <c r="O32" s="29">
        <f>[1]Calcs!P33</f>
        <v>1</v>
      </c>
      <c r="P32" s="29"/>
      <c r="S32" s="29" t="str">
        <f t="shared" si="0"/>
        <v>11111111111111</v>
      </c>
      <c r="U32" s="47" t="str">
        <v>11313113111131</v>
      </c>
      <c r="V32" s="48" t="str">
        <f t="shared" si="1"/>
        <v>11313113111131</v>
      </c>
      <c r="W32" s="29">
        <v>1</v>
      </c>
      <c r="X32" s="45">
        <f>W32/$A$86</f>
        <v>1.2987012987012988E-2</v>
      </c>
      <c r="AA32" cm="1">
        <f t="array" ref="AA32">_xlfn.UNIQUE(B32:N32,TRUE)</f>
        <v>1</v>
      </c>
      <c r="AF32" t="str">
        <f t="shared" si="2"/>
        <v>1</v>
      </c>
      <c r="AG32">
        <v>1</v>
      </c>
      <c r="AL32" t="s">
        <v>177</v>
      </c>
      <c r="AM32" s="45">
        <v>0.16883116883116883</v>
      </c>
      <c r="AS32" s="28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</row>
    <row r="33" spans="1:64" x14ac:dyDescent="0.3">
      <c r="A33" s="28" t="s">
        <v>92</v>
      </c>
      <c r="B33" s="29">
        <f>[1]Calcs!B34</f>
        <v>2</v>
      </c>
      <c r="C33" s="29">
        <f>[1]Calcs!C34</f>
        <v>2</v>
      </c>
      <c r="D33" s="29">
        <f>[1]Calcs!D34</f>
        <v>2</v>
      </c>
      <c r="E33" s="29">
        <f>[1]Calcs!E34</f>
        <v>2</v>
      </c>
      <c r="F33" s="29">
        <f>[1]Calcs!F34</f>
        <v>2</v>
      </c>
      <c r="G33" s="29">
        <f>[1]Calcs!G34</f>
        <v>2</v>
      </c>
      <c r="H33" s="29">
        <f>[1]Calcs!H34</f>
        <v>2</v>
      </c>
      <c r="I33" s="29">
        <f>[1]Calcs!I34</f>
        <v>3</v>
      </c>
      <c r="J33" s="29">
        <f>[1]Calcs!J34</f>
        <v>2</v>
      </c>
      <c r="K33" s="29">
        <f>[1]Calcs!K34</f>
        <v>2</v>
      </c>
      <c r="L33" s="29">
        <f>[1]Calcs!L34</f>
        <v>2</v>
      </c>
      <c r="M33" s="29">
        <f>[1]Calcs!M34</f>
        <v>3</v>
      </c>
      <c r="N33" s="29">
        <f>[1]Calcs!O34</f>
        <v>2</v>
      </c>
      <c r="O33" s="29">
        <f>[1]Calcs!P34</f>
        <v>2</v>
      </c>
      <c r="P33" s="29"/>
      <c r="S33" s="29" t="str">
        <f t="shared" si="0"/>
        <v>22222223222322</v>
      </c>
      <c r="U33" s="47" t="str">
        <v>31133333333333</v>
      </c>
      <c r="V33" s="48" t="str">
        <f t="shared" si="1"/>
        <v>31133333333333</v>
      </c>
      <c r="W33" s="29">
        <v>1</v>
      </c>
      <c r="X33" s="45">
        <f>W33/$A$86</f>
        <v>1.2987012987012988E-2</v>
      </c>
      <c r="AA33" cm="1">
        <f t="array" ref="AA33:AB33">_xlfn.UNIQUE(B33:N33,TRUE)</f>
        <v>2</v>
      </c>
      <c r="AB33">
        <v>3</v>
      </c>
      <c r="AF33" t="str">
        <f t="shared" si="2"/>
        <v>23</v>
      </c>
      <c r="AG33">
        <v>23</v>
      </c>
      <c r="AL33" t="s">
        <v>178</v>
      </c>
      <c r="AM33" s="45">
        <v>5.1948051948051951E-2</v>
      </c>
      <c r="AS33" s="28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</row>
    <row r="34" spans="1:64" x14ac:dyDescent="0.3">
      <c r="A34" s="28" t="s">
        <v>93</v>
      </c>
      <c r="B34" s="29">
        <f>[1]Calcs!B35</f>
        <v>3</v>
      </c>
      <c r="C34" s="29">
        <f>[1]Calcs!C35</f>
        <v>3</v>
      </c>
      <c r="D34" s="29">
        <f>[1]Calcs!D35</f>
        <v>3</v>
      </c>
      <c r="E34" s="29">
        <f>[1]Calcs!E35</f>
        <v>3</v>
      </c>
      <c r="F34" s="29">
        <f>[1]Calcs!F35</f>
        <v>3</v>
      </c>
      <c r="G34" s="29">
        <f>[1]Calcs!G35</f>
        <v>3</v>
      </c>
      <c r="H34" s="29">
        <f>[1]Calcs!H35</f>
        <v>3</v>
      </c>
      <c r="I34" s="29">
        <f>[1]Calcs!I35</f>
        <v>3</v>
      </c>
      <c r="J34" s="29">
        <f>[1]Calcs!J35</f>
        <v>3</v>
      </c>
      <c r="K34" s="29">
        <f>[1]Calcs!K35</f>
        <v>3</v>
      </c>
      <c r="L34" s="29">
        <f>[1]Calcs!L35</f>
        <v>3</v>
      </c>
      <c r="M34" s="29">
        <f>[1]Calcs!M35</f>
        <v>3</v>
      </c>
      <c r="N34" s="29">
        <f>[1]Calcs!O35</f>
        <v>3</v>
      </c>
      <c r="O34" s="29">
        <f>[1]Calcs!P35</f>
        <v>3</v>
      </c>
      <c r="P34" s="29"/>
      <c r="S34" s="29" t="str">
        <f t="shared" si="0"/>
        <v>33333333333333</v>
      </c>
      <c r="U34" s="47" t="str">
        <v>22222221222222</v>
      </c>
      <c r="V34" s="48" t="str">
        <f t="shared" si="1"/>
        <v>22222221222222</v>
      </c>
      <c r="W34" s="29">
        <v>1</v>
      </c>
      <c r="X34" s="45">
        <f>W34/$A$86</f>
        <v>1.2987012987012988E-2</v>
      </c>
      <c r="AA34" cm="1">
        <f t="array" ref="AA34">_xlfn.UNIQUE(B34:N34,TRUE)</f>
        <v>3</v>
      </c>
      <c r="AF34" t="str">
        <f t="shared" si="2"/>
        <v>3</v>
      </c>
      <c r="AG34">
        <v>3</v>
      </c>
      <c r="AS34" s="28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</row>
    <row r="35" spans="1:64" x14ac:dyDescent="0.3">
      <c r="A35" s="28" t="s">
        <v>94</v>
      </c>
      <c r="B35" s="29">
        <f>[1]Calcs!B36</f>
        <v>3</v>
      </c>
      <c r="C35" s="29">
        <f>[1]Calcs!C36</f>
        <v>1</v>
      </c>
      <c r="D35" s="29">
        <f>[1]Calcs!D36</f>
        <v>3</v>
      </c>
      <c r="E35" s="29">
        <f>[1]Calcs!E36</f>
        <v>1</v>
      </c>
      <c r="F35" s="29">
        <f>[1]Calcs!F36</f>
        <v>1</v>
      </c>
      <c r="G35" s="29">
        <f>[1]Calcs!G36</f>
        <v>1</v>
      </c>
      <c r="H35" s="29">
        <f>[1]Calcs!H36</f>
        <v>3</v>
      </c>
      <c r="I35" s="29">
        <f>[1]Calcs!I36</f>
        <v>1</v>
      </c>
      <c r="J35" s="29">
        <f>[1]Calcs!J36</f>
        <v>3</v>
      </c>
      <c r="K35" s="29">
        <f>[1]Calcs!K36</f>
        <v>3</v>
      </c>
      <c r="L35" s="29">
        <f>[1]Calcs!L36</f>
        <v>3</v>
      </c>
      <c r="M35" s="29">
        <f>[1]Calcs!M36</f>
        <v>3</v>
      </c>
      <c r="N35" s="29">
        <f>[1]Calcs!O36</f>
        <v>3</v>
      </c>
      <c r="O35" s="29">
        <f>[1]Calcs!P36</f>
        <v>1</v>
      </c>
      <c r="P35" s="29"/>
      <c r="S35" s="29" t="str">
        <f t="shared" si="0"/>
        <v>31311131333331</v>
      </c>
      <c r="U35" s="47" t="str">
        <v>11113333131133</v>
      </c>
      <c r="V35" s="48" t="str">
        <f t="shared" si="1"/>
        <v>11113333131133</v>
      </c>
      <c r="W35" s="29">
        <v>1</v>
      </c>
      <c r="X35" s="45">
        <f>W35/$A$86</f>
        <v>1.2987012987012988E-2</v>
      </c>
      <c r="AA35" cm="1">
        <f t="array" ref="AA35:AB35">_xlfn.UNIQUE(B35:N35,TRUE)</f>
        <v>3</v>
      </c>
      <c r="AB35">
        <v>1</v>
      </c>
      <c r="AF35" t="str">
        <f t="shared" si="2"/>
        <v>31</v>
      </c>
      <c r="AG35">
        <v>13</v>
      </c>
      <c r="AS35" s="28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</row>
    <row r="36" spans="1:64" x14ac:dyDescent="0.3">
      <c r="A36" s="28" t="s">
        <v>95</v>
      </c>
      <c r="B36" s="29">
        <f>[1]Calcs!B37</f>
        <v>1</v>
      </c>
      <c r="C36" s="29">
        <f>[1]Calcs!C37</f>
        <v>1</v>
      </c>
      <c r="D36" s="29">
        <f>[1]Calcs!D37</f>
        <v>1</v>
      </c>
      <c r="E36" s="29">
        <f>[1]Calcs!E37</f>
        <v>1</v>
      </c>
      <c r="F36" s="29">
        <f>[1]Calcs!F37</f>
        <v>3</v>
      </c>
      <c r="G36" s="29">
        <f>[1]Calcs!G37</f>
        <v>3</v>
      </c>
      <c r="H36" s="29">
        <f>[1]Calcs!H37</f>
        <v>1</v>
      </c>
      <c r="I36" s="29">
        <f>[1]Calcs!I37</f>
        <v>3</v>
      </c>
      <c r="J36" s="29">
        <f>[1]Calcs!J37</f>
        <v>3</v>
      </c>
      <c r="K36" s="29">
        <f>[1]Calcs!K37</f>
        <v>3</v>
      </c>
      <c r="L36" s="29">
        <f>[1]Calcs!L37</f>
        <v>3</v>
      </c>
      <c r="M36" s="29">
        <f>[1]Calcs!M37</f>
        <v>3</v>
      </c>
      <c r="N36" s="29">
        <f>[1]Calcs!O37</f>
        <v>3</v>
      </c>
      <c r="O36" s="29">
        <f>[1]Calcs!P37</f>
        <v>3</v>
      </c>
      <c r="P36" s="29"/>
      <c r="S36" s="29" t="str">
        <f t="shared" si="0"/>
        <v>11113313333333</v>
      </c>
      <c r="U36" s="47" t="str">
        <v>12222211222222</v>
      </c>
      <c r="V36" s="48" t="str">
        <f t="shared" si="1"/>
        <v>12222211222222</v>
      </c>
      <c r="W36" s="29">
        <v>1</v>
      </c>
      <c r="X36" s="45">
        <f>W36/$A$86</f>
        <v>1.2987012987012988E-2</v>
      </c>
      <c r="AA36" cm="1">
        <f t="array" ref="AA36:AB36">_xlfn.UNIQUE(B36:N36,TRUE)</f>
        <v>1</v>
      </c>
      <c r="AB36">
        <v>3</v>
      </c>
      <c r="AF36" t="str">
        <f t="shared" si="2"/>
        <v>13</v>
      </c>
      <c r="AG36">
        <v>13</v>
      </c>
      <c r="AS36" s="43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</row>
    <row r="37" spans="1:64" x14ac:dyDescent="0.3">
      <c r="A37" s="28" t="s">
        <v>96</v>
      </c>
      <c r="B37" s="29">
        <f>[1]Calcs!B38</f>
        <v>1</v>
      </c>
      <c r="C37" s="29">
        <f>[1]Calcs!C38</f>
        <v>1</v>
      </c>
      <c r="D37" s="29">
        <f>[1]Calcs!D38</f>
        <v>1</v>
      </c>
      <c r="E37" s="29">
        <f>[1]Calcs!E38</f>
        <v>1</v>
      </c>
      <c r="F37" s="29">
        <f>[1]Calcs!F38</f>
        <v>1</v>
      </c>
      <c r="G37" s="29">
        <f>[1]Calcs!G38</f>
        <v>1</v>
      </c>
      <c r="H37" s="29">
        <f>[1]Calcs!H38</f>
        <v>3</v>
      </c>
      <c r="I37" s="29">
        <f>[1]Calcs!I38</f>
        <v>1</v>
      </c>
      <c r="J37" s="29">
        <f>[1]Calcs!J38</f>
        <v>3</v>
      </c>
      <c r="K37" s="29">
        <f>[1]Calcs!K38</f>
        <v>2</v>
      </c>
      <c r="L37" s="29">
        <f>[1]Calcs!L38</f>
        <v>1</v>
      </c>
      <c r="M37" s="29">
        <f>[1]Calcs!M38</f>
        <v>3</v>
      </c>
      <c r="N37" s="29">
        <f>[1]Calcs!O38</f>
        <v>1</v>
      </c>
      <c r="O37" s="29">
        <f>[1]Calcs!P38</f>
        <v>1</v>
      </c>
      <c r="P37" s="29"/>
      <c r="S37" s="29" t="str">
        <f t="shared" si="0"/>
        <v>11111131321311</v>
      </c>
      <c r="U37" s="47" t="str">
        <v>11113331111111</v>
      </c>
      <c r="V37" s="48" t="str">
        <f t="shared" si="1"/>
        <v>11113331111111</v>
      </c>
      <c r="W37" s="29">
        <v>1</v>
      </c>
      <c r="X37" s="45">
        <f>W37/$A$86</f>
        <v>1.2987012987012988E-2</v>
      </c>
      <c r="AA37" cm="1">
        <f t="array" ref="AA37:AC37">_xlfn.UNIQUE(B37:N37,TRUE)</f>
        <v>1</v>
      </c>
      <c r="AB37">
        <v>3</v>
      </c>
      <c r="AC37">
        <v>2</v>
      </c>
      <c r="AF37" t="str">
        <f t="shared" si="2"/>
        <v>132</v>
      </c>
      <c r="AG37">
        <v>123</v>
      </c>
      <c r="AS37" s="28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</row>
    <row r="38" spans="1:64" x14ac:dyDescent="0.3">
      <c r="A38" s="28" t="s">
        <v>97</v>
      </c>
      <c r="B38" s="29">
        <f>[1]Calcs!B39</f>
        <v>2</v>
      </c>
      <c r="C38" s="29">
        <f>[1]Calcs!C39</f>
        <v>2</v>
      </c>
      <c r="D38" s="29">
        <f>[1]Calcs!D39</f>
        <v>3</v>
      </c>
      <c r="E38" s="29">
        <f>[1]Calcs!E39</f>
        <v>2</v>
      </c>
      <c r="F38" s="29">
        <f>[1]Calcs!F39</f>
        <v>3</v>
      </c>
      <c r="G38" s="29">
        <f>[1]Calcs!G39</f>
        <v>3</v>
      </c>
      <c r="H38" s="29">
        <f>[1]Calcs!H39</f>
        <v>3</v>
      </c>
      <c r="I38" s="29">
        <f>[1]Calcs!I39</f>
        <v>1</v>
      </c>
      <c r="J38" s="29">
        <f>[1]Calcs!J39</f>
        <v>3</v>
      </c>
      <c r="K38" s="29">
        <f>[1]Calcs!K39</f>
        <v>3</v>
      </c>
      <c r="L38" s="29">
        <f>[1]Calcs!L39</f>
        <v>3</v>
      </c>
      <c r="M38" s="29">
        <f>[1]Calcs!M39</f>
        <v>3</v>
      </c>
      <c r="N38" s="29">
        <f>[1]Calcs!O39</f>
        <v>3</v>
      </c>
      <c r="O38" s="29">
        <f>[1]Calcs!P39</f>
        <v>3</v>
      </c>
      <c r="P38" s="29"/>
      <c r="S38" s="29" t="str">
        <f t="shared" si="0"/>
        <v>22323331333333</v>
      </c>
      <c r="U38" s="47" t="str">
        <v>22322323322222</v>
      </c>
      <c r="V38" s="48" t="str">
        <f t="shared" si="1"/>
        <v>22322323322222</v>
      </c>
      <c r="W38" s="29">
        <v>1</v>
      </c>
      <c r="X38" s="45">
        <f>W38/$A$86</f>
        <v>1.2987012987012988E-2</v>
      </c>
      <c r="AA38" cm="1">
        <f t="array" ref="AA38:AC38">_xlfn.UNIQUE(B38:N38,TRUE)</f>
        <v>2</v>
      </c>
      <c r="AB38">
        <v>3</v>
      </c>
      <c r="AC38">
        <v>1</v>
      </c>
      <c r="AF38" t="str">
        <f t="shared" si="2"/>
        <v>231</v>
      </c>
      <c r="AG38">
        <v>123</v>
      </c>
      <c r="AS38" s="28"/>
      <c r="AT38" s="29"/>
      <c r="AU38" s="29"/>
      <c r="AV38" s="29"/>
      <c r="AW38" s="29"/>
      <c r="AX38" s="29" t="s">
        <v>179</v>
      </c>
      <c r="AY38" s="29"/>
      <c r="AZ38" s="29"/>
      <c r="BA38" s="29" t="s">
        <v>168</v>
      </c>
      <c r="BB38" s="51">
        <f>COUNT(AZ29,AZ22,AZ20)/COUNT(AV20:AV30)</f>
        <v>0.27272727272727271</v>
      </c>
      <c r="BC38" s="29"/>
      <c r="BD38" s="29"/>
      <c r="BE38" s="29"/>
      <c r="BF38" s="29"/>
      <c r="BG38" s="29"/>
    </row>
    <row r="39" spans="1:64" x14ac:dyDescent="0.3">
      <c r="A39" s="28" t="s">
        <v>98</v>
      </c>
      <c r="B39" s="29">
        <f>[1]Calcs!B40</f>
        <v>3</v>
      </c>
      <c r="C39" s="29">
        <f>[1]Calcs!C40</f>
        <v>3</v>
      </c>
      <c r="D39" s="29">
        <f>[1]Calcs!D40</f>
        <v>3</v>
      </c>
      <c r="E39" s="29">
        <f>[1]Calcs!E40</f>
        <v>3</v>
      </c>
      <c r="F39" s="29">
        <f>[1]Calcs!F40</f>
        <v>3</v>
      </c>
      <c r="G39" s="29">
        <f>[1]Calcs!G40</f>
        <v>3</v>
      </c>
      <c r="H39" s="29">
        <f>[1]Calcs!H40</f>
        <v>3</v>
      </c>
      <c r="I39" s="29">
        <f>[1]Calcs!I40</f>
        <v>3</v>
      </c>
      <c r="J39" s="29">
        <f>[1]Calcs!J40</f>
        <v>3</v>
      </c>
      <c r="K39" s="29">
        <f>[1]Calcs!K40</f>
        <v>3</v>
      </c>
      <c r="L39" s="29">
        <f>[1]Calcs!L40</f>
        <v>3</v>
      </c>
      <c r="M39" s="29">
        <f>[1]Calcs!M40</f>
        <v>3</v>
      </c>
      <c r="N39" s="29">
        <f>[1]Calcs!O40</f>
        <v>3</v>
      </c>
      <c r="O39" s="29">
        <f>[1]Calcs!P40</f>
        <v>3</v>
      </c>
      <c r="P39" s="29"/>
      <c r="S39" s="29" t="str">
        <f t="shared" si="0"/>
        <v>33333333333333</v>
      </c>
      <c r="U39" s="47" t="str">
        <v>11111333131133</v>
      </c>
      <c r="V39" s="48" t="str">
        <f t="shared" si="1"/>
        <v>11111333131133</v>
      </c>
      <c r="W39" s="29">
        <v>1</v>
      </c>
      <c r="X39" s="45">
        <f>W39/$A$86</f>
        <v>1.2987012987012988E-2</v>
      </c>
      <c r="AA39" cm="1">
        <f t="array" ref="AA39">_xlfn.UNIQUE(B39:N39,TRUE)</f>
        <v>3</v>
      </c>
      <c r="AF39" t="str">
        <f t="shared" si="2"/>
        <v>3</v>
      </c>
      <c r="AG39">
        <v>3</v>
      </c>
      <c r="AS39" s="28"/>
      <c r="AT39" s="29" t="s">
        <v>180</v>
      </c>
      <c r="AU39" s="29"/>
      <c r="AV39" s="52">
        <f>COUNT(AT20:AT35)/A86</f>
        <v>0.14285714285714285</v>
      </c>
      <c r="AW39" s="29"/>
      <c r="AX39" s="29" t="s">
        <v>181</v>
      </c>
      <c r="AY39" s="29"/>
      <c r="AZ39" s="29"/>
      <c r="BA39" s="29" t="s">
        <v>168</v>
      </c>
      <c r="BB39" s="51">
        <f>COUNT(AZ23)/COUNT(AV20:AV30)</f>
        <v>9.0909090909090912E-2</v>
      </c>
      <c r="BC39" s="29"/>
      <c r="BD39" s="29"/>
      <c r="BE39" s="29"/>
      <c r="BF39" s="29"/>
      <c r="BG39" s="52">
        <f>3/A86</f>
        <v>3.896103896103896E-2</v>
      </c>
      <c r="BH39" s="29"/>
    </row>
    <row r="40" spans="1:64" x14ac:dyDescent="0.3">
      <c r="A40" s="28" t="s">
        <v>99</v>
      </c>
      <c r="B40" s="29">
        <f>[1]Calcs!B41</f>
        <v>2</v>
      </c>
      <c r="C40" s="29">
        <f>[1]Calcs!C41</f>
        <v>2</v>
      </c>
      <c r="D40" s="29">
        <f>[1]Calcs!D41</f>
        <v>2</v>
      </c>
      <c r="E40" s="29">
        <f>[1]Calcs!E41</f>
        <v>2</v>
      </c>
      <c r="F40" s="29">
        <f>[1]Calcs!F41</f>
        <v>2</v>
      </c>
      <c r="G40" s="29">
        <f>[1]Calcs!G41</f>
        <v>2</v>
      </c>
      <c r="H40" s="29">
        <f>[1]Calcs!H41</f>
        <v>3</v>
      </c>
      <c r="I40" s="29">
        <f>[1]Calcs!I41</f>
        <v>3</v>
      </c>
      <c r="J40" s="29">
        <f>[1]Calcs!J41</f>
        <v>2</v>
      </c>
      <c r="K40" s="29">
        <f>[1]Calcs!K41</f>
        <v>2</v>
      </c>
      <c r="L40" s="29">
        <f>[1]Calcs!L41</f>
        <v>2</v>
      </c>
      <c r="M40" s="29">
        <f>[1]Calcs!M41</f>
        <v>2</v>
      </c>
      <c r="N40" s="29">
        <f>[1]Calcs!O41</f>
        <v>2</v>
      </c>
      <c r="O40" s="29">
        <f>[1]Calcs!P41</f>
        <v>3</v>
      </c>
      <c r="P40" s="29"/>
      <c r="S40" s="29" t="str">
        <f t="shared" si="0"/>
        <v>22222233222223</v>
      </c>
      <c r="U40" s="47" t="str">
        <v>22222333222322</v>
      </c>
      <c r="V40" s="48" t="str">
        <f t="shared" si="1"/>
        <v>22222333222322</v>
      </c>
      <c r="W40" s="29">
        <v>1</v>
      </c>
      <c r="X40" s="45">
        <f>W40/$A$86</f>
        <v>1.2987012987012988E-2</v>
      </c>
      <c r="AA40" cm="1">
        <f t="array" ref="AA40:AB40">_xlfn.UNIQUE(B40:N40,TRUE)</f>
        <v>2</v>
      </c>
      <c r="AB40">
        <v>3</v>
      </c>
      <c r="AF40" t="str">
        <f t="shared" si="2"/>
        <v>23</v>
      </c>
      <c r="AG40">
        <v>23</v>
      </c>
      <c r="AS40" s="28"/>
      <c r="AT40" s="29"/>
      <c r="AU40" s="29"/>
      <c r="AV40" s="29"/>
      <c r="AW40" s="29"/>
      <c r="AX40" s="29" t="s">
        <v>182</v>
      </c>
      <c r="AY40" s="29"/>
      <c r="AZ40" s="29"/>
      <c r="BA40" s="29" t="s">
        <v>168</v>
      </c>
      <c r="BB40" s="51">
        <f>COUNT(BA30,BA28,BA27,BA26,BA25,BA24,BA21)/COUNT(AV20:AV30)</f>
        <v>0.63636363636363635</v>
      </c>
      <c r="BC40" s="29"/>
      <c r="BD40" s="29" t="s">
        <v>183</v>
      </c>
      <c r="BE40" s="29"/>
      <c r="BF40" s="53">
        <f>COUNT(BC25)/COUNT(BA30,BA28,BA27,BA26,BA25,BA24,BA21)</f>
        <v>0.14285714285714285</v>
      </c>
      <c r="BG40" s="29"/>
    </row>
    <row r="41" spans="1:64" x14ac:dyDescent="0.3">
      <c r="A41" s="28" t="s">
        <v>100</v>
      </c>
      <c r="B41" s="29">
        <f>[1]Calcs!B42</f>
        <v>2</v>
      </c>
      <c r="C41" s="29">
        <f>[1]Calcs!C42</f>
        <v>2</v>
      </c>
      <c r="D41" s="29">
        <f>[1]Calcs!D42</f>
        <v>2</v>
      </c>
      <c r="E41" s="29">
        <f>[1]Calcs!E42</f>
        <v>2</v>
      </c>
      <c r="F41" s="29">
        <f>[1]Calcs!F42</f>
        <v>3</v>
      </c>
      <c r="G41" s="29">
        <f>[1]Calcs!G42</f>
        <v>3</v>
      </c>
      <c r="H41" s="29">
        <f>[1]Calcs!H42</f>
        <v>3</v>
      </c>
      <c r="I41" s="29">
        <f>[1]Calcs!I42</f>
        <v>3</v>
      </c>
      <c r="J41" s="29">
        <f>[1]Calcs!J42</f>
        <v>3</v>
      </c>
      <c r="K41" s="29">
        <f>[1]Calcs!K42</f>
        <v>3</v>
      </c>
      <c r="L41" s="29">
        <f>[1]Calcs!L42</f>
        <v>3</v>
      </c>
      <c r="M41" s="29">
        <f>[1]Calcs!M42</f>
        <v>3</v>
      </c>
      <c r="N41" s="29">
        <f>[1]Calcs!O42</f>
        <v>3</v>
      </c>
      <c r="O41" s="29">
        <f>[1]Calcs!P42</f>
        <v>3</v>
      </c>
      <c r="P41" s="29"/>
      <c r="S41" s="29" t="str">
        <f t="shared" si="0"/>
        <v>22223333333333</v>
      </c>
      <c r="U41" s="47" t="str">
        <v>31333331333311</v>
      </c>
      <c r="V41" s="48" t="str">
        <f t="shared" si="1"/>
        <v>31333331333311</v>
      </c>
      <c r="W41" s="29">
        <v>1</v>
      </c>
      <c r="X41" s="45">
        <f>W41/$A$86</f>
        <v>1.2987012987012988E-2</v>
      </c>
      <c r="AA41" cm="1">
        <f t="array" ref="AA41:AB41">_xlfn.UNIQUE(B41:N41,TRUE)</f>
        <v>2</v>
      </c>
      <c r="AB41">
        <v>3</v>
      </c>
      <c r="AF41" t="str">
        <f t="shared" si="2"/>
        <v>23</v>
      </c>
      <c r="AG41">
        <v>23</v>
      </c>
      <c r="AS41" s="28"/>
      <c r="AT41" s="29"/>
      <c r="AU41" s="29"/>
      <c r="AV41" s="29"/>
      <c r="AW41" s="29"/>
      <c r="AX41" s="29"/>
      <c r="AY41" s="29"/>
      <c r="AZ41" s="29"/>
      <c r="BA41" s="29"/>
      <c r="BB41" s="51">
        <f>SUM(BB38:BB40)</f>
        <v>1</v>
      </c>
      <c r="BC41" s="29"/>
      <c r="BD41" s="29"/>
      <c r="BE41" s="29"/>
      <c r="BF41" s="29"/>
      <c r="BG41" s="29"/>
    </row>
    <row r="42" spans="1:64" x14ac:dyDescent="0.3">
      <c r="A42" s="28">
        <v>758</v>
      </c>
      <c r="B42" s="29">
        <f>[1]Calcs!B43</f>
        <v>1</v>
      </c>
      <c r="C42" s="29">
        <f>[1]Calcs!C43</f>
        <v>1</v>
      </c>
      <c r="D42" s="29">
        <f>[1]Calcs!D43</f>
        <v>1</v>
      </c>
      <c r="E42" s="29">
        <f>[1]Calcs!E43</f>
        <v>1</v>
      </c>
      <c r="F42" s="29">
        <f>[1]Calcs!F43</f>
        <v>1</v>
      </c>
      <c r="G42" s="29">
        <f>[1]Calcs!G43</f>
        <v>1</v>
      </c>
      <c r="H42" s="29">
        <f>[1]Calcs!H43</f>
        <v>3</v>
      </c>
      <c r="I42" s="29">
        <f>[1]Calcs!I43</f>
        <v>1</v>
      </c>
      <c r="J42" s="29">
        <f>[1]Calcs!J43</f>
        <v>1</v>
      </c>
      <c r="K42" s="29">
        <f>[1]Calcs!K43</f>
        <v>1</v>
      </c>
      <c r="L42" s="29">
        <f>[1]Calcs!L43</f>
        <v>1</v>
      </c>
      <c r="M42" s="29">
        <f>[1]Calcs!M43</f>
        <v>1</v>
      </c>
      <c r="N42" s="29">
        <f>[1]Calcs!O43</f>
        <v>1</v>
      </c>
      <c r="O42" s="29">
        <f>[1]Calcs!P43</f>
        <v>1</v>
      </c>
      <c r="P42" s="29"/>
      <c r="S42" s="29" t="str">
        <f t="shared" si="0"/>
        <v>11111131111111</v>
      </c>
      <c r="U42" s="47" t="str">
        <v>33313333333333</v>
      </c>
      <c r="V42" s="48" t="str">
        <f t="shared" si="1"/>
        <v>33313333333333</v>
      </c>
      <c r="W42" s="29">
        <v>1</v>
      </c>
      <c r="X42" s="45">
        <f>W42/$A$86</f>
        <v>1.2987012987012988E-2</v>
      </c>
      <c r="AA42" cm="1">
        <f t="array" ref="AA42:AB42">_xlfn.UNIQUE(B42:N42,TRUE)</f>
        <v>1</v>
      </c>
      <c r="AB42">
        <v>3</v>
      </c>
      <c r="AF42" t="str">
        <f t="shared" si="2"/>
        <v>13</v>
      </c>
      <c r="AG42">
        <v>13</v>
      </c>
      <c r="AS42" s="28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</row>
    <row r="43" spans="1:64" x14ac:dyDescent="0.3">
      <c r="A43" s="28" t="s">
        <v>101</v>
      </c>
      <c r="B43" s="29">
        <f>[1]Calcs!B44</f>
        <v>3</v>
      </c>
      <c r="C43" s="29">
        <f>[1]Calcs!C44</f>
        <v>3</v>
      </c>
      <c r="D43" s="29">
        <f>[1]Calcs!D44</f>
        <v>3</v>
      </c>
      <c r="E43" s="29">
        <f>[1]Calcs!E44</f>
        <v>3</v>
      </c>
      <c r="F43" s="29">
        <f>[1]Calcs!F44</f>
        <v>3</v>
      </c>
      <c r="G43" s="29">
        <f>[1]Calcs!G44</f>
        <v>3</v>
      </c>
      <c r="H43" s="29">
        <f>[1]Calcs!H44</f>
        <v>3</v>
      </c>
      <c r="I43" s="29">
        <f>[1]Calcs!I44</f>
        <v>3</v>
      </c>
      <c r="J43" s="29">
        <f>[1]Calcs!J44</f>
        <v>3</v>
      </c>
      <c r="K43" s="29">
        <f>[1]Calcs!K44</f>
        <v>3</v>
      </c>
      <c r="L43" s="29">
        <f>[1]Calcs!L44</f>
        <v>3</v>
      </c>
      <c r="M43" s="29">
        <f>[1]Calcs!M44</f>
        <v>3</v>
      </c>
      <c r="N43" s="29">
        <f>[1]Calcs!O44</f>
        <v>3</v>
      </c>
      <c r="O43" s="29">
        <f>[1]Calcs!P44</f>
        <v>3</v>
      </c>
      <c r="P43" s="29"/>
      <c r="S43" s="29" t="str">
        <f t="shared" si="0"/>
        <v>33333333333333</v>
      </c>
      <c r="U43" s="47" t="str">
        <v>22222222333233</v>
      </c>
      <c r="V43" s="48" t="str">
        <f t="shared" si="1"/>
        <v>22222222333233</v>
      </c>
      <c r="W43" s="29">
        <v>1</v>
      </c>
      <c r="X43" s="45">
        <f>W43/$A$86</f>
        <v>1.2987012987012988E-2</v>
      </c>
      <c r="AA43" cm="1">
        <f t="array" ref="AA43">_xlfn.UNIQUE(B43:N43,TRUE)</f>
        <v>3</v>
      </c>
      <c r="AF43" t="str">
        <f t="shared" si="2"/>
        <v>3</v>
      </c>
      <c r="AG43">
        <v>3</v>
      </c>
      <c r="AS43" s="28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</row>
    <row r="44" spans="1:64" x14ac:dyDescent="0.3">
      <c r="A44" s="28" t="s">
        <v>103</v>
      </c>
      <c r="B44" s="29">
        <f>[1]Calcs!B45</f>
        <v>3</v>
      </c>
      <c r="C44" s="29">
        <f>[1]Calcs!C45</f>
        <v>3</v>
      </c>
      <c r="D44" s="29">
        <f>[1]Calcs!D45</f>
        <v>3</v>
      </c>
      <c r="E44" s="29">
        <f>[1]Calcs!E45</f>
        <v>3</v>
      </c>
      <c r="F44" s="29">
        <f>[1]Calcs!F45</f>
        <v>3</v>
      </c>
      <c r="G44" s="29">
        <f>[1]Calcs!G45</f>
        <v>3</v>
      </c>
      <c r="H44" s="29">
        <f>[1]Calcs!H45</f>
        <v>3</v>
      </c>
      <c r="I44" s="29">
        <f>[1]Calcs!I45</f>
        <v>3</v>
      </c>
      <c r="J44" s="29">
        <f>[1]Calcs!J45</f>
        <v>3</v>
      </c>
      <c r="K44" s="29">
        <f>[1]Calcs!K45</f>
        <v>3</v>
      </c>
      <c r="L44" s="29">
        <f>[1]Calcs!L45</f>
        <v>3</v>
      </c>
      <c r="M44" s="29">
        <f>[1]Calcs!M45</f>
        <v>3</v>
      </c>
      <c r="N44" s="29">
        <f>[1]Calcs!O45</f>
        <v>3</v>
      </c>
      <c r="O44" s="29">
        <f>[1]Calcs!P45</f>
        <v>3</v>
      </c>
      <c r="P44" s="29"/>
      <c r="S44" s="29" t="str">
        <f t="shared" si="0"/>
        <v>33333333333333</v>
      </c>
      <c r="U44" s="47">
        <v>0</v>
      </c>
      <c r="AA44" cm="1">
        <f t="array" ref="AA44">_xlfn.UNIQUE(B44:N44,TRUE)</f>
        <v>3</v>
      </c>
      <c r="AF44" t="str">
        <f t="shared" si="2"/>
        <v>3</v>
      </c>
      <c r="AG44">
        <v>3</v>
      </c>
      <c r="AS44" s="28"/>
      <c r="AT44" s="29"/>
      <c r="AU44" s="29"/>
      <c r="AV44" s="29"/>
      <c r="AW44" s="29"/>
      <c r="AX44" s="29"/>
      <c r="AY44" s="29"/>
      <c r="AZ44" s="29"/>
      <c r="BA44" s="29"/>
      <c r="BB44" s="54">
        <v>3</v>
      </c>
      <c r="BC44" s="55">
        <v>3</v>
      </c>
      <c r="BD44" s="54">
        <v>3</v>
      </c>
      <c r="BE44" s="55">
        <v>3</v>
      </c>
      <c r="BF44" s="29">
        <v>3</v>
      </c>
      <c r="BG44" s="29"/>
      <c r="BH44" s="56"/>
      <c r="BI44" s="29">
        <v>3</v>
      </c>
      <c r="BL44" s="56"/>
    </row>
    <row r="45" spans="1:64" x14ac:dyDescent="0.3">
      <c r="A45" s="28" t="s">
        <v>104</v>
      </c>
      <c r="B45" s="29">
        <f>[1]Calcs!B46</f>
        <v>3</v>
      </c>
      <c r="C45" s="29">
        <f>[1]Calcs!C46</f>
        <v>3</v>
      </c>
      <c r="D45" s="29">
        <f>[1]Calcs!D46</f>
        <v>3</v>
      </c>
      <c r="E45" s="29">
        <f>[1]Calcs!E46</f>
        <v>3</v>
      </c>
      <c r="F45" s="29">
        <f>[1]Calcs!F46</f>
        <v>3</v>
      </c>
      <c r="G45" s="29">
        <f>[1]Calcs!G46</f>
        <v>3</v>
      </c>
      <c r="H45" s="29">
        <f>[1]Calcs!H46</f>
        <v>3</v>
      </c>
      <c r="I45" s="29">
        <f>[1]Calcs!I46</f>
        <v>3</v>
      </c>
      <c r="J45" s="29">
        <f>[1]Calcs!J46</f>
        <v>3</v>
      </c>
      <c r="K45" s="29">
        <f>[1]Calcs!K46</f>
        <v>3</v>
      </c>
      <c r="L45" s="29">
        <f>[1]Calcs!L46</f>
        <v>3</v>
      </c>
      <c r="M45" s="29">
        <f>[1]Calcs!M46</f>
        <v>3</v>
      </c>
      <c r="N45" s="29">
        <f>[1]Calcs!O46</f>
        <v>3</v>
      </c>
      <c r="O45" s="29">
        <f>[1]Calcs!P46</f>
        <v>3</v>
      </c>
      <c r="P45" s="29"/>
      <c r="S45" s="29" t="str">
        <f t="shared" si="0"/>
        <v>33333333333333</v>
      </c>
      <c r="U45" s="47"/>
      <c r="AA45" cm="1">
        <f t="array" ref="AA45">_xlfn.UNIQUE(B45:N45,TRUE)</f>
        <v>3</v>
      </c>
      <c r="AF45" t="str">
        <f t="shared" si="2"/>
        <v>3</v>
      </c>
      <c r="AG45">
        <v>3</v>
      </c>
      <c r="AS45" s="28"/>
      <c r="AT45" s="29"/>
      <c r="AU45" s="29"/>
      <c r="AV45" s="29"/>
      <c r="AW45" s="29"/>
      <c r="AX45" s="29"/>
      <c r="AY45" s="29"/>
      <c r="AZ45" s="29"/>
      <c r="BA45" s="29"/>
      <c r="BB45" s="57">
        <v>2</v>
      </c>
      <c r="BC45" s="58">
        <v>2</v>
      </c>
      <c r="BD45" s="57">
        <v>2</v>
      </c>
      <c r="BE45" s="58">
        <v>2</v>
      </c>
      <c r="BF45" s="29">
        <v>2</v>
      </c>
      <c r="BG45" s="29"/>
      <c r="BH45" s="56"/>
      <c r="BI45" s="29">
        <v>2</v>
      </c>
      <c r="BL45" s="56"/>
    </row>
    <row r="46" spans="1:64" x14ac:dyDescent="0.3">
      <c r="A46" s="28" t="s">
        <v>105</v>
      </c>
      <c r="B46" s="29">
        <f>[1]Calcs!B47</f>
        <v>2</v>
      </c>
      <c r="C46" s="29">
        <f>[1]Calcs!C47</f>
        <v>2</v>
      </c>
      <c r="D46" s="29">
        <f>[1]Calcs!D47</f>
        <v>2</v>
      </c>
      <c r="E46" s="29">
        <f>[1]Calcs!E47</f>
        <v>2</v>
      </c>
      <c r="F46" s="29">
        <f>[1]Calcs!F47</f>
        <v>2</v>
      </c>
      <c r="G46" s="29">
        <f>[1]Calcs!G47</f>
        <v>2</v>
      </c>
      <c r="H46" s="29">
        <f>[1]Calcs!H47</f>
        <v>1</v>
      </c>
      <c r="I46" s="29">
        <f>[1]Calcs!I47</f>
        <v>1</v>
      </c>
      <c r="J46" s="29">
        <f>[1]Calcs!J47</f>
        <v>2</v>
      </c>
      <c r="K46" s="29">
        <f>[1]Calcs!K47</f>
        <v>3</v>
      </c>
      <c r="L46" s="29">
        <f>[1]Calcs!L47</f>
        <v>2</v>
      </c>
      <c r="M46" s="29">
        <f>[1]Calcs!M47</f>
        <v>1</v>
      </c>
      <c r="N46" s="29">
        <f>[1]Calcs!O47</f>
        <v>2</v>
      </c>
      <c r="O46" s="29">
        <f>[1]Calcs!P47</f>
        <v>1</v>
      </c>
      <c r="P46" s="29"/>
      <c r="S46" s="29" t="str">
        <f t="shared" si="0"/>
        <v>22222211232121</v>
      </c>
      <c r="U46" s="47"/>
      <c r="AA46" cm="1">
        <f t="array" ref="AA46:AC46">_xlfn.UNIQUE(B46:N46,TRUE)</f>
        <v>2</v>
      </c>
      <c r="AB46">
        <v>1</v>
      </c>
      <c r="AC46">
        <v>3</v>
      </c>
      <c r="AF46" t="str">
        <f t="shared" si="2"/>
        <v>213</v>
      </c>
      <c r="AG46">
        <v>123</v>
      </c>
      <c r="AS46" s="28"/>
      <c r="AT46" s="29" t="s">
        <v>184</v>
      </c>
      <c r="AU46" s="29"/>
      <c r="AV46" s="29"/>
      <c r="AW46" s="29"/>
      <c r="AX46" s="29"/>
      <c r="AY46" s="29"/>
      <c r="AZ46" s="29"/>
      <c r="BA46" s="29"/>
      <c r="BB46" s="57">
        <v>3</v>
      </c>
      <c r="BC46" s="58">
        <v>3</v>
      </c>
      <c r="BD46" s="57">
        <v>3</v>
      </c>
      <c r="BE46" s="58">
        <v>3</v>
      </c>
      <c r="BF46" s="29">
        <v>1</v>
      </c>
      <c r="BG46" s="29"/>
      <c r="BH46" s="56"/>
      <c r="BI46" s="29">
        <v>3</v>
      </c>
      <c r="BL46" s="56"/>
    </row>
    <row r="47" spans="1:64" x14ac:dyDescent="0.3">
      <c r="A47" s="28" t="s">
        <v>107</v>
      </c>
      <c r="B47" s="29">
        <f>[1]Calcs!B49</f>
        <v>2</v>
      </c>
      <c r="C47" s="29">
        <f>[1]Calcs!C49</f>
        <v>2</v>
      </c>
      <c r="D47" s="29">
        <f>[1]Calcs!D49</f>
        <v>3</v>
      </c>
      <c r="E47" s="29">
        <f>[1]Calcs!E49</f>
        <v>2</v>
      </c>
      <c r="F47" s="29">
        <f>[1]Calcs!F49</f>
        <v>3</v>
      </c>
      <c r="G47" s="29">
        <f>[1]Calcs!G49</f>
        <v>2</v>
      </c>
      <c r="H47" s="29">
        <f>[1]Calcs!H49</f>
        <v>2</v>
      </c>
      <c r="I47" s="29">
        <f>[1]Calcs!I49</f>
        <v>3</v>
      </c>
      <c r="J47" s="29">
        <f>[1]Calcs!J49</f>
        <v>2</v>
      </c>
      <c r="K47" s="29">
        <f>[1]Calcs!K49</f>
        <v>2</v>
      </c>
      <c r="L47" s="29">
        <f>[1]Calcs!L49</f>
        <v>2</v>
      </c>
      <c r="M47" s="29">
        <f>[1]Calcs!M49</f>
        <v>1</v>
      </c>
      <c r="N47" s="29">
        <f>[1]Calcs!O49</f>
        <v>3</v>
      </c>
      <c r="O47" s="29">
        <f>[1]Calcs!P49</f>
        <v>2</v>
      </c>
      <c r="P47" s="29"/>
      <c r="S47" s="29" t="str">
        <f t="shared" si="0"/>
        <v>22323223222132</v>
      </c>
      <c r="U47" s="47"/>
      <c r="AA47" cm="1">
        <f t="array" ref="AA47:AC47">_xlfn.UNIQUE(B47:N47,TRUE)</f>
        <v>2</v>
      </c>
      <c r="AB47">
        <v>3</v>
      </c>
      <c r="AC47">
        <v>1</v>
      </c>
      <c r="AF47" t="str">
        <f t="shared" si="2"/>
        <v>231</v>
      </c>
      <c r="AG47">
        <v>123</v>
      </c>
      <c r="AS47" s="28"/>
      <c r="AT47" s="29" t="s">
        <v>185</v>
      </c>
      <c r="AU47" s="29"/>
      <c r="AV47" s="29"/>
      <c r="AW47" s="52">
        <v>0.24675324675324675</v>
      </c>
      <c r="AY47" s="29"/>
      <c r="AZ47" s="29"/>
      <c r="BA47" s="29"/>
      <c r="BB47" s="57">
        <v>3</v>
      </c>
      <c r="BC47" s="58">
        <v>3</v>
      </c>
      <c r="BD47" s="57">
        <v>3</v>
      </c>
      <c r="BE47" s="58">
        <v>3</v>
      </c>
      <c r="BF47" s="29">
        <v>3</v>
      </c>
      <c r="BG47" s="29"/>
      <c r="BH47" s="56"/>
      <c r="BI47" s="29">
        <v>3</v>
      </c>
      <c r="BL47" s="56"/>
    </row>
    <row r="48" spans="1:64" x14ac:dyDescent="0.3">
      <c r="A48" s="28" t="s">
        <v>108</v>
      </c>
      <c r="B48" s="29">
        <f>[1]Calcs!B50</f>
        <v>3</v>
      </c>
      <c r="C48" s="29">
        <f>[1]Calcs!C50</f>
        <v>3</v>
      </c>
      <c r="D48" s="29">
        <f>[1]Calcs!D50</f>
        <v>3</v>
      </c>
      <c r="E48" s="29">
        <f>[1]Calcs!E50</f>
        <v>3</v>
      </c>
      <c r="F48" s="29">
        <f>[1]Calcs!F50</f>
        <v>3</v>
      </c>
      <c r="G48" s="29">
        <f>[1]Calcs!G50</f>
        <v>3</v>
      </c>
      <c r="H48" s="29">
        <f>[1]Calcs!H50</f>
        <v>3</v>
      </c>
      <c r="I48" s="29">
        <f>[1]Calcs!I50</f>
        <v>3</v>
      </c>
      <c r="J48" s="29">
        <f>[1]Calcs!J50</f>
        <v>3</v>
      </c>
      <c r="K48" s="29">
        <f>[1]Calcs!K50</f>
        <v>3</v>
      </c>
      <c r="L48" s="29">
        <f>[1]Calcs!L50</f>
        <v>3</v>
      </c>
      <c r="M48" s="29">
        <f>[1]Calcs!M50</f>
        <v>3</v>
      </c>
      <c r="N48" s="29">
        <f>[1]Calcs!O50</f>
        <v>3</v>
      </c>
      <c r="O48" s="29">
        <f>[1]Calcs!P50</f>
        <v>3</v>
      </c>
      <c r="P48" s="29"/>
      <c r="S48" s="29" t="str">
        <f t="shared" si="0"/>
        <v>33333333333333</v>
      </c>
      <c r="U48" s="47"/>
      <c r="AA48" cm="1">
        <f t="array" ref="AA48">_xlfn.UNIQUE(B48:N48,TRUE)</f>
        <v>3</v>
      </c>
      <c r="AF48" t="str">
        <f t="shared" si="2"/>
        <v>3</v>
      </c>
      <c r="AG48">
        <v>3</v>
      </c>
      <c r="AS48" s="28"/>
      <c r="AT48" s="29" t="s">
        <v>186</v>
      </c>
      <c r="AU48" s="29"/>
      <c r="AV48" s="29"/>
      <c r="AW48" s="52">
        <v>0.1038961038961039</v>
      </c>
      <c r="AY48" s="29"/>
      <c r="AZ48" s="29"/>
      <c r="BA48" s="29"/>
      <c r="BB48" s="57">
        <v>3</v>
      </c>
      <c r="BC48" s="58">
        <v>3</v>
      </c>
      <c r="BD48" s="57">
        <v>3</v>
      </c>
      <c r="BE48" s="58">
        <v>3</v>
      </c>
      <c r="BF48" s="29">
        <v>2</v>
      </c>
      <c r="BG48" s="29"/>
      <c r="BH48" s="56"/>
      <c r="BI48" s="29">
        <v>3</v>
      </c>
      <c r="BL48" s="56"/>
    </row>
    <row r="49" spans="1:64" x14ac:dyDescent="0.3">
      <c r="A49" s="28" t="s">
        <v>109</v>
      </c>
      <c r="B49" s="29">
        <f>[1]Calcs!B51</f>
        <v>2</v>
      </c>
      <c r="C49" s="29">
        <f>[1]Calcs!C51</f>
        <v>2</v>
      </c>
      <c r="D49" s="29">
        <f>[1]Calcs!D51</f>
        <v>2</v>
      </c>
      <c r="E49" s="29">
        <f>[1]Calcs!E51</f>
        <v>2</v>
      </c>
      <c r="F49" s="29">
        <f>[1]Calcs!F51</f>
        <v>2</v>
      </c>
      <c r="G49" s="29">
        <f>[1]Calcs!G51</f>
        <v>2</v>
      </c>
      <c r="H49" s="29">
        <f>[1]Calcs!H51</f>
        <v>1</v>
      </c>
      <c r="I49" s="29">
        <f>[1]Calcs!I51</f>
        <v>1</v>
      </c>
      <c r="J49" s="29">
        <f>[1]Calcs!J51</f>
        <v>2</v>
      </c>
      <c r="K49" s="29">
        <f>[1]Calcs!K51</f>
        <v>2</v>
      </c>
      <c r="L49" s="29">
        <f>[1]Calcs!L51</f>
        <v>2</v>
      </c>
      <c r="M49" s="29">
        <f>[1]Calcs!M51</f>
        <v>2</v>
      </c>
      <c r="N49" s="29">
        <f>[1]Calcs!O51</f>
        <v>2</v>
      </c>
      <c r="O49" s="29">
        <f>[1]Calcs!P51</f>
        <v>2</v>
      </c>
      <c r="P49" s="29"/>
      <c r="S49" s="29" t="str">
        <f t="shared" si="0"/>
        <v>22222211222222</v>
      </c>
      <c r="U49" s="47"/>
      <c r="AA49" cm="1">
        <f t="array" ref="AA49:AB49">_xlfn.UNIQUE(B49:N49,TRUE)</f>
        <v>2</v>
      </c>
      <c r="AB49">
        <v>1</v>
      </c>
      <c r="AF49" t="str">
        <f t="shared" si="2"/>
        <v>21</v>
      </c>
      <c r="AG49">
        <v>12</v>
      </c>
      <c r="AS49" s="28"/>
      <c r="AT49" s="29" t="s">
        <v>187</v>
      </c>
      <c r="AU49" s="29"/>
      <c r="AV49" s="29"/>
      <c r="AW49" s="52">
        <v>7.792207792207792E-2</v>
      </c>
      <c r="AY49" s="29"/>
      <c r="AZ49" s="29"/>
      <c r="BA49" s="29"/>
      <c r="BB49" s="57">
        <v>3</v>
      </c>
      <c r="BC49" s="58">
        <v>3</v>
      </c>
      <c r="BD49" s="57">
        <v>3</v>
      </c>
      <c r="BE49" s="58">
        <v>3</v>
      </c>
      <c r="BF49" s="29">
        <v>3</v>
      </c>
      <c r="BG49" s="29"/>
      <c r="BH49" s="56"/>
      <c r="BI49" s="29">
        <v>3</v>
      </c>
      <c r="BL49" s="56"/>
    </row>
    <row r="50" spans="1:64" x14ac:dyDescent="0.3">
      <c r="A50" s="28" t="s">
        <v>110</v>
      </c>
      <c r="B50" s="29">
        <f>[1]Calcs!B52</f>
        <v>3</v>
      </c>
      <c r="C50" s="29">
        <f>[1]Calcs!C52</f>
        <v>3</v>
      </c>
      <c r="D50" s="29">
        <f>[1]Calcs!D52</f>
        <v>3</v>
      </c>
      <c r="E50" s="29">
        <f>[1]Calcs!E52</f>
        <v>3</v>
      </c>
      <c r="F50" s="29">
        <f>[1]Calcs!F52</f>
        <v>3</v>
      </c>
      <c r="G50" s="29">
        <f>[1]Calcs!G52</f>
        <v>3</v>
      </c>
      <c r="H50" s="29">
        <f>[1]Calcs!H52</f>
        <v>3</v>
      </c>
      <c r="I50" s="29">
        <f>[1]Calcs!I52</f>
        <v>3</v>
      </c>
      <c r="J50" s="29">
        <f>[1]Calcs!J52</f>
        <v>3</v>
      </c>
      <c r="K50" s="29">
        <f>[1]Calcs!K52</f>
        <v>3</v>
      </c>
      <c r="L50" s="29">
        <f>[1]Calcs!L52</f>
        <v>3</v>
      </c>
      <c r="M50" s="29">
        <f>[1]Calcs!M52</f>
        <v>3</v>
      </c>
      <c r="N50" s="29">
        <f>[1]Calcs!O52</f>
        <v>3</v>
      </c>
      <c r="O50" s="29">
        <f>[1]Calcs!P52</f>
        <v>3</v>
      </c>
      <c r="P50" s="29"/>
      <c r="S50" s="29" t="str">
        <f t="shared" si="0"/>
        <v>33333333333333</v>
      </c>
      <c r="U50" s="47"/>
      <c r="AA50" cm="1">
        <f t="array" ref="AA50">_xlfn.UNIQUE(B50:N50,TRUE)</f>
        <v>3</v>
      </c>
      <c r="AF50" t="str">
        <f t="shared" si="2"/>
        <v>3</v>
      </c>
      <c r="AG50">
        <v>3</v>
      </c>
      <c r="AS50" s="28"/>
      <c r="AT50" s="29" t="s">
        <v>188</v>
      </c>
      <c r="AU50" s="29"/>
      <c r="AV50" s="29"/>
      <c r="AW50" s="52">
        <v>3.896103896103896E-2</v>
      </c>
      <c r="AX50" s="29"/>
      <c r="AY50" s="29"/>
      <c r="AZ50" s="29"/>
      <c r="BA50" s="29"/>
      <c r="BB50" s="57">
        <v>3</v>
      </c>
      <c r="BC50" s="58">
        <v>3</v>
      </c>
      <c r="BD50" s="57">
        <v>3</v>
      </c>
      <c r="BE50" s="58">
        <v>3</v>
      </c>
      <c r="BF50" s="29">
        <v>1</v>
      </c>
      <c r="BG50" s="29"/>
      <c r="BH50" s="56"/>
      <c r="BI50" s="29">
        <v>3</v>
      </c>
      <c r="BL50" s="56"/>
    </row>
    <row r="51" spans="1:64" x14ac:dyDescent="0.3">
      <c r="A51" s="28" t="s">
        <v>111</v>
      </c>
      <c r="B51" s="29">
        <f>[1]Calcs!B53</f>
        <v>2</v>
      </c>
      <c r="C51" s="29">
        <f>[1]Calcs!C53</f>
        <v>2</v>
      </c>
      <c r="D51" s="29">
        <f>[1]Calcs!D53</f>
        <v>2</v>
      </c>
      <c r="E51" s="29">
        <f>[1]Calcs!E53</f>
        <v>2</v>
      </c>
      <c r="F51" s="29">
        <f>[1]Calcs!F53</f>
        <v>2</v>
      </c>
      <c r="G51" s="29">
        <f>[1]Calcs!G53</f>
        <v>2</v>
      </c>
      <c r="H51" s="29">
        <f>[1]Calcs!H53</f>
        <v>2</v>
      </c>
      <c r="I51" s="29">
        <f>[1]Calcs!I53</f>
        <v>2</v>
      </c>
      <c r="J51" s="29">
        <f>[1]Calcs!J53</f>
        <v>2</v>
      </c>
      <c r="K51" s="29">
        <f>[1]Calcs!K53</f>
        <v>2</v>
      </c>
      <c r="L51" s="29">
        <f>[1]Calcs!L53</f>
        <v>2</v>
      </c>
      <c r="M51" s="29">
        <f>[1]Calcs!M53</f>
        <v>2</v>
      </c>
      <c r="N51" s="29">
        <f>[1]Calcs!O53</f>
        <v>2</v>
      </c>
      <c r="O51" s="29">
        <f>[1]Calcs!P53</f>
        <v>2</v>
      </c>
      <c r="P51" s="29"/>
      <c r="S51" s="29" t="str">
        <f t="shared" si="0"/>
        <v>22222222222222</v>
      </c>
      <c r="U51" s="47"/>
      <c r="AA51" cm="1">
        <f t="array" ref="AA51">_xlfn.UNIQUE(B51:N51,TRUE)</f>
        <v>2</v>
      </c>
      <c r="AF51" t="str">
        <f t="shared" si="2"/>
        <v>2</v>
      </c>
      <c r="AG51">
        <v>2</v>
      </c>
      <c r="AS51" s="28"/>
      <c r="AT51" t="s">
        <v>189</v>
      </c>
      <c r="AU51" s="29"/>
      <c r="AV51" s="29"/>
      <c r="AW51" s="52">
        <v>2.5974025974025976E-2</v>
      </c>
      <c r="AX51" s="29"/>
      <c r="AY51" s="29"/>
      <c r="AZ51" s="29"/>
      <c r="BA51" s="29"/>
      <c r="BB51" s="57">
        <v>3</v>
      </c>
      <c r="BC51" s="58">
        <v>3</v>
      </c>
      <c r="BD51" s="57">
        <v>3</v>
      </c>
      <c r="BE51" s="58">
        <v>3</v>
      </c>
      <c r="BF51" s="29">
        <v>3</v>
      </c>
      <c r="BG51" s="29"/>
      <c r="BH51" s="56"/>
      <c r="BI51" s="29">
        <v>3</v>
      </c>
      <c r="BL51" s="56"/>
    </row>
    <row r="52" spans="1:64" x14ac:dyDescent="0.3">
      <c r="A52" s="28" t="s">
        <v>112</v>
      </c>
      <c r="B52" s="29">
        <f>[1]Calcs!B54</f>
        <v>2</v>
      </c>
      <c r="C52" s="29">
        <f>[1]Calcs!C54</f>
        <v>2</v>
      </c>
      <c r="D52" s="29">
        <f>[1]Calcs!D54</f>
        <v>2</v>
      </c>
      <c r="E52" s="29">
        <f>[1]Calcs!E54</f>
        <v>2</v>
      </c>
      <c r="F52" s="29">
        <f>[1]Calcs!F54</f>
        <v>2</v>
      </c>
      <c r="G52" s="29">
        <f>[1]Calcs!G54</f>
        <v>2</v>
      </c>
      <c r="H52" s="29">
        <f>[1]Calcs!H54</f>
        <v>2</v>
      </c>
      <c r="I52" s="29">
        <f>[1]Calcs!I54</f>
        <v>1</v>
      </c>
      <c r="J52" s="29">
        <f>[1]Calcs!J54</f>
        <v>2</v>
      </c>
      <c r="K52" s="29">
        <f>[1]Calcs!K54</f>
        <v>2</v>
      </c>
      <c r="L52" s="29">
        <f>[1]Calcs!L54</f>
        <v>2</v>
      </c>
      <c r="M52" s="29">
        <f>[1]Calcs!M54</f>
        <v>1</v>
      </c>
      <c r="N52" s="29">
        <f>[1]Calcs!O54</f>
        <v>2</v>
      </c>
      <c r="O52" s="29">
        <f>[1]Calcs!P54</f>
        <v>2</v>
      </c>
      <c r="P52" s="29"/>
      <c r="S52" s="29" t="str">
        <f t="shared" si="0"/>
        <v>22222221222122</v>
      </c>
      <c r="U52" s="47"/>
      <c r="AA52" cm="1">
        <f t="array" ref="AA52:AB52">_xlfn.UNIQUE(B52:N52,TRUE)</f>
        <v>2</v>
      </c>
      <c r="AB52">
        <v>1</v>
      </c>
      <c r="AF52" t="str">
        <f t="shared" si="2"/>
        <v>21</v>
      </c>
      <c r="AG52">
        <v>12</v>
      </c>
      <c r="AS52" s="28"/>
      <c r="AT52" t="s">
        <v>190</v>
      </c>
      <c r="AU52" s="29"/>
      <c r="AV52" s="29"/>
      <c r="AW52" s="52">
        <v>2.5974025974025976E-2</v>
      </c>
      <c r="AX52" s="29"/>
      <c r="AY52" s="29"/>
      <c r="AZ52" s="29"/>
      <c r="BA52" s="29"/>
      <c r="BB52" s="57">
        <v>3</v>
      </c>
      <c r="BC52" s="58">
        <v>3</v>
      </c>
      <c r="BD52" s="57">
        <v>3</v>
      </c>
      <c r="BE52" s="58">
        <v>3</v>
      </c>
      <c r="BF52" s="29">
        <v>2</v>
      </c>
      <c r="BG52" s="29"/>
      <c r="BH52" s="56"/>
      <c r="BI52" s="29">
        <v>3</v>
      </c>
      <c r="BL52" s="56"/>
    </row>
    <row r="53" spans="1:64" x14ac:dyDescent="0.3">
      <c r="A53" s="28" t="s">
        <v>114</v>
      </c>
      <c r="B53" s="29">
        <f>[1]Calcs!B56</f>
        <v>3</v>
      </c>
      <c r="C53" s="29">
        <f>[1]Calcs!C56</f>
        <v>3</v>
      </c>
      <c r="D53" s="29">
        <f>[1]Calcs!D56</f>
        <v>3</v>
      </c>
      <c r="E53" s="29">
        <f>[1]Calcs!E56</f>
        <v>3</v>
      </c>
      <c r="F53" s="29">
        <f>[1]Calcs!F56</f>
        <v>3</v>
      </c>
      <c r="G53" s="29">
        <f>[1]Calcs!G56</f>
        <v>3</v>
      </c>
      <c r="H53" s="29">
        <f>[1]Calcs!H56</f>
        <v>3</v>
      </c>
      <c r="I53" s="29">
        <f>[1]Calcs!I56</f>
        <v>3</v>
      </c>
      <c r="J53" s="29">
        <f>[1]Calcs!J56</f>
        <v>3</v>
      </c>
      <c r="K53" s="29">
        <f>[1]Calcs!K56</f>
        <v>3</v>
      </c>
      <c r="L53" s="29">
        <f>[1]Calcs!L56</f>
        <v>3</v>
      </c>
      <c r="M53" s="29">
        <f>[1]Calcs!M56</f>
        <v>3</v>
      </c>
      <c r="N53" s="29">
        <f>[1]Calcs!O56</f>
        <v>3</v>
      </c>
      <c r="O53" s="29">
        <f>[1]Calcs!P56</f>
        <v>3</v>
      </c>
      <c r="P53" s="29"/>
      <c r="S53" s="29" t="str">
        <f t="shared" si="0"/>
        <v>33333333333333</v>
      </c>
      <c r="U53" s="47"/>
      <c r="AA53" cm="1">
        <f t="array" ref="AA53">_xlfn.UNIQUE(B53:N53,TRUE)</f>
        <v>3</v>
      </c>
      <c r="AF53" t="str">
        <f t="shared" si="2"/>
        <v>3</v>
      </c>
      <c r="AG53">
        <v>3</v>
      </c>
      <c r="AT53" t="s">
        <v>191</v>
      </c>
      <c r="AW53" s="52">
        <v>2.5974025974025976E-2</v>
      </c>
      <c r="BB53" s="57">
        <v>2</v>
      </c>
      <c r="BC53" s="58">
        <v>2</v>
      </c>
      <c r="BD53" s="57">
        <v>2</v>
      </c>
      <c r="BE53" s="58">
        <v>2</v>
      </c>
      <c r="BF53" s="29">
        <v>2</v>
      </c>
      <c r="BH53" s="56"/>
      <c r="BI53" s="29">
        <v>2</v>
      </c>
      <c r="BL53" s="56"/>
    </row>
    <row r="54" spans="1:64" x14ac:dyDescent="0.3">
      <c r="A54" s="28" t="s">
        <v>150</v>
      </c>
      <c r="B54" s="29">
        <f>[1]Calcs!B57</f>
        <v>3</v>
      </c>
      <c r="C54" s="29">
        <f>[1]Calcs!C57</f>
        <v>3</v>
      </c>
      <c r="D54" s="29">
        <f>[1]Calcs!D57</f>
        <v>3</v>
      </c>
      <c r="E54" s="29">
        <f>[1]Calcs!E57</f>
        <v>3</v>
      </c>
      <c r="F54" s="29">
        <f>[1]Calcs!F57</f>
        <v>3</v>
      </c>
      <c r="G54" s="29">
        <f>[1]Calcs!G57</f>
        <v>3</v>
      </c>
      <c r="H54" s="29">
        <f>[1]Calcs!H57</f>
        <v>3</v>
      </c>
      <c r="I54" s="29">
        <f>[1]Calcs!I57</f>
        <v>3</v>
      </c>
      <c r="J54" s="29">
        <f>[1]Calcs!J57</f>
        <v>3</v>
      </c>
      <c r="K54" s="29">
        <f>[1]Calcs!K57</f>
        <v>3</v>
      </c>
      <c r="L54" s="29">
        <f>[1]Calcs!L57</f>
        <v>3</v>
      </c>
      <c r="M54" s="29">
        <f>[1]Calcs!M57</f>
        <v>3</v>
      </c>
      <c r="N54" s="29">
        <f>[1]Calcs!O57</f>
        <v>3</v>
      </c>
      <c r="O54" s="29">
        <f>[1]Calcs!P57</f>
        <v>3</v>
      </c>
      <c r="P54" s="29"/>
      <c r="S54" s="29" t="str">
        <f t="shared" si="0"/>
        <v>33333333333333</v>
      </c>
      <c r="U54" s="47"/>
      <c r="AA54" cm="1">
        <f t="array" ref="AA54">_xlfn.UNIQUE(B54:N54,TRUE)</f>
        <v>3</v>
      </c>
      <c r="AF54" t="str">
        <f t="shared" si="2"/>
        <v>3</v>
      </c>
      <c r="AG54">
        <v>3</v>
      </c>
      <c r="BB54" s="57">
        <v>3</v>
      </c>
      <c r="BC54" s="58">
        <v>3</v>
      </c>
      <c r="BD54" s="57">
        <v>3</v>
      </c>
      <c r="BE54" s="58">
        <v>3</v>
      </c>
      <c r="BF54" s="29">
        <v>3</v>
      </c>
      <c r="BH54" s="56"/>
      <c r="BI54" s="29">
        <v>3</v>
      </c>
      <c r="BL54" s="56"/>
    </row>
    <row r="55" spans="1:64" x14ac:dyDescent="0.3">
      <c r="A55" s="28" t="s">
        <v>116</v>
      </c>
      <c r="B55" s="29">
        <f>[1]Calcs!B58</f>
        <v>2</v>
      </c>
      <c r="C55" s="29">
        <f>[1]Calcs!C58</f>
        <v>2</v>
      </c>
      <c r="D55" s="29">
        <f>[1]Calcs!D58</f>
        <v>2</v>
      </c>
      <c r="E55" s="29">
        <f>[1]Calcs!E58</f>
        <v>2</v>
      </c>
      <c r="F55" s="29">
        <f>[1]Calcs!F58</f>
        <v>2</v>
      </c>
      <c r="G55" s="29">
        <f>[1]Calcs!G58</f>
        <v>2</v>
      </c>
      <c r="H55" s="29">
        <f>[1]Calcs!H58</f>
        <v>1</v>
      </c>
      <c r="I55" s="29">
        <f>[1]Calcs!I58</f>
        <v>1</v>
      </c>
      <c r="J55" s="29">
        <f>[1]Calcs!J58</f>
        <v>2</v>
      </c>
      <c r="K55" s="29">
        <f>[1]Calcs!K58</f>
        <v>2</v>
      </c>
      <c r="L55" s="29">
        <f>[1]Calcs!L58</f>
        <v>2</v>
      </c>
      <c r="M55" s="29">
        <f>[1]Calcs!M58</f>
        <v>2</v>
      </c>
      <c r="N55" s="29">
        <f>[1]Calcs!O58</f>
        <v>2</v>
      </c>
      <c r="O55" s="29">
        <f>[1]Calcs!P58</f>
        <v>1</v>
      </c>
      <c r="P55" s="29"/>
      <c r="S55" s="29" t="str">
        <f t="shared" si="0"/>
        <v>22222211222221</v>
      </c>
      <c r="U55" s="47"/>
      <c r="AA55" cm="1">
        <f t="array" ref="AA55:AB55">_xlfn.UNIQUE(B55:N55,TRUE)</f>
        <v>2</v>
      </c>
      <c r="AB55">
        <v>1</v>
      </c>
      <c r="AF55" t="str">
        <f t="shared" si="2"/>
        <v>21</v>
      </c>
      <c r="AG55">
        <v>12</v>
      </c>
      <c r="AQ55" t="s">
        <v>192</v>
      </c>
      <c r="AR55" t="s">
        <v>158</v>
      </c>
      <c r="BB55" s="57">
        <v>1</v>
      </c>
      <c r="BC55" s="58">
        <v>1</v>
      </c>
      <c r="BD55" s="57">
        <v>1</v>
      </c>
      <c r="BE55" s="58">
        <v>1</v>
      </c>
      <c r="BF55" s="29">
        <v>3</v>
      </c>
      <c r="BH55" s="56"/>
      <c r="BI55" s="29">
        <v>1</v>
      </c>
      <c r="BL55" s="56"/>
    </row>
    <row r="56" spans="1:64" x14ac:dyDescent="0.3">
      <c r="A56" s="28" t="s">
        <v>117</v>
      </c>
      <c r="B56" s="29">
        <f>[1]Calcs!B59</f>
        <v>1</v>
      </c>
      <c r="C56" s="29">
        <f>[1]Calcs!C59</f>
        <v>1</v>
      </c>
      <c r="D56" s="29">
        <f>[1]Calcs!D59</f>
        <v>3</v>
      </c>
      <c r="E56" s="29">
        <f>[1]Calcs!E59</f>
        <v>1</v>
      </c>
      <c r="F56" s="29">
        <f>[1]Calcs!F59</f>
        <v>3</v>
      </c>
      <c r="G56" s="29">
        <f>[1]Calcs!G59</f>
        <v>1</v>
      </c>
      <c r="H56" s="29">
        <f>[1]Calcs!H59</f>
        <v>1</v>
      </c>
      <c r="I56" s="29">
        <f>[1]Calcs!I59</f>
        <v>3</v>
      </c>
      <c r="J56" s="29">
        <f>[1]Calcs!J59</f>
        <v>1</v>
      </c>
      <c r="K56" s="29">
        <f>[1]Calcs!K59</f>
        <v>1</v>
      </c>
      <c r="L56" s="29">
        <f>[1]Calcs!L59</f>
        <v>1</v>
      </c>
      <c r="M56" s="29">
        <f>[1]Calcs!M59</f>
        <v>1</v>
      </c>
      <c r="N56" s="29">
        <f>[1]Calcs!O59</f>
        <v>3</v>
      </c>
      <c r="O56" s="29">
        <f>[1]Calcs!P59</f>
        <v>1</v>
      </c>
      <c r="P56" s="29"/>
      <c r="S56" s="29" t="str">
        <f t="shared" si="0"/>
        <v>11313113111131</v>
      </c>
      <c r="U56" s="47"/>
      <c r="AA56" cm="1">
        <f t="array" ref="AA56:AB56">_xlfn.UNIQUE(B56:N56,TRUE)</f>
        <v>1</v>
      </c>
      <c r="AB56">
        <v>3</v>
      </c>
      <c r="AF56" t="str">
        <f t="shared" si="2"/>
        <v>13</v>
      </c>
      <c r="AG56">
        <v>13</v>
      </c>
      <c r="AQ56" t="s">
        <v>185</v>
      </c>
      <c r="AR56" s="45">
        <v>0.31168831168831168</v>
      </c>
      <c r="AZ56">
        <v>31.2</v>
      </c>
      <c r="BB56" s="57">
        <v>2</v>
      </c>
      <c r="BC56" s="58">
        <v>2</v>
      </c>
      <c r="BD56" s="57">
        <v>2</v>
      </c>
      <c r="BE56" s="58">
        <v>2</v>
      </c>
      <c r="BF56" s="29">
        <v>2</v>
      </c>
      <c r="BH56" s="56"/>
      <c r="BI56" s="29">
        <v>2</v>
      </c>
      <c r="BL56" s="56"/>
    </row>
    <row r="57" spans="1:64" x14ac:dyDescent="0.3">
      <c r="A57" s="28" t="s">
        <v>118</v>
      </c>
      <c r="B57" s="29">
        <f>[1]Calcs!B60</f>
        <v>3</v>
      </c>
      <c r="C57" s="29">
        <f>[1]Calcs!C60</f>
        <v>1</v>
      </c>
      <c r="D57" s="29">
        <f>[1]Calcs!D60</f>
        <v>1</v>
      </c>
      <c r="E57" s="29">
        <f>[1]Calcs!E60</f>
        <v>3</v>
      </c>
      <c r="F57" s="29">
        <f>[1]Calcs!F60</f>
        <v>3</v>
      </c>
      <c r="G57" s="29">
        <f>[1]Calcs!G60</f>
        <v>3</v>
      </c>
      <c r="H57" s="29">
        <f>[1]Calcs!H60</f>
        <v>3</v>
      </c>
      <c r="I57" s="29">
        <f>[1]Calcs!I60</f>
        <v>3</v>
      </c>
      <c r="J57" s="29">
        <f>[1]Calcs!J60</f>
        <v>3</v>
      </c>
      <c r="K57" s="29">
        <f>[1]Calcs!K60</f>
        <v>3</v>
      </c>
      <c r="L57" s="29">
        <f>[1]Calcs!L60</f>
        <v>3</v>
      </c>
      <c r="M57" s="29">
        <f>[1]Calcs!M60</f>
        <v>3</v>
      </c>
      <c r="N57" s="29">
        <f>[1]Calcs!O60</f>
        <v>3</v>
      </c>
      <c r="O57" s="29">
        <f>[1]Calcs!P60</f>
        <v>3</v>
      </c>
      <c r="P57" s="29"/>
      <c r="S57" s="29" t="str">
        <f t="shared" si="0"/>
        <v>31133333333333</v>
      </c>
      <c r="AA57" cm="1">
        <f t="array" ref="AA57:AB57">_xlfn.UNIQUE(B57:N57,TRUE)</f>
        <v>3</v>
      </c>
      <c r="AB57">
        <v>1</v>
      </c>
      <c r="AF57" t="str">
        <f t="shared" si="2"/>
        <v>31</v>
      </c>
      <c r="AG57">
        <v>13</v>
      </c>
      <c r="AQ57" t="s">
        <v>193</v>
      </c>
      <c r="AR57" s="45">
        <v>1.2987012987012988E-2</v>
      </c>
      <c r="AS57" s="29"/>
      <c r="AX57">
        <v>23</v>
      </c>
      <c r="AY57" s="56">
        <v>0.66666666666666663</v>
      </c>
      <c r="AZ57">
        <v>14.3</v>
      </c>
      <c r="BA57">
        <v>1</v>
      </c>
      <c r="BB57" s="57">
        <v>2</v>
      </c>
      <c r="BC57" s="58">
        <v>3</v>
      </c>
      <c r="BD57" s="57">
        <v>2</v>
      </c>
      <c r="BE57" s="58">
        <v>3</v>
      </c>
      <c r="BF57" s="29">
        <v>3</v>
      </c>
      <c r="BG57" s="29">
        <v>1</v>
      </c>
      <c r="BH57" s="56">
        <v>0.66666666666666663</v>
      </c>
      <c r="BJ57">
        <v>1</v>
      </c>
      <c r="BK57">
        <v>23</v>
      </c>
      <c r="BL57" s="56"/>
    </row>
    <row r="58" spans="1:64" x14ac:dyDescent="0.3">
      <c r="A58" s="28" t="s">
        <v>119</v>
      </c>
      <c r="B58" s="29">
        <f>[1]Calcs!B61</f>
        <v>3</v>
      </c>
      <c r="C58" s="29">
        <f>[1]Calcs!C61</f>
        <v>3</v>
      </c>
      <c r="D58" s="29">
        <f>[1]Calcs!D61</f>
        <v>3</v>
      </c>
      <c r="E58" s="29">
        <f>[1]Calcs!E61</f>
        <v>3</v>
      </c>
      <c r="F58" s="29">
        <f>[1]Calcs!F61</f>
        <v>3</v>
      </c>
      <c r="G58" s="29">
        <f>[1]Calcs!G61</f>
        <v>3</v>
      </c>
      <c r="H58" s="29">
        <f>[1]Calcs!H61</f>
        <v>3</v>
      </c>
      <c r="I58" s="29">
        <f>[1]Calcs!I61</f>
        <v>3</v>
      </c>
      <c r="J58" s="29">
        <f>[1]Calcs!J61</f>
        <v>3</v>
      </c>
      <c r="K58" s="29">
        <f>[1]Calcs!K61</f>
        <v>3</v>
      </c>
      <c r="L58" s="29">
        <f>[1]Calcs!L61</f>
        <v>3</v>
      </c>
      <c r="M58" s="29">
        <f>[1]Calcs!M61</f>
        <v>3</v>
      </c>
      <c r="N58" s="29">
        <f>[1]Calcs!O61</f>
        <v>3</v>
      </c>
      <c r="O58" s="29">
        <f>[1]Calcs!P61</f>
        <v>3</v>
      </c>
      <c r="P58" s="29"/>
      <c r="S58" s="29" t="str">
        <f t="shared" si="0"/>
        <v>33333333333333</v>
      </c>
      <c r="AA58" cm="1">
        <f t="array" ref="AA58">_xlfn.UNIQUE(B58:N58,TRUE)</f>
        <v>3</v>
      </c>
      <c r="AF58" t="str">
        <f t="shared" si="2"/>
        <v>3</v>
      </c>
      <c r="AG58">
        <v>3</v>
      </c>
      <c r="AQ58" t="s">
        <v>194</v>
      </c>
      <c r="AR58" s="45">
        <v>1.2987012987012988E-2</v>
      </c>
      <c r="AY58" s="56"/>
      <c r="AZ58">
        <v>10.4</v>
      </c>
      <c r="BB58" s="57">
        <v>2</v>
      </c>
      <c r="BC58" s="58">
        <v>2</v>
      </c>
      <c r="BD58" s="57">
        <v>2</v>
      </c>
      <c r="BE58" s="58">
        <v>2</v>
      </c>
      <c r="BF58" s="29">
        <v>2</v>
      </c>
      <c r="BH58" s="56"/>
      <c r="BI58" s="29">
        <v>2</v>
      </c>
      <c r="BL58" s="56"/>
    </row>
    <row r="59" spans="1:64" x14ac:dyDescent="0.3">
      <c r="A59" s="28" t="s">
        <v>120</v>
      </c>
      <c r="B59" s="29">
        <f>[1]Calcs!B62</f>
        <v>2</v>
      </c>
      <c r="C59" s="29">
        <f>[1]Calcs!C62</f>
        <v>2</v>
      </c>
      <c r="D59" s="29">
        <f>[1]Calcs!D62</f>
        <v>2</v>
      </c>
      <c r="E59" s="29">
        <f>[1]Calcs!E62</f>
        <v>2</v>
      </c>
      <c r="F59" s="29">
        <f>[1]Calcs!F62</f>
        <v>2</v>
      </c>
      <c r="G59" s="29">
        <f>[1]Calcs!G62</f>
        <v>2</v>
      </c>
      <c r="H59" s="29">
        <f>[1]Calcs!H62</f>
        <v>2</v>
      </c>
      <c r="I59" s="29">
        <f>[1]Calcs!I62</f>
        <v>1</v>
      </c>
      <c r="J59" s="29">
        <f>[1]Calcs!J62</f>
        <v>2</v>
      </c>
      <c r="K59" s="29">
        <f>[1]Calcs!K62</f>
        <v>2</v>
      </c>
      <c r="L59" s="29">
        <f>[1]Calcs!L62</f>
        <v>2</v>
      </c>
      <c r="M59" s="29">
        <f>[1]Calcs!M62</f>
        <v>2</v>
      </c>
      <c r="N59" s="29">
        <f>[1]Calcs!O62</f>
        <v>2</v>
      </c>
      <c r="O59" s="29">
        <f>[1]Calcs!P62</f>
        <v>2</v>
      </c>
      <c r="P59" s="29"/>
      <c r="S59" s="29" t="str">
        <f t="shared" si="0"/>
        <v>22222221222222</v>
      </c>
      <c r="AA59" cm="1">
        <f t="array" ref="AA59:AB59">_xlfn.UNIQUE(B59:N59,TRUE)</f>
        <v>2</v>
      </c>
      <c r="AB59">
        <v>1</v>
      </c>
      <c r="AF59" t="str">
        <f t="shared" si="2"/>
        <v>21</v>
      </c>
      <c r="AG59">
        <v>12</v>
      </c>
      <c r="AQ59" t="s">
        <v>195</v>
      </c>
      <c r="AR59" s="45">
        <v>1.2987012987012988E-2</v>
      </c>
      <c r="AS59" s="29"/>
      <c r="AY59" s="56"/>
      <c r="AZ59">
        <v>3.9</v>
      </c>
      <c r="BB59" s="57">
        <v>2</v>
      </c>
      <c r="BC59" s="58">
        <v>2</v>
      </c>
      <c r="BD59" s="57">
        <v>2</v>
      </c>
      <c r="BE59" s="58">
        <v>2</v>
      </c>
      <c r="BF59" s="29">
        <v>2</v>
      </c>
      <c r="BH59" s="56"/>
      <c r="BI59" s="29">
        <v>2</v>
      </c>
      <c r="BL59" s="56"/>
    </row>
    <row r="60" spans="1:64" x14ac:dyDescent="0.3">
      <c r="A60" s="28" t="s">
        <v>121</v>
      </c>
      <c r="B60" s="29">
        <f>[1]Calcs!B63</f>
        <v>3</v>
      </c>
      <c r="C60" s="29">
        <f>[1]Calcs!C63</f>
        <v>3</v>
      </c>
      <c r="D60" s="29">
        <f>[1]Calcs!D63</f>
        <v>3</v>
      </c>
      <c r="E60" s="29">
        <f>[1]Calcs!E63</f>
        <v>3</v>
      </c>
      <c r="F60" s="29">
        <f>[1]Calcs!F63</f>
        <v>3</v>
      </c>
      <c r="G60" s="29">
        <f>[1]Calcs!G63</f>
        <v>3</v>
      </c>
      <c r="H60" s="29">
        <f>[1]Calcs!H63</f>
        <v>3</v>
      </c>
      <c r="I60" s="29">
        <f>[1]Calcs!I63</f>
        <v>3</v>
      </c>
      <c r="J60" s="29">
        <f>[1]Calcs!J63</f>
        <v>3</v>
      </c>
      <c r="K60" s="29">
        <f>[1]Calcs!K63</f>
        <v>3</v>
      </c>
      <c r="L60" s="29">
        <f>[1]Calcs!L63</f>
        <v>3</v>
      </c>
      <c r="M60" s="29">
        <f>[1]Calcs!M63</f>
        <v>3</v>
      </c>
      <c r="N60" s="29">
        <f>[1]Calcs!O63</f>
        <v>3</v>
      </c>
      <c r="O60" s="29">
        <f>[1]Calcs!P63</f>
        <v>3</v>
      </c>
      <c r="P60" s="29"/>
      <c r="S60" s="29" t="str">
        <f t="shared" si="0"/>
        <v>33333333333333</v>
      </c>
      <c r="AA60" cm="1">
        <f t="array" ref="AA60">_xlfn.UNIQUE(B60:N60,TRUE)</f>
        <v>3</v>
      </c>
      <c r="AF60" t="str">
        <f t="shared" si="2"/>
        <v>3</v>
      </c>
      <c r="AG60">
        <v>3</v>
      </c>
      <c r="AQ60" t="s">
        <v>188</v>
      </c>
      <c r="AR60" s="45">
        <v>3.896103896103896E-2</v>
      </c>
      <c r="AX60">
        <v>23</v>
      </c>
      <c r="AY60" s="56">
        <v>0.66666666666666663</v>
      </c>
      <c r="AZ60">
        <f>SUM(AZ56:AZ59)</f>
        <v>59.8</v>
      </c>
      <c r="BA60">
        <v>1</v>
      </c>
      <c r="BB60" s="57">
        <v>2</v>
      </c>
      <c r="BC60" s="58">
        <v>3</v>
      </c>
      <c r="BD60" s="57">
        <v>2</v>
      </c>
      <c r="BE60" s="58">
        <v>2</v>
      </c>
      <c r="BF60" s="29">
        <v>3</v>
      </c>
      <c r="BH60" s="56"/>
      <c r="BJ60">
        <v>1</v>
      </c>
      <c r="BL60" s="56"/>
    </row>
    <row r="61" spans="1:64" x14ac:dyDescent="0.3">
      <c r="A61" s="28" t="s">
        <v>123</v>
      </c>
      <c r="B61" s="29">
        <f>[1]Calcs!B65</f>
        <v>3</v>
      </c>
      <c r="C61" s="29">
        <f>[1]Calcs!C65</f>
        <v>3</v>
      </c>
      <c r="D61" s="29">
        <f>[1]Calcs!D65</f>
        <v>3</v>
      </c>
      <c r="E61" s="29">
        <f>[1]Calcs!E65</f>
        <v>3</v>
      </c>
      <c r="F61" s="29">
        <f>[1]Calcs!F65</f>
        <v>3</v>
      </c>
      <c r="G61" s="29">
        <f>[1]Calcs!G65</f>
        <v>3</v>
      </c>
      <c r="H61" s="29">
        <f>[1]Calcs!H65</f>
        <v>3</v>
      </c>
      <c r="I61" s="29">
        <f>[1]Calcs!I65</f>
        <v>3</v>
      </c>
      <c r="J61" s="29">
        <f>[1]Calcs!J65</f>
        <v>3</v>
      </c>
      <c r="K61" s="29">
        <f>[1]Calcs!K65</f>
        <v>3</v>
      </c>
      <c r="L61" s="29">
        <f>[1]Calcs!L65</f>
        <v>3</v>
      </c>
      <c r="M61" s="29">
        <f>[1]Calcs!M65</f>
        <v>3</v>
      </c>
      <c r="N61" s="29">
        <f>[1]Calcs!O65</f>
        <v>3</v>
      </c>
      <c r="O61" s="29">
        <f>[1]Calcs!P65</f>
        <v>3</v>
      </c>
      <c r="P61" s="29"/>
      <c r="S61" s="29" t="str">
        <f t="shared" si="0"/>
        <v>33333333333333</v>
      </c>
      <c r="AA61" cm="1">
        <f t="array" ref="AA61">_xlfn.UNIQUE(B61:N61,TRUE)</f>
        <v>3</v>
      </c>
      <c r="AF61" t="str">
        <f t="shared" si="2"/>
        <v>3</v>
      </c>
      <c r="AG61">
        <v>3</v>
      </c>
      <c r="AQ61" t="s">
        <v>196</v>
      </c>
      <c r="AR61" s="45">
        <v>1.2987012987012988E-2</v>
      </c>
      <c r="AY61" s="56"/>
      <c r="BB61" s="57">
        <v>3</v>
      </c>
      <c r="BC61" s="58">
        <v>3</v>
      </c>
      <c r="BD61" s="57">
        <v>3</v>
      </c>
      <c r="BE61" s="58">
        <v>3</v>
      </c>
      <c r="BF61" s="29">
        <v>3</v>
      </c>
      <c r="BH61" s="56"/>
      <c r="BI61" s="29">
        <v>3</v>
      </c>
      <c r="BL61" s="56"/>
    </row>
    <row r="62" spans="1:64" x14ac:dyDescent="0.3">
      <c r="A62" s="28" t="s">
        <v>124</v>
      </c>
      <c r="B62" s="29">
        <f>[1]Calcs!B66</f>
        <v>2</v>
      </c>
      <c r="C62" s="29">
        <f>[1]Calcs!C66</f>
        <v>2</v>
      </c>
      <c r="D62" s="29">
        <f>[1]Calcs!D66</f>
        <v>2</v>
      </c>
      <c r="E62" s="29">
        <f>[1]Calcs!E66</f>
        <v>2</v>
      </c>
      <c r="F62" s="29">
        <f>[1]Calcs!F66</f>
        <v>2</v>
      </c>
      <c r="G62" s="29">
        <f>[1]Calcs!G66</f>
        <v>2</v>
      </c>
      <c r="H62" s="29">
        <f>[1]Calcs!H66</f>
        <v>2</v>
      </c>
      <c r="I62" s="29">
        <f>[1]Calcs!I66</f>
        <v>2</v>
      </c>
      <c r="J62" s="29">
        <f>[1]Calcs!J66</f>
        <v>2</v>
      </c>
      <c r="K62" s="29">
        <f>[1]Calcs!K66</f>
        <v>2</v>
      </c>
      <c r="L62" s="29">
        <f>[1]Calcs!L66</f>
        <v>2</v>
      </c>
      <c r="M62" s="29">
        <f>[1]Calcs!M66</f>
        <v>2</v>
      </c>
      <c r="N62" s="29">
        <f>[1]Calcs!O66</f>
        <v>2</v>
      </c>
      <c r="O62" s="29">
        <f>[1]Calcs!P66</f>
        <v>2</v>
      </c>
      <c r="P62" s="29"/>
      <c r="S62" s="29" t="str">
        <f t="shared" si="0"/>
        <v>22222222222222</v>
      </c>
      <c r="AA62" cm="1">
        <f t="array" ref="AA62">_xlfn.UNIQUE(B62:N62,TRUE)</f>
        <v>2</v>
      </c>
      <c r="AF62" t="str">
        <f t="shared" si="2"/>
        <v>2</v>
      </c>
      <c r="AG62">
        <v>2</v>
      </c>
      <c r="AQ62" t="s">
        <v>197</v>
      </c>
      <c r="AR62" s="45">
        <v>1.2987012987012988E-2</v>
      </c>
      <c r="AY62" s="56"/>
      <c r="BB62" s="57">
        <v>3</v>
      </c>
      <c r="BC62" s="58">
        <v>3</v>
      </c>
      <c r="BD62" s="57">
        <v>3</v>
      </c>
      <c r="BE62" s="58">
        <v>3</v>
      </c>
      <c r="BF62" s="29">
        <v>3</v>
      </c>
      <c r="BH62" s="56"/>
      <c r="BI62" s="29">
        <v>3</v>
      </c>
      <c r="BL62" s="56"/>
    </row>
    <row r="63" spans="1:64" x14ac:dyDescent="0.3">
      <c r="A63" s="28" t="s">
        <v>128</v>
      </c>
      <c r="B63" s="29">
        <f>[1]Calcs!B70</f>
        <v>1</v>
      </c>
      <c r="C63" s="29">
        <f>[1]Calcs!C70</f>
        <v>1</v>
      </c>
      <c r="D63" s="29">
        <f>[1]Calcs!D70</f>
        <v>1</v>
      </c>
      <c r="E63" s="29">
        <f>[1]Calcs!E70</f>
        <v>1</v>
      </c>
      <c r="F63" s="29">
        <f>[1]Calcs!F70</f>
        <v>3</v>
      </c>
      <c r="G63" s="29">
        <f>[1]Calcs!G70</f>
        <v>3</v>
      </c>
      <c r="H63" s="29">
        <f>[1]Calcs!H70</f>
        <v>3</v>
      </c>
      <c r="I63" s="29">
        <f>[1]Calcs!I70</f>
        <v>3</v>
      </c>
      <c r="J63" s="29">
        <f>[1]Calcs!J70</f>
        <v>1</v>
      </c>
      <c r="K63" s="29">
        <f>[1]Calcs!K70</f>
        <v>3</v>
      </c>
      <c r="L63" s="29">
        <f>[1]Calcs!L70</f>
        <v>1</v>
      </c>
      <c r="M63" s="29">
        <f>[1]Calcs!M70</f>
        <v>1</v>
      </c>
      <c r="N63" s="29">
        <f>[1]Calcs!O70</f>
        <v>3</v>
      </c>
      <c r="O63" s="29">
        <f>[1]Calcs!P70</f>
        <v>3</v>
      </c>
      <c r="P63" s="29"/>
      <c r="S63" s="29" t="str">
        <f t="shared" si="0"/>
        <v>11113333131133</v>
      </c>
      <c r="AA63" cm="1">
        <f t="array" ref="AA63:AB63">_xlfn.UNIQUE(B63:N63,TRUE)</f>
        <v>1</v>
      </c>
      <c r="AB63">
        <v>3</v>
      </c>
      <c r="AF63" t="str">
        <f t="shared" si="2"/>
        <v>13</v>
      </c>
      <c r="AG63">
        <v>13</v>
      </c>
      <c r="AQ63" t="s">
        <v>186</v>
      </c>
      <c r="AR63" s="45">
        <v>0.1038961038961039</v>
      </c>
      <c r="AY63" s="56"/>
      <c r="BB63" s="57">
        <v>2</v>
      </c>
      <c r="BC63" s="58">
        <v>2</v>
      </c>
      <c r="BD63" s="57">
        <v>2</v>
      </c>
      <c r="BE63" s="58">
        <v>2</v>
      </c>
      <c r="BF63" s="29">
        <v>2</v>
      </c>
      <c r="BH63" s="56"/>
      <c r="BI63" s="29">
        <v>2</v>
      </c>
      <c r="BL63" s="56"/>
    </row>
    <row r="64" spans="1:64" x14ac:dyDescent="0.3">
      <c r="A64" s="28" t="s">
        <v>129</v>
      </c>
      <c r="B64" s="29">
        <f>[1]Calcs!B71</f>
        <v>1</v>
      </c>
      <c r="C64" s="29">
        <f>[1]Calcs!C71</f>
        <v>2</v>
      </c>
      <c r="D64" s="29">
        <f>[1]Calcs!D71</f>
        <v>2</v>
      </c>
      <c r="E64" s="29">
        <f>[1]Calcs!E71</f>
        <v>2</v>
      </c>
      <c r="F64" s="29">
        <f>[1]Calcs!F71</f>
        <v>2</v>
      </c>
      <c r="G64" s="29">
        <f>[1]Calcs!G71</f>
        <v>2</v>
      </c>
      <c r="H64" s="29">
        <f>[1]Calcs!H71</f>
        <v>1</v>
      </c>
      <c r="I64" s="29">
        <f>[1]Calcs!I71</f>
        <v>1</v>
      </c>
      <c r="J64" s="29">
        <f>[1]Calcs!J71</f>
        <v>2</v>
      </c>
      <c r="K64" s="29">
        <f>[1]Calcs!K71</f>
        <v>2</v>
      </c>
      <c r="L64" s="29">
        <f>[1]Calcs!L71</f>
        <v>2</v>
      </c>
      <c r="M64" s="29">
        <f>[1]Calcs!M71</f>
        <v>2</v>
      </c>
      <c r="N64" s="29">
        <f>[1]Calcs!O71</f>
        <v>2</v>
      </c>
      <c r="O64" s="29">
        <f>[1]Calcs!P71</f>
        <v>2</v>
      </c>
      <c r="P64" s="29"/>
      <c r="S64" s="29" t="str">
        <f t="shared" si="0"/>
        <v>12222211222222</v>
      </c>
      <c r="AA64" cm="1">
        <f t="array" ref="AA64:AB64">_xlfn.UNIQUE(B64:N64,TRUE)</f>
        <v>1</v>
      </c>
      <c r="AB64">
        <v>2</v>
      </c>
      <c r="AF64" t="str">
        <f t="shared" si="2"/>
        <v>12</v>
      </c>
      <c r="AG64">
        <v>12</v>
      </c>
      <c r="AQ64" t="s">
        <v>198</v>
      </c>
      <c r="AR64" s="45">
        <v>1.2987012987012988E-2</v>
      </c>
      <c r="AX64">
        <v>23</v>
      </c>
      <c r="AY64" s="56">
        <v>0.66666666666666663</v>
      </c>
      <c r="BA64">
        <v>1</v>
      </c>
      <c r="BB64" s="57">
        <v>2</v>
      </c>
      <c r="BC64" s="58">
        <v>3</v>
      </c>
      <c r="BD64" s="57">
        <v>2</v>
      </c>
      <c r="BE64" s="58">
        <v>2</v>
      </c>
      <c r="BF64" s="29">
        <v>3</v>
      </c>
      <c r="BH64" s="56"/>
      <c r="BJ64">
        <v>1</v>
      </c>
      <c r="BL64" s="56"/>
    </row>
    <row r="65" spans="1:69" x14ac:dyDescent="0.3">
      <c r="A65" s="28" t="s">
        <v>130</v>
      </c>
      <c r="B65" s="29">
        <f>[1]Calcs!B72</f>
        <v>1</v>
      </c>
      <c r="C65" s="29">
        <f>[1]Calcs!C72</f>
        <v>1</v>
      </c>
      <c r="D65" s="29">
        <f>[1]Calcs!D72</f>
        <v>1</v>
      </c>
      <c r="E65" s="29">
        <f>[1]Calcs!E72</f>
        <v>1</v>
      </c>
      <c r="F65" s="29">
        <f>[1]Calcs!F72</f>
        <v>3</v>
      </c>
      <c r="G65" s="29">
        <f>[1]Calcs!G72</f>
        <v>3</v>
      </c>
      <c r="H65" s="29">
        <f>[1]Calcs!H72</f>
        <v>3</v>
      </c>
      <c r="I65" s="29">
        <f>[1]Calcs!I72</f>
        <v>1</v>
      </c>
      <c r="J65" s="29">
        <f>[1]Calcs!J72</f>
        <v>1</v>
      </c>
      <c r="K65" s="29">
        <f>[1]Calcs!K72</f>
        <v>1</v>
      </c>
      <c r="L65" s="29">
        <f>[1]Calcs!L72</f>
        <v>1</v>
      </c>
      <c r="M65" s="29">
        <f>[1]Calcs!M72</f>
        <v>1</v>
      </c>
      <c r="N65" s="29">
        <f>[1]Calcs!O72</f>
        <v>1</v>
      </c>
      <c r="O65" s="29">
        <f>[1]Calcs!P72</f>
        <v>1</v>
      </c>
      <c r="P65" s="29"/>
      <c r="S65" s="29" t="str">
        <f t="shared" si="0"/>
        <v>11113331111111</v>
      </c>
      <c r="AA65" cm="1">
        <f t="array" ref="AA65:AB65">_xlfn.UNIQUE(B65:N65,TRUE)</f>
        <v>1</v>
      </c>
      <c r="AB65">
        <v>3</v>
      </c>
      <c r="AF65" t="str">
        <f t="shared" si="2"/>
        <v>13</v>
      </c>
      <c r="AG65">
        <v>13</v>
      </c>
      <c r="AQ65" t="s">
        <v>189</v>
      </c>
      <c r="AR65" s="45">
        <v>2.5974025974025976E-2</v>
      </c>
      <c r="AY65" s="56"/>
      <c r="BB65" s="57">
        <v>3</v>
      </c>
      <c r="BC65" s="58">
        <v>3</v>
      </c>
      <c r="BD65" s="57">
        <v>3</v>
      </c>
      <c r="BE65" s="58">
        <v>3</v>
      </c>
      <c r="BF65" s="29">
        <v>3</v>
      </c>
      <c r="BH65" s="56"/>
      <c r="BI65" s="29">
        <v>3</v>
      </c>
      <c r="BL65" s="56"/>
    </row>
    <row r="66" spans="1:69" x14ac:dyDescent="0.3">
      <c r="A66" s="28" t="s">
        <v>131</v>
      </c>
      <c r="B66" s="29">
        <f>[1]Calcs!B73</f>
        <v>1</v>
      </c>
      <c r="C66" s="29">
        <f>[1]Calcs!C73</f>
        <v>1</v>
      </c>
      <c r="D66" s="29">
        <f>[1]Calcs!D73</f>
        <v>1</v>
      </c>
      <c r="E66" s="29">
        <f>[1]Calcs!E73</f>
        <v>1</v>
      </c>
      <c r="F66" s="29">
        <f>[1]Calcs!F73</f>
        <v>3</v>
      </c>
      <c r="G66" s="29">
        <f>[1]Calcs!G73</f>
        <v>3</v>
      </c>
      <c r="H66" s="29">
        <f>[1]Calcs!H73</f>
        <v>3</v>
      </c>
      <c r="I66" s="29">
        <f>[1]Calcs!I73</f>
        <v>3</v>
      </c>
      <c r="J66" s="29">
        <f>[1]Calcs!J73</f>
        <v>3</v>
      </c>
      <c r="K66" s="29">
        <f>[1]Calcs!K73</f>
        <v>3</v>
      </c>
      <c r="L66" s="29">
        <f>[1]Calcs!L73</f>
        <v>3</v>
      </c>
      <c r="M66" s="29">
        <f>[1]Calcs!M73</f>
        <v>3</v>
      </c>
      <c r="N66" s="29">
        <f>[1]Calcs!O73</f>
        <v>3</v>
      </c>
      <c r="O66" s="29">
        <f>[1]Calcs!P73</f>
        <v>3</v>
      </c>
      <c r="P66" s="29"/>
      <c r="S66" s="29" t="str">
        <f t="shared" si="0"/>
        <v>11113333333333</v>
      </c>
      <c r="AA66" cm="1">
        <f t="array" ref="AA66:AB66">_xlfn.UNIQUE(B66:N66,TRUE)</f>
        <v>1</v>
      </c>
      <c r="AB66">
        <v>3</v>
      </c>
      <c r="AF66" t="str">
        <f t="shared" si="2"/>
        <v>13</v>
      </c>
      <c r="AG66">
        <v>13</v>
      </c>
      <c r="AQ66" t="s">
        <v>199</v>
      </c>
      <c r="AR66" s="45">
        <v>1.2987012987012988E-2</v>
      </c>
      <c r="AY66" s="56"/>
      <c r="BB66" s="57">
        <v>2</v>
      </c>
      <c r="BC66" s="58">
        <v>2</v>
      </c>
      <c r="BD66" s="57">
        <v>2</v>
      </c>
      <c r="BE66" s="58">
        <v>1</v>
      </c>
      <c r="BF66" s="29">
        <v>2</v>
      </c>
      <c r="BG66" s="29">
        <v>1</v>
      </c>
      <c r="BH66" s="56">
        <v>0.5</v>
      </c>
      <c r="BJ66">
        <v>1</v>
      </c>
      <c r="BK66">
        <v>21</v>
      </c>
      <c r="BL66" s="56"/>
    </row>
    <row r="67" spans="1:69" x14ac:dyDescent="0.3">
      <c r="A67" s="28" t="s">
        <v>132</v>
      </c>
      <c r="B67" s="29">
        <f>[1]Calcs!B74</f>
        <v>2</v>
      </c>
      <c r="C67" s="29">
        <f>[1]Calcs!C74</f>
        <v>2</v>
      </c>
      <c r="D67" s="29">
        <f>[1]Calcs!D74</f>
        <v>2</v>
      </c>
      <c r="E67" s="29">
        <f>[1]Calcs!E74</f>
        <v>2</v>
      </c>
      <c r="F67" s="29">
        <f>[1]Calcs!F74</f>
        <v>2</v>
      </c>
      <c r="G67" s="29">
        <f>[1]Calcs!G74</f>
        <v>2</v>
      </c>
      <c r="H67" s="29">
        <f>[1]Calcs!H74</f>
        <v>2</v>
      </c>
      <c r="I67" s="29">
        <f>[1]Calcs!I74</f>
        <v>2</v>
      </c>
      <c r="J67" s="29">
        <f>[1]Calcs!J74</f>
        <v>2</v>
      </c>
      <c r="K67" s="29">
        <f>[1]Calcs!K74</f>
        <v>2</v>
      </c>
      <c r="L67" s="29">
        <f>[1]Calcs!L74</f>
        <v>2</v>
      </c>
      <c r="M67" s="29">
        <f>[1]Calcs!M74</f>
        <v>2</v>
      </c>
      <c r="N67" s="29">
        <f>[1]Calcs!O74</f>
        <v>2</v>
      </c>
      <c r="O67" s="29">
        <f>[1]Calcs!P74</f>
        <v>2</v>
      </c>
      <c r="P67" s="29"/>
      <c r="S67" s="29" t="str">
        <f t="shared" ref="S67:S78" si="4">B67 &amp; C67&amp;D67&amp;E67&amp;F67&amp;G67&amp;H67&amp;I67&amp;J67&amp;K67&amp;L67&amp;M67&amp;N67&amp;O67</f>
        <v>22222222222222</v>
      </c>
      <c r="AA67" cm="1">
        <f t="array" ref="AA67">_xlfn.UNIQUE(B67:N67,TRUE)</f>
        <v>2</v>
      </c>
      <c r="AF67" t="str">
        <f t="shared" ref="AF67:AF82" si="5">_xlfn.CONCAT(AA67:AE67)</f>
        <v>2</v>
      </c>
      <c r="AG67">
        <v>2</v>
      </c>
      <c r="AQ67" t="s">
        <v>190</v>
      </c>
      <c r="AR67" s="45">
        <v>2.5974025974025976E-2</v>
      </c>
      <c r="AY67" s="56"/>
      <c r="BB67" s="57">
        <v>3</v>
      </c>
      <c r="BC67" s="58">
        <v>3</v>
      </c>
      <c r="BD67" s="57">
        <v>3</v>
      </c>
      <c r="BE67" s="58">
        <v>3</v>
      </c>
      <c r="BF67" s="29">
        <v>3</v>
      </c>
      <c r="BH67" s="56"/>
      <c r="BI67" s="29">
        <v>3</v>
      </c>
      <c r="BL67" s="56"/>
      <c r="BQ67" t="s">
        <v>200</v>
      </c>
    </row>
    <row r="68" spans="1:69" x14ac:dyDescent="0.3">
      <c r="A68" s="28" t="s">
        <v>134</v>
      </c>
      <c r="B68" s="29">
        <f>[1]Calcs!B76</f>
        <v>2</v>
      </c>
      <c r="C68" s="29">
        <f>[1]Calcs!C76</f>
        <v>2</v>
      </c>
      <c r="D68" s="29">
        <f>[1]Calcs!D76</f>
        <v>3</v>
      </c>
      <c r="E68" s="29">
        <f>[1]Calcs!E76</f>
        <v>2</v>
      </c>
      <c r="F68" s="29">
        <f>[1]Calcs!F76</f>
        <v>2</v>
      </c>
      <c r="G68" s="29">
        <f>[1]Calcs!G76</f>
        <v>3</v>
      </c>
      <c r="H68" s="29">
        <f>[1]Calcs!H76</f>
        <v>2</v>
      </c>
      <c r="I68" s="29">
        <f>[1]Calcs!I76</f>
        <v>3</v>
      </c>
      <c r="J68" s="29">
        <f>[1]Calcs!J76</f>
        <v>3</v>
      </c>
      <c r="K68" s="29">
        <f>[1]Calcs!K76</f>
        <v>2</v>
      </c>
      <c r="L68" s="29">
        <f>[1]Calcs!L76</f>
        <v>2</v>
      </c>
      <c r="M68" s="29">
        <f>[1]Calcs!M76</f>
        <v>2</v>
      </c>
      <c r="N68" s="29">
        <f>[1]Calcs!O76</f>
        <v>2</v>
      </c>
      <c r="O68" s="29">
        <f>[1]Calcs!P76</f>
        <v>2</v>
      </c>
      <c r="P68" s="29"/>
      <c r="S68" s="29" t="str">
        <f t="shared" si="4"/>
        <v>22322323322222</v>
      </c>
      <c r="AA68" cm="1">
        <f t="array" ref="AA68:AB68">_xlfn.UNIQUE(B68:N68,TRUE)</f>
        <v>2</v>
      </c>
      <c r="AB68">
        <v>3</v>
      </c>
      <c r="AF68" t="str">
        <f t="shared" si="5"/>
        <v>23</v>
      </c>
      <c r="AG68">
        <v>23</v>
      </c>
      <c r="AQ68" t="s">
        <v>201</v>
      </c>
      <c r="AR68" s="45">
        <v>1.2987012987012988E-2</v>
      </c>
      <c r="AY68" s="56"/>
      <c r="BB68" s="57">
        <v>2</v>
      </c>
      <c r="BC68" s="58">
        <v>2</v>
      </c>
      <c r="BD68" s="57">
        <v>2</v>
      </c>
      <c r="BE68" s="58">
        <v>2</v>
      </c>
      <c r="BF68" s="29">
        <v>2</v>
      </c>
      <c r="BH68" s="56"/>
      <c r="BI68" s="29">
        <v>2</v>
      </c>
      <c r="BL68" s="56"/>
    </row>
    <row r="69" spans="1:69" x14ac:dyDescent="0.3">
      <c r="A69" s="28" t="s">
        <v>135</v>
      </c>
      <c r="B69" s="29">
        <f>[1]Calcs!B77</f>
        <v>1</v>
      </c>
      <c r="C69" s="29">
        <f>[1]Calcs!C77</f>
        <v>1</v>
      </c>
      <c r="D69" s="29">
        <f>[1]Calcs!D77</f>
        <v>1</v>
      </c>
      <c r="E69" s="29">
        <f>[1]Calcs!E77</f>
        <v>1</v>
      </c>
      <c r="F69" s="29">
        <f>[1]Calcs!F77</f>
        <v>1</v>
      </c>
      <c r="G69" s="29">
        <f>[1]Calcs!G77</f>
        <v>3</v>
      </c>
      <c r="H69" s="29">
        <f>[1]Calcs!H77</f>
        <v>3</v>
      </c>
      <c r="I69" s="29">
        <f>[1]Calcs!I77</f>
        <v>3</v>
      </c>
      <c r="J69" s="29">
        <f>[1]Calcs!J77</f>
        <v>1</v>
      </c>
      <c r="K69" s="29">
        <f>[1]Calcs!K77</f>
        <v>3</v>
      </c>
      <c r="L69" s="29">
        <f>[1]Calcs!L77</f>
        <v>1</v>
      </c>
      <c r="M69" s="29">
        <f>[1]Calcs!M77</f>
        <v>1</v>
      </c>
      <c r="N69" s="29">
        <f>[1]Calcs!O77</f>
        <v>3</v>
      </c>
      <c r="O69" s="29">
        <f>[1]Calcs!P77</f>
        <v>3</v>
      </c>
      <c r="P69" s="29"/>
      <c r="S69" s="29" t="str">
        <f t="shared" si="4"/>
        <v>11111333131133</v>
      </c>
      <c r="AA69" cm="1">
        <f t="array" ref="AA69:AB69">_xlfn.UNIQUE(B69:N69,TRUE)</f>
        <v>1</v>
      </c>
      <c r="AB69">
        <v>3</v>
      </c>
      <c r="AF69" t="str">
        <f t="shared" si="5"/>
        <v>13</v>
      </c>
      <c r="AG69">
        <v>13</v>
      </c>
      <c r="AQ69" t="s">
        <v>202</v>
      </c>
      <c r="AR69" s="45">
        <v>1.2987012987012988E-2</v>
      </c>
      <c r="AX69">
        <v>31</v>
      </c>
      <c r="AY69" s="56">
        <v>0.33333333333333331</v>
      </c>
      <c r="BA69">
        <v>1</v>
      </c>
      <c r="BB69" s="57">
        <v>3</v>
      </c>
      <c r="BC69" s="58">
        <v>1</v>
      </c>
      <c r="BD69" s="57">
        <v>3</v>
      </c>
      <c r="BE69" s="58">
        <v>3</v>
      </c>
      <c r="BF69" s="29">
        <v>1</v>
      </c>
      <c r="BH69" s="56"/>
      <c r="BJ69">
        <v>1</v>
      </c>
      <c r="BL69" s="56"/>
    </row>
    <row r="70" spans="1:69" x14ac:dyDescent="0.3">
      <c r="A70" s="28" t="s">
        <v>136</v>
      </c>
      <c r="B70" s="29">
        <f>[1]Calcs!B78</f>
        <v>2</v>
      </c>
      <c r="C70" s="29">
        <f>[1]Calcs!C78</f>
        <v>2</v>
      </c>
      <c r="D70" s="29">
        <f>[1]Calcs!D78</f>
        <v>2</v>
      </c>
      <c r="E70" s="29">
        <f>[1]Calcs!E78</f>
        <v>2</v>
      </c>
      <c r="F70" s="29">
        <f>[1]Calcs!F78</f>
        <v>2</v>
      </c>
      <c r="G70" s="29">
        <f>[1]Calcs!G78</f>
        <v>2</v>
      </c>
      <c r="H70" s="29">
        <f>[1]Calcs!H78</f>
        <v>2</v>
      </c>
      <c r="I70" s="29">
        <f>[1]Calcs!I78</f>
        <v>2</v>
      </c>
      <c r="J70" s="29">
        <f>[1]Calcs!J78</f>
        <v>2</v>
      </c>
      <c r="K70" s="29">
        <f>[1]Calcs!K78</f>
        <v>2</v>
      </c>
      <c r="L70" s="29">
        <f>[1]Calcs!L78</f>
        <v>2</v>
      </c>
      <c r="M70" s="29">
        <f>[1]Calcs!M78</f>
        <v>2</v>
      </c>
      <c r="N70" s="29">
        <f>[1]Calcs!O78</f>
        <v>2</v>
      </c>
      <c r="O70" s="29">
        <f>[1]Calcs!P78</f>
        <v>2</v>
      </c>
      <c r="P70" s="29"/>
      <c r="S70" s="29" t="str">
        <f t="shared" si="4"/>
        <v>22222222222222</v>
      </c>
      <c r="AA70" cm="1">
        <f t="array" ref="AA70">_xlfn.UNIQUE(B70:N70,TRUE)</f>
        <v>2</v>
      </c>
      <c r="AF70" t="str">
        <f t="shared" si="5"/>
        <v>2</v>
      </c>
      <c r="AG70">
        <v>2</v>
      </c>
      <c r="AQ70" t="s">
        <v>203</v>
      </c>
      <c r="AR70" s="45">
        <v>1.2987012987012988E-2</v>
      </c>
      <c r="AY70" s="56"/>
      <c r="BB70" s="57">
        <v>3</v>
      </c>
      <c r="BC70" s="58">
        <v>3</v>
      </c>
      <c r="BD70" s="57">
        <v>3</v>
      </c>
      <c r="BE70" s="58">
        <v>3</v>
      </c>
      <c r="BF70" s="29">
        <v>3</v>
      </c>
      <c r="BH70" s="56"/>
      <c r="BI70" s="29">
        <v>3</v>
      </c>
      <c r="BL70" s="56"/>
    </row>
    <row r="71" spans="1:69" x14ac:dyDescent="0.3">
      <c r="A71" s="28" t="s">
        <v>137</v>
      </c>
      <c r="B71" s="29">
        <f>[1]Calcs!B79</f>
        <v>2</v>
      </c>
      <c r="C71" s="29">
        <f>[1]Calcs!C79</f>
        <v>2</v>
      </c>
      <c r="D71" s="29">
        <f>[1]Calcs!D79</f>
        <v>2</v>
      </c>
      <c r="E71" s="29">
        <f>[1]Calcs!E79</f>
        <v>2</v>
      </c>
      <c r="F71" s="29">
        <f>[1]Calcs!F79</f>
        <v>2</v>
      </c>
      <c r="G71" s="29">
        <f>[1]Calcs!G79</f>
        <v>3</v>
      </c>
      <c r="H71" s="29">
        <f>[1]Calcs!H79</f>
        <v>3</v>
      </c>
      <c r="I71" s="29">
        <f>[1]Calcs!I79</f>
        <v>3</v>
      </c>
      <c r="J71" s="29">
        <f>[1]Calcs!J79</f>
        <v>2</v>
      </c>
      <c r="K71" s="29">
        <f>[1]Calcs!K79</f>
        <v>2</v>
      </c>
      <c r="L71" s="29">
        <f>[1]Calcs!L79</f>
        <v>2</v>
      </c>
      <c r="M71" s="29">
        <f>[1]Calcs!M79</f>
        <v>3</v>
      </c>
      <c r="N71" s="29">
        <f>[1]Calcs!O79</f>
        <v>2</v>
      </c>
      <c r="O71" s="29">
        <f>[1]Calcs!P79</f>
        <v>2</v>
      </c>
      <c r="P71" s="29"/>
      <c r="S71" s="29" t="str">
        <f t="shared" si="4"/>
        <v>22222333222322</v>
      </c>
      <c r="AA71" cm="1">
        <f t="array" ref="AA71:AB71">_xlfn.UNIQUE(B71:N71,TRUE)</f>
        <v>2</v>
      </c>
      <c r="AB71">
        <v>3</v>
      </c>
      <c r="AF71" t="str">
        <f t="shared" si="5"/>
        <v>23</v>
      </c>
      <c r="AG71">
        <v>23</v>
      </c>
      <c r="AQ71" t="s">
        <v>191</v>
      </c>
      <c r="AR71" s="45">
        <v>2.5974025974025976E-2</v>
      </c>
      <c r="AY71" s="56"/>
      <c r="BB71" s="57">
        <v>2</v>
      </c>
      <c r="BC71" s="58">
        <v>2</v>
      </c>
      <c r="BD71" s="57">
        <v>2</v>
      </c>
      <c r="BE71" s="58">
        <v>2</v>
      </c>
      <c r="BF71" s="29">
        <v>2</v>
      </c>
      <c r="BH71" s="56"/>
      <c r="BI71" s="29">
        <v>2</v>
      </c>
      <c r="BL71" s="56"/>
    </row>
    <row r="72" spans="1:69" x14ac:dyDescent="0.3">
      <c r="A72" s="28" t="s">
        <v>138</v>
      </c>
      <c r="B72" s="29">
        <f>[1]Calcs!B80</f>
        <v>3</v>
      </c>
      <c r="C72" s="29">
        <f>[1]Calcs!C80</f>
        <v>1</v>
      </c>
      <c r="D72" s="29">
        <f>[1]Calcs!D80</f>
        <v>3</v>
      </c>
      <c r="E72" s="29">
        <f>[1]Calcs!E80</f>
        <v>3</v>
      </c>
      <c r="F72" s="29">
        <f>[1]Calcs!F80</f>
        <v>3</v>
      </c>
      <c r="G72" s="29">
        <f>[1]Calcs!G80</f>
        <v>3</v>
      </c>
      <c r="H72" s="29">
        <f>[1]Calcs!H80</f>
        <v>3</v>
      </c>
      <c r="I72" s="29">
        <f>[1]Calcs!I80</f>
        <v>1</v>
      </c>
      <c r="J72" s="29">
        <f>[1]Calcs!J80</f>
        <v>3</v>
      </c>
      <c r="K72" s="29">
        <f>[1]Calcs!K80</f>
        <v>3</v>
      </c>
      <c r="L72" s="29">
        <f>[1]Calcs!L80</f>
        <v>3</v>
      </c>
      <c r="M72" s="29">
        <f>[1]Calcs!M80</f>
        <v>3</v>
      </c>
      <c r="N72" s="29">
        <f>[1]Calcs!O80</f>
        <v>1</v>
      </c>
      <c r="O72" s="29">
        <f>[1]Calcs!P80</f>
        <v>1</v>
      </c>
      <c r="P72" s="29"/>
      <c r="S72" s="29" t="str">
        <f t="shared" si="4"/>
        <v>31333331333311</v>
      </c>
      <c r="AA72" cm="1">
        <f t="array" ref="AA72:AB72">_xlfn.UNIQUE(B72:N72,TRUE)</f>
        <v>3</v>
      </c>
      <c r="AB72">
        <v>1</v>
      </c>
      <c r="AF72" t="str">
        <f t="shared" si="5"/>
        <v>31</v>
      </c>
      <c r="AG72">
        <v>13</v>
      </c>
      <c r="AQ72" t="s">
        <v>204</v>
      </c>
      <c r="AR72" s="45">
        <v>1.2987012987012988E-2</v>
      </c>
      <c r="AY72" s="56"/>
      <c r="BB72" s="57">
        <v>3</v>
      </c>
      <c r="BC72" s="58">
        <v>3</v>
      </c>
      <c r="BD72" s="57">
        <v>3</v>
      </c>
      <c r="BE72" s="58">
        <v>1</v>
      </c>
      <c r="BF72" s="29">
        <v>3</v>
      </c>
      <c r="BG72" s="29">
        <v>1</v>
      </c>
      <c r="BH72" s="56">
        <v>0.33333333333333331</v>
      </c>
      <c r="BJ72">
        <v>1</v>
      </c>
      <c r="BK72">
        <v>31</v>
      </c>
      <c r="BL72" s="56"/>
    </row>
    <row r="73" spans="1:69" x14ac:dyDescent="0.3">
      <c r="A73" s="28" t="s">
        <v>140</v>
      </c>
      <c r="B73" s="29">
        <f>[1]Calcs!B82</f>
        <v>3</v>
      </c>
      <c r="C73" s="29">
        <f>[1]Calcs!C82</f>
        <v>3</v>
      </c>
      <c r="D73" s="29">
        <f>[1]Calcs!D82</f>
        <v>3</v>
      </c>
      <c r="E73" s="29">
        <f>[1]Calcs!E82</f>
        <v>3</v>
      </c>
      <c r="F73" s="29">
        <f>[1]Calcs!F82</f>
        <v>3</v>
      </c>
      <c r="G73" s="29">
        <f>[1]Calcs!G82</f>
        <v>3</v>
      </c>
      <c r="H73" s="29">
        <f>[1]Calcs!H82</f>
        <v>3</v>
      </c>
      <c r="I73" s="29">
        <f>[1]Calcs!I82</f>
        <v>3</v>
      </c>
      <c r="J73" s="29">
        <f>[1]Calcs!J82</f>
        <v>3</v>
      </c>
      <c r="K73" s="29">
        <f>[1]Calcs!K82</f>
        <v>3</v>
      </c>
      <c r="L73" s="29">
        <f>[1]Calcs!L82</f>
        <v>3</v>
      </c>
      <c r="M73" s="29">
        <f>[1]Calcs!M82</f>
        <v>3</v>
      </c>
      <c r="N73" s="29">
        <f>[1]Calcs!O82</f>
        <v>3</v>
      </c>
      <c r="O73" s="29">
        <f>[1]Calcs!P82</f>
        <v>3</v>
      </c>
      <c r="P73" s="29"/>
      <c r="S73" s="29" t="str">
        <f t="shared" si="4"/>
        <v>33333333333333</v>
      </c>
      <c r="AA73" cm="1">
        <f t="array" ref="AA73">_xlfn.UNIQUE(B73:N73,TRUE)</f>
        <v>3</v>
      </c>
      <c r="AF73" t="str">
        <f t="shared" si="5"/>
        <v>3</v>
      </c>
      <c r="AG73">
        <v>3</v>
      </c>
      <c r="AQ73" t="s">
        <v>205</v>
      </c>
      <c r="AR73" s="45">
        <v>1.2987012987012988E-2</v>
      </c>
      <c r="AY73" s="56"/>
      <c r="BB73" s="57">
        <v>3</v>
      </c>
      <c r="BC73" s="58">
        <v>3</v>
      </c>
      <c r="BD73" s="57">
        <v>3</v>
      </c>
      <c r="BE73" s="58">
        <v>3</v>
      </c>
      <c r="BF73" s="29">
        <v>3</v>
      </c>
      <c r="BH73" s="56"/>
      <c r="BI73" s="29">
        <v>3</v>
      </c>
      <c r="BL73" s="56"/>
    </row>
    <row r="74" spans="1:69" x14ac:dyDescent="0.3">
      <c r="A74" s="28" t="s">
        <v>141</v>
      </c>
      <c r="B74" s="29">
        <f>[1]Calcs!B83</f>
        <v>2</v>
      </c>
      <c r="C74" s="29">
        <f>[1]Calcs!C83</f>
        <v>2</v>
      </c>
      <c r="D74" s="29">
        <f>[1]Calcs!D83</f>
        <v>2</v>
      </c>
      <c r="E74" s="29">
        <f>[1]Calcs!E83</f>
        <v>2</v>
      </c>
      <c r="F74" s="29">
        <f>[1]Calcs!F83</f>
        <v>2</v>
      </c>
      <c r="G74" s="29">
        <f>[1]Calcs!G83</f>
        <v>2</v>
      </c>
      <c r="H74" s="29">
        <f>[1]Calcs!H83</f>
        <v>2</v>
      </c>
      <c r="I74" s="29">
        <f>[1]Calcs!I83</f>
        <v>2</v>
      </c>
      <c r="J74" s="29">
        <f>[1]Calcs!J83</f>
        <v>2</v>
      </c>
      <c r="K74" s="29">
        <f>[1]Calcs!K83</f>
        <v>2</v>
      </c>
      <c r="L74" s="29">
        <f>[1]Calcs!L83</f>
        <v>2</v>
      </c>
      <c r="M74" s="29">
        <f>[1]Calcs!M83</f>
        <v>2</v>
      </c>
      <c r="N74" s="29">
        <f>[1]Calcs!O83</f>
        <v>2</v>
      </c>
      <c r="O74" s="29">
        <f>[1]Calcs!P83</f>
        <v>2</v>
      </c>
      <c r="P74" s="29"/>
      <c r="S74" s="29" t="str">
        <f t="shared" si="4"/>
        <v>22222222222222</v>
      </c>
      <c r="AA74" cm="1">
        <f t="array" ref="AA74">_xlfn.UNIQUE(B74:N74,TRUE)</f>
        <v>2</v>
      </c>
      <c r="AF74" t="str">
        <f t="shared" si="5"/>
        <v>2</v>
      </c>
      <c r="AG74">
        <v>2</v>
      </c>
      <c r="AQ74" t="s">
        <v>206</v>
      </c>
      <c r="AR74" s="45">
        <v>1.2987012987012988E-2</v>
      </c>
      <c r="AY74" s="56"/>
      <c r="BB74" s="57">
        <v>1</v>
      </c>
      <c r="BC74" s="58">
        <v>1</v>
      </c>
      <c r="BD74" s="57">
        <v>1</v>
      </c>
      <c r="BE74" s="58">
        <v>1</v>
      </c>
      <c r="BF74" s="29">
        <v>1</v>
      </c>
      <c r="BH74" s="56"/>
      <c r="BI74" s="29">
        <v>1</v>
      </c>
      <c r="BL74" s="56"/>
    </row>
    <row r="75" spans="1:69" x14ac:dyDescent="0.3">
      <c r="A75" s="28" t="s">
        <v>142</v>
      </c>
      <c r="B75" s="29">
        <f>[1]Calcs!B84</f>
        <v>3</v>
      </c>
      <c r="C75" s="29">
        <f>[1]Calcs!C84</f>
        <v>3</v>
      </c>
      <c r="D75" s="29">
        <f>[1]Calcs!D84</f>
        <v>3</v>
      </c>
      <c r="E75" s="29">
        <f>[1]Calcs!E84</f>
        <v>3</v>
      </c>
      <c r="F75" s="29">
        <f>[1]Calcs!F84</f>
        <v>3</v>
      </c>
      <c r="G75" s="29">
        <f>[1]Calcs!G84</f>
        <v>3</v>
      </c>
      <c r="H75" s="29">
        <f>[1]Calcs!H84</f>
        <v>3</v>
      </c>
      <c r="I75" s="29">
        <f>[1]Calcs!I84</f>
        <v>3</v>
      </c>
      <c r="J75" s="29">
        <f>[1]Calcs!J84</f>
        <v>3</v>
      </c>
      <c r="K75" s="29">
        <f>[1]Calcs!K84</f>
        <v>3</v>
      </c>
      <c r="L75" s="29">
        <f>[1]Calcs!L84</f>
        <v>3</v>
      </c>
      <c r="M75" s="29">
        <f>[1]Calcs!M84</f>
        <v>3</v>
      </c>
      <c r="N75" s="29">
        <f>[1]Calcs!O84</f>
        <v>3</v>
      </c>
      <c r="O75" s="29">
        <f>[1]Calcs!P84</f>
        <v>3</v>
      </c>
      <c r="P75" s="29"/>
      <c r="S75" s="29" t="str">
        <f t="shared" si="4"/>
        <v>33333333333333</v>
      </c>
      <c r="AA75" cm="1">
        <f t="array" ref="AA75">_xlfn.UNIQUE(B75:N75,TRUE)</f>
        <v>3</v>
      </c>
      <c r="AF75" t="str">
        <f t="shared" si="5"/>
        <v>3</v>
      </c>
      <c r="AG75">
        <v>3</v>
      </c>
      <c r="AQ75" t="s">
        <v>187</v>
      </c>
      <c r="AR75" s="45">
        <v>1.2987012987012988E-2</v>
      </c>
      <c r="AY75" s="56"/>
      <c r="BB75" s="57">
        <v>2</v>
      </c>
      <c r="BC75" s="58">
        <v>2</v>
      </c>
      <c r="BD75" s="57">
        <v>2</v>
      </c>
      <c r="BE75" s="58">
        <v>3</v>
      </c>
      <c r="BF75" s="29">
        <v>2</v>
      </c>
      <c r="BG75" s="29">
        <v>1</v>
      </c>
      <c r="BH75" s="56">
        <v>0.66666666666666663</v>
      </c>
      <c r="BJ75">
        <v>1</v>
      </c>
      <c r="BK75">
        <v>23</v>
      </c>
      <c r="BL75" s="56"/>
    </row>
    <row r="76" spans="1:69" x14ac:dyDescent="0.3">
      <c r="A76" s="28" t="s">
        <v>145</v>
      </c>
      <c r="B76" s="29">
        <f>[1]Calcs!B87</f>
        <v>3</v>
      </c>
      <c r="C76" s="29">
        <f>[1]Calcs!C87</f>
        <v>3</v>
      </c>
      <c r="D76" s="29">
        <f>[1]Calcs!D87</f>
        <v>3</v>
      </c>
      <c r="E76" s="29">
        <f>[1]Calcs!E87</f>
        <v>3</v>
      </c>
      <c r="F76" s="29">
        <f>[1]Calcs!F87</f>
        <v>3</v>
      </c>
      <c r="G76" s="29">
        <f>[1]Calcs!G87</f>
        <v>3</v>
      </c>
      <c r="H76" s="29">
        <f>[1]Calcs!H87</f>
        <v>3</v>
      </c>
      <c r="I76" s="29">
        <f>[1]Calcs!I87</f>
        <v>3</v>
      </c>
      <c r="J76" s="29">
        <f>[1]Calcs!J87</f>
        <v>3</v>
      </c>
      <c r="K76" s="29">
        <f>[1]Calcs!K87</f>
        <v>3</v>
      </c>
      <c r="L76" s="29">
        <f>[1]Calcs!L87</f>
        <v>3</v>
      </c>
      <c r="M76" s="29">
        <f>[1]Calcs!M87</f>
        <v>3</v>
      </c>
      <c r="N76" s="29">
        <f>[1]Calcs!O87</f>
        <v>3</v>
      </c>
      <c r="O76" s="29">
        <f>[1]Calcs!P87</f>
        <v>3</v>
      </c>
      <c r="P76" s="29"/>
      <c r="S76" s="29" t="str">
        <f t="shared" si="4"/>
        <v>33333333333333</v>
      </c>
      <c r="AA76" cm="1">
        <f t="array" ref="AA76">_xlfn.UNIQUE(B76:N76,TRUE)</f>
        <v>3</v>
      </c>
      <c r="AF76" t="str">
        <f t="shared" si="5"/>
        <v>3</v>
      </c>
      <c r="AG76">
        <v>3</v>
      </c>
      <c r="AQ76" t="s">
        <v>207</v>
      </c>
      <c r="AR76" s="45">
        <v>1.2987012987012988E-2</v>
      </c>
      <c r="AY76" s="56"/>
      <c r="BB76" s="57">
        <v>3</v>
      </c>
      <c r="BC76" s="58">
        <v>3</v>
      </c>
      <c r="BD76" s="57">
        <v>3</v>
      </c>
      <c r="BE76" s="58">
        <v>3</v>
      </c>
      <c r="BF76" s="29">
        <v>3</v>
      </c>
      <c r="BH76" s="56"/>
      <c r="BI76" s="29">
        <v>3</v>
      </c>
      <c r="BL76" s="56"/>
    </row>
    <row r="77" spans="1:69" x14ac:dyDescent="0.3">
      <c r="A77" s="28" t="s">
        <v>146</v>
      </c>
      <c r="B77" s="29">
        <f>[1]Calcs!B88</f>
        <v>3</v>
      </c>
      <c r="C77" s="29">
        <f>[1]Calcs!C88</f>
        <v>3</v>
      </c>
      <c r="D77" s="29">
        <f>[1]Calcs!D88</f>
        <v>3</v>
      </c>
      <c r="E77" s="29">
        <f>[1]Calcs!E88</f>
        <v>1</v>
      </c>
      <c r="F77" s="29">
        <f>[1]Calcs!F88</f>
        <v>3</v>
      </c>
      <c r="G77" s="29">
        <f>[1]Calcs!G88</f>
        <v>3</v>
      </c>
      <c r="H77" s="29">
        <f>[1]Calcs!H88</f>
        <v>3</v>
      </c>
      <c r="I77" s="29">
        <f>[1]Calcs!I88</f>
        <v>3</v>
      </c>
      <c r="J77" s="29">
        <f>[1]Calcs!J88</f>
        <v>3</v>
      </c>
      <c r="K77" s="29">
        <f>[1]Calcs!K88</f>
        <v>3</v>
      </c>
      <c r="L77" s="29">
        <f>[1]Calcs!L88</f>
        <v>3</v>
      </c>
      <c r="M77" s="29">
        <f>[1]Calcs!M88</f>
        <v>3</v>
      </c>
      <c r="N77" s="29">
        <f>[1]Calcs!O88</f>
        <v>3</v>
      </c>
      <c r="O77" s="29">
        <f>[1]Calcs!P88</f>
        <v>3</v>
      </c>
      <c r="P77" s="29"/>
      <c r="S77" s="29" t="str">
        <f t="shared" si="4"/>
        <v>33313333333333</v>
      </c>
      <c r="AA77" cm="1">
        <f t="array" ref="AA77:AB77">_xlfn.UNIQUE(B77:N77,TRUE)</f>
        <v>3</v>
      </c>
      <c r="AB77">
        <v>1</v>
      </c>
      <c r="AF77" t="str">
        <f t="shared" si="5"/>
        <v>31</v>
      </c>
      <c r="AG77">
        <v>13</v>
      </c>
      <c r="AQ77" t="s">
        <v>208</v>
      </c>
      <c r="AR77" s="45">
        <v>1.2987012987012988E-2</v>
      </c>
      <c r="AY77" s="56"/>
      <c r="BB77" s="57">
        <v>3</v>
      </c>
      <c r="BC77" s="58">
        <v>3</v>
      </c>
      <c r="BD77" s="57">
        <v>3</v>
      </c>
      <c r="BE77" s="58">
        <v>3</v>
      </c>
      <c r="BF77" s="29">
        <v>3</v>
      </c>
      <c r="BH77" s="56"/>
      <c r="BI77" s="29">
        <v>3</v>
      </c>
      <c r="BL77" s="56"/>
    </row>
    <row r="78" spans="1:69" x14ac:dyDescent="0.3">
      <c r="A78" s="28" t="s">
        <v>147</v>
      </c>
      <c r="B78" s="29">
        <f>[1]Calcs!B89</f>
        <v>2</v>
      </c>
      <c r="C78" s="29">
        <f>[1]Calcs!C89</f>
        <v>2</v>
      </c>
      <c r="D78" s="29">
        <f>[1]Calcs!D89</f>
        <v>2</v>
      </c>
      <c r="E78" s="29">
        <f>[1]Calcs!E89</f>
        <v>2</v>
      </c>
      <c r="F78" s="29">
        <f>[1]Calcs!F89</f>
        <v>2</v>
      </c>
      <c r="G78" s="29">
        <f>[1]Calcs!G89</f>
        <v>2</v>
      </c>
      <c r="H78" s="29">
        <f>[1]Calcs!H89</f>
        <v>2</v>
      </c>
      <c r="I78" s="29">
        <f>[1]Calcs!I89</f>
        <v>2</v>
      </c>
      <c r="J78" s="29">
        <f>[1]Calcs!J89</f>
        <v>3</v>
      </c>
      <c r="K78" s="29">
        <f>[1]Calcs!K89</f>
        <v>3</v>
      </c>
      <c r="L78" s="29">
        <f>[1]Calcs!L89</f>
        <v>3</v>
      </c>
      <c r="M78" s="29">
        <f>[1]Calcs!M89</f>
        <v>2</v>
      </c>
      <c r="N78" s="29">
        <f>[1]Calcs!O89</f>
        <v>3</v>
      </c>
      <c r="O78" s="29">
        <f>[1]Calcs!P89</f>
        <v>3</v>
      </c>
      <c r="P78" s="29"/>
      <c r="S78" s="29" t="str">
        <f t="shared" si="4"/>
        <v>22222222333233</v>
      </c>
      <c r="AA78" cm="1">
        <f t="array" ref="AA78:AB78">_xlfn.UNIQUE(B78:N78,TRUE)</f>
        <v>2</v>
      </c>
      <c r="AB78">
        <v>3</v>
      </c>
      <c r="AF78" t="str">
        <f t="shared" si="5"/>
        <v>23</v>
      </c>
      <c r="AG78">
        <v>23</v>
      </c>
      <c r="AQ78" t="s">
        <v>209</v>
      </c>
      <c r="AR78" s="45">
        <v>1.2987012987012988E-2</v>
      </c>
      <c r="AY78" s="56"/>
      <c r="BB78" s="57">
        <v>3</v>
      </c>
      <c r="BC78" s="58">
        <v>3</v>
      </c>
      <c r="BD78" s="57">
        <v>3</v>
      </c>
      <c r="BE78" s="58">
        <v>3</v>
      </c>
      <c r="BF78" s="29">
        <v>3</v>
      </c>
      <c r="BH78" s="56"/>
      <c r="BI78" s="29">
        <v>3</v>
      </c>
      <c r="BL78" s="56"/>
    </row>
    <row r="79" spans="1:69" x14ac:dyDescent="0.3">
      <c r="S79" s="29"/>
      <c r="AF79" t="str">
        <f t="shared" si="5"/>
        <v/>
      </c>
      <c r="AQ79" t="s">
        <v>210</v>
      </c>
      <c r="AR79" s="45">
        <v>1.2987012987012988E-2</v>
      </c>
      <c r="AX79">
        <v>32</v>
      </c>
      <c r="AY79" s="56">
        <v>0.66666666666666663</v>
      </c>
      <c r="BA79">
        <v>1</v>
      </c>
      <c r="BB79" s="57">
        <v>3</v>
      </c>
      <c r="BC79" s="58">
        <v>2</v>
      </c>
      <c r="BD79" s="57">
        <v>1</v>
      </c>
      <c r="BE79" s="58">
        <v>3</v>
      </c>
      <c r="BF79" s="29">
        <v>1</v>
      </c>
      <c r="BG79" s="29">
        <v>1</v>
      </c>
      <c r="BH79" s="56">
        <v>0.33333333333333331</v>
      </c>
      <c r="BJ79">
        <v>1</v>
      </c>
      <c r="BK79">
        <v>13</v>
      </c>
      <c r="BL79" s="56"/>
    </row>
    <row r="80" spans="1:69" x14ac:dyDescent="0.3">
      <c r="S80" s="29"/>
      <c r="AF80" t="str">
        <f t="shared" si="5"/>
        <v/>
      </c>
      <c r="AQ80" t="s">
        <v>211</v>
      </c>
      <c r="AR80" s="45">
        <v>1.2987012987012988E-2</v>
      </c>
      <c r="AY80" s="56"/>
      <c r="BB80" s="57">
        <v>3</v>
      </c>
      <c r="BC80" s="58">
        <v>3</v>
      </c>
      <c r="BD80" s="57">
        <v>3</v>
      </c>
      <c r="BE80" s="58">
        <v>3</v>
      </c>
      <c r="BF80" s="29">
        <v>3</v>
      </c>
      <c r="BH80" s="56"/>
      <c r="BI80" s="29">
        <v>3</v>
      </c>
      <c r="BL80" s="56"/>
    </row>
    <row r="81" spans="1:64" x14ac:dyDescent="0.3">
      <c r="S81" s="29"/>
      <c r="AF81" t="str">
        <f t="shared" si="5"/>
        <v/>
      </c>
      <c r="AQ81" t="s">
        <v>212</v>
      </c>
      <c r="AR81" s="45">
        <v>1.2987012987012988E-2</v>
      </c>
      <c r="AY81" s="56"/>
      <c r="BB81" s="57">
        <v>3</v>
      </c>
      <c r="BC81" s="58">
        <v>3</v>
      </c>
      <c r="BD81" s="57">
        <v>3</v>
      </c>
      <c r="BE81" s="58">
        <v>3</v>
      </c>
      <c r="BF81" s="29">
        <v>3</v>
      </c>
      <c r="BH81" s="56"/>
      <c r="BI81" s="29">
        <v>3</v>
      </c>
      <c r="BL81" s="56"/>
    </row>
    <row r="82" spans="1:64" x14ac:dyDescent="0.3">
      <c r="S82" s="29"/>
      <c r="AF82" t="str">
        <f t="shared" si="5"/>
        <v/>
      </c>
      <c r="AQ82" t="s">
        <v>213</v>
      </c>
      <c r="AR82" s="45">
        <v>1.2987012987012988E-2</v>
      </c>
      <c r="AY82" s="56"/>
      <c r="BB82" s="57">
        <v>2</v>
      </c>
      <c r="BC82" s="58">
        <v>2</v>
      </c>
      <c r="BD82" s="57">
        <v>2</v>
      </c>
      <c r="BE82" s="58">
        <v>2</v>
      </c>
      <c r="BF82" s="29">
        <v>2</v>
      </c>
      <c r="BH82" s="56"/>
      <c r="BI82" s="29">
        <v>2</v>
      </c>
      <c r="BL82" s="56"/>
    </row>
    <row r="83" spans="1:64" x14ac:dyDescent="0.3">
      <c r="S83" s="29"/>
      <c r="AQ83" t="s">
        <v>214</v>
      </c>
      <c r="AR83" s="45">
        <v>1.2987012987012988E-2</v>
      </c>
      <c r="AY83" s="56"/>
      <c r="BB83" s="57">
        <v>3</v>
      </c>
      <c r="BC83" s="58">
        <v>3</v>
      </c>
      <c r="BD83" s="57">
        <v>3</v>
      </c>
      <c r="BE83" s="58">
        <v>3</v>
      </c>
      <c r="BF83" s="29">
        <v>3</v>
      </c>
      <c r="BH83" s="56"/>
      <c r="BI83" s="29">
        <v>3</v>
      </c>
      <c r="BL83" s="56"/>
    </row>
    <row r="84" spans="1:64" x14ac:dyDescent="0.3">
      <c r="S84" s="29"/>
      <c r="AQ84" t="s">
        <v>215</v>
      </c>
      <c r="AR84" s="45">
        <v>1.2987012987012988E-2</v>
      </c>
      <c r="AY84" s="56"/>
      <c r="BB84" s="57">
        <v>1</v>
      </c>
      <c r="BC84" s="58">
        <v>1</v>
      </c>
      <c r="BD84" s="57">
        <v>1</v>
      </c>
      <c r="BE84" s="58">
        <v>1</v>
      </c>
      <c r="BF84" s="29">
        <v>1</v>
      </c>
      <c r="BH84" s="56"/>
      <c r="BI84" s="29">
        <v>1</v>
      </c>
      <c r="BL84" s="56"/>
    </row>
    <row r="85" spans="1:64" x14ac:dyDescent="0.3">
      <c r="A85" t="s">
        <v>216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AQ85" t="s">
        <v>217</v>
      </c>
      <c r="AR85" s="45">
        <v>1.2987012987012988E-2</v>
      </c>
      <c r="AY85" s="56"/>
      <c r="BB85" s="57">
        <v>3</v>
      </c>
      <c r="BC85" s="58">
        <v>3</v>
      </c>
      <c r="BD85" s="57">
        <v>3</v>
      </c>
      <c r="BE85" s="58">
        <v>3</v>
      </c>
      <c r="BF85" s="29">
        <v>3</v>
      </c>
      <c r="BH85" s="56"/>
      <c r="BI85" s="29">
        <v>3</v>
      </c>
      <c r="BL85" s="56"/>
    </row>
    <row r="86" spans="1:64" x14ac:dyDescent="0.3">
      <c r="A86">
        <f>COUNT(B2:B84)</f>
        <v>77</v>
      </c>
      <c r="AQ86" t="s">
        <v>218</v>
      </c>
      <c r="AR86" s="45">
        <v>1.2987012987012988E-2</v>
      </c>
      <c r="AY86" s="56"/>
      <c r="BB86" s="57">
        <v>3</v>
      </c>
      <c r="BC86" s="58">
        <v>3</v>
      </c>
      <c r="BD86" s="57">
        <v>3</v>
      </c>
      <c r="BE86" s="58">
        <v>3</v>
      </c>
      <c r="BF86" s="29">
        <v>3</v>
      </c>
      <c r="BH86" s="56"/>
      <c r="BI86" s="29">
        <v>3</v>
      </c>
      <c r="BL86" s="56"/>
    </row>
    <row r="87" spans="1:64" x14ac:dyDescent="0.3">
      <c r="AQ87" t="s">
        <v>219</v>
      </c>
      <c r="AR87" s="45">
        <v>1.2987012987012988E-2</v>
      </c>
      <c r="AY87" s="56"/>
      <c r="BB87" s="57">
        <v>3</v>
      </c>
      <c r="BC87" s="58">
        <v>3</v>
      </c>
      <c r="BD87" s="57">
        <v>3</v>
      </c>
      <c r="BE87" s="58">
        <v>3</v>
      </c>
      <c r="BF87" s="29">
        <v>3</v>
      </c>
      <c r="BH87" s="56"/>
      <c r="BI87" s="29">
        <v>3</v>
      </c>
      <c r="BL87" s="56"/>
    </row>
    <row r="88" spans="1:64" x14ac:dyDescent="0.3">
      <c r="B88" t="s">
        <v>220</v>
      </c>
      <c r="AQ88" t="s">
        <v>221</v>
      </c>
      <c r="AR88" s="45">
        <v>1.2987012987012988E-2</v>
      </c>
      <c r="AX88">
        <v>23</v>
      </c>
      <c r="AY88" s="56">
        <v>0.66666666666666663</v>
      </c>
      <c r="BA88">
        <v>1</v>
      </c>
      <c r="BB88" s="57">
        <v>2</v>
      </c>
      <c r="BC88" s="58">
        <v>3</v>
      </c>
      <c r="BD88" s="57">
        <v>2</v>
      </c>
      <c r="BE88" s="58">
        <v>1</v>
      </c>
      <c r="BF88" s="29">
        <v>2</v>
      </c>
      <c r="BG88" s="29">
        <v>1</v>
      </c>
      <c r="BH88" s="56">
        <v>0.5</v>
      </c>
      <c r="BJ88">
        <v>1</v>
      </c>
      <c r="BK88">
        <v>21</v>
      </c>
      <c r="BL88" s="56"/>
    </row>
    <row r="89" spans="1:64" ht="15" thickBot="1" x14ac:dyDescent="0.35">
      <c r="C89" t="s">
        <v>102</v>
      </c>
      <c r="E89" t="s">
        <v>102</v>
      </c>
      <c r="I89" t="s">
        <v>102</v>
      </c>
      <c r="AQ89" t="s">
        <v>222</v>
      </c>
      <c r="AR89" s="45">
        <v>1.2987012987012988E-2</v>
      </c>
      <c r="AY89" s="56"/>
      <c r="BB89" s="57">
        <v>2</v>
      </c>
      <c r="BC89" s="58">
        <v>2</v>
      </c>
      <c r="BD89" s="57">
        <v>2</v>
      </c>
      <c r="BE89" s="58">
        <v>1</v>
      </c>
      <c r="BF89" s="29">
        <v>3</v>
      </c>
      <c r="BG89" s="29">
        <v>1</v>
      </c>
      <c r="BH89" s="56">
        <v>0.5</v>
      </c>
      <c r="BJ89">
        <v>1</v>
      </c>
      <c r="BK89">
        <v>21</v>
      </c>
      <c r="BL89" s="56"/>
    </row>
    <row r="90" spans="1:64" ht="29.4" thickBot="1" x14ac:dyDescent="0.35">
      <c r="A90" s="31" t="s">
        <v>223</v>
      </c>
      <c r="B90" s="26" t="s">
        <v>0</v>
      </c>
      <c r="C90" s="6" t="s">
        <v>54</v>
      </c>
      <c r="D90" s="2" t="s">
        <v>55</v>
      </c>
      <c r="E90" s="27" t="s">
        <v>56</v>
      </c>
      <c r="F90" s="27" t="s">
        <v>3</v>
      </c>
      <c r="G90" s="27" t="s">
        <v>4</v>
      </c>
      <c r="H90" s="27" t="s">
        <v>5</v>
      </c>
      <c r="I90" s="27" t="s">
        <v>6</v>
      </c>
      <c r="J90" s="27" t="s">
        <v>7</v>
      </c>
      <c r="K90" s="27" t="s">
        <v>8</v>
      </c>
      <c r="L90" s="27" t="s">
        <v>9</v>
      </c>
      <c r="M90" s="27" t="s">
        <v>10</v>
      </c>
      <c r="N90" s="6" t="s">
        <v>15</v>
      </c>
      <c r="O90" s="4" t="s">
        <v>13</v>
      </c>
      <c r="P90" s="8"/>
      <c r="AQ90" t="s">
        <v>224</v>
      </c>
      <c r="AR90" s="45">
        <v>1.2987012987012988E-2</v>
      </c>
      <c r="AY90" s="56"/>
      <c r="BB90" s="57">
        <v>3</v>
      </c>
      <c r="BC90" s="58">
        <v>3</v>
      </c>
      <c r="BD90" s="57">
        <v>3</v>
      </c>
      <c r="BE90" s="58">
        <v>3</v>
      </c>
      <c r="BF90" s="29">
        <v>3</v>
      </c>
      <c r="BH90" s="56"/>
      <c r="BI90" s="29">
        <v>3</v>
      </c>
      <c r="BL90" s="56"/>
    </row>
    <row r="91" spans="1:64" x14ac:dyDescent="0.3">
      <c r="A91" s="28" t="s">
        <v>24</v>
      </c>
      <c r="B91">
        <f>COUNTIF(B$2:B$84,1)</f>
        <v>13</v>
      </c>
      <c r="C91">
        <f>COUNTIF(C$2:C$84,1)</f>
        <v>16</v>
      </c>
      <c r="D91">
        <f>COUNTIF(D$2:D$84,1)</f>
        <v>12</v>
      </c>
      <c r="E91">
        <f>COUNTIF(E$2:E$84,1)</f>
        <v>14</v>
      </c>
      <c r="F91">
        <f>COUNTIF(F$2:F$84,1)</f>
        <v>5</v>
      </c>
      <c r="G91">
        <f>COUNTIF(G$2:G$84,1)</f>
        <v>8</v>
      </c>
      <c r="H91">
        <f>COUNTIF(H$2:H$84,1)</f>
        <v>11</v>
      </c>
      <c r="I91">
        <f>COUNTIF(I$2:I$84,1)</f>
        <v>18</v>
      </c>
      <c r="J91">
        <f>COUNTIF(J$2:J$84,1)</f>
        <v>7</v>
      </c>
      <c r="K91">
        <f>COUNTIF(K$2:K$84,1)</f>
        <v>6</v>
      </c>
      <c r="L91">
        <f>COUNTIF(L$2:L$84,1)</f>
        <v>8</v>
      </c>
      <c r="M91">
        <f>COUNTIF(M$2:M$84,1)</f>
        <v>12</v>
      </c>
      <c r="N91">
        <f>COUNTIF(N$2:N$84,1)</f>
        <v>8</v>
      </c>
      <c r="O91">
        <f>COUNTIF(O$2:O$84,1)</f>
        <v>13</v>
      </c>
      <c r="R91" s="45">
        <f>(SUM(B91:O91)/SUM($B$91:$O$93))</f>
        <v>0.14007421150278293</v>
      </c>
      <c r="AQ91" t="s">
        <v>225</v>
      </c>
      <c r="AR91" s="45">
        <v>1.2987012987012988E-2</v>
      </c>
      <c r="AY91" s="56"/>
      <c r="BB91" s="57">
        <v>2</v>
      </c>
      <c r="BC91" s="58">
        <v>2</v>
      </c>
      <c r="BD91" s="57">
        <v>2</v>
      </c>
      <c r="BE91" s="58">
        <v>2</v>
      </c>
      <c r="BF91" s="29">
        <v>2</v>
      </c>
      <c r="BH91" s="56"/>
      <c r="BI91" s="29">
        <v>2</v>
      </c>
      <c r="BL91" s="56"/>
    </row>
    <row r="92" spans="1:64" x14ac:dyDescent="0.3">
      <c r="A92" s="28" t="s">
        <v>47</v>
      </c>
      <c r="B92">
        <f>COUNTIF(B$2:B$84,2)</f>
        <v>29</v>
      </c>
      <c r="C92">
        <f>COUNTIF(C$2:C$84,2)</f>
        <v>30</v>
      </c>
      <c r="D92">
        <f>COUNTIF(D$2:D$84,2)</f>
        <v>27</v>
      </c>
      <c r="E92">
        <f>COUNTIF(E$2:E$84,2)</f>
        <v>32</v>
      </c>
      <c r="F92">
        <f>COUNTIF(F$2:F$84,2)</f>
        <v>28</v>
      </c>
      <c r="G92">
        <f>COUNTIF(G$2:G$84,2)</f>
        <v>25</v>
      </c>
      <c r="H92">
        <f>COUNTIF(H$2:H$84,2)</f>
        <v>19</v>
      </c>
      <c r="I92">
        <f>COUNTIF(I$2:I$84,2)</f>
        <v>13</v>
      </c>
      <c r="J92">
        <f>COUNTIF(J$2:J$84,2)</f>
        <v>27</v>
      </c>
      <c r="K92">
        <f>COUNTIF(K$2:K$84,2)</f>
        <v>25</v>
      </c>
      <c r="L92">
        <f>COUNTIF(L$2:L$84,2)</f>
        <v>28</v>
      </c>
      <c r="M92">
        <f>COUNTIF(M$2:M$84,2)</f>
        <v>22</v>
      </c>
      <c r="N92">
        <f>COUNTIF(N$2:N$84,2)</f>
        <v>26</v>
      </c>
      <c r="O92">
        <f>COUNTIF(O$2:O$84,2)</f>
        <v>21</v>
      </c>
      <c r="R92" s="45">
        <f t="shared" ref="R92:R93" si="6">(SUM(B92:O92)/SUM($B$91:$O$93))</f>
        <v>0.32653061224489793</v>
      </c>
      <c r="U92" t="s">
        <v>24</v>
      </c>
      <c r="X92" s="59" t="s">
        <v>185</v>
      </c>
      <c r="Y92" s="60">
        <v>24</v>
      </c>
      <c r="Z92" s="61">
        <v>0.31168831168831168</v>
      </c>
      <c r="AQ92" t="s">
        <v>226</v>
      </c>
      <c r="AR92" s="45">
        <v>1.2987012987012988E-2</v>
      </c>
      <c r="AY92" s="56"/>
      <c r="BB92" s="57">
        <v>3</v>
      </c>
      <c r="BC92" s="58">
        <v>3</v>
      </c>
      <c r="BD92" s="57">
        <v>3</v>
      </c>
      <c r="BE92" s="58">
        <v>3</v>
      </c>
      <c r="BF92" s="29">
        <v>3</v>
      </c>
      <c r="BH92" s="56"/>
      <c r="BI92" s="29">
        <v>3</v>
      </c>
      <c r="BL92" s="56"/>
    </row>
    <row r="93" spans="1:64" x14ac:dyDescent="0.3">
      <c r="A93" s="28" t="s">
        <v>17</v>
      </c>
      <c r="B93">
        <f>COUNTIF(B$2:B$84,3)</f>
        <v>35</v>
      </c>
      <c r="C93">
        <f>COUNTIF(C$2:C$84,3)</f>
        <v>31</v>
      </c>
      <c r="D93">
        <f>COUNTIF(D$2:D$84,3)</f>
        <v>38</v>
      </c>
      <c r="E93">
        <f>COUNTIF(E$2:E$84,3)</f>
        <v>31</v>
      </c>
      <c r="F93">
        <f>COUNTIF(F$2:F$84,3)</f>
        <v>44</v>
      </c>
      <c r="G93">
        <f>COUNTIF(G$2:G$84,3)</f>
        <v>44</v>
      </c>
      <c r="H93">
        <f>COUNTIF(H$2:H$84,3)</f>
        <v>47</v>
      </c>
      <c r="I93">
        <f>COUNTIF(I$2:I$84,3)</f>
        <v>46</v>
      </c>
      <c r="J93">
        <f>COUNTIF(J$2:J$84,3)</f>
        <v>43</v>
      </c>
      <c r="K93">
        <f>COUNTIF(K$2:K$84,3)</f>
        <v>46</v>
      </c>
      <c r="L93">
        <f>COUNTIF(L$2:L$84,3)</f>
        <v>41</v>
      </c>
      <c r="M93">
        <f>COUNTIF(M$2:M$84,3)</f>
        <v>43</v>
      </c>
      <c r="N93">
        <f>COUNTIF(N$2:N$84,3)</f>
        <v>43</v>
      </c>
      <c r="O93">
        <f>COUNTIF(O$2:O$84,3)</f>
        <v>43</v>
      </c>
      <c r="R93" s="45">
        <f t="shared" si="6"/>
        <v>0.53339517625231914</v>
      </c>
      <c r="U93" t="s">
        <v>47</v>
      </c>
      <c r="X93" s="45" t="s">
        <v>193</v>
      </c>
      <c r="Y93" s="29">
        <v>1</v>
      </c>
      <c r="Z93" s="45">
        <v>1.2987012987012988E-2</v>
      </c>
      <c r="AQ93" t="s">
        <v>227</v>
      </c>
      <c r="AR93" s="45">
        <v>1.2987012987012988E-2</v>
      </c>
      <c r="AY93" s="56"/>
      <c r="BB93" s="57">
        <v>2</v>
      </c>
      <c r="BC93" s="58">
        <v>2</v>
      </c>
      <c r="BD93" s="57">
        <v>2</v>
      </c>
      <c r="BE93" s="58">
        <v>2</v>
      </c>
      <c r="BF93" s="29">
        <v>2</v>
      </c>
      <c r="BH93" s="56"/>
      <c r="BI93" s="29">
        <v>2</v>
      </c>
      <c r="BL93" s="56"/>
    </row>
    <row r="94" spans="1:64" x14ac:dyDescent="0.3">
      <c r="A94" s="28"/>
      <c r="U94" t="s">
        <v>17</v>
      </c>
      <c r="X94" s="45" t="s">
        <v>194</v>
      </c>
      <c r="Y94" s="29">
        <v>1</v>
      </c>
      <c r="Z94" s="45">
        <v>1.2987012987012988E-2</v>
      </c>
      <c r="AQ94" t="s">
        <v>228</v>
      </c>
      <c r="AR94" s="45">
        <v>1.2987012987012988E-2</v>
      </c>
      <c r="AY94" s="56"/>
      <c r="BB94" s="57">
        <v>2</v>
      </c>
      <c r="BC94" s="58">
        <v>2</v>
      </c>
      <c r="BD94" s="57">
        <v>2</v>
      </c>
      <c r="BE94" s="58">
        <v>1</v>
      </c>
      <c r="BF94" s="29">
        <v>2</v>
      </c>
      <c r="BG94" s="29">
        <v>1</v>
      </c>
      <c r="BH94" s="56">
        <v>0.5</v>
      </c>
      <c r="BJ94">
        <v>1</v>
      </c>
      <c r="BK94">
        <v>21</v>
      </c>
      <c r="BL94" s="56"/>
    </row>
    <row r="95" spans="1:64" x14ac:dyDescent="0.3">
      <c r="A95" t="s">
        <v>72</v>
      </c>
      <c r="B95">
        <f>COUNTIF(B$2:B$84,8)</f>
        <v>0</v>
      </c>
      <c r="C95">
        <f>COUNTIF(C$2:C$84,8)</f>
        <v>0</v>
      </c>
      <c r="D95">
        <f>COUNTIF(D$2:D$84,8)</f>
        <v>0</v>
      </c>
      <c r="E95">
        <f>COUNTIF(E$2:E$84,8)</f>
        <v>0</v>
      </c>
      <c r="F95">
        <f>COUNTIF(F$2:F$84,8)</f>
        <v>0</v>
      </c>
      <c r="G95">
        <f>COUNTIF(G$2:G$84,8)</f>
        <v>0</v>
      </c>
      <c r="H95">
        <f>COUNTIF(H$2:H$84,8)</f>
        <v>0</v>
      </c>
      <c r="I95">
        <f>COUNTIF(I$2:I$84,8)</f>
        <v>0</v>
      </c>
      <c r="J95">
        <f>COUNTIF(J$2:J$84,8)</f>
        <v>0</v>
      </c>
      <c r="K95">
        <f>COUNTIF(K$2:K$84,8)</f>
        <v>0</v>
      </c>
      <c r="L95">
        <f>COUNTIF(L$2:L$84,8)</f>
        <v>0</v>
      </c>
      <c r="M95">
        <f>COUNTIF(M$2:M$84,8)</f>
        <v>0</v>
      </c>
      <c r="N95">
        <f>COUNTIF(N$2:N$84,8)</f>
        <v>0</v>
      </c>
      <c r="O95">
        <f>COUNTIF(O$2:O$84,8)</f>
        <v>0</v>
      </c>
      <c r="U95" t="s">
        <v>171</v>
      </c>
      <c r="X95" s="45" t="s">
        <v>195</v>
      </c>
      <c r="Y95" s="29">
        <v>1</v>
      </c>
      <c r="Z95" s="45">
        <v>1.2987012987012988E-2</v>
      </c>
      <c r="AQ95" t="s">
        <v>229</v>
      </c>
      <c r="AR95" s="45">
        <v>1.2987012987012988E-2</v>
      </c>
      <c r="AY95" s="56"/>
      <c r="BB95" s="57">
        <v>3</v>
      </c>
      <c r="BC95" s="58">
        <v>3</v>
      </c>
      <c r="BD95" s="57">
        <v>3</v>
      </c>
      <c r="BE95" s="58">
        <v>3</v>
      </c>
      <c r="BF95" s="29">
        <v>3</v>
      </c>
      <c r="BH95" s="56"/>
      <c r="BI95" s="29">
        <v>3</v>
      </c>
      <c r="BL95" s="56"/>
    </row>
    <row r="96" spans="1:64" x14ac:dyDescent="0.3">
      <c r="A96" t="s">
        <v>74</v>
      </c>
      <c r="B96">
        <f>COUNTIF(B$2:B$84,9)</f>
        <v>0</v>
      </c>
      <c r="C96">
        <f>COUNTIF(C$2:C$84,9)</f>
        <v>0</v>
      </c>
      <c r="D96">
        <f>COUNTIF(D$2:D$84,9)</f>
        <v>0</v>
      </c>
      <c r="E96">
        <f>COUNTIF(E$2:E$84,9)</f>
        <v>0</v>
      </c>
      <c r="F96">
        <f>COUNTIF(F$2:F$84,9)</f>
        <v>0</v>
      </c>
      <c r="G96">
        <f>COUNTIF(G$2:G$84,9)</f>
        <v>0</v>
      </c>
      <c r="H96">
        <f>COUNTIF(H$2:H$84,9)</f>
        <v>0</v>
      </c>
      <c r="I96">
        <f>COUNTIF(I$2:I$84,9)</f>
        <v>0</v>
      </c>
      <c r="J96">
        <f>COUNTIF(J$2:J$84,9)</f>
        <v>0</v>
      </c>
      <c r="K96">
        <f>COUNTIF(K$2:K$84,9)</f>
        <v>0</v>
      </c>
      <c r="L96">
        <f>COUNTIF(L$2:L$84,9)</f>
        <v>0</v>
      </c>
      <c r="M96">
        <f>COUNTIF(M$2:M$84,9)</f>
        <v>0</v>
      </c>
      <c r="N96">
        <f>COUNTIF(N$2:N$84,9)</f>
        <v>0</v>
      </c>
      <c r="O96">
        <f>COUNTIF(O$2:O$84,9)</f>
        <v>0</v>
      </c>
      <c r="U96" t="s">
        <v>172</v>
      </c>
      <c r="X96" s="62" t="s">
        <v>188</v>
      </c>
      <c r="Y96" s="60">
        <v>3</v>
      </c>
      <c r="Z96" s="61">
        <v>3.896103896103896E-2</v>
      </c>
      <c r="AQ96" t="s">
        <v>230</v>
      </c>
      <c r="AR96" s="45">
        <v>1.2987012987012988E-2</v>
      </c>
      <c r="AY96" s="56"/>
      <c r="BB96" s="57">
        <v>3</v>
      </c>
      <c r="BC96" s="58">
        <v>3</v>
      </c>
      <c r="BD96" s="57">
        <v>3</v>
      </c>
      <c r="BE96" s="58">
        <v>3</v>
      </c>
      <c r="BF96" s="29">
        <v>3</v>
      </c>
      <c r="BH96" s="56"/>
      <c r="BI96" s="29">
        <v>3</v>
      </c>
      <c r="BL96" s="56"/>
    </row>
    <row r="97" spans="1:64" x14ac:dyDescent="0.3">
      <c r="U97" t="s">
        <v>174</v>
      </c>
      <c r="X97" s="45" t="s">
        <v>196</v>
      </c>
      <c r="Y97" s="29">
        <v>1</v>
      </c>
      <c r="Z97" s="45">
        <v>1.2987012987012988E-2</v>
      </c>
      <c r="AQ97" t="s">
        <v>231</v>
      </c>
      <c r="AR97" s="45">
        <v>1.2987012987012988E-2</v>
      </c>
      <c r="AY97" s="56"/>
      <c r="BB97" s="57">
        <v>2</v>
      </c>
      <c r="BC97" s="58">
        <v>2</v>
      </c>
      <c r="BD97" s="57">
        <v>2</v>
      </c>
      <c r="BE97" s="58">
        <v>2</v>
      </c>
      <c r="BF97" s="29">
        <v>2</v>
      </c>
      <c r="BH97" s="56"/>
      <c r="BI97" s="29">
        <v>2</v>
      </c>
      <c r="BL97" s="56"/>
    </row>
    <row r="98" spans="1:64" x14ac:dyDescent="0.3">
      <c r="X98" s="45" t="s">
        <v>197</v>
      </c>
      <c r="Y98" s="29">
        <v>1</v>
      </c>
      <c r="Z98" s="45">
        <v>1.2987012987012988E-2</v>
      </c>
      <c r="AY98" s="56"/>
      <c r="BB98" s="57">
        <v>1</v>
      </c>
      <c r="BC98" s="58">
        <v>1</v>
      </c>
      <c r="BD98" s="57">
        <v>1</v>
      </c>
      <c r="BE98" s="58">
        <v>1</v>
      </c>
      <c r="BF98" s="29">
        <v>3</v>
      </c>
      <c r="BH98" s="56"/>
      <c r="BI98" s="29">
        <v>1</v>
      </c>
      <c r="BL98" s="56"/>
    </row>
    <row r="99" spans="1:64" x14ac:dyDescent="0.3">
      <c r="A99" s="31" t="s">
        <v>232</v>
      </c>
      <c r="U99" t="s">
        <v>72</v>
      </c>
      <c r="X99" s="59" t="s">
        <v>186</v>
      </c>
      <c r="Y99" s="60">
        <v>8</v>
      </c>
      <c r="Z99" s="61">
        <v>0.1038961038961039</v>
      </c>
      <c r="AY99" s="56"/>
      <c r="BB99" s="57">
        <v>3</v>
      </c>
      <c r="BC99" s="58">
        <v>3</v>
      </c>
      <c r="BD99" s="57">
        <v>3</v>
      </c>
      <c r="BE99" s="58">
        <v>3</v>
      </c>
      <c r="BF99" s="29">
        <v>3</v>
      </c>
      <c r="BH99" s="56"/>
      <c r="BI99" s="29">
        <v>3</v>
      </c>
      <c r="BL99" s="56"/>
    </row>
    <row r="100" spans="1:64" x14ac:dyDescent="0.3">
      <c r="A100" s="28" t="s">
        <v>24</v>
      </c>
      <c r="B100" s="50">
        <f>B91/$A$86</f>
        <v>0.16883116883116883</v>
      </c>
      <c r="C100" s="50">
        <f>C91/$A$86</f>
        <v>0.20779220779220781</v>
      </c>
      <c r="D100" s="50">
        <f>D91/$A$86</f>
        <v>0.15584415584415584</v>
      </c>
      <c r="E100" s="50">
        <f>E91/$A$86</f>
        <v>0.18181818181818182</v>
      </c>
      <c r="F100" s="50">
        <f>F91/$A$86</f>
        <v>6.4935064935064929E-2</v>
      </c>
      <c r="G100" s="50">
        <f>G91/$A$86</f>
        <v>0.1038961038961039</v>
      </c>
      <c r="H100" s="50">
        <f>H91/$A$86</f>
        <v>0.14285714285714285</v>
      </c>
      <c r="I100" s="50">
        <f>I91/$A$86</f>
        <v>0.23376623376623376</v>
      </c>
      <c r="J100" s="50">
        <f>J91/$A$86</f>
        <v>9.0909090909090912E-2</v>
      </c>
      <c r="K100" s="50">
        <f>K91/$A$86</f>
        <v>7.792207792207792E-2</v>
      </c>
      <c r="L100" s="50">
        <f>L91/$A$86</f>
        <v>0.1038961038961039</v>
      </c>
      <c r="M100" s="50">
        <f>M91/$A$86</f>
        <v>0.15584415584415584</v>
      </c>
      <c r="N100" s="50">
        <f>N91/$A$86</f>
        <v>0.1038961038961039</v>
      </c>
      <c r="O100" s="50">
        <f>O91/$A$86</f>
        <v>0.16883116883116883</v>
      </c>
      <c r="P100" s="50"/>
      <c r="U100" t="s">
        <v>74</v>
      </c>
      <c r="X100" s="45" t="s">
        <v>198</v>
      </c>
      <c r="Y100" s="29">
        <v>1</v>
      </c>
      <c r="Z100" s="45">
        <v>1.2987012987012988E-2</v>
      </c>
      <c r="AY100" s="56"/>
      <c r="BB100" s="57">
        <v>3</v>
      </c>
      <c r="BC100" s="58">
        <v>3</v>
      </c>
      <c r="BD100" s="57">
        <v>3</v>
      </c>
      <c r="BE100" s="58">
        <v>3</v>
      </c>
      <c r="BF100" s="29">
        <v>3</v>
      </c>
      <c r="BH100" s="56"/>
      <c r="BI100" s="29">
        <v>3</v>
      </c>
      <c r="BL100" s="56"/>
    </row>
    <row r="101" spans="1:64" x14ac:dyDescent="0.3">
      <c r="A101" s="28" t="s">
        <v>47</v>
      </c>
      <c r="B101" s="50">
        <f>B92/$A$86</f>
        <v>0.37662337662337664</v>
      </c>
      <c r="C101" s="50">
        <f>C92/$A$86</f>
        <v>0.38961038961038963</v>
      </c>
      <c r="D101" s="50">
        <f>D92/$A$86</f>
        <v>0.35064935064935066</v>
      </c>
      <c r="E101" s="50">
        <f>E92/$A$86</f>
        <v>0.41558441558441561</v>
      </c>
      <c r="F101" s="50">
        <f>F92/$A$86</f>
        <v>0.36363636363636365</v>
      </c>
      <c r="G101" s="50">
        <f>G92/$A$86</f>
        <v>0.32467532467532467</v>
      </c>
      <c r="H101" s="50">
        <f>H92/$A$86</f>
        <v>0.24675324675324675</v>
      </c>
      <c r="I101" s="50">
        <f>I92/$A$86</f>
        <v>0.16883116883116883</v>
      </c>
      <c r="J101" s="50">
        <f>J92/$A$86</f>
        <v>0.35064935064935066</v>
      </c>
      <c r="K101" s="50">
        <f>K92/$A$86</f>
        <v>0.32467532467532467</v>
      </c>
      <c r="L101" s="50">
        <f>L92/$A$86</f>
        <v>0.36363636363636365</v>
      </c>
      <c r="M101" s="50">
        <f>M92/$A$86</f>
        <v>0.2857142857142857</v>
      </c>
      <c r="N101" s="50">
        <f>N92/$A$86</f>
        <v>0.33766233766233766</v>
      </c>
      <c r="O101" s="50">
        <f>O92/$A$86</f>
        <v>0.27272727272727271</v>
      </c>
      <c r="P101" s="50"/>
      <c r="X101" s="63" t="s">
        <v>189</v>
      </c>
      <c r="Y101" s="60">
        <v>2</v>
      </c>
      <c r="Z101" s="61">
        <v>2.5974025974025976E-2</v>
      </c>
      <c r="AY101" s="56"/>
      <c r="BB101" s="57">
        <v>2</v>
      </c>
      <c r="BC101" s="58">
        <v>2</v>
      </c>
      <c r="BD101" s="57">
        <v>2</v>
      </c>
      <c r="BE101" s="58">
        <v>2</v>
      </c>
      <c r="BF101" s="29">
        <v>2</v>
      </c>
      <c r="BH101" s="56"/>
      <c r="BI101" s="29">
        <v>2</v>
      </c>
      <c r="BL101" s="56"/>
    </row>
    <row r="102" spans="1:64" x14ac:dyDescent="0.3">
      <c r="A102" s="28" t="s">
        <v>17</v>
      </c>
      <c r="B102" s="50">
        <f>B93/$A$86</f>
        <v>0.45454545454545453</v>
      </c>
      <c r="C102" s="50">
        <f>C93/$A$86</f>
        <v>0.40259740259740262</v>
      </c>
      <c r="D102" s="50">
        <f>D93/$A$86</f>
        <v>0.4935064935064935</v>
      </c>
      <c r="E102" s="50">
        <f>E93/$A$86</f>
        <v>0.40259740259740262</v>
      </c>
      <c r="F102" s="50">
        <f>F93/$A$86</f>
        <v>0.5714285714285714</v>
      </c>
      <c r="G102" s="50">
        <f>G93/$A$86</f>
        <v>0.5714285714285714</v>
      </c>
      <c r="H102" s="50">
        <f>H93/$A$86</f>
        <v>0.61038961038961037</v>
      </c>
      <c r="I102" s="50">
        <f>I93/$A$86</f>
        <v>0.59740259740259738</v>
      </c>
      <c r="J102" s="50">
        <f>J93/$A$86</f>
        <v>0.55844155844155841</v>
      </c>
      <c r="K102" s="50">
        <f>K93/$A$86</f>
        <v>0.59740259740259738</v>
      </c>
      <c r="L102" s="50">
        <f>L93/$A$86</f>
        <v>0.53246753246753242</v>
      </c>
      <c r="M102" s="50">
        <f>M93/$A$86</f>
        <v>0.55844155844155841</v>
      </c>
      <c r="N102" s="50">
        <f>N93/$A$86</f>
        <v>0.55844155844155841</v>
      </c>
      <c r="O102" s="50">
        <f>O93/$A$86</f>
        <v>0.55844155844155841</v>
      </c>
      <c r="P102" s="50"/>
      <c r="X102" s="45" t="s">
        <v>199</v>
      </c>
      <c r="Y102" s="29">
        <v>1</v>
      </c>
      <c r="Z102" s="45">
        <v>1.2987012987012988E-2</v>
      </c>
      <c r="AY102" s="56"/>
      <c r="BB102" s="57">
        <v>3</v>
      </c>
      <c r="BC102" s="58">
        <v>3</v>
      </c>
      <c r="BD102" s="57">
        <v>3</v>
      </c>
      <c r="BE102" s="58">
        <v>3</v>
      </c>
      <c r="BF102" s="29">
        <v>3</v>
      </c>
      <c r="BH102" s="56"/>
      <c r="BI102" s="29">
        <v>3</v>
      </c>
      <c r="BL102" s="56"/>
    </row>
    <row r="103" spans="1:64" x14ac:dyDescent="0.3"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X103" s="63" t="s">
        <v>190</v>
      </c>
      <c r="Y103" s="60">
        <v>2</v>
      </c>
      <c r="Z103" s="61">
        <v>2.5974025974025976E-2</v>
      </c>
      <c r="AY103" s="56"/>
      <c r="BB103" s="57">
        <v>3</v>
      </c>
      <c r="BC103" s="58">
        <v>3</v>
      </c>
      <c r="BD103" s="57">
        <v>3</v>
      </c>
      <c r="BE103" s="58">
        <v>3</v>
      </c>
      <c r="BF103" s="29">
        <v>3</v>
      </c>
      <c r="BH103" s="56"/>
      <c r="BI103" s="29">
        <v>3</v>
      </c>
      <c r="BL103" s="56"/>
    </row>
    <row r="104" spans="1:64" x14ac:dyDescent="0.3">
      <c r="A104" t="s">
        <v>72</v>
      </c>
      <c r="B104" s="50">
        <f>B95/$A$86</f>
        <v>0</v>
      </c>
      <c r="C104" s="50">
        <f>C95/$A$86</f>
        <v>0</v>
      </c>
      <c r="D104" s="50">
        <f>D95/$A$86</f>
        <v>0</v>
      </c>
      <c r="E104" s="50">
        <f>E95/$A$86</f>
        <v>0</v>
      </c>
      <c r="F104" s="50">
        <f>F95/$A$86</f>
        <v>0</v>
      </c>
      <c r="G104" s="50">
        <f>G95/$A$86</f>
        <v>0</v>
      </c>
      <c r="H104" s="50">
        <f>H95/$A$86</f>
        <v>0</v>
      </c>
      <c r="I104" s="50">
        <f>I95/$A$86</f>
        <v>0</v>
      </c>
      <c r="J104" s="50">
        <f>J95/$A$86</f>
        <v>0</v>
      </c>
      <c r="K104" s="50">
        <f>K95/$A$86</f>
        <v>0</v>
      </c>
      <c r="L104" s="50">
        <f>L95/$A$86</f>
        <v>0</v>
      </c>
      <c r="M104" s="50">
        <f>M95/$A$86</f>
        <v>0</v>
      </c>
      <c r="N104" s="50">
        <f>N95/$A$86</f>
        <v>0</v>
      </c>
      <c r="O104" s="50">
        <f>O95/$A$86</f>
        <v>0</v>
      </c>
      <c r="P104" s="50"/>
      <c r="X104" s="45" t="s">
        <v>201</v>
      </c>
      <c r="Y104" s="29">
        <v>1</v>
      </c>
      <c r="Z104" s="45">
        <v>1.2987012987012988E-2</v>
      </c>
      <c r="AY104" s="56"/>
      <c r="BB104" s="57">
        <v>2</v>
      </c>
      <c r="BC104" s="58">
        <v>2</v>
      </c>
      <c r="BD104" s="57">
        <v>2</v>
      </c>
      <c r="BE104" s="58">
        <v>2</v>
      </c>
      <c r="BF104" s="29">
        <v>2</v>
      </c>
      <c r="BH104" s="56"/>
      <c r="BI104" s="29">
        <v>2</v>
      </c>
      <c r="BL104" s="56"/>
    </row>
    <row r="105" spans="1:64" x14ac:dyDescent="0.3">
      <c r="A105" t="s">
        <v>74</v>
      </c>
      <c r="B105" s="50">
        <f>B96/$A$86</f>
        <v>0</v>
      </c>
      <c r="C105" s="50">
        <f>C96/$A$86</f>
        <v>0</v>
      </c>
      <c r="D105" s="50">
        <f>D96/$A$86</f>
        <v>0</v>
      </c>
      <c r="E105" s="50">
        <f>E96/$A$86</f>
        <v>0</v>
      </c>
      <c r="F105" s="50">
        <f>F96/$A$86</f>
        <v>0</v>
      </c>
      <c r="G105" s="50">
        <f>G96/$A$86</f>
        <v>0</v>
      </c>
      <c r="H105" s="50">
        <f>H96/$A$86</f>
        <v>0</v>
      </c>
      <c r="I105" s="50">
        <f>I96/$A$86</f>
        <v>0</v>
      </c>
      <c r="J105" s="50">
        <f>J96/$A$86</f>
        <v>0</v>
      </c>
      <c r="K105" s="50">
        <f>K96/$A$86</f>
        <v>0</v>
      </c>
      <c r="L105" s="50">
        <f>L96/$A$86</f>
        <v>0</v>
      </c>
      <c r="M105" s="50">
        <f>M96/$A$86</f>
        <v>0</v>
      </c>
      <c r="N105" s="50">
        <f>N96/$A$86</f>
        <v>0</v>
      </c>
      <c r="O105" s="50">
        <f>O96/$A$86</f>
        <v>0</v>
      </c>
      <c r="P105" s="50"/>
      <c r="X105" s="64" t="s">
        <v>202</v>
      </c>
      <c r="Y105" s="29">
        <v>1</v>
      </c>
      <c r="Z105" s="45">
        <v>1.2987012987012988E-2</v>
      </c>
      <c r="AX105">
        <v>13</v>
      </c>
      <c r="AY105" s="56">
        <v>0.33333333333333331</v>
      </c>
      <c r="BA105">
        <v>1</v>
      </c>
      <c r="BB105" s="57">
        <v>1</v>
      </c>
      <c r="BC105" s="58">
        <v>3</v>
      </c>
      <c r="BD105" s="57">
        <v>1</v>
      </c>
      <c r="BE105" s="58">
        <v>1</v>
      </c>
      <c r="BF105" s="29">
        <v>3</v>
      </c>
      <c r="BH105" s="56"/>
      <c r="BJ105">
        <v>1</v>
      </c>
      <c r="BL105" s="56"/>
    </row>
    <row r="106" spans="1:64" x14ac:dyDescent="0.3">
      <c r="X106" s="45" t="s">
        <v>203</v>
      </c>
      <c r="Y106" s="29">
        <v>1</v>
      </c>
      <c r="Z106" s="45">
        <v>1.2987012987012988E-2</v>
      </c>
      <c r="AY106" s="56"/>
      <c r="BB106" s="57">
        <v>2</v>
      </c>
      <c r="BC106" s="58">
        <v>2</v>
      </c>
      <c r="BD106" s="57">
        <v>2</v>
      </c>
      <c r="BE106" s="58">
        <v>2</v>
      </c>
      <c r="BF106" s="29">
        <v>2</v>
      </c>
      <c r="BH106" s="56"/>
      <c r="BI106" s="29">
        <v>2</v>
      </c>
      <c r="BL106" s="56"/>
    </row>
    <row r="107" spans="1:64" x14ac:dyDescent="0.3">
      <c r="A107" s="31" t="s">
        <v>233</v>
      </c>
      <c r="B107" s="50">
        <f t="shared" ref="B107:P107" si="7">SUM(B100:B105)</f>
        <v>1</v>
      </c>
      <c r="C107" s="50">
        <f t="shared" si="7"/>
        <v>1</v>
      </c>
      <c r="D107" s="50">
        <f t="shared" si="7"/>
        <v>1</v>
      </c>
      <c r="E107" s="50">
        <f t="shared" si="7"/>
        <v>1</v>
      </c>
      <c r="F107" s="50">
        <f t="shared" si="7"/>
        <v>1</v>
      </c>
      <c r="G107" s="50">
        <f t="shared" si="7"/>
        <v>1</v>
      </c>
      <c r="H107" s="50">
        <f t="shared" si="7"/>
        <v>1</v>
      </c>
      <c r="I107" s="50">
        <f t="shared" si="7"/>
        <v>1</v>
      </c>
      <c r="J107" s="50">
        <f t="shared" si="7"/>
        <v>1</v>
      </c>
      <c r="K107" s="50">
        <f t="shared" si="7"/>
        <v>1</v>
      </c>
      <c r="L107" s="50">
        <f t="shared" si="7"/>
        <v>1</v>
      </c>
      <c r="M107" s="50">
        <f t="shared" si="7"/>
        <v>1</v>
      </c>
      <c r="N107" s="50">
        <f t="shared" si="7"/>
        <v>1</v>
      </c>
      <c r="O107" s="50">
        <f t="shared" si="7"/>
        <v>1</v>
      </c>
      <c r="P107" s="50"/>
      <c r="X107" s="63" t="s">
        <v>191</v>
      </c>
      <c r="Y107" s="60">
        <v>2</v>
      </c>
      <c r="Z107" s="61">
        <v>2.5974025974025976E-2</v>
      </c>
      <c r="AY107" s="56"/>
      <c r="BB107" s="57">
        <v>1</v>
      </c>
      <c r="BC107" s="58">
        <v>1</v>
      </c>
      <c r="BD107" s="57">
        <v>1</v>
      </c>
      <c r="BE107" s="58">
        <v>1</v>
      </c>
      <c r="BF107" s="29">
        <v>1</v>
      </c>
      <c r="BH107" s="56"/>
      <c r="BI107" s="29">
        <v>1</v>
      </c>
      <c r="BL107" s="56"/>
    </row>
    <row r="108" spans="1:64" x14ac:dyDescent="0.3">
      <c r="X108" s="45" t="s">
        <v>204</v>
      </c>
      <c r="Y108" s="29">
        <v>1</v>
      </c>
      <c r="Z108" s="45">
        <v>1.2987012987012988E-2</v>
      </c>
      <c r="AY108" s="56"/>
      <c r="BB108" s="57">
        <v>3</v>
      </c>
      <c r="BC108" s="58">
        <v>3</v>
      </c>
      <c r="BD108" s="57">
        <v>3</v>
      </c>
      <c r="BE108" s="58">
        <v>3</v>
      </c>
      <c r="BF108" s="29">
        <v>3</v>
      </c>
      <c r="BH108" s="56"/>
      <c r="BI108" s="29">
        <v>3</v>
      </c>
      <c r="BL108" s="56"/>
    </row>
    <row r="109" spans="1:64" x14ac:dyDescent="0.3">
      <c r="X109" s="45" t="s">
        <v>205</v>
      </c>
      <c r="Y109" s="29">
        <v>1</v>
      </c>
      <c r="Z109" s="45">
        <v>1.2987012987012988E-2</v>
      </c>
      <c r="AY109" s="56"/>
      <c r="BB109" s="57">
        <v>2</v>
      </c>
      <c r="BC109" s="58">
        <v>2</v>
      </c>
      <c r="BD109" s="57">
        <v>2</v>
      </c>
      <c r="BE109" s="58">
        <v>2</v>
      </c>
      <c r="BF109" s="29">
        <v>2</v>
      </c>
      <c r="BH109" s="56"/>
      <c r="BI109" s="29">
        <v>2</v>
      </c>
      <c r="BL109" s="56"/>
    </row>
    <row r="110" spans="1:64" x14ac:dyDescent="0.3">
      <c r="X110" s="45" t="s">
        <v>206</v>
      </c>
      <c r="Y110" s="29">
        <v>1</v>
      </c>
      <c r="Z110" s="45">
        <v>1.2987012987012988E-2</v>
      </c>
      <c r="AX110">
        <v>32</v>
      </c>
      <c r="AY110" s="56">
        <v>0.66666666666666663</v>
      </c>
      <c r="BA110">
        <v>1</v>
      </c>
      <c r="BB110" s="57">
        <v>3</v>
      </c>
      <c r="BC110" s="58">
        <v>2</v>
      </c>
      <c r="BD110" s="57">
        <v>2</v>
      </c>
      <c r="BE110" s="58">
        <v>2</v>
      </c>
      <c r="BF110" s="29">
        <v>2</v>
      </c>
      <c r="BH110" s="56"/>
      <c r="BJ110">
        <v>1</v>
      </c>
      <c r="BL110" s="56"/>
    </row>
    <row r="111" spans="1:64" x14ac:dyDescent="0.3">
      <c r="X111" s="45" t="s">
        <v>187</v>
      </c>
      <c r="Y111" s="29">
        <v>1</v>
      </c>
      <c r="Z111" s="45">
        <v>1.2987012987012988E-2</v>
      </c>
      <c r="AX111">
        <v>13</v>
      </c>
      <c r="AY111" s="56">
        <v>0.33333333333333331</v>
      </c>
      <c r="BA111">
        <v>1</v>
      </c>
      <c r="BB111" s="57">
        <v>1</v>
      </c>
      <c r="BC111" s="58">
        <v>3</v>
      </c>
      <c r="BD111" s="57">
        <v>1</v>
      </c>
      <c r="BE111" s="58">
        <v>1</v>
      </c>
      <c r="BF111" s="29">
        <v>3</v>
      </c>
      <c r="BH111" s="56"/>
      <c r="BJ111">
        <v>1</v>
      </c>
      <c r="BL111" s="56"/>
    </row>
    <row r="112" spans="1:64" x14ac:dyDescent="0.3">
      <c r="X112" s="45" t="s">
        <v>207</v>
      </c>
      <c r="Y112" s="29">
        <v>1</v>
      </c>
      <c r="Z112" s="45">
        <v>1.2987012987012988E-2</v>
      </c>
      <c r="AY112" s="56"/>
      <c r="BB112" s="57">
        <v>2</v>
      </c>
      <c r="BC112" s="58">
        <v>2</v>
      </c>
      <c r="BD112" s="57">
        <v>2</v>
      </c>
      <c r="BE112" s="58">
        <v>2</v>
      </c>
      <c r="BF112" s="29">
        <v>2</v>
      </c>
      <c r="BH112" s="56"/>
      <c r="BI112" s="29">
        <v>2</v>
      </c>
      <c r="BL112" s="56"/>
    </row>
    <row r="113" spans="24:65" x14ac:dyDescent="0.3">
      <c r="X113" s="45" t="s">
        <v>208</v>
      </c>
      <c r="Y113" s="29">
        <v>1</v>
      </c>
      <c r="Z113" s="45">
        <v>1.2987012987012988E-2</v>
      </c>
      <c r="AY113" s="56"/>
      <c r="BB113" s="57">
        <v>2</v>
      </c>
      <c r="BC113" s="58">
        <v>2</v>
      </c>
      <c r="BD113" s="57">
        <v>2</v>
      </c>
      <c r="BE113" s="58">
        <v>3</v>
      </c>
      <c r="BF113" s="29">
        <v>2</v>
      </c>
      <c r="BG113" s="29">
        <v>1</v>
      </c>
      <c r="BH113" s="56">
        <v>0.66666666666666663</v>
      </c>
      <c r="BJ113">
        <v>1</v>
      </c>
      <c r="BK113">
        <v>23</v>
      </c>
      <c r="BL113" s="56"/>
    </row>
    <row r="114" spans="24:65" x14ac:dyDescent="0.3">
      <c r="X114" s="65" t="s">
        <v>209</v>
      </c>
      <c r="Y114" s="29">
        <v>1</v>
      </c>
      <c r="Z114" s="45">
        <v>1.2987012987012988E-2</v>
      </c>
      <c r="AY114" s="56"/>
      <c r="BB114" s="57">
        <v>3</v>
      </c>
      <c r="BC114" s="58">
        <v>3</v>
      </c>
      <c r="BD114" s="57">
        <v>3</v>
      </c>
      <c r="BE114" s="58">
        <v>3</v>
      </c>
      <c r="BF114" s="29">
        <v>1</v>
      </c>
      <c r="BH114" s="56"/>
      <c r="BI114" s="29">
        <v>3</v>
      </c>
      <c r="BL114" s="56"/>
    </row>
    <row r="115" spans="24:65" x14ac:dyDescent="0.3">
      <c r="X115" s="45" t="s">
        <v>210</v>
      </c>
      <c r="Y115" s="29">
        <v>1</v>
      </c>
      <c r="Z115" s="45">
        <v>1.2987012987012988E-2</v>
      </c>
      <c r="AY115" s="56"/>
      <c r="BB115" s="57">
        <v>3</v>
      </c>
      <c r="BC115" s="58">
        <v>3</v>
      </c>
      <c r="BD115" s="57">
        <v>3</v>
      </c>
      <c r="BE115" s="58">
        <v>3</v>
      </c>
      <c r="BF115" s="29">
        <v>3</v>
      </c>
      <c r="BH115" s="56"/>
      <c r="BI115" s="29">
        <v>3</v>
      </c>
      <c r="BL115" s="56"/>
    </row>
    <row r="116" spans="24:65" x14ac:dyDescent="0.3">
      <c r="X116" s="45" t="s">
        <v>211</v>
      </c>
      <c r="Y116" s="29">
        <v>1</v>
      </c>
      <c r="Z116" s="45">
        <v>1.2987012987012988E-2</v>
      </c>
      <c r="AY116" s="56"/>
      <c r="BB116" s="57">
        <v>2</v>
      </c>
      <c r="BC116" s="58">
        <v>2</v>
      </c>
      <c r="BD116" s="57">
        <v>2</v>
      </c>
      <c r="BE116" s="58">
        <v>2</v>
      </c>
      <c r="BF116" s="29">
        <v>2</v>
      </c>
      <c r="BH116" s="56"/>
      <c r="BI116" s="29">
        <v>2</v>
      </c>
      <c r="BL116" s="56"/>
    </row>
    <row r="117" spans="24:65" x14ac:dyDescent="0.3">
      <c r="X117" s="45" t="s">
        <v>212</v>
      </c>
      <c r="Y117" s="29">
        <v>1</v>
      </c>
      <c r="Z117" s="45">
        <v>1.2987012987012988E-2</v>
      </c>
      <c r="AY117" s="56"/>
      <c r="BB117" s="57">
        <v>3</v>
      </c>
      <c r="BC117" s="58">
        <v>3</v>
      </c>
      <c r="BD117" s="57">
        <v>3</v>
      </c>
      <c r="BE117" s="58">
        <v>3</v>
      </c>
      <c r="BF117" s="29">
        <v>3</v>
      </c>
      <c r="BH117" s="56"/>
      <c r="BI117" s="29">
        <v>3</v>
      </c>
      <c r="BL117" s="56"/>
    </row>
    <row r="118" spans="24:65" x14ac:dyDescent="0.3">
      <c r="X118" s="45" t="s">
        <v>213</v>
      </c>
      <c r="Y118" s="29">
        <v>1</v>
      </c>
      <c r="Z118" s="45">
        <v>1.2987012987012988E-2</v>
      </c>
      <c r="AY118" s="56"/>
      <c r="BB118" s="57">
        <v>3</v>
      </c>
      <c r="BC118" s="58">
        <v>3</v>
      </c>
      <c r="BD118" s="57">
        <v>3</v>
      </c>
      <c r="BE118" s="58">
        <v>3</v>
      </c>
      <c r="BF118" s="29">
        <v>3</v>
      </c>
      <c r="BH118" s="56"/>
      <c r="BI118" s="29">
        <v>3</v>
      </c>
      <c r="BL118" s="56"/>
    </row>
    <row r="119" spans="24:65" x14ac:dyDescent="0.3">
      <c r="X119" s="45" t="s">
        <v>214</v>
      </c>
      <c r="Y119" s="29">
        <v>1</v>
      </c>
      <c r="Z119" s="45">
        <v>1.2987012987012988E-2</v>
      </c>
      <c r="AY119" s="56"/>
      <c r="BB119" s="57">
        <v>3</v>
      </c>
      <c r="BC119" s="58">
        <v>3</v>
      </c>
      <c r="BD119" s="57">
        <v>3</v>
      </c>
      <c r="BE119" s="58">
        <v>3</v>
      </c>
      <c r="BF119" s="29">
        <v>3</v>
      </c>
      <c r="BH119" s="56"/>
      <c r="BI119" s="29">
        <v>3</v>
      </c>
      <c r="BL119" s="56"/>
    </row>
    <row r="120" spans="24:65" x14ac:dyDescent="0.3">
      <c r="X120" s="45" t="s">
        <v>215</v>
      </c>
      <c r="Y120" s="29">
        <v>1</v>
      </c>
      <c r="Z120" s="45">
        <v>1.2987012987012988E-2</v>
      </c>
      <c r="AY120" s="56"/>
      <c r="BB120" s="66">
        <v>3</v>
      </c>
      <c r="BC120" s="67">
        <v>3</v>
      </c>
      <c r="BD120" s="66">
        <v>3</v>
      </c>
      <c r="BE120" s="67">
        <v>2</v>
      </c>
      <c r="BF120" s="29">
        <v>3</v>
      </c>
      <c r="BG120" s="29">
        <v>1</v>
      </c>
      <c r="BH120" s="56">
        <v>0.66666666666666663</v>
      </c>
      <c r="BJ120">
        <v>1</v>
      </c>
      <c r="BK120">
        <v>32</v>
      </c>
      <c r="BL120" s="56"/>
    </row>
    <row r="121" spans="24:65" x14ac:dyDescent="0.3">
      <c r="X121" s="45" t="s">
        <v>217</v>
      </c>
      <c r="Y121" s="29">
        <v>1</v>
      </c>
      <c r="Z121" s="45">
        <v>1.2987012987012988E-2</v>
      </c>
      <c r="BC121">
        <f>COUNT(BC44:BC120)</f>
        <v>77</v>
      </c>
    </row>
    <row r="122" spans="24:65" x14ac:dyDescent="0.3">
      <c r="X122" s="45" t="s">
        <v>218</v>
      </c>
      <c r="Y122" s="29">
        <v>1</v>
      </c>
      <c r="Z122" s="45">
        <v>1.2987012987012988E-2</v>
      </c>
    </row>
    <row r="123" spans="24:65" x14ac:dyDescent="0.3">
      <c r="X123" s="45" t="s">
        <v>219</v>
      </c>
      <c r="Y123" s="29">
        <v>1</v>
      </c>
      <c r="Z123" s="45">
        <v>1.2987012987012988E-2</v>
      </c>
      <c r="AN123">
        <v>1</v>
      </c>
      <c r="AO123" t="s">
        <v>24</v>
      </c>
    </row>
    <row r="124" spans="24:65" x14ac:dyDescent="0.3">
      <c r="X124" s="45" t="s">
        <v>221</v>
      </c>
      <c r="Y124" s="29">
        <v>1</v>
      </c>
      <c r="Z124" s="45">
        <v>1.2987012987012988E-2</v>
      </c>
      <c r="AN124">
        <v>2</v>
      </c>
      <c r="AO124" t="s">
        <v>47</v>
      </c>
    </row>
    <row r="125" spans="24:65" x14ac:dyDescent="0.3">
      <c r="X125" s="45" t="s">
        <v>222</v>
      </c>
      <c r="Y125" s="29">
        <v>1</v>
      </c>
      <c r="Z125" s="45">
        <v>1.2987012987012988E-2</v>
      </c>
      <c r="AN125">
        <v>3</v>
      </c>
      <c r="AO125" t="s">
        <v>17</v>
      </c>
    </row>
    <row r="126" spans="24:65" x14ac:dyDescent="0.3">
      <c r="X126" s="45" t="s">
        <v>224</v>
      </c>
      <c r="Y126" s="29">
        <v>1</v>
      </c>
      <c r="Z126" s="45">
        <v>1.2987012987012988E-2</v>
      </c>
      <c r="AN126">
        <v>4</v>
      </c>
      <c r="AO126" t="s">
        <v>171</v>
      </c>
      <c r="BL126" t="s">
        <v>234</v>
      </c>
      <c r="BM126" t="s">
        <v>235</v>
      </c>
    </row>
    <row r="127" spans="24:65" x14ac:dyDescent="0.3">
      <c r="X127" s="45" t="s">
        <v>225</v>
      </c>
      <c r="Y127" s="29">
        <v>1</v>
      </c>
      <c r="Z127" s="45">
        <v>1.2987012987012988E-2</v>
      </c>
      <c r="AN127">
        <v>5</v>
      </c>
      <c r="AO127" t="s">
        <v>172</v>
      </c>
      <c r="BA127" s="29">
        <f>SUM(BA44:BA120)</f>
        <v>9</v>
      </c>
      <c r="BB127" s="29"/>
      <c r="BC127" s="29"/>
      <c r="BD127" s="29"/>
      <c r="BE127" s="29"/>
      <c r="BF127" s="29"/>
      <c r="BG127" s="29">
        <f>SUM(BG44:BG120)</f>
        <v>10</v>
      </c>
      <c r="BH127" s="29"/>
      <c r="BI127" s="29"/>
      <c r="BJ127" s="29">
        <f>SUM(BJ44:BJ120)</f>
        <v>16</v>
      </c>
      <c r="BL127" t="s">
        <v>236</v>
      </c>
      <c r="BM127" t="s">
        <v>237</v>
      </c>
    </row>
    <row r="128" spans="24:65" x14ac:dyDescent="0.3">
      <c r="X128" s="45" t="s">
        <v>226</v>
      </c>
      <c r="Y128" s="29">
        <v>1</v>
      </c>
      <c r="Z128" s="45">
        <v>1.2987012987012988E-2</v>
      </c>
      <c r="AN128">
        <v>6</v>
      </c>
      <c r="AO128" t="s">
        <v>174</v>
      </c>
      <c r="AZ128" t="s">
        <v>160</v>
      </c>
      <c r="BL128" t="s">
        <v>238</v>
      </c>
      <c r="BM128" t="s">
        <v>239</v>
      </c>
    </row>
    <row r="129" spans="24:62" x14ac:dyDescent="0.3">
      <c r="X129" s="45" t="s">
        <v>227</v>
      </c>
      <c r="Y129" s="29">
        <v>1</v>
      </c>
      <c r="Z129" s="45">
        <v>1.2987012987012988E-2</v>
      </c>
      <c r="AX129" s="56">
        <v>0.5</v>
      </c>
      <c r="AY129">
        <f>COUNTIF(AY44:AY120,1/2)</f>
        <v>0</v>
      </c>
      <c r="AZ129" s="45">
        <f>AY129/$BA$127</f>
        <v>0</v>
      </c>
      <c r="BA129" s="45">
        <f>BA127/BC121</f>
        <v>0.11688311688311688</v>
      </c>
      <c r="BG129" s="45">
        <f>BG127/BC121</f>
        <v>0.12987012987012986</v>
      </c>
      <c r="BJ129" s="45">
        <f>BJ127/BC121</f>
        <v>0.20779220779220781</v>
      </c>
    </row>
    <row r="130" spans="24:62" x14ac:dyDescent="0.3">
      <c r="X130" s="45" t="s">
        <v>228</v>
      </c>
      <c r="Y130" s="29">
        <v>1</v>
      </c>
      <c r="Z130" s="45">
        <v>1.2987012987012988E-2</v>
      </c>
      <c r="AX130" s="56">
        <v>0.33333333333333331</v>
      </c>
      <c r="AY130">
        <f>COUNTIF(AY44:AY120,1/3)</f>
        <v>3</v>
      </c>
      <c r="AZ130" s="45">
        <f>AY130/$BA$127</f>
        <v>0.33333333333333331</v>
      </c>
      <c r="BA130" s="45">
        <f>1-BA129</f>
        <v>0.88311688311688308</v>
      </c>
      <c r="BD130" t="s">
        <v>240</v>
      </c>
      <c r="BE130" t="s">
        <v>160</v>
      </c>
      <c r="BG130" s="50">
        <f>1-BG129</f>
        <v>0.87012987012987009</v>
      </c>
      <c r="BJ130" s="45">
        <f>1-BJ129</f>
        <v>0.79220779220779214</v>
      </c>
    </row>
    <row r="131" spans="24:62" x14ac:dyDescent="0.3">
      <c r="X131" s="45" t="s">
        <v>229</v>
      </c>
      <c r="Y131" s="29">
        <v>1</v>
      </c>
      <c r="Z131" s="45">
        <v>1.2987012987012988E-2</v>
      </c>
      <c r="AX131" s="56">
        <v>0.66666666666666663</v>
      </c>
      <c r="AY131">
        <f>COUNTIF(AY44:AY120,2/3)</f>
        <v>6</v>
      </c>
      <c r="AZ131" s="45">
        <f>AY131/$BA$127</f>
        <v>0.66666666666666663</v>
      </c>
      <c r="BB131" t="s">
        <v>241</v>
      </c>
      <c r="BC131">
        <v>1</v>
      </c>
      <c r="BD131">
        <f>COUNTIF(BI44:BI119,BC131)</f>
        <v>5</v>
      </c>
      <c r="BE131" s="45">
        <f>BD131/$BC$121</f>
        <v>6.4935064935064929E-2</v>
      </c>
    </row>
    <row r="132" spans="24:62" x14ac:dyDescent="0.3">
      <c r="X132" s="45" t="s">
        <v>230</v>
      </c>
      <c r="Y132" s="29">
        <v>1</v>
      </c>
      <c r="Z132" s="45">
        <v>1.2987012987012988E-2</v>
      </c>
      <c r="AH132" s="46" t="s">
        <v>242</v>
      </c>
      <c r="AI132" s="46"/>
      <c r="AJ132" s="46"/>
      <c r="AK132" s="46"/>
      <c r="AX132" s="56"/>
      <c r="BB132" t="s">
        <v>50</v>
      </c>
      <c r="BC132">
        <v>2</v>
      </c>
      <c r="BD132">
        <f>COUNTIF(BI44:BI119,BC132)</f>
        <v>18</v>
      </c>
      <c r="BE132" s="45">
        <f>BD132/$BC$121</f>
        <v>0.23376623376623376</v>
      </c>
      <c r="BI132" t="s">
        <v>160</v>
      </c>
    </row>
    <row r="133" spans="24:62" x14ac:dyDescent="0.3">
      <c r="X133" s="45" t="s">
        <v>231</v>
      </c>
      <c r="Y133" s="29">
        <v>1</v>
      </c>
      <c r="Z133" s="45">
        <v>1.2987012987012988E-2</v>
      </c>
      <c r="AH133" t="str">
        <f>SUBSTITUTE(AF2, "8", "")</f>
        <v>3</v>
      </c>
      <c r="AI133" t="str">
        <f>SUBSTITUTE(AH133, "4", "")</f>
        <v>3</v>
      </c>
      <c r="AJ133" t="str">
        <f>SUBSTITUTE(AI133, "5", "")</f>
        <v>3</v>
      </c>
      <c r="AK133" t="str">
        <f t="shared" ref="AK133:AK196" si="8">SUBSTITUTE(AJ133, "6", "")</f>
        <v>3</v>
      </c>
      <c r="AX133" t="s">
        <v>236</v>
      </c>
      <c r="AZ133" t="s">
        <v>243</v>
      </c>
      <c r="BB133" t="s">
        <v>244</v>
      </c>
      <c r="BC133">
        <v>3</v>
      </c>
      <c r="BD133">
        <f>COUNTIF(BI44:BI119,BC133)</f>
        <v>38</v>
      </c>
      <c r="BE133" s="45">
        <f>BD133/$BC$121</f>
        <v>0.4935064935064935</v>
      </c>
      <c r="BG133" s="56">
        <v>0.5</v>
      </c>
      <c r="BH133">
        <f>COUNTIF(BH44:BH120,1/2)</f>
        <v>4</v>
      </c>
      <c r="BI133" s="45">
        <f>BH133/$BG$127</f>
        <v>0.4</v>
      </c>
    </row>
    <row r="134" spans="24:62" x14ac:dyDescent="0.3">
      <c r="AH134" t="str">
        <f t="shared" ref="AH134:AH197" si="9">SUBSTITUTE(AF3, "8", "")</f>
        <v>23</v>
      </c>
      <c r="AI134" t="str">
        <f t="shared" ref="AI134:AI197" si="10">SUBSTITUTE(AH134, "4", "")</f>
        <v>23</v>
      </c>
      <c r="AJ134" t="str">
        <f t="shared" ref="AJ134:AJ197" si="11">SUBSTITUTE(AI134, "5", "")</f>
        <v>23</v>
      </c>
      <c r="AK134" t="str">
        <f t="shared" si="8"/>
        <v>23</v>
      </c>
      <c r="AX134" t="s">
        <v>238</v>
      </c>
      <c r="AZ134" t="s">
        <v>245</v>
      </c>
      <c r="BG134" s="56">
        <v>0.33333333333333331</v>
      </c>
      <c r="BH134">
        <f>COUNTIF(BH44:BH120,1/3)</f>
        <v>2</v>
      </c>
      <c r="BI134" s="45">
        <f>BH134/$BG$127</f>
        <v>0.2</v>
      </c>
    </row>
    <row r="135" spans="24:62" x14ac:dyDescent="0.3">
      <c r="AH135" t="str">
        <f t="shared" si="9"/>
        <v>31</v>
      </c>
      <c r="AI135" t="str">
        <f t="shared" si="10"/>
        <v>31</v>
      </c>
      <c r="AJ135" t="str">
        <f t="shared" si="11"/>
        <v>31</v>
      </c>
      <c r="AK135" t="str">
        <f t="shared" si="8"/>
        <v>31</v>
      </c>
      <c r="BG135" s="56">
        <v>0.66666666666666663</v>
      </c>
      <c r="BH135">
        <f>COUNTIF(BH44:BH120,2/3)</f>
        <v>4</v>
      </c>
      <c r="BI135" s="45">
        <f>BH135/$BG$127</f>
        <v>0.4</v>
      </c>
    </row>
    <row r="136" spans="24:62" x14ac:dyDescent="0.3">
      <c r="AH136" t="str">
        <f t="shared" si="9"/>
        <v>3</v>
      </c>
      <c r="AI136" t="str">
        <f t="shared" si="10"/>
        <v>3</v>
      </c>
      <c r="AJ136" t="str">
        <f t="shared" si="11"/>
        <v>3</v>
      </c>
      <c r="AK136" t="str">
        <f t="shared" si="8"/>
        <v>3</v>
      </c>
    </row>
    <row r="137" spans="24:62" x14ac:dyDescent="0.3">
      <c r="AH137" t="str">
        <f t="shared" si="9"/>
        <v>32</v>
      </c>
      <c r="AI137" t="str">
        <f t="shared" si="10"/>
        <v>32</v>
      </c>
      <c r="AJ137" t="str">
        <f t="shared" si="11"/>
        <v>32</v>
      </c>
      <c r="AK137" t="str">
        <f t="shared" si="8"/>
        <v>32</v>
      </c>
    </row>
    <row r="138" spans="24:62" x14ac:dyDescent="0.3">
      <c r="AH138" t="str">
        <f t="shared" si="9"/>
        <v>13</v>
      </c>
      <c r="AI138" t="str">
        <f t="shared" si="10"/>
        <v>13</v>
      </c>
      <c r="AJ138" t="str">
        <f t="shared" si="11"/>
        <v>13</v>
      </c>
      <c r="AK138" t="str">
        <f t="shared" si="8"/>
        <v>13</v>
      </c>
    </row>
    <row r="139" spans="24:62" x14ac:dyDescent="0.3">
      <c r="AH139" t="str">
        <f t="shared" si="9"/>
        <v>31</v>
      </c>
      <c r="AI139" t="str">
        <f t="shared" si="10"/>
        <v>31</v>
      </c>
      <c r="AJ139" t="str">
        <f t="shared" si="11"/>
        <v>31</v>
      </c>
      <c r="AK139" t="str">
        <f t="shared" si="8"/>
        <v>31</v>
      </c>
    </row>
    <row r="140" spans="24:62" x14ac:dyDescent="0.3">
      <c r="AH140" t="str">
        <f t="shared" si="9"/>
        <v>3</v>
      </c>
      <c r="AI140" t="str">
        <f t="shared" si="10"/>
        <v>3</v>
      </c>
      <c r="AJ140" t="str">
        <f t="shared" si="11"/>
        <v>3</v>
      </c>
      <c r="AK140" t="str">
        <f t="shared" si="8"/>
        <v>3</v>
      </c>
    </row>
    <row r="141" spans="24:62" x14ac:dyDescent="0.3">
      <c r="AH141" t="str">
        <f t="shared" si="9"/>
        <v>23</v>
      </c>
      <c r="AI141" t="str">
        <f t="shared" si="10"/>
        <v>23</v>
      </c>
      <c r="AJ141" t="str">
        <f t="shared" si="11"/>
        <v>23</v>
      </c>
      <c r="AK141" t="str">
        <f t="shared" si="8"/>
        <v>23</v>
      </c>
    </row>
    <row r="142" spans="24:62" x14ac:dyDescent="0.3">
      <c r="AH142" t="str">
        <f t="shared" si="9"/>
        <v>2</v>
      </c>
      <c r="AI142" t="str">
        <f t="shared" si="10"/>
        <v>2</v>
      </c>
      <c r="AJ142" t="str">
        <f t="shared" si="11"/>
        <v>2</v>
      </c>
      <c r="AK142" t="str">
        <f t="shared" si="8"/>
        <v>2</v>
      </c>
    </row>
    <row r="143" spans="24:62" x14ac:dyDescent="0.3">
      <c r="AH143" t="str">
        <f t="shared" si="9"/>
        <v>3</v>
      </c>
      <c r="AI143" t="str">
        <f t="shared" si="10"/>
        <v>3</v>
      </c>
      <c r="AJ143" t="str">
        <f t="shared" si="11"/>
        <v>3</v>
      </c>
      <c r="AK143" t="str">
        <f t="shared" si="8"/>
        <v>3</v>
      </c>
    </row>
    <row r="144" spans="24:62" x14ac:dyDescent="0.3">
      <c r="AH144" t="str">
        <f t="shared" si="9"/>
        <v>13</v>
      </c>
      <c r="AI144" t="str">
        <f t="shared" si="10"/>
        <v>13</v>
      </c>
      <c r="AJ144" t="str">
        <f t="shared" si="11"/>
        <v>13</v>
      </c>
      <c r="AK144" t="str">
        <f t="shared" si="8"/>
        <v>13</v>
      </c>
    </row>
    <row r="145" spans="34:37" x14ac:dyDescent="0.3">
      <c r="AH145" t="str">
        <f t="shared" si="9"/>
        <v>21</v>
      </c>
      <c r="AI145" t="str">
        <f t="shared" si="10"/>
        <v>21</v>
      </c>
      <c r="AJ145" t="str">
        <f t="shared" si="11"/>
        <v>21</v>
      </c>
      <c r="AK145" t="str">
        <f t="shared" si="8"/>
        <v>21</v>
      </c>
    </row>
    <row r="146" spans="34:37" x14ac:dyDescent="0.3">
      <c r="AH146" t="str">
        <f t="shared" si="9"/>
        <v>32</v>
      </c>
      <c r="AI146" t="str">
        <f t="shared" si="10"/>
        <v>32</v>
      </c>
      <c r="AJ146" t="str">
        <f t="shared" si="11"/>
        <v>32</v>
      </c>
      <c r="AK146" t="str">
        <f t="shared" si="8"/>
        <v>32</v>
      </c>
    </row>
    <row r="147" spans="34:37" x14ac:dyDescent="0.3">
      <c r="AH147" t="str">
        <f t="shared" si="9"/>
        <v>21</v>
      </c>
      <c r="AI147" t="str">
        <f t="shared" si="10"/>
        <v>21</v>
      </c>
      <c r="AJ147" t="str">
        <f t="shared" si="11"/>
        <v>21</v>
      </c>
      <c r="AK147" t="str">
        <f t="shared" si="8"/>
        <v>21</v>
      </c>
    </row>
    <row r="148" spans="34:37" x14ac:dyDescent="0.3">
      <c r="AH148" t="str">
        <f t="shared" si="9"/>
        <v>2</v>
      </c>
      <c r="AI148" t="str">
        <f t="shared" si="10"/>
        <v>2</v>
      </c>
      <c r="AJ148" t="str">
        <f t="shared" si="11"/>
        <v>2</v>
      </c>
      <c r="AK148" t="str">
        <f t="shared" si="8"/>
        <v>2</v>
      </c>
    </row>
    <row r="149" spans="34:37" x14ac:dyDescent="0.3">
      <c r="AH149" t="str">
        <f t="shared" si="9"/>
        <v>23</v>
      </c>
      <c r="AI149" t="str">
        <f t="shared" si="10"/>
        <v>23</v>
      </c>
      <c r="AJ149" t="str">
        <f t="shared" si="11"/>
        <v>23</v>
      </c>
      <c r="AK149" t="str">
        <f t="shared" si="8"/>
        <v>23</v>
      </c>
    </row>
    <row r="150" spans="34:37" x14ac:dyDescent="0.3">
      <c r="AH150" t="str">
        <f t="shared" si="9"/>
        <v>13</v>
      </c>
      <c r="AI150" t="str">
        <f t="shared" si="10"/>
        <v>13</v>
      </c>
      <c r="AJ150" t="str">
        <f t="shared" si="11"/>
        <v>13</v>
      </c>
      <c r="AK150" t="str">
        <f t="shared" si="8"/>
        <v>13</v>
      </c>
    </row>
    <row r="151" spans="34:37" x14ac:dyDescent="0.3">
      <c r="AH151" t="str">
        <f t="shared" si="9"/>
        <v>3</v>
      </c>
      <c r="AI151" t="str">
        <f t="shared" si="10"/>
        <v>3</v>
      </c>
      <c r="AJ151" t="str">
        <f t="shared" si="11"/>
        <v>3</v>
      </c>
      <c r="AK151" t="str">
        <f t="shared" si="8"/>
        <v>3</v>
      </c>
    </row>
    <row r="152" spans="34:37" x14ac:dyDescent="0.3">
      <c r="AH152" t="str">
        <f t="shared" si="9"/>
        <v>21</v>
      </c>
      <c r="AI152" t="str">
        <f t="shared" si="10"/>
        <v>21</v>
      </c>
      <c r="AJ152" t="str">
        <f t="shared" si="11"/>
        <v>21</v>
      </c>
      <c r="AK152" t="str">
        <f t="shared" si="8"/>
        <v>21</v>
      </c>
    </row>
    <row r="153" spans="34:37" x14ac:dyDescent="0.3">
      <c r="AH153" t="str">
        <f t="shared" si="9"/>
        <v>23</v>
      </c>
      <c r="AI153" t="str">
        <f t="shared" si="10"/>
        <v>23</v>
      </c>
      <c r="AJ153" t="str">
        <f t="shared" si="11"/>
        <v>23</v>
      </c>
      <c r="AK153" t="str">
        <f t="shared" si="8"/>
        <v>23</v>
      </c>
    </row>
    <row r="154" spans="34:37" x14ac:dyDescent="0.3">
      <c r="AH154" t="str">
        <f t="shared" si="9"/>
        <v>3</v>
      </c>
      <c r="AI154" t="str">
        <f t="shared" si="10"/>
        <v>3</v>
      </c>
      <c r="AJ154" t="str">
        <f t="shared" si="11"/>
        <v>3</v>
      </c>
      <c r="AK154" t="str">
        <f t="shared" si="8"/>
        <v>3</v>
      </c>
    </row>
    <row r="155" spans="34:37" x14ac:dyDescent="0.3">
      <c r="AH155" t="str">
        <f t="shared" si="9"/>
        <v>21</v>
      </c>
      <c r="AI155" t="str">
        <f t="shared" si="10"/>
        <v>21</v>
      </c>
      <c r="AJ155" t="str">
        <f t="shared" si="11"/>
        <v>21</v>
      </c>
      <c r="AK155" t="str">
        <f t="shared" si="8"/>
        <v>21</v>
      </c>
    </row>
    <row r="156" spans="34:37" x14ac:dyDescent="0.3">
      <c r="AH156" t="str">
        <f t="shared" si="9"/>
        <v>3</v>
      </c>
      <c r="AI156" t="str">
        <f t="shared" si="10"/>
        <v>3</v>
      </c>
      <c r="AJ156" t="str">
        <f t="shared" si="11"/>
        <v>3</v>
      </c>
      <c r="AK156" t="str">
        <f t="shared" si="8"/>
        <v>3</v>
      </c>
    </row>
    <row r="157" spans="34:37" x14ac:dyDescent="0.3">
      <c r="AH157" t="str">
        <f t="shared" si="9"/>
        <v>2</v>
      </c>
      <c r="AI157" t="str">
        <f t="shared" si="10"/>
        <v>2</v>
      </c>
      <c r="AJ157" t="str">
        <f t="shared" si="11"/>
        <v>2</v>
      </c>
      <c r="AK157" t="str">
        <f t="shared" si="8"/>
        <v>2</v>
      </c>
    </row>
    <row r="158" spans="34:37" x14ac:dyDescent="0.3">
      <c r="AH158" t="str">
        <f t="shared" si="9"/>
        <v>31</v>
      </c>
      <c r="AI158" t="str">
        <f t="shared" si="10"/>
        <v>31</v>
      </c>
      <c r="AJ158" t="str">
        <f t="shared" si="11"/>
        <v>31</v>
      </c>
      <c r="AK158" t="str">
        <f t="shared" si="8"/>
        <v>31</v>
      </c>
    </row>
    <row r="159" spans="34:37" x14ac:dyDescent="0.3">
      <c r="AH159" t="str">
        <f t="shared" si="9"/>
        <v>3</v>
      </c>
      <c r="AI159" t="str">
        <f t="shared" si="10"/>
        <v>3</v>
      </c>
      <c r="AJ159" t="str">
        <f t="shared" si="11"/>
        <v>3</v>
      </c>
      <c r="AK159" t="str">
        <f t="shared" si="8"/>
        <v>3</v>
      </c>
    </row>
    <row r="160" spans="34:37" x14ac:dyDescent="0.3">
      <c r="AH160" t="str">
        <f t="shared" si="9"/>
        <v>32</v>
      </c>
      <c r="AI160" t="str">
        <f t="shared" si="10"/>
        <v>32</v>
      </c>
      <c r="AJ160" t="str">
        <f t="shared" si="11"/>
        <v>32</v>
      </c>
      <c r="AK160" t="str">
        <f t="shared" si="8"/>
        <v>32</v>
      </c>
    </row>
    <row r="161" spans="34:37" x14ac:dyDescent="0.3">
      <c r="AH161" t="str">
        <f t="shared" si="9"/>
        <v>31</v>
      </c>
      <c r="AI161" t="str">
        <f t="shared" si="10"/>
        <v>31</v>
      </c>
      <c r="AJ161" t="str">
        <f t="shared" si="11"/>
        <v>31</v>
      </c>
      <c r="AK161" t="str">
        <f t="shared" si="8"/>
        <v>31</v>
      </c>
    </row>
    <row r="162" spans="34:37" x14ac:dyDescent="0.3">
      <c r="AH162" t="str">
        <f t="shared" si="9"/>
        <v>3</v>
      </c>
      <c r="AI162" t="str">
        <f t="shared" si="10"/>
        <v>3</v>
      </c>
      <c r="AJ162" t="str">
        <f t="shared" si="11"/>
        <v>3</v>
      </c>
      <c r="AK162" t="str">
        <f t="shared" si="8"/>
        <v>3</v>
      </c>
    </row>
    <row r="163" spans="34:37" x14ac:dyDescent="0.3">
      <c r="AH163" t="str">
        <f t="shared" si="9"/>
        <v>1</v>
      </c>
      <c r="AI163" t="str">
        <f t="shared" si="10"/>
        <v>1</v>
      </c>
      <c r="AJ163" t="str">
        <f t="shared" si="11"/>
        <v>1</v>
      </c>
      <c r="AK163" t="str">
        <f t="shared" si="8"/>
        <v>1</v>
      </c>
    </row>
    <row r="164" spans="34:37" x14ac:dyDescent="0.3">
      <c r="AH164" t="str">
        <f t="shared" si="9"/>
        <v>23</v>
      </c>
      <c r="AI164" t="str">
        <f t="shared" si="10"/>
        <v>23</v>
      </c>
      <c r="AJ164" t="str">
        <f t="shared" si="11"/>
        <v>23</v>
      </c>
      <c r="AK164" t="str">
        <f t="shared" si="8"/>
        <v>23</v>
      </c>
    </row>
    <row r="165" spans="34:37" x14ac:dyDescent="0.3">
      <c r="AH165" t="str">
        <f t="shared" si="9"/>
        <v>3</v>
      </c>
      <c r="AI165" t="str">
        <f t="shared" si="10"/>
        <v>3</v>
      </c>
      <c r="AJ165" t="str">
        <f t="shared" si="11"/>
        <v>3</v>
      </c>
      <c r="AK165" t="str">
        <f t="shared" si="8"/>
        <v>3</v>
      </c>
    </row>
    <row r="166" spans="34:37" x14ac:dyDescent="0.3">
      <c r="AH166" t="str">
        <f t="shared" si="9"/>
        <v>31</v>
      </c>
      <c r="AI166" t="str">
        <f t="shared" si="10"/>
        <v>31</v>
      </c>
      <c r="AJ166" t="str">
        <f t="shared" si="11"/>
        <v>31</v>
      </c>
      <c r="AK166" t="str">
        <f t="shared" si="8"/>
        <v>31</v>
      </c>
    </row>
    <row r="167" spans="34:37" x14ac:dyDescent="0.3">
      <c r="AH167" t="str">
        <f t="shared" si="9"/>
        <v>13</v>
      </c>
      <c r="AI167" t="str">
        <f t="shared" si="10"/>
        <v>13</v>
      </c>
      <c r="AJ167" t="str">
        <f t="shared" si="11"/>
        <v>13</v>
      </c>
      <c r="AK167" t="str">
        <f t="shared" si="8"/>
        <v>13</v>
      </c>
    </row>
    <row r="168" spans="34:37" x14ac:dyDescent="0.3">
      <c r="AH168" t="str">
        <f t="shared" si="9"/>
        <v>132</v>
      </c>
      <c r="AI168" t="str">
        <f t="shared" si="10"/>
        <v>132</v>
      </c>
      <c r="AJ168" t="str">
        <f t="shared" si="11"/>
        <v>132</v>
      </c>
      <c r="AK168" t="str">
        <f t="shared" si="8"/>
        <v>132</v>
      </c>
    </row>
    <row r="169" spans="34:37" x14ac:dyDescent="0.3">
      <c r="AH169" t="str">
        <f t="shared" si="9"/>
        <v>231</v>
      </c>
      <c r="AI169" t="str">
        <f t="shared" si="10"/>
        <v>231</v>
      </c>
      <c r="AJ169" t="str">
        <f t="shared" si="11"/>
        <v>231</v>
      </c>
      <c r="AK169" t="str">
        <f t="shared" si="8"/>
        <v>231</v>
      </c>
    </row>
    <row r="170" spans="34:37" x14ac:dyDescent="0.3">
      <c r="AH170" t="str">
        <f t="shared" si="9"/>
        <v>3</v>
      </c>
      <c r="AI170" t="str">
        <f t="shared" si="10"/>
        <v>3</v>
      </c>
      <c r="AJ170" t="str">
        <f t="shared" si="11"/>
        <v>3</v>
      </c>
      <c r="AK170" t="str">
        <f t="shared" si="8"/>
        <v>3</v>
      </c>
    </row>
    <row r="171" spans="34:37" x14ac:dyDescent="0.3">
      <c r="AH171" t="str">
        <f t="shared" si="9"/>
        <v>23</v>
      </c>
      <c r="AI171" t="str">
        <f t="shared" si="10"/>
        <v>23</v>
      </c>
      <c r="AJ171" t="str">
        <f t="shared" si="11"/>
        <v>23</v>
      </c>
      <c r="AK171" t="str">
        <f t="shared" si="8"/>
        <v>23</v>
      </c>
    </row>
    <row r="172" spans="34:37" x14ac:dyDescent="0.3">
      <c r="AH172" t="str">
        <f t="shared" si="9"/>
        <v>23</v>
      </c>
      <c r="AI172" t="str">
        <f t="shared" si="10"/>
        <v>23</v>
      </c>
      <c r="AJ172" t="str">
        <f t="shared" si="11"/>
        <v>23</v>
      </c>
      <c r="AK172" t="str">
        <f t="shared" si="8"/>
        <v>23</v>
      </c>
    </row>
    <row r="173" spans="34:37" x14ac:dyDescent="0.3">
      <c r="AH173" t="str">
        <f t="shared" si="9"/>
        <v>13</v>
      </c>
      <c r="AI173" t="str">
        <f t="shared" si="10"/>
        <v>13</v>
      </c>
      <c r="AJ173" t="str">
        <f t="shared" si="11"/>
        <v>13</v>
      </c>
      <c r="AK173" t="str">
        <f t="shared" si="8"/>
        <v>13</v>
      </c>
    </row>
    <row r="174" spans="34:37" x14ac:dyDescent="0.3">
      <c r="AH174" t="str">
        <f t="shared" si="9"/>
        <v>3</v>
      </c>
      <c r="AI174" t="str">
        <f t="shared" si="10"/>
        <v>3</v>
      </c>
      <c r="AJ174" t="str">
        <f t="shared" si="11"/>
        <v>3</v>
      </c>
      <c r="AK174" t="str">
        <f t="shared" si="8"/>
        <v>3</v>
      </c>
    </row>
    <row r="175" spans="34:37" x14ac:dyDescent="0.3">
      <c r="AH175" t="str">
        <f t="shared" si="9"/>
        <v>3</v>
      </c>
      <c r="AI175" t="str">
        <f t="shared" si="10"/>
        <v>3</v>
      </c>
      <c r="AJ175" t="str">
        <f t="shared" si="11"/>
        <v>3</v>
      </c>
      <c r="AK175" t="str">
        <f t="shared" si="8"/>
        <v>3</v>
      </c>
    </row>
    <row r="176" spans="34:37" x14ac:dyDescent="0.3">
      <c r="AH176" t="str">
        <f t="shared" si="9"/>
        <v>3</v>
      </c>
      <c r="AI176" t="str">
        <f t="shared" si="10"/>
        <v>3</v>
      </c>
      <c r="AJ176" t="str">
        <f t="shared" si="11"/>
        <v>3</v>
      </c>
      <c r="AK176" t="str">
        <f t="shared" si="8"/>
        <v>3</v>
      </c>
    </row>
    <row r="177" spans="34:37" x14ac:dyDescent="0.3">
      <c r="AH177" t="str">
        <f t="shared" si="9"/>
        <v>213</v>
      </c>
      <c r="AI177" t="str">
        <f t="shared" si="10"/>
        <v>213</v>
      </c>
      <c r="AJ177" t="str">
        <f t="shared" si="11"/>
        <v>213</v>
      </c>
      <c r="AK177" t="str">
        <f t="shared" si="8"/>
        <v>213</v>
      </c>
    </row>
    <row r="178" spans="34:37" x14ac:dyDescent="0.3">
      <c r="AH178" t="str">
        <f t="shared" si="9"/>
        <v>231</v>
      </c>
      <c r="AI178" t="str">
        <f t="shared" si="10"/>
        <v>231</v>
      </c>
      <c r="AJ178" t="str">
        <f t="shared" si="11"/>
        <v>231</v>
      </c>
      <c r="AK178" t="str">
        <f t="shared" si="8"/>
        <v>231</v>
      </c>
    </row>
    <row r="179" spans="34:37" x14ac:dyDescent="0.3">
      <c r="AH179" t="str">
        <f t="shared" si="9"/>
        <v>3</v>
      </c>
      <c r="AI179" t="str">
        <f t="shared" si="10"/>
        <v>3</v>
      </c>
      <c r="AJ179" t="str">
        <f t="shared" si="11"/>
        <v>3</v>
      </c>
      <c r="AK179" t="str">
        <f t="shared" si="8"/>
        <v>3</v>
      </c>
    </row>
    <row r="180" spans="34:37" x14ac:dyDescent="0.3">
      <c r="AH180" t="str">
        <f t="shared" si="9"/>
        <v>21</v>
      </c>
      <c r="AI180" t="str">
        <f t="shared" si="10"/>
        <v>21</v>
      </c>
      <c r="AJ180" t="str">
        <f t="shared" si="11"/>
        <v>21</v>
      </c>
      <c r="AK180" t="str">
        <f t="shared" si="8"/>
        <v>21</v>
      </c>
    </row>
    <row r="181" spans="34:37" x14ac:dyDescent="0.3">
      <c r="AH181" t="str">
        <f t="shared" si="9"/>
        <v>3</v>
      </c>
      <c r="AI181" t="str">
        <f t="shared" si="10"/>
        <v>3</v>
      </c>
      <c r="AJ181" t="str">
        <f t="shared" si="11"/>
        <v>3</v>
      </c>
      <c r="AK181" t="str">
        <f t="shared" si="8"/>
        <v>3</v>
      </c>
    </row>
    <row r="182" spans="34:37" x14ac:dyDescent="0.3">
      <c r="AH182" t="str">
        <f t="shared" si="9"/>
        <v>2</v>
      </c>
      <c r="AI182" t="str">
        <f t="shared" si="10"/>
        <v>2</v>
      </c>
      <c r="AJ182" t="str">
        <f t="shared" si="11"/>
        <v>2</v>
      </c>
      <c r="AK182" t="str">
        <f t="shared" si="8"/>
        <v>2</v>
      </c>
    </row>
    <row r="183" spans="34:37" x14ac:dyDescent="0.3">
      <c r="AH183" t="str">
        <f t="shared" si="9"/>
        <v>21</v>
      </c>
      <c r="AI183" t="str">
        <f t="shared" si="10"/>
        <v>21</v>
      </c>
      <c r="AJ183" t="str">
        <f t="shared" si="11"/>
        <v>21</v>
      </c>
      <c r="AK183" t="str">
        <f t="shared" si="8"/>
        <v>21</v>
      </c>
    </row>
    <row r="184" spans="34:37" x14ac:dyDescent="0.3">
      <c r="AH184" t="str">
        <f t="shared" si="9"/>
        <v>3</v>
      </c>
      <c r="AI184" t="str">
        <f t="shared" si="10"/>
        <v>3</v>
      </c>
      <c r="AJ184" t="str">
        <f t="shared" si="11"/>
        <v>3</v>
      </c>
      <c r="AK184" t="str">
        <f t="shared" si="8"/>
        <v>3</v>
      </c>
    </row>
    <row r="185" spans="34:37" x14ac:dyDescent="0.3">
      <c r="AH185" t="str">
        <f t="shared" si="9"/>
        <v>3</v>
      </c>
      <c r="AI185" t="str">
        <f t="shared" si="10"/>
        <v>3</v>
      </c>
      <c r="AJ185" t="str">
        <f t="shared" si="11"/>
        <v>3</v>
      </c>
      <c r="AK185" t="str">
        <f t="shared" si="8"/>
        <v>3</v>
      </c>
    </row>
    <row r="186" spans="34:37" x14ac:dyDescent="0.3">
      <c r="AH186" t="str">
        <f t="shared" si="9"/>
        <v>21</v>
      </c>
      <c r="AI186" t="str">
        <f t="shared" si="10"/>
        <v>21</v>
      </c>
      <c r="AJ186" t="str">
        <f t="shared" si="11"/>
        <v>21</v>
      </c>
      <c r="AK186" t="str">
        <f t="shared" si="8"/>
        <v>21</v>
      </c>
    </row>
    <row r="187" spans="34:37" x14ac:dyDescent="0.3">
      <c r="AH187" t="str">
        <f t="shared" si="9"/>
        <v>13</v>
      </c>
      <c r="AI187" t="str">
        <f t="shared" si="10"/>
        <v>13</v>
      </c>
      <c r="AJ187" t="str">
        <f t="shared" si="11"/>
        <v>13</v>
      </c>
      <c r="AK187" t="str">
        <f t="shared" si="8"/>
        <v>13</v>
      </c>
    </row>
    <row r="188" spans="34:37" x14ac:dyDescent="0.3">
      <c r="AH188" t="str">
        <f t="shared" si="9"/>
        <v>31</v>
      </c>
      <c r="AI188" t="str">
        <f t="shared" si="10"/>
        <v>31</v>
      </c>
      <c r="AJ188" t="str">
        <f t="shared" si="11"/>
        <v>31</v>
      </c>
      <c r="AK188" t="str">
        <f t="shared" si="8"/>
        <v>31</v>
      </c>
    </row>
    <row r="189" spans="34:37" x14ac:dyDescent="0.3">
      <c r="AH189" t="str">
        <f t="shared" si="9"/>
        <v>3</v>
      </c>
      <c r="AI189" t="str">
        <f t="shared" si="10"/>
        <v>3</v>
      </c>
      <c r="AJ189" t="str">
        <f t="shared" si="11"/>
        <v>3</v>
      </c>
      <c r="AK189" t="str">
        <f t="shared" si="8"/>
        <v>3</v>
      </c>
    </row>
    <row r="190" spans="34:37" x14ac:dyDescent="0.3">
      <c r="AH190" t="str">
        <f t="shared" si="9"/>
        <v>21</v>
      </c>
      <c r="AI190" t="str">
        <f t="shared" si="10"/>
        <v>21</v>
      </c>
      <c r="AJ190" t="str">
        <f t="shared" si="11"/>
        <v>21</v>
      </c>
      <c r="AK190" t="str">
        <f t="shared" si="8"/>
        <v>21</v>
      </c>
    </row>
    <row r="191" spans="34:37" x14ac:dyDescent="0.3">
      <c r="AH191" t="str">
        <f t="shared" si="9"/>
        <v>3</v>
      </c>
      <c r="AI191" t="str">
        <f t="shared" si="10"/>
        <v>3</v>
      </c>
      <c r="AJ191" t="str">
        <f t="shared" si="11"/>
        <v>3</v>
      </c>
      <c r="AK191" t="str">
        <f t="shared" si="8"/>
        <v>3</v>
      </c>
    </row>
    <row r="192" spans="34:37" x14ac:dyDescent="0.3">
      <c r="AH192" t="str">
        <f t="shared" si="9"/>
        <v>3</v>
      </c>
      <c r="AI192" t="str">
        <f t="shared" si="10"/>
        <v>3</v>
      </c>
      <c r="AJ192" t="str">
        <f t="shared" si="11"/>
        <v>3</v>
      </c>
      <c r="AK192" t="str">
        <f t="shared" si="8"/>
        <v>3</v>
      </c>
    </row>
    <row r="193" spans="34:37" x14ac:dyDescent="0.3">
      <c r="AH193" t="str">
        <f t="shared" si="9"/>
        <v>2</v>
      </c>
      <c r="AI193" t="str">
        <f t="shared" si="10"/>
        <v>2</v>
      </c>
      <c r="AJ193" t="str">
        <f t="shared" si="11"/>
        <v>2</v>
      </c>
      <c r="AK193" t="str">
        <f t="shared" si="8"/>
        <v>2</v>
      </c>
    </row>
    <row r="194" spans="34:37" x14ac:dyDescent="0.3">
      <c r="AH194" t="str">
        <f t="shared" si="9"/>
        <v>13</v>
      </c>
      <c r="AI194" t="str">
        <f t="shared" si="10"/>
        <v>13</v>
      </c>
      <c r="AJ194" t="str">
        <f t="shared" si="11"/>
        <v>13</v>
      </c>
      <c r="AK194" t="str">
        <f t="shared" si="8"/>
        <v>13</v>
      </c>
    </row>
    <row r="195" spans="34:37" x14ac:dyDescent="0.3">
      <c r="AH195" t="str">
        <f t="shared" si="9"/>
        <v>12</v>
      </c>
      <c r="AI195" t="str">
        <f t="shared" si="10"/>
        <v>12</v>
      </c>
      <c r="AJ195" t="str">
        <f t="shared" si="11"/>
        <v>12</v>
      </c>
      <c r="AK195" t="str">
        <f t="shared" si="8"/>
        <v>12</v>
      </c>
    </row>
    <row r="196" spans="34:37" x14ac:dyDescent="0.3">
      <c r="AH196" t="str">
        <f t="shared" si="9"/>
        <v>13</v>
      </c>
      <c r="AI196" t="str">
        <f t="shared" si="10"/>
        <v>13</v>
      </c>
      <c r="AJ196" t="str">
        <f t="shared" si="11"/>
        <v>13</v>
      </c>
      <c r="AK196" t="str">
        <f t="shared" si="8"/>
        <v>13</v>
      </c>
    </row>
    <row r="197" spans="34:37" x14ac:dyDescent="0.3">
      <c r="AH197" t="str">
        <f t="shared" si="9"/>
        <v>13</v>
      </c>
      <c r="AI197" t="str">
        <f t="shared" si="10"/>
        <v>13</v>
      </c>
      <c r="AJ197" t="str">
        <f t="shared" si="11"/>
        <v>13</v>
      </c>
      <c r="AK197" t="str">
        <f t="shared" ref="AK197:AK225" si="12">SUBSTITUTE(AJ197, "6", "")</f>
        <v>13</v>
      </c>
    </row>
    <row r="198" spans="34:37" x14ac:dyDescent="0.3">
      <c r="AH198" t="str">
        <f t="shared" ref="AH198:AH225" si="13">SUBSTITUTE(AF67, "8", "")</f>
        <v>2</v>
      </c>
      <c r="AI198" t="str">
        <f t="shared" ref="AI198:AI225" si="14">SUBSTITUTE(AH198, "4", "")</f>
        <v>2</v>
      </c>
      <c r="AJ198" t="str">
        <f t="shared" ref="AJ198:AJ225" si="15">SUBSTITUTE(AI198, "5", "")</f>
        <v>2</v>
      </c>
      <c r="AK198" t="str">
        <f t="shared" si="12"/>
        <v>2</v>
      </c>
    </row>
    <row r="199" spans="34:37" x14ac:dyDescent="0.3">
      <c r="AH199" t="str">
        <f t="shared" si="13"/>
        <v>23</v>
      </c>
      <c r="AI199" t="str">
        <f t="shared" si="14"/>
        <v>23</v>
      </c>
      <c r="AJ199" t="str">
        <f t="shared" si="15"/>
        <v>23</v>
      </c>
      <c r="AK199" t="str">
        <f t="shared" si="12"/>
        <v>23</v>
      </c>
    </row>
    <row r="200" spans="34:37" x14ac:dyDescent="0.3">
      <c r="AH200" t="str">
        <f t="shared" si="13"/>
        <v>13</v>
      </c>
      <c r="AI200" t="str">
        <f t="shared" si="14"/>
        <v>13</v>
      </c>
      <c r="AJ200" t="str">
        <f t="shared" si="15"/>
        <v>13</v>
      </c>
      <c r="AK200" t="str">
        <f t="shared" si="12"/>
        <v>13</v>
      </c>
    </row>
    <row r="201" spans="34:37" x14ac:dyDescent="0.3">
      <c r="AH201" t="str">
        <f t="shared" si="13"/>
        <v>2</v>
      </c>
      <c r="AI201" t="str">
        <f t="shared" si="14"/>
        <v>2</v>
      </c>
      <c r="AJ201" t="str">
        <f t="shared" si="15"/>
        <v>2</v>
      </c>
      <c r="AK201" t="str">
        <f t="shared" si="12"/>
        <v>2</v>
      </c>
    </row>
    <row r="202" spans="34:37" x14ac:dyDescent="0.3">
      <c r="AH202" t="str">
        <f t="shared" si="13"/>
        <v>23</v>
      </c>
      <c r="AI202" t="str">
        <f t="shared" si="14"/>
        <v>23</v>
      </c>
      <c r="AJ202" t="str">
        <f t="shared" si="15"/>
        <v>23</v>
      </c>
      <c r="AK202" t="str">
        <f t="shared" si="12"/>
        <v>23</v>
      </c>
    </row>
    <row r="203" spans="34:37" x14ac:dyDescent="0.3">
      <c r="AH203" t="str">
        <f t="shared" si="13"/>
        <v>31</v>
      </c>
      <c r="AI203" t="str">
        <f t="shared" si="14"/>
        <v>31</v>
      </c>
      <c r="AJ203" t="str">
        <f t="shared" si="15"/>
        <v>31</v>
      </c>
      <c r="AK203" t="str">
        <f t="shared" si="12"/>
        <v>31</v>
      </c>
    </row>
    <row r="204" spans="34:37" x14ac:dyDescent="0.3">
      <c r="AH204" t="str">
        <f t="shared" si="13"/>
        <v>3</v>
      </c>
      <c r="AI204" t="str">
        <f t="shared" si="14"/>
        <v>3</v>
      </c>
      <c r="AJ204" t="str">
        <f t="shared" si="15"/>
        <v>3</v>
      </c>
      <c r="AK204" t="str">
        <f t="shared" si="12"/>
        <v>3</v>
      </c>
    </row>
    <row r="205" spans="34:37" x14ac:dyDescent="0.3">
      <c r="AH205" t="str">
        <f t="shared" si="13"/>
        <v>2</v>
      </c>
      <c r="AI205" t="str">
        <f t="shared" si="14"/>
        <v>2</v>
      </c>
      <c r="AJ205" t="str">
        <f t="shared" si="15"/>
        <v>2</v>
      </c>
      <c r="AK205" t="str">
        <f t="shared" si="12"/>
        <v>2</v>
      </c>
    </row>
    <row r="206" spans="34:37" x14ac:dyDescent="0.3">
      <c r="AH206" t="str">
        <f t="shared" si="13"/>
        <v>3</v>
      </c>
      <c r="AI206" t="str">
        <f t="shared" si="14"/>
        <v>3</v>
      </c>
      <c r="AJ206" t="str">
        <f t="shared" si="15"/>
        <v>3</v>
      </c>
      <c r="AK206" t="str">
        <f t="shared" si="12"/>
        <v>3</v>
      </c>
    </row>
    <row r="207" spans="34:37" x14ac:dyDescent="0.3">
      <c r="AH207" t="str">
        <f t="shared" si="13"/>
        <v>3</v>
      </c>
      <c r="AI207" t="str">
        <f t="shared" si="14"/>
        <v>3</v>
      </c>
      <c r="AJ207" t="str">
        <f t="shared" si="15"/>
        <v>3</v>
      </c>
      <c r="AK207" t="str">
        <f t="shared" si="12"/>
        <v>3</v>
      </c>
    </row>
    <row r="208" spans="34:37" x14ac:dyDescent="0.3">
      <c r="AH208" t="str">
        <f t="shared" si="13"/>
        <v>31</v>
      </c>
      <c r="AI208" t="str">
        <f t="shared" si="14"/>
        <v>31</v>
      </c>
      <c r="AJ208" t="str">
        <f t="shared" si="15"/>
        <v>31</v>
      </c>
      <c r="AK208" t="str">
        <f t="shared" si="12"/>
        <v>31</v>
      </c>
    </row>
    <row r="209" spans="34:37" x14ac:dyDescent="0.3">
      <c r="AH209" t="str">
        <f t="shared" si="13"/>
        <v>23</v>
      </c>
      <c r="AI209" t="str">
        <f t="shared" si="14"/>
        <v>23</v>
      </c>
      <c r="AJ209" t="str">
        <f t="shared" si="15"/>
        <v>23</v>
      </c>
      <c r="AK209" t="str">
        <f t="shared" si="12"/>
        <v>23</v>
      </c>
    </row>
    <row r="210" spans="34:37" x14ac:dyDescent="0.3">
      <c r="AH210" t="str">
        <f t="shared" si="13"/>
        <v/>
      </c>
      <c r="AI210" t="str">
        <f t="shared" si="14"/>
        <v/>
      </c>
      <c r="AJ210" t="str">
        <f t="shared" si="15"/>
        <v/>
      </c>
      <c r="AK210" t="str">
        <f t="shared" si="12"/>
        <v/>
      </c>
    </row>
    <row r="211" spans="34:37" x14ac:dyDescent="0.3">
      <c r="AH211" t="str">
        <f t="shared" si="13"/>
        <v/>
      </c>
      <c r="AI211" t="str">
        <f t="shared" si="14"/>
        <v/>
      </c>
      <c r="AJ211" t="str">
        <f t="shared" si="15"/>
        <v/>
      </c>
      <c r="AK211" t="str">
        <f t="shared" si="12"/>
        <v/>
      </c>
    </row>
    <row r="212" spans="34:37" x14ac:dyDescent="0.3">
      <c r="AH212" t="str">
        <f t="shared" si="13"/>
        <v/>
      </c>
      <c r="AI212" t="str">
        <f t="shared" si="14"/>
        <v/>
      </c>
      <c r="AJ212" t="str">
        <f t="shared" si="15"/>
        <v/>
      </c>
      <c r="AK212" t="str">
        <f t="shared" si="12"/>
        <v/>
      </c>
    </row>
    <row r="213" spans="34:37" x14ac:dyDescent="0.3">
      <c r="AH213" t="str">
        <f t="shared" si="13"/>
        <v/>
      </c>
      <c r="AI213" t="str">
        <f t="shared" si="14"/>
        <v/>
      </c>
      <c r="AJ213" t="str">
        <f t="shared" si="15"/>
        <v/>
      </c>
      <c r="AK213" t="str">
        <f t="shared" si="12"/>
        <v/>
      </c>
    </row>
    <row r="214" spans="34:37" x14ac:dyDescent="0.3">
      <c r="AH214" t="str">
        <f t="shared" si="13"/>
        <v/>
      </c>
      <c r="AI214" t="str">
        <f t="shared" si="14"/>
        <v/>
      </c>
      <c r="AJ214" t="str">
        <f t="shared" si="15"/>
        <v/>
      </c>
      <c r="AK214" t="str">
        <f t="shared" si="12"/>
        <v/>
      </c>
    </row>
    <row r="215" spans="34:37" x14ac:dyDescent="0.3">
      <c r="AH215" t="str">
        <f t="shared" si="13"/>
        <v/>
      </c>
      <c r="AI215" t="str">
        <f t="shared" si="14"/>
        <v/>
      </c>
      <c r="AJ215" t="str">
        <f t="shared" si="15"/>
        <v/>
      </c>
      <c r="AK215" t="str">
        <f t="shared" si="12"/>
        <v/>
      </c>
    </row>
    <row r="216" spans="34:37" x14ac:dyDescent="0.3">
      <c r="AH216" t="str">
        <f t="shared" si="13"/>
        <v/>
      </c>
      <c r="AI216" t="str">
        <f t="shared" si="14"/>
        <v/>
      </c>
      <c r="AJ216" t="str">
        <f t="shared" si="15"/>
        <v/>
      </c>
      <c r="AK216" t="str">
        <f t="shared" si="12"/>
        <v/>
      </c>
    </row>
    <row r="217" spans="34:37" x14ac:dyDescent="0.3">
      <c r="AH217" t="str">
        <f t="shared" si="13"/>
        <v/>
      </c>
      <c r="AI217" t="str">
        <f t="shared" si="14"/>
        <v/>
      </c>
      <c r="AJ217" t="str">
        <f t="shared" si="15"/>
        <v/>
      </c>
      <c r="AK217" t="str">
        <f t="shared" si="12"/>
        <v/>
      </c>
    </row>
    <row r="218" spans="34:37" x14ac:dyDescent="0.3">
      <c r="AH218" t="str">
        <f t="shared" si="13"/>
        <v/>
      </c>
      <c r="AI218" t="str">
        <f t="shared" si="14"/>
        <v/>
      </c>
      <c r="AJ218" t="str">
        <f t="shared" si="15"/>
        <v/>
      </c>
      <c r="AK218" t="str">
        <f t="shared" si="12"/>
        <v/>
      </c>
    </row>
    <row r="219" spans="34:37" x14ac:dyDescent="0.3">
      <c r="AH219" t="str">
        <f t="shared" si="13"/>
        <v/>
      </c>
      <c r="AI219" t="str">
        <f t="shared" si="14"/>
        <v/>
      </c>
      <c r="AJ219" t="str">
        <f t="shared" si="15"/>
        <v/>
      </c>
      <c r="AK219" t="str">
        <f t="shared" si="12"/>
        <v/>
      </c>
    </row>
    <row r="220" spans="34:37" x14ac:dyDescent="0.3">
      <c r="AH220" t="str">
        <f t="shared" si="13"/>
        <v/>
      </c>
      <c r="AI220" t="str">
        <f t="shared" si="14"/>
        <v/>
      </c>
      <c r="AJ220" t="str">
        <f t="shared" si="15"/>
        <v/>
      </c>
      <c r="AK220" t="str">
        <f t="shared" si="12"/>
        <v/>
      </c>
    </row>
    <row r="221" spans="34:37" x14ac:dyDescent="0.3">
      <c r="AH221" t="str">
        <f t="shared" si="13"/>
        <v/>
      </c>
      <c r="AI221" t="str">
        <f t="shared" si="14"/>
        <v/>
      </c>
      <c r="AJ221" t="str">
        <f t="shared" si="15"/>
        <v/>
      </c>
      <c r="AK221" t="str">
        <f t="shared" si="12"/>
        <v/>
      </c>
    </row>
    <row r="222" spans="34:37" x14ac:dyDescent="0.3">
      <c r="AH222" t="str">
        <f t="shared" si="13"/>
        <v/>
      </c>
      <c r="AI222" t="str">
        <f t="shared" si="14"/>
        <v/>
      </c>
      <c r="AJ222" t="str">
        <f t="shared" si="15"/>
        <v/>
      </c>
      <c r="AK222" t="str">
        <f t="shared" si="12"/>
        <v/>
      </c>
    </row>
    <row r="223" spans="34:37" x14ac:dyDescent="0.3">
      <c r="AH223" t="str">
        <f t="shared" si="13"/>
        <v/>
      </c>
      <c r="AI223" t="str">
        <f t="shared" si="14"/>
        <v/>
      </c>
      <c r="AJ223" t="str">
        <f t="shared" si="15"/>
        <v/>
      </c>
      <c r="AK223" t="str">
        <f t="shared" si="12"/>
        <v/>
      </c>
    </row>
    <row r="224" spans="34:37" x14ac:dyDescent="0.3">
      <c r="AH224" t="str">
        <f t="shared" si="13"/>
        <v/>
      </c>
      <c r="AI224" t="str">
        <f t="shared" si="14"/>
        <v/>
      </c>
      <c r="AJ224" t="str">
        <f t="shared" si="15"/>
        <v/>
      </c>
      <c r="AK224" t="str">
        <f t="shared" si="12"/>
        <v/>
      </c>
    </row>
    <row r="225" spans="34:37" x14ac:dyDescent="0.3">
      <c r="AH225" t="str">
        <f t="shared" si="13"/>
        <v/>
      </c>
      <c r="AI225" t="str">
        <f t="shared" si="14"/>
        <v/>
      </c>
      <c r="AJ225" t="str">
        <f t="shared" si="15"/>
        <v/>
      </c>
      <c r="AK225" t="str">
        <f t="shared" si="12"/>
        <v/>
      </c>
    </row>
  </sheetData>
  <mergeCells count="2">
    <mergeCell ref="AA1:AD1"/>
    <mergeCell ref="AH132:AK132"/>
  </mergeCells>
  <conditionalFormatting sqref="B91:B93">
    <cfRule type="colorScale" priority="34">
      <colorScale>
        <cfvo type="min"/>
        <cfvo type="max"/>
        <color rgb="FFFFEF9C"/>
        <color rgb="FF63BE7B"/>
      </colorScale>
    </cfRule>
  </conditionalFormatting>
  <conditionalFormatting sqref="C91:O93 R91:R93">
    <cfRule type="colorScale" priority="35">
      <colorScale>
        <cfvo type="min"/>
        <cfvo type="max"/>
        <color rgb="FFFFEF9C"/>
        <color rgb="FF63BE7B"/>
      </colorScale>
    </cfRule>
  </conditionalFormatting>
  <conditionalFormatting sqref="R2 R4 B2:O78 AV51:BA52 AT14:AX16 AT2:BG12 BB14:BG16 BB44:BF120 BI44:BI56 BI58:BI59 BI61:BI63 BI65 BI67:BI68 BI70:BI71 BI73:BI74 BI76:BI78 BI80:BI87 BI90:BI93 BI95:BI104 BI106:BI109 BI112 BI114:BI119">
    <cfRule type="cellIs" dxfId="14" priority="33" operator="greaterThan">
      <formula>6</formula>
    </cfRule>
  </conditionalFormatting>
  <conditionalFormatting sqref="BA18">
    <cfRule type="cellIs" dxfId="13" priority="32" operator="greaterThan">
      <formula>6</formula>
    </cfRule>
  </conditionalFormatting>
  <conditionalFormatting sqref="X2:X5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O78">
    <cfRule type="cellIs" dxfId="12" priority="29" operator="equal">
      <formula>2</formula>
    </cfRule>
    <cfRule type="cellIs" dxfId="11" priority="30" operator="equal">
      <formula>1</formula>
    </cfRule>
  </conditionalFormatting>
  <conditionalFormatting sqref="AL2:AL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:BG12">
    <cfRule type="cellIs" dxfId="10" priority="27" operator="greaterThan">
      <formula>6</formula>
    </cfRule>
  </conditionalFormatting>
  <conditionalFormatting sqref="AT2:BG12">
    <cfRule type="cellIs" dxfId="9" priority="25" operator="equal">
      <formula>2</formula>
    </cfRule>
    <cfRule type="cellIs" dxfId="8" priority="26" operator="equal">
      <formula>1</formula>
    </cfRule>
  </conditionalFormatting>
  <conditionalFormatting sqref="AT20:BG35">
    <cfRule type="cellIs" dxfId="7" priority="24" operator="greaterThan">
      <formula>6</formula>
    </cfRule>
  </conditionalFormatting>
  <conditionalFormatting sqref="AT20:BG35">
    <cfRule type="cellIs" dxfId="6" priority="22" operator="equal">
      <formula>2</formula>
    </cfRule>
    <cfRule type="cellIs" dxfId="5" priority="23" operator="equal">
      <formula>1</formula>
    </cfRule>
  </conditionalFormatting>
  <conditionalFormatting sqref="Z92:Z13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4:BF120 BI44:BI56 BI58:BI59 BI61:BI63 BI65 BI67:BI68 BI70:BI71 BI73:BI74 BI76:BI78 BI80:BI87 BI90:BI93 BI95:BI104 BI106:BI109 BI112 BI114:BI119">
    <cfRule type="cellIs" dxfId="4" priority="19" operator="equal">
      <formula>2</formula>
    </cfRule>
    <cfRule type="cellIs" dxfId="3" priority="20" operator="equal">
      <formula>1</formula>
    </cfRule>
  </conditionalFormatting>
  <conditionalFormatting sqref="AT20:BG30">
    <cfRule type="cellIs" dxfId="2" priority="18" operator="greaterThan">
      <formula>6</formula>
    </cfRule>
  </conditionalFormatting>
  <conditionalFormatting sqref="AT20:BG30">
    <cfRule type="cellIs" dxfId="1" priority="16" operator="equal">
      <formula>2</formula>
    </cfRule>
    <cfRule type="cellIs" dxfId="0" priority="17" operator="equal">
      <formula>1</formula>
    </cfRule>
  </conditionalFormatting>
  <conditionalFormatting sqref="B91:C93">
    <cfRule type="colorScale" priority="15">
      <colorScale>
        <cfvo type="min"/>
        <cfvo type="max"/>
        <color rgb="FFFFEF9C"/>
        <color rgb="FF63BE7B"/>
      </colorScale>
    </cfRule>
  </conditionalFormatting>
  <conditionalFormatting sqref="C91:C93">
    <cfRule type="colorScale" priority="14">
      <colorScale>
        <cfvo type="min"/>
        <cfvo type="max"/>
        <color rgb="FFFFEF9C"/>
        <color rgb="FF63BE7B"/>
      </colorScale>
    </cfRule>
  </conditionalFormatting>
  <conditionalFormatting sqref="D91:D93">
    <cfRule type="colorScale" priority="13">
      <colorScale>
        <cfvo type="min"/>
        <cfvo type="max"/>
        <color rgb="FFFFEF9C"/>
        <color rgb="FF63BE7B"/>
      </colorScale>
    </cfRule>
  </conditionalFormatting>
  <conditionalFormatting sqref="E91:E93">
    <cfRule type="colorScale" priority="12">
      <colorScale>
        <cfvo type="min"/>
        <cfvo type="max"/>
        <color rgb="FFFFEF9C"/>
        <color rgb="FF63BE7B"/>
      </colorScale>
    </cfRule>
  </conditionalFormatting>
  <conditionalFormatting sqref="F91:F93">
    <cfRule type="colorScale" priority="11">
      <colorScale>
        <cfvo type="min"/>
        <cfvo type="max"/>
        <color rgb="FFFFEF9C"/>
        <color rgb="FF63BE7B"/>
      </colorScale>
    </cfRule>
  </conditionalFormatting>
  <conditionalFormatting sqref="G91:G93">
    <cfRule type="colorScale" priority="10">
      <colorScale>
        <cfvo type="min"/>
        <cfvo type="max"/>
        <color rgb="FFFFEF9C"/>
        <color rgb="FF63BE7B"/>
      </colorScale>
    </cfRule>
  </conditionalFormatting>
  <conditionalFormatting sqref="H91:H93">
    <cfRule type="colorScale" priority="9">
      <colorScale>
        <cfvo type="min"/>
        <cfvo type="max"/>
        <color rgb="FFFFEF9C"/>
        <color rgb="FF63BE7B"/>
      </colorScale>
    </cfRule>
  </conditionalFormatting>
  <conditionalFormatting sqref="I91:I93">
    <cfRule type="colorScale" priority="8">
      <colorScale>
        <cfvo type="min"/>
        <cfvo type="max"/>
        <color rgb="FFFFEF9C"/>
        <color rgb="FF63BE7B"/>
      </colorScale>
    </cfRule>
  </conditionalFormatting>
  <conditionalFormatting sqref="J91:J93">
    <cfRule type="colorScale" priority="7">
      <colorScale>
        <cfvo type="min"/>
        <cfvo type="max"/>
        <color rgb="FFFFEF9C"/>
        <color rgb="FF63BE7B"/>
      </colorScale>
    </cfRule>
  </conditionalFormatting>
  <conditionalFormatting sqref="K91:K93">
    <cfRule type="colorScale" priority="6">
      <colorScale>
        <cfvo type="min"/>
        <cfvo type="max"/>
        <color rgb="FFFFEF9C"/>
        <color rgb="FF63BE7B"/>
      </colorScale>
    </cfRule>
  </conditionalFormatting>
  <conditionalFormatting sqref="L91:L93">
    <cfRule type="colorScale" priority="5">
      <colorScale>
        <cfvo type="min"/>
        <cfvo type="max"/>
        <color rgb="FFFFEF9C"/>
        <color rgb="FF63BE7B"/>
      </colorScale>
    </cfRule>
  </conditionalFormatting>
  <conditionalFormatting sqref="M91:M93">
    <cfRule type="colorScale" priority="4">
      <colorScale>
        <cfvo type="min"/>
        <cfvo type="max"/>
        <color rgb="FFFFEF9C"/>
        <color rgb="FF63BE7B"/>
      </colorScale>
    </cfRule>
  </conditionalFormatting>
  <conditionalFormatting sqref="N91:N93">
    <cfRule type="colorScale" priority="3">
      <colorScale>
        <cfvo type="min"/>
        <cfvo type="max"/>
        <color rgb="FFFFEF9C"/>
        <color rgb="FF63BE7B"/>
      </colorScale>
    </cfRule>
  </conditionalFormatting>
  <conditionalFormatting sqref="O91:O93 R91:R93">
    <cfRule type="colorScale" priority="2">
      <colorScale>
        <cfvo type="min"/>
        <cfvo type="max"/>
        <color rgb="FFFFEF9C"/>
        <color rgb="FF63BE7B"/>
      </colorScale>
    </cfRule>
  </conditionalFormatting>
  <conditionalFormatting sqref="R91:R9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MarkingsFromLiterature</vt:lpstr>
      <vt:lpstr>Annotations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beek</dc:creator>
  <cp:lastModifiedBy>milan van beek</cp:lastModifiedBy>
  <dcterms:created xsi:type="dcterms:W3CDTF">2023-06-25T16:22:50Z</dcterms:created>
  <dcterms:modified xsi:type="dcterms:W3CDTF">2023-06-25T16:31:47Z</dcterms:modified>
</cp:coreProperties>
</file>