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xr:revisionPtr revIDLastSave="2217" documentId="8_{959612A5-66A4-42AF-AF70-7815A17E1DC5}" xr6:coauthVersionLast="47" xr6:coauthVersionMax="47" xr10:uidLastSave="{53E52C9A-5B4E-4A31-8E9C-658AB91FFC41}"/>
  <bookViews>
    <workbookView xWindow="-110" yWindow="-110" windowWidth="19420" windowHeight="10300" activeTab="2" xr2:uid="{00000000-000D-0000-FFFF-FFFF00000000}"/>
  </bookViews>
  <sheets>
    <sheet name="Dataset" sheetId="2" r:id="rId1"/>
    <sheet name="Pivot T" sheetId="8" r:id="rId2"/>
    <sheet name="KPI" sheetId="9" r:id="rId3"/>
    <sheet name="order details" sheetId="3" r:id="rId4"/>
    <sheet name="Interactive Dashboard" sheetId="5" r:id="rId5"/>
    <sheet name="Sheet1" sheetId="10" r:id="rId6"/>
  </sheets>
  <definedNames>
    <definedName name="_xlnm._FilterDatabase" localSheetId="0" hidden="1">Dataset!$A$1:$T$2027</definedName>
    <definedName name="_xlnm._FilterDatabase" localSheetId="3" hidden="1">'order details'!$A$2:$A$85</definedName>
    <definedName name="Slicer_Channel">#N/A</definedName>
    <definedName name="Slicer_Payment_Type">#N/A</definedName>
    <definedName name="Slicer_Weekday_Weekend">#N/A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 i="2"/>
  <c r="D3" i="2"/>
  <c r="D4" i="2"/>
  <c r="D5" i="2"/>
  <c r="D6" i="2"/>
  <c r="D7" i="2"/>
  <c r="D8" i="2"/>
  <c r="D9" i="2"/>
  <c r="D10" i="2"/>
  <c r="D11" i="2"/>
  <c r="D12" i="2"/>
  <c r="D13" i="2"/>
  <c r="D14" i="2"/>
  <c r="D15" i="2"/>
  <c r="D16" i="2"/>
  <c r="D17" i="2"/>
  <c r="D18" i="2"/>
  <c r="D19" i="2"/>
  <c r="D20" i="2"/>
  <c r="D21" i="2"/>
  <c r="D22"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E3"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U1717" i="2"/>
  <c r="U1718" i="2"/>
  <c r="U1719" i="2"/>
  <c r="U1720" i="2"/>
  <c r="U1721" i="2"/>
  <c r="U1722" i="2"/>
  <c r="U1723" i="2"/>
  <c r="U1724" i="2"/>
  <c r="U1725" i="2"/>
  <c r="U1726" i="2"/>
  <c r="U1727" i="2"/>
  <c r="U1728" i="2"/>
  <c r="U1729" i="2"/>
  <c r="U1730" i="2"/>
  <c r="U1731" i="2"/>
  <c r="U1732" i="2"/>
  <c r="U1733" i="2"/>
  <c r="U1734" i="2"/>
  <c r="U1735" i="2"/>
  <c r="U1736" i="2"/>
  <c r="U1737" i="2"/>
  <c r="U1738" i="2"/>
  <c r="U1739" i="2"/>
  <c r="U1740" i="2"/>
  <c r="U1741" i="2"/>
  <c r="U1742" i="2"/>
  <c r="U1743" i="2"/>
  <c r="U1744" i="2"/>
  <c r="U1745" i="2"/>
  <c r="U1746" i="2"/>
  <c r="U1747" i="2"/>
  <c r="U1748" i="2"/>
  <c r="U1749" i="2"/>
  <c r="U1750" i="2"/>
  <c r="U1751" i="2"/>
  <c r="U1752" i="2"/>
  <c r="U1753" i="2"/>
  <c r="U1754" i="2"/>
  <c r="U1755" i="2"/>
  <c r="U1756" i="2"/>
  <c r="U1757" i="2"/>
  <c r="U1758" i="2"/>
  <c r="U1759" i="2"/>
  <c r="U1760" i="2"/>
  <c r="U1761" i="2"/>
  <c r="U1762" i="2"/>
  <c r="U1763" i="2"/>
  <c r="U1764" i="2"/>
  <c r="U1765" i="2"/>
  <c r="U1766" i="2"/>
  <c r="U1767" i="2"/>
  <c r="U1768" i="2"/>
  <c r="U1769" i="2"/>
  <c r="U1770" i="2"/>
  <c r="U1771" i="2"/>
  <c r="U1772" i="2"/>
  <c r="U1773" i="2"/>
  <c r="U1774" i="2"/>
  <c r="U1775" i="2"/>
  <c r="U1776" i="2"/>
  <c r="U1777" i="2"/>
  <c r="U1778" i="2"/>
  <c r="U1779" i="2"/>
  <c r="U1780" i="2"/>
  <c r="U1781" i="2"/>
  <c r="U1782" i="2"/>
  <c r="U1783" i="2"/>
  <c r="U1784" i="2"/>
  <c r="U1785" i="2"/>
  <c r="U1786" i="2"/>
  <c r="U1787" i="2"/>
  <c r="U1788" i="2"/>
  <c r="U1789" i="2"/>
  <c r="U1790" i="2"/>
  <c r="U1791" i="2"/>
  <c r="U1792" i="2"/>
  <c r="U1793" i="2"/>
  <c r="U1794" i="2"/>
  <c r="U1795" i="2"/>
  <c r="U1796" i="2"/>
  <c r="U1797" i="2"/>
  <c r="U1798" i="2"/>
  <c r="U1799" i="2"/>
  <c r="U1800" i="2"/>
  <c r="U1801" i="2"/>
  <c r="U1802" i="2"/>
  <c r="U1803" i="2"/>
  <c r="U1804" i="2"/>
  <c r="U1805" i="2"/>
  <c r="U1806" i="2"/>
  <c r="U1807" i="2"/>
  <c r="U1808" i="2"/>
  <c r="U1809" i="2"/>
  <c r="U1810" i="2"/>
  <c r="U1811" i="2"/>
  <c r="U1812" i="2"/>
  <c r="U1813" i="2"/>
  <c r="U1814" i="2"/>
  <c r="U1815" i="2"/>
  <c r="U1816" i="2"/>
  <c r="U1817" i="2"/>
  <c r="U1818" i="2"/>
  <c r="U1819" i="2"/>
  <c r="U1820" i="2"/>
  <c r="U1821" i="2"/>
  <c r="U1822" i="2"/>
  <c r="U1823" i="2"/>
  <c r="U1824" i="2"/>
  <c r="U1825" i="2"/>
  <c r="U1826" i="2"/>
  <c r="U1827" i="2"/>
  <c r="U1828" i="2"/>
  <c r="U1829" i="2"/>
  <c r="U1830" i="2"/>
  <c r="U1831" i="2"/>
  <c r="U1832" i="2"/>
  <c r="U1833" i="2"/>
  <c r="U1834" i="2"/>
  <c r="U1835" i="2"/>
  <c r="U1836" i="2"/>
  <c r="U1837" i="2"/>
  <c r="U1838" i="2"/>
  <c r="U1839" i="2"/>
  <c r="U1840" i="2"/>
  <c r="U1841" i="2"/>
  <c r="U1842" i="2"/>
  <c r="U1843" i="2"/>
  <c r="U1844" i="2"/>
  <c r="U1845" i="2"/>
  <c r="U1846" i="2"/>
  <c r="U1847" i="2"/>
  <c r="U1848" i="2"/>
  <c r="U1849" i="2"/>
  <c r="U1850" i="2"/>
  <c r="U1851" i="2"/>
  <c r="U1852" i="2"/>
  <c r="U1853" i="2"/>
  <c r="U1854" i="2"/>
  <c r="U1855" i="2"/>
  <c r="U1856" i="2"/>
  <c r="U1857" i="2"/>
  <c r="U1858" i="2"/>
  <c r="U1859" i="2"/>
  <c r="U1860" i="2"/>
  <c r="U1861" i="2"/>
  <c r="U1862" i="2"/>
  <c r="U1863" i="2"/>
  <c r="U1864" i="2"/>
  <c r="U1865" i="2"/>
  <c r="U1866" i="2"/>
  <c r="U1867" i="2"/>
  <c r="U1868" i="2"/>
  <c r="U1869" i="2"/>
  <c r="U1870" i="2"/>
  <c r="U1871" i="2"/>
  <c r="U1872" i="2"/>
  <c r="U1873" i="2"/>
  <c r="U1874" i="2"/>
  <c r="U1875" i="2"/>
  <c r="U1876" i="2"/>
  <c r="U1877" i="2"/>
  <c r="U1878" i="2"/>
  <c r="U1879" i="2"/>
  <c r="U1880" i="2"/>
  <c r="U1881" i="2"/>
  <c r="U1882" i="2"/>
  <c r="U1883" i="2"/>
  <c r="U1884" i="2"/>
  <c r="U1885" i="2"/>
  <c r="U1886" i="2"/>
  <c r="U1887" i="2"/>
  <c r="U1888" i="2"/>
  <c r="U1889" i="2"/>
  <c r="U1890" i="2"/>
  <c r="U1891" i="2"/>
  <c r="U1892" i="2"/>
  <c r="U1893" i="2"/>
  <c r="U1894" i="2"/>
  <c r="U1895" i="2"/>
  <c r="U1896" i="2"/>
  <c r="U1897" i="2"/>
  <c r="U1898" i="2"/>
  <c r="U1899" i="2"/>
  <c r="U1900" i="2"/>
  <c r="U1901" i="2"/>
  <c r="U1902" i="2"/>
  <c r="U1903" i="2"/>
  <c r="U1904" i="2"/>
  <c r="U1905" i="2"/>
  <c r="U1906" i="2"/>
  <c r="U1907" i="2"/>
  <c r="U1908" i="2"/>
  <c r="U1909" i="2"/>
  <c r="U1910" i="2"/>
  <c r="U1911" i="2"/>
  <c r="U1912" i="2"/>
  <c r="U1913" i="2"/>
  <c r="U1914" i="2"/>
  <c r="U1915" i="2"/>
  <c r="U1916" i="2"/>
  <c r="U1917" i="2"/>
  <c r="U1918" i="2"/>
  <c r="U1919" i="2"/>
  <c r="U1920" i="2"/>
  <c r="U1921" i="2"/>
  <c r="U1922" i="2"/>
  <c r="U1923" i="2"/>
  <c r="U1924" i="2"/>
  <c r="U1925" i="2"/>
  <c r="U1926" i="2"/>
  <c r="U1927" i="2"/>
  <c r="U1928" i="2"/>
  <c r="U1929" i="2"/>
  <c r="U1930" i="2"/>
  <c r="U1931" i="2"/>
  <c r="U1932" i="2"/>
  <c r="U1933" i="2"/>
  <c r="U1934" i="2"/>
  <c r="U1935" i="2"/>
  <c r="U1936" i="2"/>
  <c r="U1937" i="2"/>
  <c r="U1938" i="2"/>
  <c r="U1939" i="2"/>
  <c r="U1940" i="2"/>
  <c r="U1941" i="2"/>
  <c r="U1942" i="2"/>
  <c r="U1943" i="2"/>
  <c r="U1944" i="2"/>
  <c r="U1945" i="2"/>
  <c r="U1946" i="2"/>
  <c r="U1947" i="2"/>
  <c r="U1948" i="2"/>
  <c r="U1949" i="2"/>
  <c r="U1950" i="2"/>
  <c r="U1951" i="2"/>
  <c r="U1952" i="2"/>
  <c r="U1953" i="2"/>
  <c r="U1954" i="2"/>
  <c r="U1955" i="2"/>
  <c r="U1956" i="2"/>
  <c r="U1957" i="2"/>
  <c r="U1958" i="2"/>
  <c r="U1959" i="2"/>
  <c r="U1960" i="2"/>
  <c r="U1961" i="2"/>
  <c r="U1962" i="2"/>
  <c r="U1963" i="2"/>
  <c r="U1964" i="2"/>
  <c r="U1965" i="2"/>
  <c r="U1966" i="2"/>
  <c r="U1967" i="2"/>
  <c r="U1968" i="2"/>
  <c r="U1969" i="2"/>
  <c r="U1970" i="2"/>
  <c r="U1971" i="2"/>
  <c r="U1972" i="2"/>
  <c r="U1973" i="2"/>
  <c r="U1974" i="2"/>
  <c r="U1975" i="2"/>
  <c r="U1976" i="2"/>
  <c r="U1977" i="2"/>
  <c r="U1978" i="2"/>
  <c r="U1979" i="2"/>
  <c r="U1980" i="2"/>
  <c r="U1981" i="2"/>
  <c r="U1982" i="2"/>
  <c r="U1983" i="2"/>
  <c r="U1984" i="2"/>
  <c r="U1985" i="2"/>
  <c r="U1986" i="2"/>
  <c r="U1987" i="2"/>
  <c r="U1988" i="2"/>
  <c r="U1989" i="2"/>
  <c r="U1990" i="2"/>
  <c r="U1991" i="2"/>
  <c r="U1992" i="2"/>
  <c r="U1993" i="2"/>
  <c r="U1994" i="2"/>
  <c r="U1995" i="2"/>
  <c r="U1996" i="2"/>
  <c r="U1997" i="2"/>
  <c r="U1998" i="2"/>
  <c r="U1999" i="2"/>
  <c r="U2000" i="2"/>
  <c r="U2001" i="2"/>
  <c r="U2002" i="2"/>
  <c r="U2003" i="2"/>
  <c r="U2004" i="2"/>
  <c r="U2005" i="2"/>
  <c r="U2006" i="2"/>
  <c r="U2007" i="2"/>
  <c r="U2008" i="2"/>
  <c r="U2009" i="2"/>
  <c r="U2010" i="2"/>
  <c r="U2011" i="2"/>
  <c r="U2012" i="2"/>
  <c r="U2013" i="2"/>
  <c r="U2014" i="2"/>
  <c r="U2015" i="2"/>
  <c r="U2016" i="2"/>
  <c r="U2017" i="2"/>
  <c r="U2018" i="2"/>
  <c r="U2019" i="2"/>
  <c r="U2020" i="2"/>
  <c r="U2021" i="2"/>
  <c r="U2022" i="2"/>
  <c r="U2023" i="2"/>
  <c r="U2024" i="2"/>
  <c r="U2025" i="2"/>
  <c r="U2026" i="2"/>
  <c r="U2027" i="2"/>
  <c r="U2" i="2"/>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2" i="3"/>
  <c r="B23" i="3"/>
  <c r="C3" i="2"/>
  <c r="C4" i="2"/>
  <c r="C5" i="2"/>
  <c r="C6" i="2"/>
  <c r="C7" i="2"/>
  <c r="C8" i="2"/>
  <c r="C9" i="2"/>
  <c r="C10" i="2"/>
  <c r="C11" i="2"/>
  <c r="C12" i="2"/>
  <c r="C13" i="2"/>
  <c r="C14" i="2"/>
  <c r="C15" i="2"/>
  <c r="C16" i="2"/>
  <c r="C17" i="2"/>
  <c r="C18" i="2"/>
  <c r="C19" i="2"/>
  <c r="C20" i="2"/>
  <c r="B2" i="3" s="1"/>
  <c r="C21" i="2"/>
  <c r="B3" i="3" s="1"/>
  <c r="C22" i="2"/>
  <c r="B4" i="3" s="1"/>
  <c r="C23" i="2"/>
  <c r="B5" i="3" s="1"/>
  <c r="C24" i="2"/>
  <c r="B6" i="3" s="1"/>
  <c r="C25" i="2"/>
  <c r="B7" i="3" s="1"/>
  <c r="C26" i="2"/>
  <c r="C27" i="2"/>
  <c r="C28" i="2"/>
  <c r="C29" i="2"/>
  <c r="C30" i="2"/>
  <c r="C31" i="2"/>
  <c r="C32" i="2"/>
  <c r="C33" i="2"/>
  <c r="C34" i="2"/>
  <c r="C35" i="2"/>
  <c r="C36" i="2"/>
  <c r="C37" i="2"/>
  <c r="C38" i="2"/>
  <c r="C39" i="2"/>
  <c r="C40" i="2"/>
  <c r="B8" i="3" s="1"/>
  <c r="C41" i="2"/>
  <c r="B9" i="3" s="1"/>
  <c r="C42" i="2"/>
  <c r="B10" i="3" s="1"/>
  <c r="C43" i="2"/>
  <c r="B11" i="3" s="1"/>
  <c r="C44" i="2"/>
  <c r="B12" i="3" s="1"/>
  <c r="C45" i="2"/>
  <c r="B13" i="3" s="1"/>
  <c r="C46" i="2"/>
  <c r="B14" i="3" s="1"/>
  <c r="C47" i="2"/>
  <c r="B15" i="3" s="1"/>
  <c r="C48" i="2"/>
  <c r="C49" i="2"/>
  <c r="C50" i="2"/>
  <c r="C51" i="2"/>
  <c r="C52" i="2"/>
  <c r="C53" i="2"/>
  <c r="C54" i="2"/>
  <c r="C55" i="2"/>
  <c r="C56" i="2"/>
  <c r="C57" i="2"/>
  <c r="C58" i="2"/>
  <c r="C59" i="2"/>
  <c r="B16" i="3" s="1"/>
  <c r="C60" i="2"/>
  <c r="B17" i="3" s="1"/>
  <c r="C61" i="2"/>
  <c r="C62" i="2"/>
  <c r="B18" i="3" s="1"/>
  <c r="C63" i="2"/>
  <c r="B19" i="3" s="1"/>
  <c r="C64" i="2"/>
  <c r="C65" i="2"/>
  <c r="C66" i="2"/>
  <c r="C67" i="2"/>
  <c r="C68" i="2"/>
  <c r="C69" i="2"/>
  <c r="C70" i="2"/>
  <c r="C71" i="2"/>
  <c r="C72" i="2"/>
  <c r="C73" i="2"/>
  <c r="C74" i="2"/>
  <c r="C75" i="2"/>
  <c r="C76" i="2"/>
  <c r="C77" i="2"/>
  <c r="B20" i="3" s="1"/>
  <c r="C78" i="2"/>
  <c r="B21" i="3" s="1"/>
  <c r="C79" i="2"/>
  <c r="B22" i="3" s="1"/>
  <c r="C80" i="2"/>
  <c r="C81" i="2"/>
  <c r="B24" i="3" s="1"/>
  <c r="C82" i="2"/>
  <c r="B25" i="3" s="1"/>
  <c r="C83" i="2"/>
  <c r="B26" i="3" s="1"/>
  <c r="C84" i="2"/>
  <c r="B27" i="3" s="1"/>
  <c r="C85" i="2"/>
  <c r="B28" i="3" s="1"/>
  <c r="C86" i="2"/>
  <c r="B29" i="3" s="1"/>
  <c r="C87" i="2"/>
  <c r="B30" i="3" s="1"/>
  <c r="C88" i="2"/>
  <c r="B31" i="3" s="1"/>
  <c r="C89" i="2"/>
  <c r="B32" i="3" s="1"/>
  <c r="C90" i="2"/>
  <c r="B33" i="3" s="1"/>
  <c r="C91" i="2"/>
  <c r="C92" i="2"/>
  <c r="C93" i="2"/>
  <c r="B34" i="3" s="1"/>
  <c r="C94" i="2"/>
  <c r="B35" i="3" s="1"/>
  <c r="C95" i="2"/>
  <c r="B36" i="3" s="1"/>
  <c r="C96" i="2"/>
  <c r="B37" i="3" s="1"/>
  <c r="C97" i="2"/>
  <c r="B38" i="3" s="1"/>
  <c r="C98" i="2"/>
  <c r="B39" i="3" s="1"/>
  <c r="C99" i="2"/>
  <c r="B40" i="3" s="1"/>
  <c r="C100" i="2"/>
  <c r="B41" i="3" s="1"/>
  <c r="C101" i="2"/>
  <c r="B42" i="3" s="1"/>
  <c r="C102" i="2"/>
  <c r="B43" i="3" s="1"/>
  <c r="C103" i="2"/>
  <c r="B44" i="3" s="1"/>
  <c r="C104" i="2"/>
  <c r="B45" i="3" s="1"/>
  <c r="C105" i="2"/>
  <c r="B46" i="3" s="1"/>
  <c r="C106" i="2"/>
  <c r="B47" i="3" s="1"/>
  <c r="C107" i="2"/>
  <c r="B48" i="3" s="1"/>
  <c r="C108" i="2"/>
  <c r="B49" i="3" s="1"/>
  <c r="C109" i="2"/>
  <c r="B50" i="3" s="1"/>
  <c r="C110" i="2"/>
  <c r="B51" i="3" s="1"/>
  <c r="C111" i="2"/>
  <c r="B52" i="3" s="1"/>
  <c r="C112" i="2"/>
  <c r="B53" i="3" s="1"/>
  <c r="C113" i="2"/>
  <c r="B54" i="3" s="1"/>
  <c r="C114" i="2"/>
  <c r="B55" i="3" s="1"/>
  <c r="C115" i="2"/>
  <c r="B56" i="3" s="1"/>
  <c r="C116" i="2"/>
  <c r="B57" i="3" s="1"/>
  <c r="C117" i="2"/>
  <c r="B58" i="3" s="1"/>
  <c r="C118" i="2"/>
  <c r="B59" i="3" s="1"/>
  <c r="C119" i="2"/>
  <c r="B60" i="3" s="1"/>
  <c r="C120" i="2"/>
  <c r="B61" i="3" s="1"/>
  <c r="C121" i="2"/>
  <c r="B62" i="3" s="1"/>
  <c r="C122" i="2"/>
  <c r="B63" i="3" s="1"/>
  <c r="C123" i="2"/>
  <c r="B64" i="3" s="1"/>
  <c r="C124" i="2"/>
  <c r="B65" i="3" s="1"/>
  <c r="C125" i="2"/>
  <c r="B66" i="3" s="1"/>
  <c r="C126" i="2"/>
  <c r="B67" i="3" s="1"/>
  <c r="C127" i="2"/>
  <c r="B68" i="3" s="1"/>
  <c r="C128" i="2"/>
  <c r="B69" i="3" s="1"/>
  <c r="C129" i="2"/>
  <c r="B70" i="3" s="1"/>
  <c r="C130" i="2"/>
  <c r="B71" i="3" s="1"/>
  <c r="C131" i="2"/>
  <c r="B72" i="3" s="1"/>
  <c r="C132" i="2"/>
  <c r="C133" i="2"/>
  <c r="B73" i="3" s="1"/>
  <c r="C134" i="2"/>
  <c r="B74" i="3" s="1"/>
  <c r="C135" i="2"/>
  <c r="B75" i="3" s="1"/>
  <c r="C136" i="2"/>
  <c r="B76" i="3" s="1"/>
  <c r="C137" i="2"/>
  <c r="B77" i="3" s="1"/>
  <c r="C138" i="2"/>
  <c r="B78" i="3" s="1"/>
  <c r="C139" i="2"/>
  <c r="B79" i="3" s="1"/>
  <c r="C140" i="2"/>
  <c r="B80" i="3" s="1"/>
  <c r="C141" i="2"/>
  <c r="B81" i="3" s="1"/>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B82" i="3" s="1"/>
  <c r="C2025" i="2"/>
  <c r="B83" i="3" s="1"/>
  <c r="C2026" i="2"/>
  <c r="B84" i="3" s="1"/>
  <c r="C2027" i="2"/>
  <c r="B85" i="3" s="1"/>
  <c r="C2" i="2"/>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 i="2"/>
  <c r="Q2027" i="2"/>
  <c r="Q2026" i="2"/>
  <c r="Q2025" i="2"/>
  <c r="Q2024" i="2"/>
  <c r="Q2023" i="2"/>
  <c r="S2023" i="2" s="1"/>
  <c r="Q2022" i="2"/>
  <c r="S2022" i="2" s="1"/>
  <c r="Q2021" i="2"/>
  <c r="S2021" i="2" s="1"/>
  <c r="Q2020" i="2"/>
  <c r="S2020" i="2" s="1"/>
  <c r="Q2019" i="2"/>
  <c r="S2019" i="2" s="1"/>
  <c r="Q2018" i="2"/>
  <c r="S2018" i="2" s="1"/>
  <c r="Q2017" i="2"/>
  <c r="S2017" i="2" s="1"/>
  <c r="Q2016" i="2"/>
  <c r="S2016" i="2" s="1"/>
  <c r="Q2015" i="2"/>
  <c r="S2015" i="2" s="1"/>
  <c r="Q2014" i="2"/>
  <c r="S2014" i="2" s="1"/>
  <c r="Q2013" i="2"/>
  <c r="S2013" i="2" s="1"/>
  <c r="Q2012" i="2"/>
  <c r="S2012" i="2" s="1"/>
  <c r="Q2011" i="2"/>
  <c r="S2011" i="2" s="1"/>
  <c r="Q2010" i="2"/>
  <c r="S2010" i="2" s="1"/>
  <c r="Q2009" i="2"/>
  <c r="S2009" i="2" s="1"/>
  <c r="Q2008" i="2"/>
  <c r="S2008" i="2" s="1"/>
  <c r="Q2007" i="2"/>
  <c r="S2007" i="2" s="1"/>
  <c r="Q2006" i="2"/>
  <c r="S2006" i="2" s="1"/>
  <c r="Q2005" i="2"/>
  <c r="S2005" i="2" s="1"/>
  <c r="Q2004" i="2"/>
  <c r="S2004" i="2" s="1"/>
  <c r="Q2003" i="2"/>
  <c r="S2003" i="2" s="1"/>
  <c r="Q2002" i="2"/>
  <c r="S2002" i="2" s="1"/>
  <c r="Q2001" i="2"/>
  <c r="S2001" i="2" s="1"/>
  <c r="Q2000" i="2"/>
  <c r="S2000" i="2" s="1"/>
  <c r="Q1999" i="2"/>
  <c r="S1999" i="2" s="1"/>
  <c r="Q1998" i="2"/>
  <c r="S1998" i="2" s="1"/>
  <c r="Q1997" i="2"/>
  <c r="S1997" i="2" s="1"/>
  <c r="Q1996" i="2"/>
  <c r="S1996" i="2" s="1"/>
  <c r="Q1995" i="2"/>
  <c r="S1995" i="2" s="1"/>
  <c r="Q1994" i="2"/>
  <c r="S1994" i="2" s="1"/>
  <c r="Q1993" i="2"/>
  <c r="S1993" i="2" s="1"/>
  <c r="Q1992" i="2"/>
  <c r="S1992" i="2" s="1"/>
  <c r="Q1991" i="2"/>
  <c r="S1991" i="2" s="1"/>
  <c r="Q1990" i="2"/>
  <c r="S1990" i="2" s="1"/>
  <c r="Q1989" i="2"/>
  <c r="S1989" i="2" s="1"/>
  <c r="Q1988" i="2"/>
  <c r="S1988" i="2" s="1"/>
  <c r="Q1987" i="2"/>
  <c r="S1987" i="2" s="1"/>
  <c r="Q1986" i="2"/>
  <c r="S1986" i="2" s="1"/>
  <c r="Q1985" i="2"/>
  <c r="S1985" i="2" s="1"/>
  <c r="Q1984" i="2"/>
  <c r="S1984" i="2" s="1"/>
  <c r="Q1983" i="2"/>
  <c r="S1983" i="2" s="1"/>
  <c r="Q1982" i="2"/>
  <c r="S1982" i="2" s="1"/>
  <c r="Q1981" i="2"/>
  <c r="S1981" i="2" s="1"/>
  <c r="Q1980" i="2"/>
  <c r="S1980" i="2" s="1"/>
  <c r="Q1979" i="2"/>
  <c r="S1979" i="2" s="1"/>
  <c r="Q1978" i="2"/>
  <c r="S1978" i="2" s="1"/>
  <c r="Q1977" i="2"/>
  <c r="S1977" i="2" s="1"/>
  <c r="Q1976" i="2"/>
  <c r="S1976" i="2" s="1"/>
  <c r="Q1975" i="2"/>
  <c r="S1975" i="2" s="1"/>
  <c r="Q1974" i="2"/>
  <c r="S1974" i="2" s="1"/>
  <c r="Q1973" i="2"/>
  <c r="S1973" i="2" s="1"/>
  <c r="Q1972" i="2"/>
  <c r="S1972" i="2" s="1"/>
  <c r="Q1971" i="2"/>
  <c r="S1971" i="2" s="1"/>
  <c r="Q1970" i="2"/>
  <c r="S1970" i="2" s="1"/>
  <c r="Q1969" i="2"/>
  <c r="S1969" i="2" s="1"/>
  <c r="Q1968" i="2"/>
  <c r="S1968" i="2" s="1"/>
  <c r="Q1967" i="2"/>
  <c r="S1967" i="2" s="1"/>
  <c r="Q1966" i="2"/>
  <c r="S1966" i="2" s="1"/>
  <c r="Q1965" i="2"/>
  <c r="S1965" i="2" s="1"/>
  <c r="Q1964" i="2"/>
  <c r="S1964" i="2" s="1"/>
  <c r="Q1963" i="2"/>
  <c r="S1963" i="2" s="1"/>
  <c r="Q1962" i="2"/>
  <c r="S1962" i="2" s="1"/>
  <c r="Q1961" i="2"/>
  <c r="S1961" i="2" s="1"/>
  <c r="Q1960" i="2"/>
  <c r="S1960" i="2" s="1"/>
  <c r="Q1959" i="2"/>
  <c r="S1959" i="2" s="1"/>
  <c r="Q1958" i="2"/>
  <c r="S1958" i="2" s="1"/>
  <c r="Q1957" i="2"/>
  <c r="S1957" i="2" s="1"/>
  <c r="Q1956" i="2"/>
  <c r="S1956" i="2" s="1"/>
  <c r="Q1955" i="2"/>
  <c r="S1955" i="2" s="1"/>
  <c r="Q1954" i="2"/>
  <c r="S1954" i="2" s="1"/>
  <c r="Q1953" i="2"/>
  <c r="S1953" i="2" s="1"/>
  <c r="Q1952" i="2"/>
  <c r="S1952" i="2" s="1"/>
  <c r="Q1951" i="2"/>
  <c r="S1951" i="2" s="1"/>
  <c r="Q1950" i="2"/>
  <c r="S1950" i="2" s="1"/>
  <c r="Q1949" i="2"/>
  <c r="S1949" i="2" s="1"/>
  <c r="Q1948" i="2"/>
  <c r="S1948" i="2" s="1"/>
  <c r="Q1947" i="2"/>
  <c r="S1947" i="2" s="1"/>
  <c r="Q1946" i="2"/>
  <c r="S1946" i="2" s="1"/>
  <c r="Q1945" i="2"/>
  <c r="S1945" i="2" s="1"/>
  <c r="Q1944" i="2"/>
  <c r="S1944" i="2" s="1"/>
  <c r="Q1943" i="2"/>
  <c r="S1943" i="2" s="1"/>
  <c r="Q1942" i="2"/>
  <c r="S1942" i="2" s="1"/>
  <c r="Q1941" i="2"/>
  <c r="S1941" i="2" s="1"/>
  <c r="Q1940" i="2"/>
  <c r="S1940" i="2" s="1"/>
  <c r="Q1939" i="2"/>
  <c r="S1939" i="2" s="1"/>
  <c r="Q1938" i="2"/>
  <c r="S1938" i="2" s="1"/>
  <c r="Q1937" i="2"/>
  <c r="S1937" i="2" s="1"/>
  <c r="Q1936" i="2"/>
  <c r="S1936" i="2" s="1"/>
  <c r="Q1935" i="2"/>
  <c r="S1935" i="2" s="1"/>
  <c r="Q1934" i="2"/>
  <c r="S1934" i="2" s="1"/>
  <c r="Q1933" i="2"/>
  <c r="S1933" i="2" s="1"/>
  <c r="Q1932" i="2"/>
  <c r="S1932" i="2" s="1"/>
  <c r="Q1931" i="2"/>
  <c r="S1931" i="2" s="1"/>
  <c r="Q1930" i="2"/>
  <c r="S1930" i="2" s="1"/>
  <c r="Q1929" i="2"/>
  <c r="S1929" i="2" s="1"/>
  <c r="Q1928" i="2"/>
  <c r="S1928" i="2" s="1"/>
  <c r="Q1927" i="2"/>
  <c r="S1927" i="2" s="1"/>
  <c r="Q1926" i="2"/>
  <c r="S1926" i="2" s="1"/>
  <c r="Q1925" i="2"/>
  <c r="S1925" i="2" s="1"/>
  <c r="Q1924" i="2"/>
  <c r="S1924" i="2" s="1"/>
  <c r="Q1923" i="2"/>
  <c r="S1923" i="2" s="1"/>
  <c r="Q1922" i="2"/>
  <c r="S1922" i="2" s="1"/>
  <c r="Q1921" i="2"/>
  <c r="S1921" i="2" s="1"/>
  <c r="Q1920" i="2"/>
  <c r="S1920" i="2" s="1"/>
  <c r="Q1919" i="2"/>
  <c r="S1919" i="2" s="1"/>
  <c r="Q1918" i="2"/>
  <c r="S1918" i="2" s="1"/>
  <c r="Q1917" i="2"/>
  <c r="S1917" i="2" s="1"/>
  <c r="Q1916" i="2"/>
  <c r="S1916" i="2" s="1"/>
  <c r="Q1915" i="2"/>
  <c r="S1915" i="2" s="1"/>
  <c r="Q1914" i="2"/>
  <c r="S1914" i="2" s="1"/>
  <c r="Q1913" i="2"/>
  <c r="S1913" i="2" s="1"/>
  <c r="Q1912" i="2"/>
  <c r="S1912" i="2" s="1"/>
  <c r="Q1911" i="2"/>
  <c r="S1911" i="2" s="1"/>
  <c r="Q1910" i="2"/>
  <c r="S1910" i="2" s="1"/>
  <c r="Q1909" i="2"/>
  <c r="S1909" i="2" s="1"/>
  <c r="Q1908" i="2"/>
  <c r="S1908" i="2" s="1"/>
  <c r="Q1907" i="2"/>
  <c r="S1907" i="2" s="1"/>
  <c r="Q1906" i="2"/>
  <c r="S1906" i="2" s="1"/>
  <c r="Q1905" i="2"/>
  <c r="S1905" i="2" s="1"/>
  <c r="Q1904" i="2"/>
  <c r="S1904" i="2" s="1"/>
  <c r="Q1903" i="2"/>
  <c r="S1903" i="2" s="1"/>
  <c r="Q1902" i="2"/>
  <c r="S1902" i="2" s="1"/>
  <c r="Q1901" i="2"/>
  <c r="S1901" i="2" s="1"/>
  <c r="Q1900" i="2"/>
  <c r="S1900" i="2" s="1"/>
  <c r="Q1899" i="2"/>
  <c r="S1899" i="2" s="1"/>
  <c r="Q1898" i="2"/>
  <c r="S1898" i="2" s="1"/>
  <c r="Q1897" i="2"/>
  <c r="S1897" i="2" s="1"/>
  <c r="Q1896" i="2"/>
  <c r="S1896" i="2" s="1"/>
  <c r="Q1895" i="2"/>
  <c r="S1895" i="2" s="1"/>
  <c r="Q1894" i="2"/>
  <c r="S1894" i="2" s="1"/>
  <c r="Q1893" i="2"/>
  <c r="S1893" i="2" s="1"/>
  <c r="Q1892" i="2"/>
  <c r="S1892" i="2" s="1"/>
  <c r="Q1891" i="2"/>
  <c r="S1891" i="2" s="1"/>
  <c r="Q1890" i="2"/>
  <c r="S1890" i="2" s="1"/>
  <c r="Q1889" i="2"/>
  <c r="S1889" i="2" s="1"/>
  <c r="Q1888" i="2"/>
  <c r="S1888" i="2" s="1"/>
  <c r="Q1887" i="2"/>
  <c r="S1887" i="2" s="1"/>
  <c r="Q1886" i="2"/>
  <c r="S1886" i="2" s="1"/>
  <c r="Q1885" i="2"/>
  <c r="S1885" i="2" s="1"/>
  <c r="Q1884" i="2"/>
  <c r="S1884" i="2" s="1"/>
  <c r="Q1883" i="2"/>
  <c r="S1883" i="2" s="1"/>
  <c r="Q1882" i="2"/>
  <c r="S1882" i="2" s="1"/>
  <c r="Q1881" i="2"/>
  <c r="S1881" i="2" s="1"/>
  <c r="Q1880" i="2"/>
  <c r="S1880" i="2" s="1"/>
  <c r="Q1879" i="2"/>
  <c r="S1879" i="2" s="1"/>
  <c r="Q1878" i="2"/>
  <c r="S1878" i="2" s="1"/>
  <c r="Q1877" i="2"/>
  <c r="S1877" i="2" s="1"/>
  <c r="Q1876" i="2"/>
  <c r="S1876" i="2" s="1"/>
  <c r="Q1875" i="2"/>
  <c r="S1875" i="2" s="1"/>
  <c r="Q1874" i="2"/>
  <c r="S1874" i="2" s="1"/>
  <c r="Q1873" i="2"/>
  <c r="S1873" i="2" s="1"/>
  <c r="Q1872" i="2"/>
  <c r="S1872" i="2" s="1"/>
  <c r="Q1871" i="2"/>
  <c r="S1871" i="2" s="1"/>
  <c r="Q1870" i="2"/>
  <c r="S1870" i="2" s="1"/>
  <c r="Q1869" i="2"/>
  <c r="S1869" i="2" s="1"/>
  <c r="Q1868" i="2"/>
  <c r="S1868" i="2" s="1"/>
  <c r="Q1867" i="2"/>
  <c r="S1867" i="2" s="1"/>
  <c r="Q1866" i="2"/>
  <c r="S1866" i="2" s="1"/>
  <c r="Q1865" i="2"/>
  <c r="S1865" i="2" s="1"/>
  <c r="Q1864" i="2"/>
  <c r="S1864" i="2" s="1"/>
  <c r="Q1863" i="2"/>
  <c r="S1863" i="2" s="1"/>
  <c r="Q1862" i="2"/>
  <c r="S1862" i="2" s="1"/>
  <c r="Q1861" i="2"/>
  <c r="S1861" i="2" s="1"/>
  <c r="Q1860" i="2"/>
  <c r="S1860" i="2" s="1"/>
  <c r="Q1859" i="2"/>
  <c r="S1859" i="2" s="1"/>
  <c r="Q1858" i="2"/>
  <c r="S1858" i="2" s="1"/>
  <c r="Q1857" i="2"/>
  <c r="S1857" i="2" s="1"/>
  <c r="Q1856" i="2"/>
  <c r="S1856" i="2" s="1"/>
  <c r="Q1855" i="2"/>
  <c r="S1855" i="2" s="1"/>
  <c r="Q1854" i="2"/>
  <c r="S1854" i="2" s="1"/>
  <c r="Q1853" i="2"/>
  <c r="S1853" i="2" s="1"/>
  <c r="Q1852" i="2"/>
  <c r="S1852" i="2" s="1"/>
  <c r="Q1851" i="2"/>
  <c r="S1851" i="2" s="1"/>
  <c r="Q1850" i="2"/>
  <c r="S1850" i="2" s="1"/>
  <c r="Q1849" i="2"/>
  <c r="S1849" i="2" s="1"/>
  <c r="Q1848" i="2"/>
  <c r="S1848" i="2" s="1"/>
  <c r="Q1847" i="2"/>
  <c r="S1847" i="2" s="1"/>
  <c r="Q1846" i="2"/>
  <c r="S1846" i="2" s="1"/>
  <c r="Q1845" i="2"/>
  <c r="S1845" i="2" s="1"/>
  <c r="Q1844" i="2"/>
  <c r="S1844" i="2" s="1"/>
  <c r="Q1843" i="2"/>
  <c r="S1843" i="2" s="1"/>
  <c r="Q1842" i="2"/>
  <c r="S1842" i="2" s="1"/>
  <c r="Q1841" i="2"/>
  <c r="S1841" i="2" s="1"/>
  <c r="Q1840" i="2"/>
  <c r="S1840" i="2" s="1"/>
  <c r="Q1839" i="2"/>
  <c r="S1839" i="2" s="1"/>
  <c r="Q1838" i="2"/>
  <c r="S1838" i="2" s="1"/>
  <c r="Q1837" i="2"/>
  <c r="S1837" i="2" s="1"/>
  <c r="Q1836" i="2"/>
  <c r="S1836" i="2" s="1"/>
  <c r="Q1835" i="2"/>
  <c r="S1835" i="2" s="1"/>
  <c r="Q1834" i="2"/>
  <c r="S1834" i="2" s="1"/>
  <c r="Q1833" i="2"/>
  <c r="S1833" i="2" s="1"/>
  <c r="Q1832" i="2"/>
  <c r="S1832" i="2" s="1"/>
  <c r="Q1831" i="2"/>
  <c r="S1831" i="2" s="1"/>
  <c r="Q1830" i="2"/>
  <c r="S1830" i="2" s="1"/>
  <c r="Q1829" i="2"/>
  <c r="S1829" i="2" s="1"/>
  <c r="Q1828" i="2"/>
  <c r="S1828" i="2" s="1"/>
  <c r="Q1827" i="2"/>
  <c r="S1827" i="2" s="1"/>
  <c r="Q1826" i="2"/>
  <c r="S1826" i="2" s="1"/>
  <c r="Q1825" i="2"/>
  <c r="S1825" i="2" s="1"/>
  <c r="Q1824" i="2"/>
  <c r="S1824" i="2" s="1"/>
  <c r="Q1823" i="2"/>
  <c r="S1823" i="2" s="1"/>
  <c r="Q1822" i="2"/>
  <c r="S1822" i="2" s="1"/>
  <c r="Q1821" i="2"/>
  <c r="S1821" i="2" s="1"/>
  <c r="Q1820" i="2"/>
  <c r="S1820" i="2" s="1"/>
  <c r="Q1819" i="2"/>
  <c r="S1819" i="2" s="1"/>
  <c r="Q1818" i="2"/>
  <c r="S1818" i="2" s="1"/>
  <c r="Q1817" i="2"/>
  <c r="S1817" i="2" s="1"/>
  <c r="Q1816" i="2"/>
  <c r="S1816" i="2" s="1"/>
  <c r="Q1815" i="2"/>
  <c r="S1815" i="2" s="1"/>
  <c r="Q1814" i="2"/>
  <c r="S1814" i="2" s="1"/>
  <c r="Q1813" i="2"/>
  <c r="S1813" i="2" s="1"/>
  <c r="Q1812" i="2"/>
  <c r="S1812" i="2" s="1"/>
  <c r="Q1811" i="2"/>
  <c r="S1811" i="2" s="1"/>
  <c r="Q1810" i="2"/>
  <c r="S1810" i="2" s="1"/>
  <c r="Q1809" i="2"/>
  <c r="S1809" i="2" s="1"/>
  <c r="Q1808" i="2"/>
  <c r="S1808" i="2" s="1"/>
  <c r="Q1807" i="2"/>
  <c r="S1807" i="2" s="1"/>
  <c r="Q1806" i="2"/>
  <c r="S1806" i="2" s="1"/>
  <c r="Q1805" i="2"/>
  <c r="S1805" i="2" s="1"/>
  <c r="Q1804" i="2"/>
  <c r="S1804" i="2" s="1"/>
  <c r="Q1803" i="2"/>
  <c r="S1803" i="2" s="1"/>
  <c r="Q1802" i="2"/>
  <c r="S1802" i="2" s="1"/>
  <c r="Q1801" i="2"/>
  <c r="S1801" i="2" s="1"/>
  <c r="Q1800" i="2"/>
  <c r="S1800" i="2" s="1"/>
  <c r="Q1799" i="2"/>
  <c r="S1799" i="2" s="1"/>
  <c r="Q1798" i="2"/>
  <c r="S1798" i="2" s="1"/>
  <c r="Q1797" i="2"/>
  <c r="S1797" i="2" s="1"/>
  <c r="Q1796" i="2"/>
  <c r="S1796" i="2" s="1"/>
  <c r="Q1795" i="2"/>
  <c r="S1795" i="2" s="1"/>
  <c r="Q1794" i="2"/>
  <c r="S1794" i="2" s="1"/>
  <c r="Q1793" i="2"/>
  <c r="S1793" i="2" s="1"/>
  <c r="Q1792" i="2"/>
  <c r="S1792" i="2" s="1"/>
  <c r="Q1791" i="2"/>
  <c r="S1791" i="2" s="1"/>
  <c r="Q1790" i="2"/>
  <c r="S1790" i="2" s="1"/>
  <c r="Q1789" i="2"/>
  <c r="S1789" i="2" s="1"/>
  <c r="Q1788" i="2"/>
  <c r="S1788" i="2" s="1"/>
  <c r="Q1787" i="2"/>
  <c r="S1787" i="2" s="1"/>
  <c r="Q1786" i="2"/>
  <c r="S1786" i="2" s="1"/>
  <c r="Q1785" i="2"/>
  <c r="S1785" i="2" s="1"/>
  <c r="Q1784" i="2"/>
  <c r="S1784" i="2" s="1"/>
  <c r="Q1783" i="2"/>
  <c r="S1783" i="2" s="1"/>
  <c r="Q1782" i="2"/>
  <c r="S1782" i="2" s="1"/>
  <c r="Q1781" i="2"/>
  <c r="S1781" i="2" s="1"/>
  <c r="Q1780" i="2"/>
  <c r="S1780" i="2" s="1"/>
  <c r="Q1779" i="2"/>
  <c r="S1779" i="2" s="1"/>
  <c r="Q1778" i="2"/>
  <c r="S1778" i="2" s="1"/>
  <c r="Q1777" i="2"/>
  <c r="S1777" i="2" s="1"/>
  <c r="Q1776" i="2"/>
  <c r="S1776" i="2" s="1"/>
  <c r="Q1775" i="2"/>
  <c r="S1775" i="2" s="1"/>
  <c r="Q1774" i="2"/>
  <c r="S1774" i="2" s="1"/>
  <c r="Q1773" i="2"/>
  <c r="S1773" i="2" s="1"/>
  <c r="Q1772" i="2"/>
  <c r="S1772" i="2" s="1"/>
  <c r="Q1771" i="2"/>
  <c r="S1771" i="2" s="1"/>
  <c r="Q1770" i="2"/>
  <c r="S1770" i="2" s="1"/>
  <c r="Q1769" i="2"/>
  <c r="S1769" i="2" s="1"/>
  <c r="Q1768" i="2"/>
  <c r="S1768" i="2" s="1"/>
  <c r="Q1767" i="2"/>
  <c r="S1767" i="2" s="1"/>
  <c r="Q1766" i="2"/>
  <c r="S1766" i="2" s="1"/>
  <c r="Q1765" i="2"/>
  <c r="S1765" i="2" s="1"/>
  <c r="Q1764" i="2"/>
  <c r="S1764" i="2" s="1"/>
  <c r="Q1763" i="2"/>
  <c r="S1763" i="2" s="1"/>
  <c r="Q1762" i="2"/>
  <c r="S1762" i="2" s="1"/>
  <c r="Q1761" i="2"/>
  <c r="S1761" i="2" s="1"/>
  <c r="Q1760" i="2"/>
  <c r="S1760" i="2" s="1"/>
  <c r="Q1759" i="2"/>
  <c r="S1759" i="2" s="1"/>
  <c r="Q1758" i="2"/>
  <c r="S1758" i="2" s="1"/>
  <c r="Q1757" i="2"/>
  <c r="S1757" i="2" s="1"/>
  <c r="Q1756" i="2"/>
  <c r="S1756" i="2" s="1"/>
  <c r="Q1755" i="2"/>
  <c r="S1755" i="2" s="1"/>
  <c r="Q1754" i="2"/>
  <c r="S1754" i="2" s="1"/>
  <c r="Q1753" i="2"/>
  <c r="S1753" i="2" s="1"/>
  <c r="Q1752" i="2"/>
  <c r="S1752" i="2" s="1"/>
  <c r="Q1751" i="2"/>
  <c r="S1751" i="2" s="1"/>
  <c r="Q1750" i="2"/>
  <c r="S1750" i="2" s="1"/>
  <c r="Q1749" i="2"/>
  <c r="S1749" i="2" s="1"/>
  <c r="Q1748" i="2"/>
  <c r="S1748" i="2" s="1"/>
  <c r="Q1747" i="2"/>
  <c r="S1747" i="2" s="1"/>
  <c r="Q1746" i="2"/>
  <c r="S1746" i="2" s="1"/>
  <c r="Q1745" i="2"/>
  <c r="S1745" i="2" s="1"/>
  <c r="Q1744" i="2"/>
  <c r="S1744" i="2" s="1"/>
  <c r="Q1743" i="2"/>
  <c r="S1743" i="2" s="1"/>
  <c r="Q1742" i="2"/>
  <c r="S1742" i="2" s="1"/>
  <c r="Q1741" i="2"/>
  <c r="S1741" i="2" s="1"/>
  <c r="Q1740" i="2"/>
  <c r="S1740" i="2" s="1"/>
  <c r="Q1739" i="2"/>
  <c r="S1739" i="2" s="1"/>
  <c r="Q1738" i="2"/>
  <c r="S1738" i="2" s="1"/>
  <c r="Q1737" i="2"/>
  <c r="S1737" i="2" s="1"/>
  <c r="Q1736" i="2"/>
  <c r="S1736" i="2" s="1"/>
  <c r="Q1735" i="2"/>
  <c r="S1735" i="2" s="1"/>
  <c r="Q1734" i="2"/>
  <c r="S1734" i="2" s="1"/>
  <c r="Q1733" i="2"/>
  <c r="S1733" i="2" s="1"/>
  <c r="Q1732" i="2"/>
  <c r="S1732" i="2" s="1"/>
  <c r="Q1731" i="2"/>
  <c r="S1731" i="2" s="1"/>
  <c r="Q1730" i="2"/>
  <c r="S1730" i="2" s="1"/>
  <c r="Q1729" i="2"/>
  <c r="S1729" i="2" s="1"/>
  <c r="Q1728" i="2"/>
  <c r="S1728" i="2" s="1"/>
  <c r="Q1727" i="2"/>
  <c r="S1727" i="2" s="1"/>
  <c r="Q1726" i="2"/>
  <c r="S1726" i="2" s="1"/>
  <c r="Q1725" i="2"/>
  <c r="S1725" i="2" s="1"/>
  <c r="Q1724" i="2"/>
  <c r="S1724" i="2" s="1"/>
  <c r="Q1723" i="2"/>
  <c r="S1723" i="2" s="1"/>
  <c r="Q1722" i="2"/>
  <c r="S1722" i="2" s="1"/>
  <c r="Q1721" i="2"/>
  <c r="S1721" i="2" s="1"/>
  <c r="Q1720" i="2"/>
  <c r="S1720" i="2" s="1"/>
  <c r="Q1719" i="2"/>
  <c r="S1719" i="2" s="1"/>
  <c r="Q1718" i="2"/>
  <c r="S1718" i="2" s="1"/>
  <c r="Q1717" i="2"/>
  <c r="S1717" i="2" s="1"/>
  <c r="Q1716" i="2"/>
  <c r="S1716" i="2" s="1"/>
  <c r="Q1715" i="2"/>
  <c r="S1715" i="2" s="1"/>
  <c r="Q1714" i="2"/>
  <c r="S1714" i="2" s="1"/>
  <c r="Q1713" i="2"/>
  <c r="S1713" i="2" s="1"/>
  <c r="Q1712" i="2"/>
  <c r="S1712" i="2" s="1"/>
  <c r="Q1711" i="2"/>
  <c r="S1711" i="2" s="1"/>
  <c r="Q1710" i="2"/>
  <c r="S1710" i="2" s="1"/>
  <c r="Q1709" i="2"/>
  <c r="S1709" i="2" s="1"/>
  <c r="Q1708" i="2"/>
  <c r="S1708" i="2" s="1"/>
  <c r="Q1707" i="2"/>
  <c r="S1707" i="2" s="1"/>
  <c r="Q1706" i="2"/>
  <c r="S1706" i="2" s="1"/>
  <c r="Q1705" i="2"/>
  <c r="S1705" i="2" s="1"/>
  <c r="Q1704" i="2"/>
  <c r="S1704" i="2" s="1"/>
  <c r="Q1703" i="2"/>
  <c r="S1703" i="2" s="1"/>
  <c r="Q1702" i="2"/>
  <c r="S1702" i="2" s="1"/>
  <c r="Q1701" i="2"/>
  <c r="S1701" i="2" s="1"/>
  <c r="Q1700" i="2"/>
  <c r="S1700" i="2" s="1"/>
  <c r="Q1699" i="2"/>
  <c r="S1699" i="2" s="1"/>
  <c r="Q1698" i="2"/>
  <c r="S1698" i="2" s="1"/>
  <c r="Q1697" i="2"/>
  <c r="S1697" i="2" s="1"/>
  <c r="Q1696" i="2"/>
  <c r="S1696" i="2" s="1"/>
  <c r="Q1695" i="2"/>
  <c r="S1695" i="2" s="1"/>
  <c r="Q1694" i="2"/>
  <c r="S1694" i="2" s="1"/>
  <c r="Q1693" i="2"/>
  <c r="S1693" i="2" s="1"/>
  <c r="Q1692" i="2"/>
  <c r="S1692" i="2" s="1"/>
  <c r="Q1691" i="2"/>
  <c r="S1691" i="2" s="1"/>
  <c r="Q1690" i="2"/>
  <c r="S1690" i="2" s="1"/>
  <c r="Q1689" i="2"/>
  <c r="S1689" i="2" s="1"/>
  <c r="Q1688" i="2"/>
  <c r="S1688" i="2" s="1"/>
  <c r="Q1687" i="2"/>
  <c r="S1687" i="2" s="1"/>
  <c r="Q1686" i="2"/>
  <c r="S1686" i="2" s="1"/>
  <c r="Q1685" i="2"/>
  <c r="S1685" i="2" s="1"/>
  <c r="Q1684" i="2"/>
  <c r="S1684" i="2" s="1"/>
  <c r="Q1683" i="2"/>
  <c r="S1683" i="2" s="1"/>
  <c r="Q1682" i="2"/>
  <c r="S1682" i="2" s="1"/>
  <c r="Q1681" i="2"/>
  <c r="S1681" i="2" s="1"/>
  <c r="Q1680" i="2"/>
  <c r="S1680" i="2" s="1"/>
  <c r="Q1679" i="2"/>
  <c r="S1679" i="2" s="1"/>
  <c r="Q1678" i="2"/>
  <c r="S1678" i="2" s="1"/>
  <c r="Q1677" i="2"/>
  <c r="S1677" i="2" s="1"/>
  <c r="Q1676" i="2"/>
  <c r="S1676" i="2" s="1"/>
  <c r="Q1675" i="2"/>
  <c r="S1675" i="2" s="1"/>
  <c r="Q1674" i="2"/>
  <c r="S1674" i="2" s="1"/>
  <c r="Q1673" i="2"/>
  <c r="S1673" i="2" s="1"/>
  <c r="Q1672" i="2"/>
  <c r="S1672" i="2" s="1"/>
  <c r="Q1671" i="2"/>
  <c r="S1671" i="2" s="1"/>
  <c r="Q1670" i="2"/>
  <c r="S1670" i="2" s="1"/>
  <c r="Q1669" i="2"/>
  <c r="S1669" i="2" s="1"/>
  <c r="Q1668" i="2"/>
  <c r="S1668" i="2" s="1"/>
  <c r="Q1667" i="2"/>
  <c r="S1667" i="2" s="1"/>
  <c r="Q1666" i="2"/>
  <c r="S1666" i="2" s="1"/>
  <c r="Q1665" i="2"/>
  <c r="S1665" i="2" s="1"/>
  <c r="Q1664" i="2"/>
  <c r="S1664" i="2" s="1"/>
  <c r="Q1663" i="2"/>
  <c r="S1663" i="2" s="1"/>
  <c r="Q1662" i="2"/>
  <c r="S1662" i="2" s="1"/>
  <c r="Q1661" i="2"/>
  <c r="S1661" i="2" s="1"/>
  <c r="Q1660" i="2"/>
  <c r="S1660" i="2" s="1"/>
  <c r="Q1659" i="2"/>
  <c r="S1659" i="2" s="1"/>
  <c r="Q1658" i="2"/>
  <c r="S1658" i="2" s="1"/>
  <c r="Q1657" i="2"/>
  <c r="S1657" i="2" s="1"/>
  <c r="Q1656" i="2"/>
  <c r="S1656" i="2" s="1"/>
  <c r="Q1655" i="2"/>
  <c r="S1655" i="2" s="1"/>
  <c r="Q1654" i="2"/>
  <c r="S1654" i="2" s="1"/>
  <c r="Q1653" i="2"/>
  <c r="S1653" i="2" s="1"/>
  <c r="Q1652" i="2"/>
  <c r="S1652" i="2" s="1"/>
  <c r="Q1651" i="2"/>
  <c r="S1651" i="2" s="1"/>
  <c r="Q1650" i="2"/>
  <c r="S1650" i="2" s="1"/>
  <c r="Q1649" i="2"/>
  <c r="S1649" i="2" s="1"/>
  <c r="Q1648" i="2"/>
  <c r="S1648" i="2" s="1"/>
  <c r="Q1647" i="2"/>
  <c r="S1647" i="2" s="1"/>
  <c r="Q1646" i="2"/>
  <c r="S1646" i="2" s="1"/>
  <c r="Q1645" i="2"/>
  <c r="S1645" i="2" s="1"/>
  <c r="Q1644" i="2"/>
  <c r="S1644" i="2" s="1"/>
  <c r="Q1643" i="2"/>
  <c r="S1643" i="2" s="1"/>
  <c r="Q1642" i="2"/>
  <c r="S1642" i="2" s="1"/>
  <c r="Q1641" i="2"/>
  <c r="S1641" i="2" s="1"/>
  <c r="Q1640" i="2"/>
  <c r="S1640" i="2" s="1"/>
  <c r="Q1639" i="2"/>
  <c r="S1639" i="2" s="1"/>
  <c r="Q1638" i="2"/>
  <c r="S1638" i="2" s="1"/>
  <c r="Q1637" i="2"/>
  <c r="S1637" i="2" s="1"/>
  <c r="Q1636" i="2"/>
  <c r="S1636" i="2" s="1"/>
  <c r="Q1635" i="2"/>
  <c r="S1635" i="2" s="1"/>
  <c r="Q1634" i="2"/>
  <c r="S1634" i="2" s="1"/>
  <c r="Q1633" i="2"/>
  <c r="S1633" i="2" s="1"/>
  <c r="Q1632" i="2"/>
  <c r="S1632" i="2" s="1"/>
  <c r="Q1631" i="2"/>
  <c r="S1631" i="2" s="1"/>
  <c r="Q1630" i="2"/>
  <c r="S1630" i="2" s="1"/>
  <c r="Q1629" i="2"/>
  <c r="S1629" i="2" s="1"/>
  <c r="Q1628" i="2"/>
  <c r="S1628" i="2" s="1"/>
  <c r="Q1627" i="2"/>
  <c r="S1627" i="2" s="1"/>
  <c r="Q1626" i="2"/>
  <c r="S1626" i="2" s="1"/>
  <c r="Q1625" i="2"/>
  <c r="S1625" i="2" s="1"/>
  <c r="Q1624" i="2"/>
  <c r="S1624" i="2" s="1"/>
  <c r="Q1623" i="2"/>
  <c r="S1623" i="2" s="1"/>
  <c r="Q1622" i="2"/>
  <c r="S1622" i="2" s="1"/>
  <c r="Q1621" i="2"/>
  <c r="S1621" i="2" s="1"/>
  <c r="Q1620" i="2"/>
  <c r="S1620" i="2" s="1"/>
  <c r="Q1619" i="2"/>
  <c r="S1619" i="2" s="1"/>
  <c r="Q1618" i="2"/>
  <c r="S1618" i="2" s="1"/>
  <c r="Q1617" i="2"/>
  <c r="S1617" i="2" s="1"/>
  <c r="Q1616" i="2"/>
  <c r="S1616" i="2" s="1"/>
  <c r="Q1615" i="2"/>
  <c r="S1615" i="2" s="1"/>
  <c r="Q1614" i="2"/>
  <c r="S1614" i="2" s="1"/>
  <c r="Q1613" i="2"/>
  <c r="S1613" i="2" s="1"/>
  <c r="Q1612" i="2"/>
  <c r="S1612" i="2" s="1"/>
  <c r="Q1611" i="2"/>
  <c r="S1611" i="2" s="1"/>
  <c r="Q1610" i="2"/>
  <c r="S1610" i="2" s="1"/>
  <c r="Q1609" i="2"/>
  <c r="S1609" i="2" s="1"/>
  <c r="Q1608" i="2"/>
  <c r="S1608" i="2" s="1"/>
  <c r="Q1607" i="2"/>
  <c r="S1607" i="2" s="1"/>
  <c r="Q1606" i="2"/>
  <c r="S1606" i="2" s="1"/>
  <c r="Q1605" i="2"/>
  <c r="S1605" i="2" s="1"/>
  <c r="Q1604" i="2"/>
  <c r="S1604" i="2" s="1"/>
  <c r="Q1603" i="2"/>
  <c r="S1603" i="2" s="1"/>
  <c r="Q1602" i="2"/>
  <c r="S1602" i="2" s="1"/>
  <c r="Q1601" i="2"/>
  <c r="S1601" i="2" s="1"/>
  <c r="Q1600" i="2"/>
  <c r="S1600" i="2" s="1"/>
  <c r="Q1599" i="2"/>
  <c r="S1599" i="2" s="1"/>
  <c r="Q1598" i="2"/>
  <c r="S1598" i="2" s="1"/>
  <c r="Q1597" i="2"/>
  <c r="S1597" i="2" s="1"/>
  <c r="Q1596" i="2"/>
  <c r="S1596" i="2" s="1"/>
  <c r="Q1595" i="2"/>
  <c r="S1595" i="2" s="1"/>
  <c r="Q1594" i="2"/>
  <c r="S1594" i="2" s="1"/>
  <c r="Q1593" i="2"/>
  <c r="S1593" i="2" s="1"/>
  <c r="Q1592" i="2"/>
  <c r="S1592" i="2" s="1"/>
  <c r="Q1591" i="2"/>
  <c r="S1591" i="2" s="1"/>
  <c r="Q1590" i="2"/>
  <c r="S1590" i="2" s="1"/>
  <c r="Q1589" i="2"/>
  <c r="S1589" i="2" s="1"/>
  <c r="Q1588" i="2"/>
  <c r="S1588" i="2" s="1"/>
  <c r="Q1587" i="2"/>
  <c r="S1587" i="2" s="1"/>
  <c r="Q1586" i="2"/>
  <c r="S1586" i="2" s="1"/>
  <c r="Q1585" i="2"/>
  <c r="S1585" i="2" s="1"/>
  <c r="Q1584" i="2"/>
  <c r="S1584" i="2" s="1"/>
  <c r="Q1583" i="2"/>
  <c r="S1583" i="2" s="1"/>
  <c r="Q1582" i="2"/>
  <c r="S1582" i="2" s="1"/>
  <c r="Q1581" i="2"/>
  <c r="S1581" i="2" s="1"/>
  <c r="Q1580" i="2"/>
  <c r="S1580" i="2" s="1"/>
  <c r="Q1579" i="2"/>
  <c r="S1579" i="2" s="1"/>
  <c r="Q1578" i="2"/>
  <c r="S1578" i="2" s="1"/>
  <c r="Q1577" i="2"/>
  <c r="S1577" i="2" s="1"/>
  <c r="Q1576" i="2"/>
  <c r="S1576" i="2" s="1"/>
  <c r="Q1575" i="2"/>
  <c r="S1575" i="2" s="1"/>
  <c r="Q1574" i="2"/>
  <c r="S1574" i="2" s="1"/>
  <c r="Q1573" i="2"/>
  <c r="S1573" i="2" s="1"/>
  <c r="Q1572" i="2"/>
  <c r="S1572" i="2" s="1"/>
  <c r="Q1571" i="2"/>
  <c r="S1571" i="2" s="1"/>
  <c r="Q1570" i="2"/>
  <c r="S1570" i="2" s="1"/>
  <c r="Q1569" i="2"/>
  <c r="S1569" i="2" s="1"/>
  <c r="Q1568" i="2"/>
  <c r="S1568" i="2" s="1"/>
  <c r="Q1567" i="2"/>
  <c r="S1567" i="2" s="1"/>
  <c r="Q1566" i="2"/>
  <c r="S1566" i="2" s="1"/>
  <c r="Q1565" i="2"/>
  <c r="S1565" i="2" s="1"/>
  <c r="Q1564" i="2"/>
  <c r="S1564" i="2" s="1"/>
  <c r="Q1563" i="2"/>
  <c r="S1563" i="2" s="1"/>
  <c r="Q1562" i="2"/>
  <c r="S1562" i="2" s="1"/>
  <c r="Q1561" i="2"/>
  <c r="S1561" i="2" s="1"/>
  <c r="Q1560" i="2"/>
  <c r="S1560" i="2" s="1"/>
  <c r="Q1559" i="2"/>
  <c r="S1559" i="2" s="1"/>
  <c r="Q1558" i="2"/>
  <c r="S1558" i="2" s="1"/>
  <c r="Q1557" i="2"/>
  <c r="S1557" i="2" s="1"/>
  <c r="Q1556" i="2"/>
  <c r="S1556" i="2" s="1"/>
  <c r="Q1555" i="2"/>
  <c r="S1555" i="2" s="1"/>
  <c r="Q1554" i="2"/>
  <c r="S1554" i="2" s="1"/>
  <c r="Q1553" i="2"/>
  <c r="S1553" i="2" s="1"/>
  <c r="Q1552" i="2"/>
  <c r="S1552" i="2" s="1"/>
  <c r="Q1551" i="2"/>
  <c r="S1551" i="2" s="1"/>
  <c r="Q1550" i="2"/>
  <c r="S1550" i="2" s="1"/>
  <c r="Q1549" i="2"/>
  <c r="S1549" i="2" s="1"/>
  <c r="Q1548" i="2"/>
  <c r="S1548" i="2" s="1"/>
  <c r="Q1547" i="2"/>
  <c r="S1547" i="2" s="1"/>
  <c r="Q1546" i="2"/>
  <c r="S1546" i="2" s="1"/>
  <c r="Q1545" i="2"/>
  <c r="S1545" i="2" s="1"/>
  <c r="Q1544" i="2"/>
  <c r="S1544" i="2" s="1"/>
  <c r="Q1543" i="2"/>
  <c r="S1543" i="2" s="1"/>
  <c r="Q1542" i="2"/>
  <c r="S1542" i="2" s="1"/>
  <c r="Q1541" i="2"/>
  <c r="S1541" i="2" s="1"/>
  <c r="Q1540" i="2"/>
  <c r="S1540" i="2" s="1"/>
  <c r="Q1539" i="2"/>
  <c r="S1539" i="2" s="1"/>
  <c r="Q1538" i="2"/>
  <c r="S1538" i="2" s="1"/>
  <c r="Q1537" i="2"/>
  <c r="S1537" i="2" s="1"/>
  <c r="Q1536" i="2"/>
  <c r="S1536" i="2" s="1"/>
  <c r="Q1535" i="2"/>
  <c r="S1535" i="2" s="1"/>
  <c r="Q1534" i="2"/>
  <c r="S1534" i="2" s="1"/>
  <c r="Q1533" i="2"/>
  <c r="S1533" i="2" s="1"/>
  <c r="Q1532" i="2"/>
  <c r="S1532" i="2" s="1"/>
  <c r="Q1531" i="2"/>
  <c r="S1531" i="2" s="1"/>
  <c r="Q1530" i="2"/>
  <c r="S1530" i="2" s="1"/>
  <c r="Q1529" i="2"/>
  <c r="S1529" i="2" s="1"/>
  <c r="Q1528" i="2"/>
  <c r="S1528" i="2" s="1"/>
  <c r="Q1527" i="2"/>
  <c r="S1527" i="2" s="1"/>
  <c r="Q1526" i="2"/>
  <c r="S1526" i="2" s="1"/>
  <c r="Q1525" i="2"/>
  <c r="S1525" i="2" s="1"/>
  <c r="Q1524" i="2"/>
  <c r="S1524" i="2" s="1"/>
  <c r="Q1523" i="2"/>
  <c r="S1523" i="2" s="1"/>
  <c r="Q1522" i="2"/>
  <c r="S1522" i="2" s="1"/>
  <c r="Q1521" i="2"/>
  <c r="S1521" i="2" s="1"/>
  <c r="Q1520" i="2"/>
  <c r="S1520" i="2" s="1"/>
  <c r="Q1519" i="2"/>
  <c r="S1519" i="2" s="1"/>
  <c r="Q1518" i="2"/>
  <c r="S1518" i="2" s="1"/>
  <c r="Q1517" i="2"/>
  <c r="S1517" i="2" s="1"/>
  <c r="Q1516" i="2"/>
  <c r="S1516" i="2" s="1"/>
  <c r="Q1515" i="2"/>
  <c r="S1515" i="2" s="1"/>
  <c r="Q1514" i="2"/>
  <c r="S1514" i="2" s="1"/>
  <c r="Q1513" i="2"/>
  <c r="S1513" i="2" s="1"/>
  <c r="Q1512" i="2"/>
  <c r="S1512" i="2" s="1"/>
  <c r="Q1511" i="2"/>
  <c r="S1511" i="2" s="1"/>
  <c r="Q1510" i="2"/>
  <c r="S1510" i="2" s="1"/>
  <c r="Q1509" i="2"/>
  <c r="S1509" i="2" s="1"/>
  <c r="Q1508" i="2"/>
  <c r="S1508" i="2" s="1"/>
  <c r="Q1507" i="2"/>
  <c r="S1507" i="2" s="1"/>
  <c r="Q1506" i="2"/>
  <c r="S1506" i="2" s="1"/>
  <c r="Q1505" i="2"/>
  <c r="S1505" i="2" s="1"/>
  <c r="Q1504" i="2"/>
  <c r="S1504" i="2" s="1"/>
  <c r="Q1503" i="2"/>
  <c r="S1503" i="2" s="1"/>
  <c r="Q1502" i="2"/>
  <c r="S1502" i="2" s="1"/>
  <c r="Q1501" i="2"/>
  <c r="S1501" i="2" s="1"/>
  <c r="Q1500" i="2"/>
  <c r="S1500" i="2" s="1"/>
  <c r="Q1499" i="2"/>
  <c r="S1499" i="2" s="1"/>
  <c r="Q1498" i="2"/>
  <c r="S1498" i="2" s="1"/>
  <c r="Q1497" i="2"/>
  <c r="S1497" i="2" s="1"/>
  <c r="Q1496" i="2"/>
  <c r="S1496" i="2" s="1"/>
  <c r="Q1495" i="2"/>
  <c r="S1495" i="2" s="1"/>
  <c r="Q1494" i="2"/>
  <c r="S1494" i="2" s="1"/>
  <c r="Q1493" i="2"/>
  <c r="S1493" i="2" s="1"/>
  <c r="Q1492" i="2"/>
  <c r="S1492" i="2" s="1"/>
  <c r="Q1491" i="2"/>
  <c r="S1491" i="2" s="1"/>
  <c r="Q1490" i="2"/>
  <c r="S1490" i="2" s="1"/>
  <c r="Q1489" i="2"/>
  <c r="S1489" i="2" s="1"/>
  <c r="Q1488" i="2"/>
  <c r="S1488" i="2" s="1"/>
  <c r="Q1487" i="2"/>
  <c r="S1487" i="2" s="1"/>
  <c r="Q1486" i="2"/>
  <c r="S1486" i="2" s="1"/>
  <c r="Q1485" i="2"/>
  <c r="S1485" i="2" s="1"/>
  <c r="Q1484" i="2"/>
  <c r="S1484" i="2" s="1"/>
  <c r="Q1483" i="2"/>
  <c r="S1483" i="2" s="1"/>
  <c r="Q1482" i="2"/>
  <c r="S1482" i="2" s="1"/>
  <c r="Q1481" i="2"/>
  <c r="S1481" i="2" s="1"/>
  <c r="Q1480" i="2"/>
  <c r="S1480" i="2" s="1"/>
  <c r="Q1479" i="2"/>
  <c r="S1479" i="2" s="1"/>
  <c r="Q1478" i="2"/>
  <c r="S1478" i="2" s="1"/>
  <c r="Q1477" i="2"/>
  <c r="S1477" i="2" s="1"/>
  <c r="Q1476" i="2"/>
  <c r="S1476" i="2" s="1"/>
  <c r="Q1475" i="2"/>
  <c r="S1475" i="2" s="1"/>
  <c r="Q1474" i="2"/>
  <c r="S1474" i="2" s="1"/>
  <c r="Q1473" i="2"/>
  <c r="S1473" i="2" s="1"/>
  <c r="Q1472" i="2"/>
  <c r="S1472" i="2" s="1"/>
  <c r="Q1471" i="2"/>
  <c r="S1471" i="2" s="1"/>
  <c r="Q1470" i="2"/>
  <c r="S1470" i="2" s="1"/>
  <c r="Q1469" i="2"/>
  <c r="S1469" i="2" s="1"/>
  <c r="Q1468" i="2"/>
  <c r="S1468" i="2" s="1"/>
  <c r="Q1467" i="2"/>
  <c r="S1467" i="2" s="1"/>
  <c r="Q1466" i="2"/>
  <c r="S1466" i="2" s="1"/>
  <c r="Q1465" i="2"/>
  <c r="S1465" i="2" s="1"/>
  <c r="Q1464" i="2"/>
  <c r="S1464" i="2" s="1"/>
  <c r="Q1463" i="2"/>
  <c r="S1463" i="2" s="1"/>
  <c r="Q1462" i="2"/>
  <c r="S1462" i="2" s="1"/>
  <c r="Q1461" i="2"/>
  <c r="S1461" i="2" s="1"/>
  <c r="Q1460" i="2"/>
  <c r="S1460" i="2" s="1"/>
  <c r="Q1459" i="2"/>
  <c r="S1459" i="2" s="1"/>
  <c r="Q1458" i="2"/>
  <c r="S1458" i="2" s="1"/>
  <c r="Q1457" i="2"/>
  <c r="S1457" i="2" s="1"/>
  <c r="Q1456" i="2"/>
  <c r="S1456" i="2" s="1"/>
  <c r="Q1455" i="2"/>
  <c r="S1455" i="2" s="1"/>
  <c r="Q1454" i="2"/>
  <c r="S1454" i="2" s="1"/>
  <c r="Q1453" i="2"/>
  <c r="S1453" i="2" s="1"/>
  <c r="Q1452" i="2"/>
  <c r="S1452" i="2" s="1"/>
  <c r="Q1451" i="2"/>
  <c r="S1451" i="2" s="1"/>
  <c r="Q1450" i="2"/>
  <c r="S1450" i="2" s="1"/>
  <c r="Q1449" i="2"/>
  <c r="S1449" i="2" s="1"/>
  <c r="Q1448" i="2"/>
  <c r="S1448" i="2" s="1"/>
  <c r="Q1447" i="2"/>
  <c r="S1447" i="2" s="1"/>
  <c r="Q1446" i="2"/>
  <c r="S1446" i="2" s="1"/>
  <c r="Q1445" i="2"/>
  <c r="S1445" i="2" s="1"/>
  <c r="Q1444" i="2"/>
  <c r="S1444" i="2" s="1"/>
  <c r="Q1443" i="2"/>
  <c r="S1443" i="2" s="1"/>
  <c r="Q1442" i="2"/>
  <c r="S1442" i="2" s="1"/>
  <c r="Q1441" i="2"/>
  <c r="S1441" i="2" s="1"/>
  <c r="Q1440" i="2"/>
  <c r="S1440" i="2" s="1"/>
  <c r="Q1439" i="2"/>
  <c r="S1439" i="2" s="1"/>
  <c r="Q1438" i="2"/>
  <c r="S1438" i="2" s="1"/>
  <c r="Q1437" i="2"/>
  <c r="S1437" i="2" s="1"/>
  <c r="Q1436" i="2"/>
  <c r="S1436" i="2" s="1"/>
  <c r="Q1435" i="2"/>
  <c r="S1435" i="2" s="1"/>
  <c r="Q1434" i="2"/>
  <c r="S1434" i="2" s="1"/>
  <c r="Q1433" i="2"/>
  <c r="S1433" i="2" s="1"/>
  <c r="Q1432" i="2"/>
  <c r="S1432" i="2" s="1"/>
  <c r="Q1431" i="2"/>
  <c r="S1431" i="2" s="1"/>
  <c r="Q1430" i="2"/>
  <c r="S1430" i="2" s="1"/>
  <c r="Q1429" i="2"/>
  <c r="S1429" i="2" s="1"/>
  <c r="Q1428" i="2"/>
  <c r="S1428" i="2" s="1"/>
  <c r="Q1427" i="2"/>
  <c r="S1427" i="2" s="1"/>
  <c r="Q1426" i="2"/>
  <c r="S1426" i="2" s="1"/>
  <c r="Q1425" i="2"/>
  <c r="S1425" i="2" s="1"/>
  <c r="Q1424" i="2"/>
  <c r="S1424" i="2" s="1"/>
  <c r="Q1423" i="2"/>
  <c r="S1423" i="2" s="1"/>
  <c r="Q1422" i="2"/>
  <c r="S1422" i="2" s="1"/>
  <c r="Q1421" i="2"/>
  <c r="S1421" i="2" s="1"/>
  <c r="Q1420" i="2"/>
  <c r="S1420" i="2" s="1"/>
  <c r="Q1419" i="2"/>
  <c r="S1419" i="2" s="1"/>
  <c r="Q1418" i="2"/>
  <c r="S1418" i="2" s="1"/>
  <c r="Q1417" i="2"/>
  <c r="S1417" i="2" s="1"/>
  <c r="Q1416" i="2"/>
  <c r="S1416" i="2" s="1"/>
  <c r="Q1415" i="2"/>
  <c r="S1415" i="2" s="1"/>
  <c r="Q1414" i="2"/>
  <c r="S1414" i="2" s="1"/>
  <c r="Q1413" i="2"/>
  <c r="S1413" i="2" s="1"/>
  <c r="Q1412" i="2"/>
  <c r="S1412" i="2" s="1"/>
  <c r="Q1411" i="2"/>
  <c r="S1411" i="2" s="1"/>
  <c r="Q1410" i="2"/>
  <c r="S1410" i="2" s="1"/>
  <c r="Q1409" i="2"/>
  <c r="S1409" i="2" s="1"/>
  <c r="Q1408" i="2"/>
  <c r="S1408" i="2" s="1"/>
  <c r="Q1407" i="2"/>
  <c r="S1407" i="2" s="1"/>
  <c r="Q1406" i="2"/>
  <c r="S1406" i="2" s="1"/>
  <c r="Q1405" i="2"/>
  <c r="S1405" i="2" s="1"/>
  <c r="Q1404" i="2"/>
  <c r="S1404" i="2" s="1"/>
  <c r="Q1403" i="2"/>
  <c r="S1403" i="2" s="1"/>
  <c r="Q1402" i="2"/>
  <c r="S1402" i="2" s="1"/>
  <c r="Q1401" i="2"/>
  <c r="S1401" i="2" s="1"/>
  <c r="Q1400" i="2"/>
  <c r="S1400" i="2" s="1"/>
  <c r="Q1399" i="2"/>
  <c r="S1399" i="2" s="1"/>
  <c r="Q1398" i="2"/>
  <c r="S1398" i="2" s="1"/>
  <c r="Q1397" i="2"/>
  <c r="S1397" i="2" s="1"/>
  <c r="Q1396" i="2"/>
  <c r="S1396" i="2" s="1"/>
  <c r="Q1395" i="2"/>
  <c r="S1395" i="2" s="1"/>
  <c r="Q1394" i="2"/>
  <c r="S1394" i="2" s="1"/>
  <c r="Q1393" i="2"/>
  <c r="S1393" i="2" s="1"/>
  <c r="Q1392" i="2"/>
  <c r="S1392" i="2" s="1"/>
  <c r="Q1391" i="2"/>
  <c r="S1391" i="2" s="1"/>
  <c r="Q1390" i="2"/>
  <c r="S1390" i="2" s="1"/>
  <c r="Q1389" i="2"/>
  <c r="S1389" i="2" s="1"/>
  <c r="Q1388" i="2"/>
  <c r="S1388" i="2" s="1"/>
  <c r="Q1387" i="2"/>
  <c r="S1387" i="2" s="1"/>
  <c r="Q1386" i="2"/>
  <c r="S1386" i="2" s="1"/>
  <c r="Q1385" i="2"/>
  <c r="S1385" i="2" s="1"/>
  <c r="Q1384" i="2"/>
  <c r="S1384" i="2" s="1"/>
  <c r="Q1383" i="2"/>
  <c r="S1383" i="2" s="1"/>
  <c r="Q1382" i="2"/>
  <c r="S1382" i="2" s="1"/>
  <c r="Q1381" i="2"/>
  <c r="S1381" i="2" s="1"/>
  <c r="Q1380" i="2"/>
  <c r="S1380" i="2" s="1"/>
  <c r="Q1379" i="2"/>
  <c r="S1379" i="2" s="1"/>
  <c r="Q1378" i="2"/>
  <c r="S1378" i="2" s="1"/>
  <c r="Q1377" i="2"/>
  <c r="S1377" i="2" s="1"/>
  <c r="Q1376" i="2"/>
  <c r="S1376" i="2" s="1"/>
  <c r="Q1375" i="2"/>
  <c r="S1375" i="2" s="1"/>
  <c r="Q1374" i="2"/>
  <c r="S1374" i="2" s="1"/>
  <c r="Q1373" i="2"/>
  <c r="S1373" i="2" s="1"/>
  <c r="Q1372" i="2"/>
  <c r="S1372" i="2" s="1"/>
  <c r="Q1371" i="2"/>
  <c r="S1371" i="2" s="1"/>
  <c r="Q1370" i="2"/>
  <c r="S1370" i="2" s="1"/>
  <c r="Q1369" i="2"/>
  <c r="S1369" i="2" s="1"/>
  <c r="Q1368" i="2"/>
  <c r="S1368" i="2" s="1"/>
  <c r="Q1367" i="2"/>
  <c r="S1367" i="2" s="1"/>
  <c r="Q1366" i="2"/>
  <c r="S1366" i="2" s="1"/>
  <c r="Q1365" i="2"/>
  <c r="S1365" i="2" s="1"/>
  <c r="Q1364" i="2"/>
  <c r="S1364" i="2" s="1"/>
  <c r="Q1363" i="2"/>
  <c r="S1363" i="2" s="1"/>
  <c r="Q1362" i="2"/>
  <c r="S1362" i="2" s="1"/>
  <c r="Q1361" i="2"/>
  <c r="S1361" i="2" s="1"/>
  <c r="Q1360" i="2"/>
  <c r="S1360" i="2" s="1"/>
  <c r="Q1359" i="2"/>
  <c r="S1359" i="2" s="1"/>
  <c r="Q1358" i="2"/>
  <c r="S1358" i="2" s="1"/>
  <c r="Q1357" i="2"/>
  <c r="S1357" i="2" s="1"/>
  <c r="Q1356" i="2"/>
  <c r="S1356" i="2" s="1"/>
  <c r="Q1355" i="2"/>
  <c r="S1355" i="2" s="1"/>
  <c r="Q1354" i="2"/>
  <c r="S1354" i="2" s="1"/>
  <c r="Q1353" i="2"/>
  <c r="S1353" i="2" s="1"/>
  <c r="Q1352" i="2"/>
  <c r="S1352" i="2" s="1"/>
  <c r="Q1351" i="2"/>
  <c r="S1351" i="2" s="1"/>
  <c r="Q1350" i="2"/>
  <c r="S1350" i="2" s="1"/>
  <c r="Q1349" i="2"/>
  <c r="S1349" i="2" s="1"/>
  <c r="Q1348" i="2"/>
  <c r="S1348" i="2" s="1"/>
  <c r="Q1347" i="2"/>
  <c r="S1347" i="2" s="1"/>
  <c r="Q1346" i="2"/>
  <c r="S1346" i="2" s="1"/>
  <c r="Q1345" i="2"/>
  <c r="S1345" i="2" s="1"/>
  <c r="Q1344" i="2"/>
  <c r="S1344" i="2" s="1"/>
  <c r="Q1343" i="2"/>
  <c r="S1343" i="2" s="1"/>
  <c r="Q1342" i="2"/>
  <c r="S1342" i="2" s="1"/>
  <c r="Q1341" i="2"/>
  <c r="S1341" i="2" s="1"/>
  <c r="Q1340" i="2"/>
  <c r="S1340" i="2" s="1"/>
  <c r="Q1339" i="2"/>
  <c r="S1339" i="2" s="1"/>
  <c r="Q1338" i="2"/>
  <c r="S1338" i="2" s="1"/>
  <c r="Q1337" i="2"/>
  <c r="S1337" i="2" s="1"/>
  <c r="Q1336" i="2"/>
  <c r="S1336" i="2" s="1"/>
  <c r="Q1335" i="2"/>
  <c r="S1335" i="2" s="1"/>
  <c r="Q1334" i="2"/>
  <c r="S1334" i="2" s="1"/>
  <c r="Q1333" i="2"/>
  <c r="S1333" i="2" s="1"/>
  <c r="Q1332" i="2"/>
  <c r="S1332" i="2" s="1"/>
  <c r="Q1331" i="2"/>
  <c r="S1331" i="2" s="1"/>
  <c r="Q1330" i="2"/>
  <c r="S1330" i="2" s="1"/>
  <c r="Q1329" i="2"/>
  <c r="S1329" i="2" s="1"/>
  <c r="Q1328" i="2"/>
  <c r="S1328" i="2" s="1"/>
  <c r="Q1327" i="2"/>
  <c r="S1327" i="2" s="1"/>
  <c r="Q1326" i="2"/>
  <c r="S1326" i="2" s="1"/>
  <c r="Q1325" i="2"/>
  <c r="S1325" i="2" s="1"/>
  <c r="Q1324" i="2"/>
  <c r="S1324" i="2" s="1"/>
  <c r="Q1323" i="2"/>
  <c r="S1323" i="2" s="1"/>
  <c r="Q1322" i="2"/>
  <c r="S1322" i="2" s="1"/>
  <c r="Q1321" i="2"/>
  <c r="S1321" i="2" s="1"/>
  <c r="Q1320" i="2"/>
  <c r="S1320" i="2" s="1"/>
  <c r="Q1319" i="2"/>
  <c r="S1319" i="2" s="1"/>
  <c r="Q1318" i="2"/>
  <c r="S1318" i="2" s="1"/>
  <c r="Q1317" i="2"/>
  <c r="S1317" i="2" s="1"/>
  <c r="Q1316" i="2"/>
  <c r="S1316" i="2" s="1"/>
  <c r="Q1315" i="2"/>
  <c r="S1315" i="2" s="1"/>
  <c r="Q1314" i="2"/>
  <c r="S1314" i="2" s="1"/>
  <c r="Q1313" i="2"/>
  <c r="S1313" i="2" s="1"/>
  <c r="Q1312" i="2"/>
  <c r="S1312" i="2" s="1"/>
  <c r="Q1311" i="2"/>
  <c r="S1311" i="2" s="1"/>
  <c r="Q1310" i="2"/>
  <c r="S1310" i="2" s="1"/>
  <c r="Q1309" i="2"/>
  <c r="S1309" i="2" s="1"/>
  <c r="Q1308" i="2"/>
  <c r="S1308" i="2" s="1"/>
  <c r="Q1307" i="2"/>
  <c r="S1307" i="2" s="1"/>
  <c r="Q1306" i="2"/>
  <c r="S1306" i="2" s="1"/>
  <c r="Q1305" i="2"/>
  <c r="S1305" i="2" s="1"/>
  <c r="Q1304" i="2"/>
  <c r="S1304" i="2" s="1"/>
  <c r="Q1303" i="2"/>
  <c r="S1303" i="2" s="1"/>
  <c r="Q1302" i="2"/>
  <c r="S1302" i="2" s="1"/>
  <c r="Q1301" i="2"/>
  <c r="S1301" i="2" s="1"/>
  <c r="Q1300" i="2"/>
  <c r="S1300" i="2" s="1"/>
  <c r="Q1299" i="2"/>
  <c r="S1299" i="2" s="1"/>
  <c r="Q1298" i="2"/>
  <c r="S1298" i="2" s="1"/>
  <c r="Q1297" i="2"/>
  <c r="S1297" i="2" s="1"/>
  <c r="Q1296" i="2"/>
  <c r="S1296" i="2" s="1"/>
  <c r="Q1295" i="2"/>
  <c r="S1295" i="2" s="1"/>
  <c r="Q1294" i="2"/>
  <c r="S1294" i="2" s="1"/>
  <c r="Q1293" i="2"/>
  <c r="S1293" i="2" s="1"/>
  <c r="Q1292" i="2"/>
  <c r="S1292" i="2" s="1"/>
  <c r="Q1291" i="2"/>
  <c r="S1291" i="2" s="1"/>
  <c r="Q1290" i="2"/>
  <c r="S1290" i="2" s="1"/>
  <c r="Q1289" i="2"/>
  <c r="S1289" i="2" s="1"/>
  <c r="Q1288" i="2"/>
  <c r="S1288" i="2" s="1"/>
  <c r="Q1287" i="2"/>
  <c r="S1287" i="2" s="1"/>
  <c r="Q1286" i="2"/>
  <c r="S1286" i="2" s="1"/>
  <c r="Q1285" i="2"/>
  <c r="S1285" i="2" s="1"/>
  <c r="Q1284" i="2"/>
  <c r="S1284" i="2" s="1"/>
  <c r="Q1283" i="2"/>
  <c r="S1283" i="2" s="1"/>
  <c r="Q1282" i="2"/>
  <c r="S1282" i="2" s="1"/>
  <c r="Q1281" i="2"/>
  <c r="S1281" i="2" s="1"/>
  <c r="Q1280" i="2"/>
  <c r="S1280" i="2" s="1"/>
  <c r="Q1279" i="2"/>
  <c r="S1279" i="2" s="1"/>
  <c r="Q1278" i="2"/>
  <c r="S1278" i="2" s="1"/>
  <c r="Q1277" i="2"/>
  <c r="S1277" i="2" s="1"/>
  <c r="Q1276" i="2"/>
  <c r="S1276" i="2" s="1"/>
  <c r="Q1275" i="2"/>
  <c r="S1275" i="2" s="1"/>
  <c r="Q1274" i="2"/>
  <c r="S1274" i="2" s="1"/>
  <c r="Q1273" i="2"/>
  <c r="S1273" i="2" s="1"/>
  <c r="Q1272" i="2"/>
  <c r="S1272" i="2" s="1"/>
  <c r="Q1271" i="2"/>
  <c r="S1271" i="2" s="1"/>
  <c r="Q1270" i="2"/>
  <c r="S1270" i="2" s="1"/>
  <c r="Q1269" i="2"/>
  <c r="S1269" i="2" s="1"/>
  <c r="Q1268" i="2"/>
  <c r="S1268" i="2" s="1"/>
  <c r="Q1267" i="2"/>
  <c r="S1267" i="2" s="1"/>
  <c r="Q1266" i="2"/>
  <c r="S1266" i="2" s="1"/>
  <c r="Q1265" i="2"/>
  <c r="S1265" i="2" s="1"/>
  <c r="Q1264" i="2"/>
  <c r="S1264" i="2" s="1"/>
  <c r="Q1263" i="2"/>
  <c r="S1263" i="2" s="1"/>
  <c r="Q1262" i="2"/>
  <c r="S1262" i="2" s="1"/>
  <c r="Q1261" i="2"/>
  <c r="S1261" i="2" s="1"/>
  <c r="Q1260" i="2"/>
  <c r="S1260" i="2" s="1"/>
  <c r="Q1259" i="2"/>
  <c r="S1259" i="2" s="1"/>
  <c r="Q1258" i="2"/>
  <c r="S1258" i="2" s="1"/>
  <c r="Q1257" i="2"/>
  <c r="S1257" i="2" s="1"/>
  <c r="Q1256" i="2"/>
  <c r="S1256" i="2" s="1"/>
  <c r="Q1255" i="2"/>
  <c r="S1255" i="2" s="1"/>
  <c r="Q1254" i="2"/>
  <c r="S1254" i="2" s="1"/>
  <c r="Q1253" i="2"/>
  <c r="S1253" i="2" s="1"/>
  <c r="Q1252" i="2"/>
  <c r="S1252" i="2" s="1"/>
  <c r="Q1251" i="2"/>
  <c r="S1251" i="2" s="1"/>
  <c r="Q1250" i="2"/>
  <c r="S1250" i="2" s="1"/>
  <c r="Q1249" i="2"/>
  <c r="S1249" i="2" s="1"/>
  <c r="Q1248" i="2"/>
  <c r="S1248" i="2" s="1"/>
  <c r="Q1247" i="2"/>
  <c r="S1247" i="2" s="1"/>
  <c r="Q1246" i="2"/>
  <c r="S1246" i="2" s="1"/>
  <c r="Q1245" i="2"/>
  <c r="S1245" i="2" s="1"/>
  <c r="Q1244" i="2"/>
  <c r="S1244" i="2" s="1"/>
  <c r="Q1243" i="2"/>
  <c r="S1243" i="2" s="1"/>
  <c r="Q1242" i="2"/>
  <c r="S1242" i="2" s="1"/>
  <c r="Q1241" i="2"/>
  <c r="S1241" i="2" s="1"/>
  <c r="Q1240" i="2"/>
  <c r="S1240" i="2" s="1"/>
  <c r="Q1239" i="2"/>
  <c r="S1239" i="2" s="1"/>
  <c r="Q1238" i="2"/>
  <c r="S1238" i="2" s="1"/>
  <c r="Q1237" i="2"/>
  <c r="S1237" i="2" s="1"/>
  <c r="Q1236" i="2"/>
  <c r="S1236" i="2" s="1"/>
  <c r="Q1235" i="2"/>
  <c r="S1235" i="2" s="1"/>
  <c r="Q1234" i="2"/>
  <c r="S1234" i="2" s="1"/>
  <c r="Q1233" i="2"/>
  <c r="S1233" i="2" s="1"/>
  <c r="Q1232" i="2"/>
  <c r="S1232" i="2" s="1"/>
  <c r="Q1231" i="2"/>
  <c r="S1231" i="2" s="1"/>
  <c r="Q1230" i="2"/>
  <c r="S1230" i="2" s="1"/>
  <c r="Q1229" i="2"/>
  <c r="S1229" i="2" s="1"/>
  <c r="Q1228" i="2"/>
  <c r="S1228" i="2" s="1"/>
  <c r="Q1227" i="2"/>
  <c r="S1227" i="2" s="1"/>
  <c r="Q1226" i="2"/>
  <c r="S1226" i="2" s="1"/>
  <c r="Q1225" i="2"/>
  <c r="S1225" i="2" s="1"/>
  <c r="Q1224" i="2"/>
  <c r="S1224" i="2" s="1"/>
  <c r="Q1223" i="2"/>
  <c r="S1223" i="2" s="1"/>
  <c r="Q1222" i="2"/>
  <c r="S1222" i="2" s="1"/>
  <c r="Q1221" i="2"/>
  <c r="S1221" i="2" s="1"/>
  <c r="Q1220" i="2"/>
  <c r="S1220" i="2" s="1"/>
  <c r="Q1219" i="2"/>
  <c r="S1219" i="2" s="1"/>
  <c r="Q1218" i="2"/>
  <c r="S1218" i="2" s="1"/>
  <c r="Q1217" i="2"/>
  <c r="S1217" i="2" s="1"/>
  <c r="Q1216" i="2"/>
  <c r="S1216" i="2" s="1"/>
  <c r="Q1215" i="2"/>
  <c r="S1215" i="2" s="1"/>
  <c r="Q1214" i="2"/>
  <c r="S1214" i="2" s="1"/>
  <c r="Q1213" i="2"/>
  <c r="S1213" i="2" s="1"/>
  <c r="Q1212" i="2"/>
  <c r="S1212" i="2" s="1"/>
  <c r="Q1211" i="2"/>
  <c r="S1211" i="2" s="1"/>
  <c r="Q1210" i="2"/>
  <c r="S1210" i="2" s="1"/>
  <c r="Q1209" i="2"/>
  <c r="S1209" i="2" s="1"/>
  <c r="Q1208" i="2"/>
  <c r="S1208" i="2" s="1"/>
  <c r="Q1207" i="2"/>
  <c r="S1207" i="2" s="1"/>
  <c r="Q1206" i="2"/>
  <c r="S1206" i="2" s="1"/>
  <c r="Q1205" i="2"/>
  <c r="S1205" i="2" s="1"/>
  <c r="Q1204" i="2"/>
  <c r="S1204" i="2" s="1"/>
  <c r="Q1203" i="2"/>
  <c r="S1203" i="2" s="1"/>
  <c r="Q1202" i="2"/>
  <c r="S1202" i="2" s="1"/>
  <c r="Q1201" i="2"/>
  <c r="S1201" i="2" s="1"/>
  <c r="Q1200" i="2"/>
  <c r="S1200" i="2" s="1"/>
  <c r="Q1199" i="2"/>
  <c r="S1199" i="2" s="1"/>
  <c r="Q1198" i="2"/>
  <c r="S1198" i="2" s="1"/>
  <c r="Q1197" i="2"/>
  <c r="S1197" i="2" s="1"/>
  <c r="Q1196" i="2"/>
  <c r="S1196" i="2" s="1"/>
  <c r="Q1195" i="2"/>
  <c r="S1195" i="2" s="1"/>
  <c r="Q1194" i="2"/>
  <c r="S1194" i="2" s="1"/>
  <c r="Q1193" i="2"/>
  <c r="S1193" i="2" s="1"/>
  <c r="Q1192" i="2"/>
  <c r="S1192" i="2" s="1"/>
  <c r="Q1191" i="2"/>
  <c r="S1191" i="2" s="1"/>
  <c r="Q1190" i="2"/>
  <c r="S1190" i="2" s="1"/>
  <c r="Q1189" i="2"/>
  <c r="S1189" i="2" s="1"/>
  <c r="Q1188" i="2"/>
  <c r="S1188" i="2" s="1"/>
  <c r="Q1187" i="2"/>
  <c r="S1187" i="2" s="1"/>
  <c r="Q1186" i="2"/>
  <c r="S1186" i="2" s="1"/>
  <c r="Q1185" i="2"/>
  <c r="S1185" i="2" s="1"/>
  <c r="Q1184" i="2"/>
  <c r="S1184" i="2" s="1"/>
  <c r="Q1183" i="2"/>
  <c r="S1183" i="2" s="1"/>
  <c r="Q1182" i="2"/>
  <c r="S1182" i="2" s="1"/>
  <c r="Q1181" i="2"/>
  <c r="S1181" i="2" s="1"/>
  <c r="Q1180" i="2"/>
  <c r="S1180" i="2" s="1"/>
  <c r="Q1179" i="2"/>
  <c r="S1179" i="2" s="1"/>
  <c r="Q1178" i="2"/>
  <c r="S1178" i="2" s="1"/>
  <c r="Q1177" i="2"/>
  <c r="S1177" i="2" s="1"/>
  <c r="Q1176" i="2"/>
  <c r="S1176" i="2" s="1"/>
  <c r="Q1175" i="2"/>
  <c r="S1175" i="2" s="1"/>
  <c r="Q1174" i="2"/>
  <c r="S1174" i="2" s="1"/>
  <c r="Q1173" i="2"/>
  <c r="S1173" i="2" s="1"/>
  <c r="Q1172" i="2"/>
  <c r="S1172" i="2" s="1"/>
  <c r="Q1171" i="2"/>
  <c r="S1171" i="2" s="1"/>
  <c r="Q1170" i="2"/>
  <c r="S1170" i="2" s="1"/>
  <c r="Q1169" i="2"/>
  <c r="S1169" i="2" s="1"/>
  <c r="Q1168" i="2"/>
  <c r="S1168" i="2" s="1"/>
  <c r="Q1167" i="2"/>
  <c r="S1167" i="2" s="1"/>
  <c r="Q1166" i="2"/>
  <c r="S1166" i="2" s="1"/>
  <c r="Q1165" i="2"/>
  <c r="S1165" i="2" s="1"/>
  <c r="Q1164" i="2"/>
  <c r="S1164" i="2" s="1"/>
  <c r="Q1163" i="2"/>
  <c r="S1163" i="2" s="1"/>
  <c r="Q1162" i="2"/>
  <c r="S1162" i="2" s="1"/>
  <c r="Q1161" i="2"/>
  <c r="S1161" i="2" s="1"/>
  <c r="Q1160" i="2"/>
  <c r="S1160" i="2" s="1"/>
  <c r="Q1159" i="2"/>
  <c r="S1159" i="2" s="1"/>
  <c r="Q1158" i="2"/>
  <c r="S1158" i="2" s="1"/>
  <c r="Q1157" i="2"/>
  <c r="S1157" i="2" s="1"/>
  <c r="Q1156" i="2"/>
  <c r="S1156" i="2" s="1"/>
  <c r="Q1155" i="2"/>
  <c r="S1155" i="2" s="1"/>
  <c r="Q1154" i="2"/>
  <c r="S1154" i="2" s="1"/>
  <c r="Q1153" i="2"/>
  <c r="S1153" i="2" s="1"/>
  <c r="Q1152" i="2"/>
  <c r="S1152" i="2" s="1"/>
  <c r="Q1151" i="2"/>
  <c r="S1151" i="2" s="1"/>
  <c r="Q1150" i="2"/>
  <c r="S1150" i="2" s="1"/>
  <c r="Q1149" i="2"/>
  <c r="S1149" i="2" s="1"/>
  <c r="Q1148" i="2"/>
  <c r="S1148" i="2" s="1"/>
  <c r="Q1147" i="2"/>
  <c r="S1147" i="2" s="1"/>
  <c r="Q1146" i="2"/>
  <c r="S1146" i="2" s="1"/>
  <c r="Q1145" i="2"/>
  <c r="S1145" i="2" s="1"/>
  <c r="Q1144" i="2"/>
  <c r="S1144" i="2" s="1"/>
  <c r="Q1143" i="2"/>
  <c r="S1143" i="2" s="1"/>
  <c r="Q1142" i="2"/>
  <c r="S1142" i="2" s="1"/>
  <c r="Q1141" i="2"/>
  <c r="S1141" i="2" s="1"/>
  <c r="Q1140" i="2"/>
  <c r="S1140" i="2" s="1"/>
  <c r="Q1139" i="2"/>
  <c r="S1139" i="2" s="1"/>
  <c r="Q1138" i="2"/>
  <c r="S1138" i="2" s="1"/>
  <c r="Q1137" i="2"/>
  <c r="S1137" i="2" s="1"/>
  <c r="Q1136" i="2"/>
  <c r="S1136" i="2" s="1"/>
  <c r="Q1135" i="2"/>
  <c r="S1135" i="2" s="1"/>
  <c r="Q1134" i="2"/>
  <c r="S1134" i="2" s="1"/>
  <c r="Q1133" i="2"/>
  <c r="S1133" i="2" s="1"/>
  <c r="Q1132" i="2"/>
  <c r="S1132" i="2" s="1"/>
  <c r="Q1131" i="2"/>
  <c r="S1131" i="2" s="1"/>
  <c r="Q1130" i="2"/>
  <c r="S1130" i="2" s="1"/>
  <c r="Q1129" i="2"/>
  <c r="S1129" i="2" s="1"/>
  <c r="Q1128" i="2"/>
  <c r="S1128" i="2" s="1"/>
  <c r="Q1127" i="2"/>
  <c r="S1127" i="2" s="1"/>
  <c r="Q1126" i="2"/>
  <c r="S1126" i="2" s="1"/>
  <c r="Q1125" i="2"/>
  <c r="S1125" i="2" s="1"/>
  <c r="Q1124" i="2"/>
  <c r="S1124" i="2" s="1"/>
  <c r="Q1123" i="2"/>
  <c r="S1123" i="2" s="1"/>
  <c r="Q1122" i="2"/>
  <c r="S1122" i="2" s="1"/>
  <c r="Q1121" i="2"/>
  <c r="S1121" i="2" s="1"/>
  <c r="Q1120" i="2"/>
  <c r="S1120" i="2" s="1"/>
  <c r="Q1119" i="2"/>
  <c r="S1119" i="2" s="1"/>
  <c r="Q1118" i="2"/>
  <c r="S1118" i="2" s="1"/>
  <c r="Q1117" i="2"/>
  <c r="S1117" i="2" s="1"/>
  <c r="Q1116" i="2"/>
  <c r="S1116" i="2" s="1"/>
  <c r="Q1115" i="2"/>
  <c r="S1115" i="2" s="1"/>
  <c r="Q1114" i="2"/>
  <c r="S1114" i="2" s="1"/>
  <c r="Q1113" i="2"/>
  <c r="S1113" i="2" s="1"/>
  <c r="Q1112" i="2"/>
  <c r="S1112" i="2" s="1"/>
  <c r="Q1111" i="2"/>
  <c r="S1111" i="2" s="1"/>
  <c r="Q1110" i="2"/>
  <c r="S1110" i="2" s="1"/>
  <c r="Q1109" i="2"/>
  <c r="S1109" i="2" s="1"/>
  <c r="Q1108" i="2"/>
  <c r="S1108" i="2" s="1"/>
  <c r="Q1107" i="2"/>
  <c r="S1107" i="2" s="1"/>
  <c r="Q1106" i="2"/>
  <c r="S1106" i="2" s="1"/>
  <c r="Q1105" i="2"/>
  <c r="S1105" i="2" s="1"/>
  <c r="Q1104" i="2"/>
  <c r="S1104" i="2" s="1"/>
  <c r="Q1103" i="2"/>
  <c r="S1103" i="2" s="1"/>
  <c r="Q1102" i="2"/>
  <c r="S1102" i="2" s="1"/>
  <c r="Q1101" i="2"/>
  <c r="S1101" i="2" s="1"/>
  <c r="Q1100" i="2"/>
  <c r="S1100" i="2" s="1"/>
  <c r="Q1099" i="2"/>
  <c r="S1099" i="2" s="1"/>
  <c r="Q1098" i="2"/>
  <c r="S1098" i="2" s="1"/>
  <c r="Q1097" i="2"/>
  <c r="S1097" i="2" s="1"/>
  <c r="Q1096" i="2"/>
  <c r="S1096" i="2" s="1"/>
  <c r="Q1095" i="2"/>
  <c r="S1095" i="2" s="1"/>
  <c r="Q1094" i="2"/>
  <c r="S1094" i="2" s="1"/>
  <c r="Q1093" i="2"/>
  <c r="S1093" i="2" s="1"/>
  <c r="Q1092" i="2"/>
  <c r="S1092" i="2" s="1"/>
  <c r="Q1091" i="2"/>
  <c r="S1091" i="2" s="1"/>
  <c r="Q1090" i="2"/>
  <c r="S1090" i="2" s="1"/>
  <c r="Q1089" i="2"/>
  <c r="S1089" i="2" s="1"/>
  <c r="Q1088" i="2"/>
  <c r="S1088" i="2" s="1"/>
  <c r="Q1087" i="2"/>
  <c r="S1087" i="2" s="1"/>
  <c r="Q1086" i="2"/>
  <c r="S1086" i="2" s="1"/>
  <c r="Q1085" i="2"/>
  <c r="S1085" i="2" s="1"/>
  <c r="Q1084" i="2"/>
  <c r="S1084" i="2" s="1"/>
  <c r="Q1083" i="2"/>
  <c r="S1083" i="2" s="1"/>
  <c r="Q1082" i="2"/>
  <c r="S1082" i="2" s="1"/>
  <c r="Q1081" i="2"/>
  <c r="S1081" i="2" s="1"/>
  <c r="Q1080" i="2"/>
  <c r="S1080" i="2" s="1"/>
  <c r="Q1079" i="2"/>
  <c r="S1079" i="2" s="1"/>
  <c r="Q1078" i="2"/>
  <c r="S1078" i="2" s="1"/>
  <c r="Q1077" i="2"/>
  <c r="S1077" i="2" s="1"/>
  <c r="Q1076" i="2"/>
  <c r="S1076" i="2" s="1"/>
  <c r="Q1075" i="2"/>
  <c r="S1075" i="2" s="1"/>
  <c r="Q1074" i="2"/>
  <c r="S1074" i="2" s="1"/>
  <c r="Q1073" i="2"/>
  <c r="S1073" i="2" s="1"/>
  <c r="Q1072" i="2"/>
  <c r="S1072" i="2" s="1"/>
  <c r="Q1071" i="2"/>
  <c r="S1071" i="2" s="1"/>
  <c r="Q1070" i="2"/>
  <c r="S1070" i="2" s="1"/>
  <c r="Q1069" i="2"/>
  <c r="S1069" i="2" s="1"/>
  <c r="Q1068" i="2"/>
  <c r="S1068" i="2" s="1"/>
  <c r="Q1067" i="2"/>
  <c r="S1067" i="2" s="1"/>
  <c r="Q1066" i="2"/>
  <c r="S1066" i="2" s="1"/>
  <c r="Q1065" i="2"/>
  <c r="S1065" i="2" s="1"/>
  <c r="Q1064" i="2"/>
  <c r="S1064" i="2" s="1"/>
  <c r="Q1063" i="2"/>
  <c r="S1063" i="2" s="1"/>
  <c r="Q1062" i="2"/>
  <c r="S1062" i="2" s="1"/>
  <c r="Q1061" i="2"/>
  <c r="S1061" i="2" s="1"/>
  <c r="Q1060" i="2"/>
  <c r="S1060" i="2" s="1"/>
  <c r="Q1059" i="2"/>
  <c r="S1059" i="2" s="1"/>
  <c r="Q1058" i="2"/>
  <c r="S1058" i="2" s="1"/>
  <c r="Q1057" i="2"/>
  <c r="S1057" i="2" s="1"/>
  <c r="Q1056" i="2"/>
  <c r="S1056" i="2" s="1"/>
  <c r="Q1055" i="2"/>
  <c r="S1055" i="2" s="1"/>
  <c r="Q1054" i="2"/>
  <c r="S1054" i="2" s="1"/>
  <c r="Q1053" i="2"/>
  <c r="S1053" i="2" s="1"/>
  <c r="Q1052" i="2"/>
  <c r="S1052" i="2" s="1"/>
  <c r="Q1051" i="2"/>
  <c r="S1051" i="2" s="1"/>
  <c r="Q1050" i="2"/>
  <c r="S1050" i="2" s="1"/>
  <c r="Q1049" i="2"/>
  <c r="S1049" i="2" s="1"/>
  <c r="Q1048" i="2"/>
  <c r="S1048" i="2" s="1"/>
  <c r="Q1047" i="2"/>
  <c r="S1047" i="2" s="1"/>
  <c r="Q1046" i="2"/>
  <c r="S1046" i="2" s="1"/>
  <c r="Q1045" i="2"/>
  <c r="S1045" i="2" s="1"/>
  <c r="Q1044" i="2"/>
  <c r="S1044" i="2" s="1"/>
  <c r="Q1043" i="2"/>
  <c r="S1043" i="2" s="1"/>
  <c r="Q1042" i="2"/>
  <c r="S1042" i="2" s="1"/>
  <c r="Q1041" i="2"/>
  <c r="S1041" i="2" s="1"/>
  <c r="Q1040" i="2"/>
  <c r="S1040" i="2" s="1"/>
  <c r="Q1039" i="2"/>
  <c r="S1039" i="2" s="1"/>
  <c r="Q1038" i="2"/>
  <c r="S1038" i="2" s="1"/>
  <c r="Q1037" i="2"/>
  <c r="S1037" i="2" s="1"/>
  <c r="Q1036" i="2"/>
  <c r="S1036" i="2" s="1"/>
  <c r="Q1035" i="2"/>
  <c r="S1035" i="2" s="1"/>
  <c r="Q1034" i="2"/>
  <c r="S1034" i="2" s="1"/>
  <c r="Q1033" i="2"/>
  <c r="S1033" i="2" s="1"/>
  <c r="Q1032" i="2"/>
  <c r="S1032" i="2" s="1"/>
  <c r="Q1031" i="2"/>
  <c r="S1031" i="2" s="1"/>
  <c r="Q1030" i="2"/>
  <c r="S1030" i="2" s="1"/>
  <c r="Q1029" i="2"/>
  <c r="S1029" i="2" s="1"/>
  <c r="Q1028" i="2"/>
  <c r="S1028" i="2" s="1"/>
  <c r="Q1027" i="2"/>
  <c r="S1027" i="2" s="1"/>
  <c r="Q1026" i="2"/>
  <c r="S1026" i="2" s="1"/>
  <c r="Q1025" i="2"/>
  <c r="S1025" i="2" s="1"/>
  <c r="Q1024" i="2"/>
  <c r="S1024" i="2" s="1"/>
  <c r="Q1023" i="2"/>
  <c r="S1023" i="2" s="1"/>
  <c r="Q1022" i="2"/>
  <c r="S1022" i="2" s="1"/>
  <c r="Q1021" i="2"/>
  <c r="S1021" i="2" s="1"/>
  <c r="Q1020" i="2"/>
  <c r="S1020" i="2" s="1"/>
  <c r="Q1019" i="2"/>
  <c r="S1019" i="2" s="1"/>
  <c r="Q1018" i="2"/>
  <c r="S1018" i="2" s="1"/>
  <c r="Q1017" i="2"/>
  <c r="S1017" i="2" s="1"/>
  <c r="Q1016" i="2"/>
  <c r="S1016" i="2" s="1"/>
  <c r="Q1015" i="2"/>
  <c r="S1015" i="2" s="1"/>
  <c r="Q1014" i="2"/>
  <c r="S1014" i="2" s="1"/>
  <c r="Q1013" i="2"/>
  <c r="S1013" i="2" s="1"/>
  <c r="Q1012" i="2"/>
  <c r="S1012" i="2" s="1"/>
  <c r="Q1011" i="2"/>
  <c r="S1011" i="2" s="1"/>
  <c r="Q1010" i="2"/>
  <c r="S1010" i="2" s="1"/>
  <c r="Q1009" i="2"/>
  <c r="S1009" i="2" s="1"/>
  <c r="Q1008" i="2"/>
  <c r="S1008" i="2" s="1"/>
  <c r="Q1007" i="2"/>
  <c r="S1007" i="2" s="1"/>
  <c r="Q1006" i="2"/>
  <c r="S1006" i="2" s="1"/>
  <c r="Q1005" i="2"/>
  <c r="S1005" i="2" s="1"/>
  <c r="Q1004" i="2"/>
  <c r="S1004" i="2" s="1"/>
  <c r="Q1003" i="2"/>
  <c r="S1003" i="2" s="1"/>
  <c r="Q1002" i="2"/>
  <c r="S1002" i="2" s="1"/>
  <c r="Q1001" i="2"/>
  <c r="S1001" i="2" s="1"/>
  <c r="Q1000" i="2"/>
  <c r="S1000" i="2" s="1"/>
  <c r="Q999" i="2"/>
  <c r="S999" i="2" s="1"/>
  <c r="Q998" i="2"/>
  <c r="S998" i="2" s="1"/>
  <c r="Q997" i="2"/>
  <c r="S997" i="2" s="1"/>
  <c r="Q996" i="2"/>
  <c r="S996" i="2" s="1"/>
  <c r="Q995" i="2"/>
  <c r="S995" i="2" s="1"/>
  <c r="Q994" i="2"/>
  <c r="S994" i="2" s="1"/>
  <c r="Q993" i="2"/>
  <c r="S993" i="2" s="1"/>
  <c r="Q992" i="2"/>
  <c r="S992" i="2" s="1"/>
  <c r="Q991" i="2"/>
  <c r="S991" i="2" s="1"/>
  <c r="Q990" i="2"/>
  <c r="S990" i="2" s="1"/>
  <c r="Q989" i="2"/>
  <c r="S989" i="2" s="1"/>
  <c r="Q988" i="2"/>
  <c r="S988" i="2" s="1"/>
  <c r="Q987" i="2"/>
  <c r="S987" i="2" s="1"/>
  <c r="Q986" i="2"/>
  <c r="S986" i="2" s="1"/>
  <c r="Q985" i="2"/>
  <c r="S985" i="2" s="1"/>
  <c r="Q984" i="2"/>
  <c r="S984" i="2" s="1"/>
  <c r="Q983" i="2"/>
  <c r="S983" i="2" s="1"/>
  <c r="Q982" i="2"/>
  <c r="S982" i="2" s="1"/>
  <c r="Q981" i="2"/>
  <c r="S981" i="2" s="1"/>
  <c r="Q980" i="2"/>
  <c r="S980" i="2" s="1"/>
  <c r="Q979" i="2"/>
  <c r="S979" i="2" s="1"/>
  <c r="Q978" i="2"/>
  <c r="S978" i="2" s="1"/>
  <c r="Q977" i="2"/>
  <c r="S977" i="2" s="1"/>
  <c r="Q976" i="2"/>
  <c r="S976" i="2" s="1"/>
  <c r="Q975" i="2"/>
  <c r="S975" i="2" s="1"/>
  <c r="Q974" i="2"/>
  <c r="S974" i="2" s="1"/>
  <c r="Q973" i="2"/>
  <c r="S973" i="2" s="1"/>
  <c r="Q972" i="2"/>
  <c r="S972" i="2" s="1"/>
  <c r="Q971" i="2"/>
  <c r="S971" i="2" s="1"/>
  <c r="Q970" i="2"/>
  <c r="S970" i="2" s="1"/>
  <c r="Q969" i="2"/>
  <c r="S969" i="2" s="1"/>
  <c r="Q968" i="2"/>
  <c r="S968" i="2" s="1"/>
  <c r="Q967" i="2"/>
  <c r="S967" i="2" s="1"/>
  <c r="Q966" i="2"/>
  <c r="S966" i="2" s="1"/>
  <c r="Q965" i="2"/>
  <c r="S965" i="2" s="1"/>
  <c r="Q964" i="2"/>
  <c r="S964" i="2" s="1"/>
  <c r="Q963" i="2"/>
  <c r="S963" i="2" s="1"/>
  <c r="Q962" i="2"/>
  <c r="S962" i="2" s="1"/>
  <c r="Q961" i="2"/>
  <c r="S961" i="2" s="1"/>
  <c r="Q960" i="2"/>
  <c r="S960" i="2" s="1"/>
  <c r="Q959" i="2"/>
  <c r="S959" i="2" s="1"/>
  <c r="Q958" i="2"/>
  <c r="S958" i="2" s="1"/>
  <c r="Q957" i="2"/>
  <c r="S957" i="2" s="1"/>
  <c r="Q956" i="2"/>
  <c r="S956" i="2" s="1"/>
  <c r="Q955" i="2"/>
  <c r="S955" i="2" s="1"/>
  <c r="Q954" i="2"/>
  <c r="S954" i="2" s="1"/>
  <c r="Q953" i="2"/>
  <c r="S953" i="2" s="1"/>
  <c r="Q952" i="2"/>
  <c r="S952" i="2" s="1"/>
  <c r="Q951" i="2"/>
  <c r="S951" i="2" s="1"/>
  <c r="Q950" i="2"/>
  <c r="S950" i="2" s="1"/>
  <c r="Q949" i="2"/>
  <c r="S949" i="2" s="1"/>
  <c r="Q948" i="2"/>
  <c r="S948" i="2" s="1"/>
  <c r="Q947" i="2"/>
  <c r="S947" i="2" s="1"/>
  <c r="Q946" i="2"/>
  <c r="S946" i="2" s="1"/>
  <c r="Q945" i="2"/>
  <c r="S945" i="2" s="1"/>
  <c r="Q944" i="2"/>
  <c r="S944" i="2" s="1"/>
  <c r="Q943" i="2"/>
  <c r="S943" i="2" s="1"/>
  <c r="Q942" i="2"/>
  <c r="S942" i="2" s="1"/>
  <c r="Q941" i="2"/>
  <c r="S941" i="2" s="1"/>
  <c r="Q940" i="2"/>
  <c r="S940" i="2" s="1"/>
  <c r="Q939" i="2"/>
  <c r="S939" i="2" s="1"/>
  <c r="Q938" i="2"/>
  <c r="S938" i="2" s="1"/>
  <c r="Q937" i="2"/>
  <c r="S937" i="2" s="1"/>
  <c r="Q936" i="2"/>
  <c r="S936" i="2" s="1"/>
  <c r="Q935" i="2"/>
  <c r="S935" i="2" s="1"/>
  <c r="Q934" i="2"/>
  <c r="S934" i="2" s="1"/>
  <c r="Q933" i="2"/>
  <c r="S933" i="2" s="1"/>
  <c r="Q932" i="2"/>
  <c r="S932" i="2" s="1"/>
  <c r="Q931" i="2"/>
  <c r="S931" i="2" s="1"/>
  <c r="Q930" i="2"/>
  <c r="S930" i="2" s="1"/>
  <c r="Q929" i="2"/>
  <c r="S929" i="2" s="1"/>
  <c r="Q928" i="2"/>
  <c r="S928" i="2" s="1"/>
  <c r="Q927" i="2"/>
  <c r="S927" i="2" s="1"/>
  <c r="Q926" i="2"/>
  <c r="S926" i="2" s="1"/>
  <c r="Q925" i="2"/>
  <c r="S925" i="2" s="1"/>
  <c r="Q924" i="2"/>
  <c r="S924" i="2" s="1"/>
  <c r="Q923" i="2"/>
  <c r="S923" i="2" s="1"/>
  <c r="Q922" i="2"/>
  <c r="S922" i="2" s="1"/>
  <c r="Q921" i="2"/>
  <c r="S921" i="2" s="1"/>
  <c r="Q920" i="2"/>
  <c r="S920" i="2" s="1"/>
  <c r="Q919" i="2"/>
  <c r="S919" i="2" s="1"/>
  <c r="Q918" i="2"/>
  <c r="S918" i="2" s="1"/>
  <c r="Q917" i="2"/>
  <c r="S917" i="2" s="1"/>
  <c r="Q916" i="2"/>
  <c r="S916" i="2" s="1"/>
  <c r="Q915" i="2"/>
  <c r="S915" i="2" s="1"/>
  <c r="Q914" i="2"/>
  <c r="S914" i="2" s="1"/>
  <c r="Q913" i="2"/>
  <c r="S913" i="2" s="1"/>
  <c r="Q912" i="2"/>
  <c r="S912" i="2" s="1"/>
  <c r="Q911" i="2"/>
  <c r="S911" i="2" s="1"/>
  <c r="Q910" i="2"/>
  <c r="S910" i="2" s="1"/>
  <c r="Q909" i="2"/>
  <c r="S909" i="2" s="1"/>
  <c r="Q908" i="2"/>
  <c r="S908" i="2" s="1"/>
  <c r="Q907" i="2"/>
  <c r="S907" i="2" s="1"/>
  <c r="Q906" i="2"/>
  <c r="S906" i="2" s="1"/>
  <c r="Q905" i="2"/>
  <c r="S905" i="2" s="1"/>
  <c r="Q904" i="2"/>
  <c r="S904" i="2" s="1"/>
  <c r="Q903" i="2"/>
  <c r="S903" i="2" s="1"/>
  <c r="Q902" i="2"/>
  <c r="S902" i="2" s="1"/>
  <c r="Q901" i="2"/>
  <c r="S901" i="2" s="1"/>
  <c r="Q900" i="2"/>
  <c r="S900" i="2" s="1"/>
  <c r="Q899" i="2"/>
  <c r="S899" i="2" s="1"/>
  <c r="Q898" i="2"/>
  <c r="S898" i="2" s="1"/>
  <c r="Q897" i="2"/>
  <c r="S897" i="2" s="1"/>
  <c r="Q896" i="2"/>
  <c r="S896" i="2" s="1"/>
  <c r="Q895" i="2"/>
  <c r="S895" i="2" s="1"/>
  <c r="Q894" i="2"/>
  <c r="S894" i="2" s="1"/>
  <c r="Q893" i="2"/>
  <c r="S893" i="2" s="1"/>
  <c r="Q892" i="2"/>
  <c r="S892" i="2" s="1"/>
  <c r="Q891" i="2"/>
  <c r="S891" i="2" s="1"/>
  <c r="Q890" i="2"/>
  <c r="S890" i="2" s="1"/>
  <c r="Q889" i="2"/>
  <c r="S889" i="2" s="1"/>
  <c r="Q888" i="2"/>
  <c r="S888" i="2" s="1"/>
  <c r="Q887" i="2"/>
  <c r="S887" i="2" s="1"/>
  <c r="Q886" i="2"/>
  <c r="S886" i="2" s="1"/>
  <c r="Q885" i="2"/>
  <c r="S885" i="2" s="1"/>
  <c r="Q884" i="2"/>
  <c r="S884" i="2" s="1"/>
  <c r="Q883" i="2"/>
  <c r="S883" i="2" s="1"/>
  <c r="Q882" i="2"/>
  <c r="S882" i="2" s="1"/>
  <c r="Q881" i="2"/>
  <c r="S881" i="2" s="1"/>
  <c r="Q880" i="2"/>
  <c r="S880" i="2" s="1"/>
  <c r="Q879" i="2"/>
  <c r="S879" i="2" s="1"/>
  <c r="Q878" i="2"/>
  <c r="S878" i="2" s="1"/>
  <c r="Q877" i="2"/>
  <c r="S877" i="2" s="1"/>
  <c r="Q876" i="2"/>
  <c r="S876" i="2" s="1"/>
  <c r="Q875" i="2"/>
  <c r="S875" i="2" s="1"/>
  <c r="Q874" i="2"/>
  <c r="S874" i="2" s="1"/>
  <c r="Q873" i="2"/>
  <c r="S873" i="2" s="1"/>
  <c r="Q872" i="2"/>
  <c r="S872" i="2" s="1"/>
  <c r="Q871" i="2"/>
  <c r="S871" i="2" s="1"/>
  <c r="Q870" i="2"/>
  <c r="S870" i="2" s="1"/>
  <c r="Q869" i="2"/>
  <c r="S869" i="2" s="1"/>
  <c r="Q868" i="2"/>
  <c r="S868" i="2" s="1"/>
  <c r="Q867" i="2"/>
  <c r="S867" i="2" s="1"/>
  <c r="Q866" i="2"/>
  <c r="S866" i="2" s="1"/>
  <c r="Q865" i="2"/>
  <c r="S865" i="2" s="1"/>
  <c r="Q864" i="2"/>
  <c r="S864" i="2" s="1"/>
  <c r="Q863" i="2"/>
  <c r="S863" i="2" s="1"/>
  <c r="Q862" i="2"/>
  <c r="S862" i="2" s="1"/>
  <c r="Q861" i="2"/>
  <c r="S861" i="2" s="1"/>
  <c r="Q860" i="2"/>
  <c r="S860" i="2" s="1"/>
  <c r="Q859" i="2"/>
  <c r="S859" i="2" s="1"/>
  <c r="Q858" i="2"/>
  <c r="S858" i="2" s="1"/>
  <c r="Q857" i="2"/>
  <c r="S857" i="2" s="1"/>
  <c r="Q856" i="2"/>
  <c r="S856" i="2" s="1"/>
  <c r="Q855" i="2"/>
  <c r="S855" i="2" s="1"/>
  <c r="Q854" i="2"/>
  <c r="S854" i="2" s="1"/>
  <c r="Q853" i="2"/>
  <c r="S853" i="2" s="1"/>
  <c r="Q852" i="2"/>
  <c r="S852" i="2" s="1"/>
  <c r="Q851" i="2"/>
  <c r="S851" i="2" s="1"/>
  <c r="Q850" i="2"/>
  <c r="S850" i="2" s="1"/>
  <c r="Q849" i="2"/>
  <c r="S849" i="2" s="1"/>
  <c r="Q848" i="2"/>
  <c r="S848" i="2" s="1"/>
  <c r="Q847" i="2"/>
  <c r="S847" i="2" s="1"/>
  <c r="Q846" i="2"/>
  <c r="S846" i="2" s="1"/>
  <c r="Q845" i="2"/>
  <c r="S845" i="2" s="1"/>
  <c r="Q844" i="2"/>
  <c r="S844" i="2" s="1"/>
  <c r="Q843" i="2"/>
  <c r="S843" i="2" s="1"/>
  <c r="Q842" i="2"/>
  <c r="S842" i="2" s="1"/>
  <c r="Q841" i="2"/>
  <c r="S841" i="2" s="1"/>
  <c r="Q840" i="2"/>
  <c r="S840" i="2" s="1"/>
  <c r="Q839" i="2"/>
  <c r="S839" i="2" s="1"/>
  <c r="Q838" i="2"/>
  <c r="S838" i="2" s="1"/>
  <c r="Q837" i="2"/>
  <c r="S837" i="2" s="1"/>
  <c r="Q836" i="2"/>
  <c r="S836" i="2" s="1"/>
  <c r="Q835" i="2"/>
  <c r="S835" i="2" s="1"/>
  <c r="Q834" i="2"/>
  <c r="S834" i="2" s="1"/>
  <c r="Q833" i="2"/>
  <c r="S833" i="2" s="1"/>
  <c r="Q832" i="2"/>
  <c r="S832" i="2" s="1"/>
  <c r="Q831" i="2"/>
  <c r="S831" i="2" s="1"/>
  <c r="Q830" i="2"/>
  <c r="S830" i="2" s="1"/>
  <c r="Q829" i="2"/>
  <c r="S829" i="2" s="1"/>
  <c r="Q828" i="2"/>
  <c r="S828" i="2" s="1"/>
  <c r="Q827" i="2"/>
  <c r="S827" i="2" s="1"/>
  <c r="Q826" i="2"/>
  <c r="S826" i="2" s="1"/>
  <c r="Q825" i="2"/>
  <c r="S825" i="2" s="1"/>
  <c r="Q824" i="2"/>
  <c r="S824" i="2" s="1"/>
  <c r="Q823" i="2"/>
  <c r="S823" i="2" s="1"/>
  <c r="Q822" i="2"/>
  <c r="S822" i="2" s="1"/>
  <c r="Q821" i="2"/>
  <c r="S821" i="2" s="1"/>
  <c r="Q820" i="2"/>
  <c r="S820" i="2" s="1"/>
  <c r="Q819" i="2"/>
  <c r="S819" i="2" s="1"/>
  <c r="Q818" i="2"/>
  <c r="S818" i="2" s="1"/>
  <c r="Q817" i="2"/>
  <c r="S817" i="2" s="1"/>
  <c r="Q816" i="2"/>
  <c r="S816" i="2" s="1"/>
  <c r="Q815" i="2"/>
  <c r="S815" i="2" s="1"/>
  <c r="Q814" i="2"/>
  <c r="S814" i="2" s="1"/>
  <c r="Q813" i="2"/>
  <c r="S813" i="2" s="1"/>
  <c r="Q812" i="2"/>
  <c r="S812" i="2" s="1"/>
  <c r="Q811" i="2"/>
  <c r="S811" i="2" s="1"/>
  <c r="Q810" i="2"/>
  <c r="S810" i="2" s="1"/>
  <c r="Q809" i="2"/>
  <c r="S809" i="2" s="1"/>
  <c r="Q808" i="2"/>
  <c r="S808" i="2" s="1"/>
  <c r="Q807" i="2"/>
  <c r="S807" i="2" s="1"/>
  <c r="Q806" i="2"/>
  <c r="S806" i="2" s="1"/>
  <c r="Q805" i="2"/>
  <c r="S805" i="2" s="1"/>
  <c r="Q804" i="2"/>
  <c r="S804" i="2" s="1"/>
  <c r="Q803" i="2"/>
  <c r="S803" i="2" s="1"/>
  <c r="Q802" i="2"/>
  <c r="S802" i="2" s="1"/>
  <c r="Q801" i="2"/>
  <c r="S801" i="2" s="1"/>
  <c r="Q800" i="2"/>
  <c r="S800" i="2" s="1"/>
  <c r="Q799" i="2"/>
  <c r="S799" i="2" s="1"/>
  <c r="Q798" i="2"/>
  <c r="S798" i="2" s="1"/>
  <c r="Q797" i="2"/>
  <c r="S797" i="2" s="1"/>
  <c r="Q796" i="2"/>
  <c r="S796" i="2" s="1"/>
  <c r="Q795" i="2"/>
  <c r="S795" i="2" s="1"/>
  <c r="Q794" i="2"/>
  <c r="S794" i="2" s="1"/>
  <c r="Q793" i="2"/>
  <c r="S793" i="2" s="1"/>
  <c r="Q792" i="2"/>
  <c r="S792" i="2" s="1"/>
  <c r="Q791" i="2"/>
  <c r="S791" i="2" s="1"/>
  <c r="Q790" i="2"/>
  <c r="S790" i="2" s="1"/>
  <c r="Q789" i="2"/>
  <c r="S789" i="2" s="1"/>
  <c r="Q788" i="2"/>
  <c r="S788" i="2" s="1"/>
  <c r="Q787" i="2"/>
  <c r="S787" i="2" s="1"/>
  <c r="Q786" i="2"/>
  <c r="S786" i="2" s="1"/>
  <c r="Q785" i="2"/>
  <c r="S785" i="2" s="1"/>
  <c r="Q784" i="2"/>
  <c r="S784" i="2" s="1"/>
  <c r="Q783" i="2"/>
  <c r="S783" i="2" s="1"/>
  <c r="Q782" i="2"/>
  <c r="S782" i="2" s="1"/>
  <c r="Q781" i="2"/>
  <c r="S781" i="2" s="1"/>
  <c r="Q780" i="2"/>
  <c r="S780" i="2" s="1"/>
  <c r="Q779" i="2"/>
  <c r="S779" i="2" s="1"/>
  <c r="Q778" i="2"/>
  <c r="S778" i="2" s="1"/>
  <c r="Q777" i="2"/>
  <c r="S777" i="2" s="1"/>
  <c r="Q776" i="2"/>
  <c r="S776" i="2" s="1"/>
  <c r="Q775" i="2"/>
  <c r="S775" i="2" s="1"/>
  <c r="Q774" i="2"/>
  <c r="S774" i="2" s="1"/>
  <c r="Q773" i="2"/>
  <c r="S773" i="2" s="1"/>
  <c r="Q772" i="2"/>
  <c r="S772" i="2" s="1"/>
  <c r="Q771" i="2"/>
  <c r="S771" i="2" s="1"/>
  <c r="Q770" i="2"/>
  <c r="S770" i="2" s="1"/>
  <c r="Q769" i="2"/>
  <c r="S769" i="2" s="1"/>
  <c r="Q768" i="2"/>
  <c r="S768" i="2" s="1"/>
  <c r="Q767" i="2"/>
  <c r="S767" i="2" s="1"/>
  <c r="Q766" i="2"/>
  <c r="S766" i="2" s="1"/>
  <c r="Q765" i="2"/>
  <c r="S765" i="2" s="1"/>
  <c r="Q764" i="2"/>
  <c r="S764" i="2" s="1"/>
  <c r="Q763" i="2"/>
  <c r="S763" i="2" s="1"/>
  <c r="Q762" i="2"/>
  <c r="S762" i="2" s="1"/>
  <c r="Q761" i="2"/>
  <c r="S761" i="2" s="1"/>
  <c r="Q760" i="2"/>
  <c r="S760" i="2" s="1"/>
  <c r="Q759" i="2"/>
  <c r="S759" i="2" s="1"/>
  <c r="Q758" i="2"/>
  <c r="S758" i="2" s="1"/>
  <c r="Q757" i="2"/>
  <c r="S757" i="2" s="1"/>
  <c r="Q756" i="2"/>
  <c r="S756" i="2" s="1"/>
  <c r="Q755" i="2"/>
  <c r="S755" i="2" s="1"/>
  <c r="Q754" i="2"/>
  <c r="S754" i="2" s="1"/>
  <c r="Q753" i="2"/>
  <c r="S753" i="2" s="1"/>
  <c r="Q752" i="2"/>
  <c r="S752" i="2" s="1"/>
  <c r="Q751" i="2"/>
  <c r="S751" i="2" s="1"/>
  <c r="Q750" i="2"/>
  <c r="S750" i="2" s="1"/>
  <c r="Q749" i="2"/>
  <c r="S749" i="2" s="1"/>
  <c r="Q748" i="2"/>
  <c r="S748" i="2" s="1"/>
  <c r="Q747" i="2"/>
  <c r="S747" i="2" s="1"/>
  <c r="Q746" i="2"/>
  <c r="S746" i="2" s="1"/>
  <c r="Q745" i="2"/>
  <c r="S745" i="2" s="1"/>
  <c r="Q744" i="2"/>
  <c r="S744" i="2" s="1"/>
  <c r="Q743" i="2"/>
  <c r="S743" i="2" s="1"/>
  <c r="Q742" i="2"/>
  <c r="S742" i="2" s="1"/>
  <c r="Q741" i="2"/>
  <c r="S741" i="2" s="1"/>
  <c r="Q740" i="2"/>
  <c r="S740" i="2" s="1"/>
  <c r="Q739" i="2"/>
  <c r="S739" i="2" s="1"/>
  <c r="Q738" i="2"/>
  <c r="S738" i="2" s="1"/>
  <c r="Q737" i="2"/>
  <c r="S737" i="2" s="1"/>
  <c r="Q736" i="2"/>
  <c r="S736" i="2" s="1"/>
  <c r="Q735" i="2"/>
  <c r="S735" i="2" s="1"/>
  <c r="Q734" i="2"/>
  <c r="S734" i="2" s="1"/>
  <c r="Q733" i="2"/>
  <c r="S733" i="2" s="1"/>
  <c r="Q732" i="2"/>
  <c r="S732" i="2" s="1"/>
  <c r="Q731" i="2"/>
  <c r="S731" i="2" s="1"/>
  <c r="Q730" i="2"/>
  <c r="S730" i="2" s="1"/>
  <c r="Q729" i="2"/>
  <c r="S729" i="2" s="1"/>
  <c r="Q728" i="2"/>
  <c r="S728" i="2" s="1"/>
  <c r="Q727" i="2"/>
  <c r="S727" i="2" s="1"/>
  <c r="Q726" i="2"/>
  <c r="S726" i="2" s="1"/>
  <c r="Q725" i="2"/>
  <c r="S725" i="2" s="1"/>
  <c r="Q724" i="2"/>
  <c r="S724" i="2" s="1"/>
  <c r="Q723" i="2"/>
  <c r="S723" i="2" s="1"/>
  <c r="Q722" i="2"/>
  <c r="S722" i="2" s="1"/>
  <c r="Q721" i="2"/>
  <c r="S721" i="2" s="1"/>
  <c r="Q720" i="2"/>
  <c r="S720" i="2" s="1"/>
  <c r="Q719" i="2"/>
  <c r="S719" i="2" s="1"/>
  <c r="Q718" i="2"/>
  <c r="S718" i="2" s="1"/>
  <c r="Q717" i="2"/>
  <c r="S717" i="2" s="1"/>
  <c r="Q716" i="2"/>
  <c r="S716" i="2" s="1"/>
  <c r="Q715" i="2"/>
  <c r="S715" i="2" s="1"/>
  <c r="Q714" i="2"/>
  <c r="S714" i="2" s="1"/>
  <c r="Q713" i="2"/>
  <c r="S713" i="2" s="1"/>
  <c r="Q712" i="2"/>
  <c r="S712" i="2" s="1"/>
  <c r="Q711" i="2"/>
  <c r="S711" i="2" s="1"/>
  <c r="Q710" i="2"/>
  <c r="S710" i="2" s="1"/>
  <c r="Q709" i="2"/>
  <c r="S709" i="2" s="1"/>
  <c r="Q708" i="2"/>
  <c r="S708" i="2" s="1"/>
  <c r="Q707" i="2"/>
  <c r="S707" i="2" s="1"/>
  <c r="Q706" i="2"/>
  <c r="S706" i="2" s="1"/>
  <c r="Q705" i="2"/>
  <c r="S705" i="2" s="1"/>
  <c r="Q704" i="2"/>
  <c r="S704" i="2" s="1"/>
  <c r="Q703" i="2"/>
  <c r="S703" i="2" s="1"/>
  <c r="Q702" i="2"/>
  <c r="S702" i="2" s="1"/>
  <c r="Q701" i="2"/>
  <c r="S701" i="2" s="1"/>
  <c r="Q700" i="2"/>
  <c r="S700" i="2" s="1"/>
  <c r="Q699" i="2"/>
  <c r="S699" i="2" s="1"/>
  <c r="Q698" i="2"/>
  <c r="S698" i="2" s="1"/>
  <c r="Q697" i="2"/>
  <c r="S697" i="2" s="1"/>
  <c r="Q696" i="2"/>
  <c r="S696" i="2" s="1"/>
  <c r="Q695" i="2"/>
  <c r="S695" i="2" s="1"/>
  <c r="Q694" i="2"/>
  <c r="S694" i="2" s="1"/>
  <c r="Q693" i="2"/>
  <c r="S693" i="2" s="1"/>
  <c r="Q692" i="2"/>
  <c r="S692" i="2" s="1"/>
  <c r="Q691" i="2"/>
  <c r="S691" i="2" s="1"/>
  <c r="Q690" i="2"/>
  <c r="S690" i="2" s="1"/>
  <c r="Q689" i="2"/>
  <c r="S689" i="2" s="1"/>
  <c r="Q688" i="2"/>
  <c r="S688" i="2" s="1"/>
  <c r="Q687" i="2"/>
  <c r="S687" i="2" s="1"/>
  <c r="Q686" i="2"/>
  <c r="S686" i="2" s="1"/>
  <c r="Q685" i="2"/>
  <c r="S685" i="2" s="1"/>
  <c r="Q684" i="2"/>
  <c r="S684" i="2" s="1"/>
  <c r="Q683" i="2"/>
  <c r="S683" i="2" s="1"/>
  <c r="Q682" i="2"/>
  <c r="S682" i="2" s="1"/>
  <c r="Q681" i="2"/>
  <c r="S681" i="2" s="1"/>
  <c r="Q680" i="2"/>
  <c r="S680" i="2" s="1"/>
  <c r="Q679" i="2"/>
  <c r="S679" i="2" s="1"/>
  <c r="Q678" i="2"/>
  <c r="S678" i="2" s="1"/>
  <c r="Q677" i="2"/>
  <c r="S677" i="2" s="1"/>
  <c r="Q676" i="2"/>
  <c r="S676" i="2" s="1"/>
  <c r="Q675" i="2"/>
  <c r="S675" i="2" s="1"/>
  <c r="Q674" i="2"/>
  <c r="S674" i="2" s="1"/>
  <c r="Q673" i="2"/>
  <c r="S673" i="2" s="1"/>
  <c r="Q672" i="2"/>
  <c r="S672" i="2" s="1"/>
  <c r="Q671" i="2"/>
  <c r="S671" i="2" s="1"/>
  <c r="Q670" i="2"/>
  <c r="S670" i="2" s="1"/>
  <c r="Q669" i="2"/>
  <c r="S669" i="2" s="1"/>
  <c r="Q668" i="2"/>
  <c r="S668" i="2" s="1"/>
  <c r="Q667" i="2"/>
  <c r="S667" i="2" s="1"/>
  <c r="Q666" i="2"/>
  <c r="S666" i="2" s="1"/>
  <c r="Q665" i="2"/>
  <c r="S665" i="2" s="1"/>
  <c r="Q664" i="2"/>
  <c r="S664" i="2" s="1"/>
  <c r="Q663" i="2"/>
  <c r="S663" i="2" s="1"/>
  <c r="Q662" i="2"/>
  <c r="S662" i="2" s="1"/>
  <c r="Q661" i="2"/>
  <c r="S661" i="2" s="1"/>
  <c r="Q660" i="2"/>
  <c r="S660" i="2" s="1"/>
  <c r="Q659" i="2"/>
  <c r="S659" i="2" s="1"/>
  <c r="Q658" i="2"/>
  <c r="S658" i="2" s="1"/>
  <c r="Q657" i="2"/>
  <c r="S657" i="2" s="1"/>
  <c r="Q656" i="2"/>
  <c r="S656" i="2" s="1"/>
  <c r="Q655" i="2"/>
  <c r="S655" i="2" s="1"/>
  <c r="Q654" i="2"/>
  <c r="S654" i="2" s="1"/>
  <c r="Q653" i="2"/>
  <c r="S653" i="2" s="1"/>
  <c r="Q652" i="2"/>
  <c r="S652" i="2" s="1"/>
  <c r="Q651" i="2"/>
  <c r="S651" i="2" s="1"/>
  <c r="Q650" i="2"/>
  <c r="S650" i="2" s="1"/>
  <c r="Q649" i="2"/>
  <c r="S649" i="2" s="1"/>
  <c r="Q648" i="2"/>
  <c r="S648" i="2" s="1"/>
  <c r="Q647" i="2"/>
  <c r="S647" i="2" s="1"/>
  <c r="Q646" i="2"/>
  <c r="S646" i="2" s="1"/>
  <c r="Q645" i="2"/>
  <c r="S645" i="2" s="1"/>
  <c r="Q644" i="2"/>
  <c r="S644" i="2" s="1"/>
  <c r="Q643" i="2"/>
  <c r="S643" i="2" s="1"/>
  <c r="Q642" i="2"/>
  <c r="S642" i="2" s="1"/>
  <c r="Q641" i="2"/>
  <c r="S641" i="2" s="1"/>
  <c r="Q640" i="2"/>
  <c r="S640" i="2" s="1"/>
  <c r="Q639" i="2"/>
  <c r="S639" i="2" s="1"/>
  <c r="Q638" i="2"/>
  <c r="S638" i="2" s="1"/>
  <c r="Q637" i="2"/>
  <c r="S637" i="2" s="1"/>
  <c r="Q636" i="2"/>
  <c r="S636" i="2" s="1"/>
  <c r="Q635" i="2"/>
  <c r="S635" i="2" s="1"/>
  <c r="Q634" i="2"/>
  <c r="S634" i="2" s="1"/>
  <c r="Q633" i="2"/>
  <c r="S633" i="2" s="1"/>
  <c r="Q632" i="2"/>
  <c r="S632" i="2" s="1"/>
  <c r="Q631" i="2"/>
  <c r="S631" i="2" s="1"/>
  <c r="Q630" i="2"/>
  <c r="S630" i="2" s="1"/>
  <c r="Q629" i="2"/>
  <c r="S629" i="2" s="1"/>
  <c r="Q628" i="2"/>
  <c r="S628" i="2" s="1"/>
  <c r="Q627" i="2"/>
  <c r="S627" i="2" s="1"/>
  <c r="Q626" i="2"/>
  <c r="S626" i="2" s="1"/>
  <c r="Q625" i="2"/>
  <c r="S625" i="2" s="1"/>
  <c r="Q624" i="2"/>
  <c r="S624" i="2" s="1"/>
  <c r="Q623" i="2"/>
  <c r="S623" i="2" s="1"/>
  <c r="Q622" i="2"/>
  <c r="S622" i="2" s="1"/>
  <c r="Q621" i="2"/>
  <c r="S621" i="2" s="1"/>
  <c r="Q620" i="2"/>
  <c r="S620" i="2" s="1"/>
  <c r="Q619" i="2"/>
  <c r="S619" i="2" s="1"/>
  <c r="Q618" i="2"/>
  <c r="S618" i="2" s="1"/>
  <c r="Q617" i="2"/>
  <c r="S617" i="2" s="1"/>
  <c r="Q616" i="2"/>
  <c r="S616" i="2" s="1"/>
  <c r="Q615" i="2"/>
  <c r="S615" i="2" s="1"/>
  <c r="Q614" i="2"/>
  <c r="S614" i="2" s="1"/>
  <c r="Q613" i="2"/>
  <c r="S613" i="2" s="1"/>
  <c r="Q612" i="2"/>
  <c r="S612" i="2" s="1"/>
  <c r="Q611" i="2"/>
  <c r="S611" i="2" s="1"/>
  <c r="Q610" i="2"/>
  <c r="S610" i="2" s="1"/>
  <c r="Q609" i="2"/>
  <c r="S609" i="2" s="1"/>
  <c r="Q608" i="2"/>
  <c r="S608" i="2" s="1"/>
  <c r="Q607" i="2"/>
  <c r="S607" i="2" s="1"/>
  <c r="Q606" i="2"/>
  <c r="S606" i="2" s="1"/>
  <c r="Q605" i="2"/>
  <c r="S605" i="2" s="1"/>
  <c r="Q604" i="2"/>
  <c r="S604" i="2" s="1"/>
  <c r="Q603" i="2"/>
  <c r="S603" i="2" s="1"/>
  <c r="Q602" i="2"/>
  <c r="S602" i="2" s="1"/>
  <c r="Q601" i="2"/>
  <c r="S601" i="2" s="1"/>
  <c r="Q600" i="2"/>
  <c r="S600" i="2" s="1"/>
  <c r="Q599" i="2"/>
  <c r="S599" i="2" s="1"/>
  <c r="Q598" i="2"/>
  <c r="S598" i="2" s="1"/>
  <c r="Q597" i="2"/>
  <c r="S597" i="2" s="1"/>
  <c r="Q596" i="2"/>
  <c r="S596" i="2" s="1"/>
  <c r="Q595" i="2"/>
  <c r="S595" i="2" s="1"/>
  <c r="Q594" i="2"/>
  <c r="S594" i="2" s="1"/>
  <c r="Q593" i="2"/>
  <c r="S593" i="2" s="1"/>
  <c r="Q592" i="2"/>
  <c r="S592" i="2" s="1"/>
  <c r="Q591" i="2"/>
  <c r="S591" i="2" s="1"/>
  <c r="Q590" i="2"/>
  <c r="S590" i="2" s="1"/>
  <c r="Q589" i="2"/>
  <c r="S589" i="2" s="1"/>
  <c r="Q588" i="2"/>
  <c r="S588" i="2" s="1"/>
  <c r="Q587" i="2"/>
  <c r="S587" i="2" s="1"/>
  <c r="Q586" i="2"/>
  <c r="S586" i="2" s="1"/>
  <c r="Q585" i="2"/>
  <c r="S585" i="2" s="1"/>
  <c r="Q584" i="2"/>
  <c r="S584" i="2" s="1"/>
  <c r="Q583" i="2"/>
  <c r="S583" i="2" s="1"/>
  <c r="Q582" i="2"/>
  <c r="S582" i="2" s="1"/>
  <c r="Q581" i="2"/>
  <c r="S581" i="2" s="1"/>
  <c r="Q580" i="2"/>
  <c r="S580" i="2" s="1"/>
  <c r="Q579" i="2"/>
  <c r="S579" i="2" s="1"/>
  <c r="Q578" i="2"/>
  <c r="S578" i="2" s="1"/>
  <c r="Q577" i="2"/>
  <c r="S577" i="2" s="1"/>
  <c r="Q576" i="2"/>
  <c r="S576" i="2" s="1"/>
  <c r="Q575" i="2"/>
  <c r="S575" i="2" s="1"/>
  <c r="Q574" i="2"/>
  <c r="S574" i="2" s="1"/>
  <c r="Q573" i="2"/>
  <c r="S573" i="2" s="1"/>
  <c r="Q572" i="2"/>
  <c r="S572" i="2" s="1"/>
  <c r="Q571" i="2"/>
  <c r="S571" i="2" s="1"/>
  <c r="Q570" i="2"/>
  <c r="S570" i="2" s="1"/>
  <c r="Q569" i="2"/>
  <c r="S569" i="2" s="1"/>
  <c r="Q568" i="2"/>
  <c r="S568" i="2" s="1"/>
  <c r="Q567" i="2"/>
  <c r="S567" i="2" s="1"/>
  <c r="Q566" i="2"/>
  <c r="S566" i="2" s="1"/>
  <c r="Q565" i="2"/>
  <c r="S565" i="2" s="1"/>
  <c r="Q564" i="2"/>
  <c r="S564" i="2" s="1"/>
  <c r="Q563" i="2"/>
  <c r="S563" i="2" s="1"/>
  <c r="Q562" i="2"/>
  <c r="S562" i="2" s="1"/>
  <c r="Q561" i="2"/>
  <c r="S561" i="2" s="1"/>
  <c r="Q560" i="2"/>
  <c r="S560" i="2" s="1"/>
  <c r="Q559" i="2"/>
  <c r="S559" i="2" s="1"/>
  <c r="Q558" i="2"/>
  <c r="S558" i="2" s="1"/>
  <c r="Q557" i="2"/>
  <c r="S557" i="2" s="1"/>
  <c r="Q556" i="2"/>
  <c r="S556" i="2" s="1"/>
  <c r="Q555" i="2"/>
  <c r="S555" i="2" s="1"/>
  <c r="Q554" i="2"/>
  <c r="S554" i="2" s="1"/>
  <c r="Q553" i="2"/>
  <c r="S553" i="2" s="1"/>
  <c r="Q552" i="2"/>
  <c r="S552" i="2" s="1"/>
  <c r="Q551" i="2"/>
  <c r="S551" i="2" s="1"/>
  <c r="Q550" i="2"/>
  <c r="S550" i="2" s="1"/>
  <c r="Q549" i="2"/>
  <c r="S549" i="2" s="1"/>
  <c r="Q548" i="2"/>
  <c r="S548" i="2" s="1"/>
  <c r="Q547" i="2"/>
  <c r="S547" i="2" s="1"/>
  <c r="Q546" i="2"/>
  <c r="S546" i="2" s="1"/>
  <c r="Q545" i="2"/>
  <c r="S545" i="2" s="1"/>
  <c r="Q544" i="2"/>
  <c r="S544" i="2" s="1"/>
  <c r="Q543" i="2"/>
  <c r="S543" i="2" s="1"/>
  <c r="Q542" i="2"/>
  <c r="S542" i="2" s="1"/>
  <c r="Q541" i="2"/>
  <c r="S541" i="2" s="1"/>
  <c r="Q540" i="2"/>
  <c r="S540" i="2" s="1"/>
  <c r="Q539" i="2"/>
  <c r="S539" i="2" s="1"/>
  <c r="Q538" i="2"/>
  <c r="S538" i="2" s="1"/>
  <c r="Q537" i="2"/>
  <c r="S537" i="2" s="1"/>
  <c r="Q536" i="2"/>
  <c r="S536" i="2" s="1"/>
  <c r="Q535" i="2"/>
  <c r="S535" i="2" s="1"/>
  <c r="Q534" i="2"/>
  <c r="S534" i="2" s="1"/>
  <c r="Q533" i="2"/>
  <c r="S533" i="2" s="1"/>
  <c r="Q532" i="2"/>
  <c r="S532" i="2" s="1"/>
  <c r="Q531" i="2"/>
  <c r="S531" i="2" s="1"/>
  <c r="Q530" i="2"/>
  <c r="S530" i="2" s="1"/>
  <c r="Q529" i="2"/>
  <c r="S529" i="2" s="1"/>
  <c r="Q528" i="2"/>
  <c r="S528" i="2" s="1"/>
  <c r="Q527" i="2"/>
  <c r="S527" i="2" s="1"/>
  <c r="Q526" i="2"/>
  <c r="S526" i="2" s="1"/>
  <c r="Q525" i="2"/>
  <c r="S525" i="2" s="1"/>
  <c r="Q524" i="2"/>
  <c r="S524" i="2" s="1"/>
  <c r="Q523" i="2"/>
  <c r="S523" i="2" s="1"/>
  <c r="Q522" i="2"/>
  <c r="S522" i="2" s="1"/>
  <c r="Q521" i="2"/>
  <c r="S521" i="2" s="1"/>
  <c r="Q520" i="2"/>
  <c r="S520" i="2" s="1"/>
  <c r="Q519" i="2"/>
  <c r="S519" i="2" s="1"/>
  <c r="Q518" i="2"/>
  <c r="S518" i="2" s="1"/>
  <c r="Q517" i="2"/>
  <c r="S517" i="2" s="1"/>
  <c r="Q516" i="2"/>
  <c r="S516" i="2" s="1"/>
  <c r="Q515" i="2"/>
  <c r="S515" i="2" s="1"/>
  <c r="Q514" i="2"/>
  <c r="S514" i="2" s="1"/>
  <c r="Q513" i="2"/>
  <c r="S513" i="2" s="1"/>
  <c r="Q512" i="2"/>
  <c r="S512" i="2" s="1"/>
  <c r="Q511" i="2"/>
  <c r="S511" i="2" s="1"/>
  <c r="Q510" i="2"/>
  <c r="S510" i="2" s="1"/>
  <c r="Q509" i="2"/>
  <c r="S509" i="2" s="1"/>
  <c r="Q508" i="2"/>
  <c r="S508" i="2" s="1"/>
  <c r="Q507" i="2"/>
  <c r="S507" i="2" s="1"/>
  <c r="Q506" i="2"/>
  <c r="S506" i="2" s="1"/>
  <c r="Q505" i="2"/>
  <c r="S505" i="2" s="1"/>
  <c r="Q504" i="2"/>
  <c r="S504" i="2" s="1"/>
  <c r="Q503" i="2"/>
  <c r="S503" i="2" s="1"/>
  <c r="Q502" i="2"/>
  <c r="S502" i="2" s="1"/>
  <c r="Q501" i="2"/>
  <c r="S501" i="2" s="1"/>
  <c r="Q500" i="2"/>
  <c r="S500" i="2" s="1"/>
  <c r="Q499" i="2"/>
  <c r="S499" i="2" s="1"/>
  <c r="Q498" i="2"/>
  <c r="S498" i="2" s="1"/>
  <c r="Q497" i="2"/>
  <c r="S497" i="2" s="1"/>
  <c r="Q496" i="2"/>
  <c r="S496" i="2" s="1"/>
  <c r="Q495" i="2"/>
  <c r="S495" i="2" s="1"/>
  <c r="Q494" i="2"/>
  <c r="S494" i="2" s="1"/>
  <c r="Q493" i="2"/>
  <c r="S493" i="2" s="1"/>
  <c r="Q492" i="2"/>
  <c r="S492" i="2" s="1"/>
  <c r="Q491" i="2"/>
  <c r="S491" i="2" s="1"/>
  <c r="Q490" i="2"/>
  <c r="S490" i="2" s="1"/>
  <c r="Q489" i="2"/>
  <c r="S489" i="2" s="1"/>
  <c r="Q488" i="2"/>
  <c r="S488" i="2" s="1"/>
  <c r="Q487" i="2"/>
  <c r="S487" i="2" s="1"/>
  <c r="Q486" i="2"/>
  <c r="S486" i="2" s="1"/>
  <c r="Q485" i="2"/>
  <c r="S485" i="2" s="1"/>
  <c r="Q484" i="2"/>
  <c r="S484" i="2" s="1"/>
  <c r="Q483" i="2"/>
  <c r="S483" i="2" s="1"/>
  <c r="Q482" i="2"/>
  <c r="S482" i="2" s="1"/>
  <c r="Q481" i="2"/>
  <c r="S481" i="2" s="1"/>
  <c r="Q480" i="2"/>
  <c r="S480" i="2" s="1"/>
  <c r="Q479" i="2"/>
  <c r="S479" i="2" s="1"/>
  <c r="Q478" i="2"/>
  <c r="S478" i="2" s="1"/>
  <c r="Q477" i="2"/>
  <c r="S477" i="2" s="1"/>
  <c r="Q476" i="2"/>
  <c r="S476" i="2" s="1"/>
  <c r="Q475" i="2"/>
  <c r="S475" i="2" s="1"/>
  <c r="Q474" i="2"/>
  <c r="S474" i="2" s="1"/>
  <c r="Q473" i="2"/>
  <c r="S473" i="2" s="1"/>
  <c r="Q472" i="2"/>
  <c r="S472" i="2" s="1"/>
  <c r="Q471" i="2"/>
  <c r="S471" i="2" s="1"/>
  <c r="Q470" i="2"/>
  <c r="S470" i="2" s="1"/>
  <c r="Q469" i="2"/>
  <c r="S469" i="2" s="1"/>
  <c r="Q468" i="2"/>
  <c r="S468" i="2" s="1"/>
  <c r="Q467" i="2"/>
  <c r="S467" i="2" s="1"/>
  <c r="Q466" i="2"/>
  <c r="S466" i="2" s="1"/>
  <c r="Q465" i="2"/>
  <c r="S465" i="2" s="1"/>
  <c r="Q464" i="2"/>
  <c r="S464" i="2" s="1"/>
  <c r="Q463" i="2"/>
  <c r="S463" i="2" s="1"/>
  <c r="Q462" i="2"/>
  <c r="S462" i="2" s="1"/>
  <c r="Q461" i="2"/>
  <c r="S461" i="2" s="1"/>
  <c r="Q460" i="2"/>
  <c r="S460" i="2" s="1"/>
  <c r="Q459" i="2"/>
  <c r="S459" i="2" s="1"/>
  <c r="Q458" i="2"/>
  <c r="S458" i="2" s="1"/>
  <c r="Q457" i="2"/>
  <c r="S457" i="2" s="1"/>
  <c r="Q456" i="2"/>
  <c r="S456" i="2" s="1"/>
  <c r="Q455" i="2"/>
  <c r="S455" i="2" s="1"/>
  <c r="Q454" i="2"/>
  <c r="S454" i="2" s="1"/>
  <c r="Q453" i="2"/>
  <c r="S453" i="2" s="1"/>
  <c r="Q452" i="2"/>
  <c r="S452" i="2" s="1"/>
  <c r="Q451" i="2"/>
  <c r="S451" i="2" s="1"/>
  <c r="Q450" i="2"/>
  <c r="S450" i="2" s="1"/>
  <c r="Q449" i="2"/>
  <c r="S449" i="2" s="1"/>
  <c r="Q448" i="2"/>
  <c r="S448" i="2" s="1"/>
  <c r="Q447" i="2"/>
  <c r="S447" i="2" s="1"/>
  <c r="Q446" i="2"/>
  <c r="S446" i="2" s="1"/>
  <c r="Q445" i="2"/>
  <c r="S445" i="2" s="1"/>
  <c r="Q444" i="2"/>
  <c r="S444" i="2" s="1"/>
  <c r="Q443" i="2"/>
  <c r="S443" i="2" s="1"/>
  <c r="Q442" i="2"/>
  <c r="S442" i="2" s="1"/>
  <c r="Q441" i="2"/>
  <c r="S441" i="2" s="1"/>
  <c r="Q440" i="2"/>
  <c r="S440" i="2" s="1"/>
  <c r="Q439" i="2"/>
  <c r="S439" i="2" s="1"/>
  <c r="Q438" i="2"/>
  <c r="S438" i="2" s="1"/>
  <c r="Q437" i="2"/>
  <c r="S437" i="2" s="1"/>
  <c r="Q436" i="2"/>
  <c r="S436" i="2" s="1"/>
  <c r="Q435" i="2"/>
  <c r="S435" i="2" s="1"/>
  <c r="Q434" i="2"/>
  <c r="S434" i="2" s="1"/>
  <c r="Q433" i="2"/>
  <c r="S433" i="2" s="1"/>
  <c r="Q432" i="2"/>
  <c r="S432" i="2" s="1"/>
  <c r="Q431" i="2"/>
  <c r="S431" i="2" s="1"/>
  <c r="Q430" i="2"/>
  <c r="S430" i="2" s="1"/>
  <c r="Q429" i="2"/>
  <c r="S429" i="2" s="1"/>
  <c r="Q428" i="2"/>
  <c r="S428" i="2" s="1"/>
  <c r="Q427" i="2"/>
  <c r="S427" i="2" s="1"/>
  <c r="Q426" i="2"/>
  <c r="S426" i="2" s="1"/>
  <c r="Q425" i="2"/>
  <c r="S425" i="2" s="1"/>
  <c r="Q424" i="2"/>
  <c r="S424" i="2" s="1"/>
  <c r="Q423" i="2"/>
  <c r="S423" i="2" s="1"/>
  <c r="Q422" i="2"/>
  <c r="S422" i="2" s="1"/>
  <c r="Q421" i="2"/>
  <c r="S421" i="2" s="1"/>
  <c r="Q420" i="2"/>
  <c r="S420" i="2" s="1"/>
  <c r="Q419" i="2"/>
  <c r="S419" i="2" s="1"/>
  <c r="Q418" i="2"/>
  <c r="S418" i="2" s="1"/>
  <c r="Q417" i="2"/>
  <c r="S417" i="2" s="1"/>
  <c r="Q416" i="2"/>
  <c r="S416" i="2" s="1"/>
  <c r="Q415" i="2"/>
  <c r="S415" i="2" s="1"/>
  <c r="Q414" i="2"/>
  <c r="S414" i="2" s="1"/>
  <c r="Q413" i="2"/>
  <c r="S413" i="2" s="1"/>
  <c r="Q412" i="2"/>
  <c r="S412" i="2" s="1"/>
  <c r="Q411" i="2"/>
  <c r="S411" i="2" s="1"/>
  <c r="Q410" i="2"/>
  <c r="S410" i="2" s="1"/>
  <c r="Q409" i="2"/>
  <c r="S409" i="2" s="1"/>
  <c r="Q408" i="2"/>
  <c r="S408" i="2" s="1"/>
  <c r="Q407" i="2"/>
  <c r="S407" i="2" s="1"/>
  <c r="Q406" i="2"/>
  <c r="S406" i="2" s="1"/>
  <c r="Q405" i="2"/>
  <c r="S405" i="2" s="1"/>
  <c r="Q404" i="2"/>
  <c r="S404" i="2" s="1"/>
  <c r="Q403" i="2"/>
  <c r="S403" i="2" s="1"/>
  <c r="Q402" i="2"/>
  <c r="S402" i="2" s="1"/>
  <c r="Q401" i="2"/>
  <c r="S401" i="2" s="1"/>
  <c r="Q400" i="2"/>
  <c r="S400" i="2" s="1"/>
  <c r="Q399" i="2"/>
  <c r="S399" i="2" s="1"/>
  <c r="Q398" i="2"/>
  <c r="S398" i="2" s="1"/>
  <c r="Q397" i="2"/>
  <c r="S397" i="2" s="1"/>
  <c r="Q396" i="2"/>
  <c r="S396" i="2" s="1"/>
  <c r="Q395" i="2"/>
  <c r="S395" i="2" s="1"/>
  <c r="Q394" i="2"/>
  <c r="S394" i="2" s="1"/>
  <c r="Q393" i="2"/>
  <c r="S393" i="2" s="1"/>
  <c r="Q392" i="2"/>
  <c r="S392" i="2" s="1"/>
  <c r="Q391" i="2"/>
  <c r="S391" i="2" s="1"/>
  <c r="Q390" i="2"/>
  <c r="S390" i="2" s="1"/>
  <c r="Q389" i="2"/>
  <c r="S389" i="2" s="1"/>
  <c r="Q388" i="2"/>
  <c r="S388" i="2" s="1"/>
  <c r="Q387" i="2"/>
  <c r="S387" i="2" s="1"/>
  <c r="Q386" i="2"/>
  <c r="S386" i="2" s="1"/>
  <c r="Q385" i="2"/>
  <c r="S385" i="2" s="1"/>
  <c r="Q384" i="2"/>
  <c r="S384" i="2" s="1"/>
  <c r="Q383" i="2"/>
  <c r="S383" i="2" s="1"/>
  <c r="Q382" i="2"/>
  <c r="S382" i="2" s="1"/>
  <c r="Q381" i="2"/>
  <c r="S381" i="2" s="1"/>
  <c r="Q380" i="2"/>
  <c r="S380" i="2" s="1"/>
  <c r="Q379" i="2"/>
  <c r="S379" i="2" s="1"/>
  <c r="Q378" i="2"/>
  <c r="S378" i="2" s="1"/>
  <c r="Q377" i="2"/>
  <c r="S377" i="2" s="1"/>
  <c r="Q376" i="2"/>
  <c r="S376" i="2" s="1"/>
  <c r="Q375" i="2"/>
  <c r="S375" i="2" s="1"/>
  <c r="Q374" i="2"/>
  <c r="S374" i="2" s="1"/>
  <c r="Q373" i="2"/>
  <c r="S373" i="2" s="1"/>
  <c r="Q372" i="2"/>
  <c r="S372" i="2" s="1"/>
  <c r="Q371" i="2"/>
  <c r="S371" i="2" s="1"/>
  <c r="Q370" i="2"/>
  <c r="S370" i="2" s="1"/>
  <c r="Q369" i="2"/>
  <c r="S369" i="2" s="1"/>
  <c r="Q368" i="2"/>
  <c r="S368" i="2" s="1"/>
  <c r="Q367" i="2"/>
  <c r="S367" i="2" s="1"/>
  <c r="Q366" i="2"/>
  <c r="S366" i="2" s="1"/>
  <c r="Q365" i="2"/>
  <c r="S365" i="2" s="1"/>
  <c r="Q364" i="2"/>
  <c r="S364" i="2" s="1"/>
  <c r="Q363" i="2"/>
  <c r="S363" i="2" s="1"/>
  <c r="Q362" i="2"/>
  <c r="S362" i="2" s="1"/>
  <c r="Q361" i="2"/>
  <c r="S361" i="2" s="1"/>
  <c r="Q360" i="2"/>
  <c r="S360" i="2" s="1"/>
  <c r="Q359" i="2"/>
  <c r="S359" i="2" s="1"/>
  <c r="Q358" i="2"/>
  <c r="S358" i="2" s="1"/>
  <c r="Q357" i="2"/>
  <c r="S357" i="2" s="1"/>
  <c r="Q356" i="2"/>
  <c r="S356" i="2" s="1"/>
  <c r="Q355" i="2"/>
  <c r="S355" i="2" s="1"/>
  <c r="Q354" i="2"/>
  <c r="S354" i="2" s="1"/>
  <c r="Q353" i="2"/>
  <c r="S353" i="2" s="1"/>
  <c r="Q352" i="2"/>
  <c r="S352" i="2" s="1"/>
  <c r="Q351" i="2"/>
  <c r="S351" i="2" s="1"/>
  <c r="Q350" i="2"/>
  <c r="S350" i="2" s="1"/>
  <c r="Q349" i="2"/>
  <c r="S349" i="2" s="1"/>
  <c r="Q348" i="2"/>
  <c r="S348" i="2" s="1"/>
  <c r="Q347" i="2"/>
  <c r="S347" i="2" s="1"/>
  <c r="Q346" i="2"/>
  <c r="S346" i="2" s="1"/>
  <c r="Q345" i="2"/>
  <c r="S345" i="2" s="1"/>
  <c r="Q344" i="2"/>
  <c r="S344" i="2" s="1"/>
  <c r="Q343" i="2"/>
  <c r="S343" i="2" s="1"/>
  <c r="Q342" i="2"/>
  <c r="S342" i="2" s="1"/>
  <c r="Q341" i="2"/>
  <c r="S341" i="2" s="1"/>
  <c r="Q340" i="2"/>
  <c r="S340" i="2" s="1"/>
  <c r="Q339" i="2"/>
  <c r="S339" i="2" s="1"/>
  <c r="Q338" i="2"/>
  <c r="S338" i="2" s="1"/>
  <c r="Q337" i="2"/>
  <c r="S337" i="2" s="1"/>
  <c r="Q336" i="2"/>
  <c r="S336" i="2" s="1"/>
  <c r="Q335" i="2"/>
  <c r="S335" i="2" s="1"/>
  <c r="Q334" i="2"/>
  <c r="S334" i="2" s="1"/>
  <c r="Q333" i="2"/>
  <c r="S333" i="2" s="1"/>
  <c r="Q332" i="2"/>
  <c r="S332" i="2" s="1"/>
  <c r="Q331" i="2"/>
  <c r="S331" i="2" s="1"/>
  <c r="Q330" i="2"/>
  <c r="S330" i="2" s="1"/>
  <c r="Q329" i="2"/>
  <c r="S329" i="2" s="1"/>
  <c r="Q328" i="2"/>
  <c r="S328" i="2" s="1"/>
  <c r="Q327" i="2"/>
  <c r="S327" i="2" s="1"/>
  <c r="Q326" i="2"/>
  <c r="S326" i="2" s="1"/>
  <c r="Q325" i="2"/>
  <c r="S325" i="2" s="1"/>
  <c r="Q324" i="2"/>
  <c r="S324" i="2" s="1"/>
  <c r="Q323" i="2"/>
  <c r="S323" i="2" s="1"/>
  <c r="Q322" i="2"/>
  <c r="S322" i="2" s="1"/>
  <c r="Q321" i="2"/>
  <c r="S321" i="2" s="1"/>
  <c r="Q320" i="2"/>
  <c r="S320" i="2" s="1"/>
  <c r="Q319" i="2"/>
  <c r="S319" i="2" s="1"/>
  <c r="Q318" i="2"/>
  <c r="S318" i="2" s="1"/>
  <c r="Q317" i="2"/>
  <c r="S317" i="2" s="1"/>
  <c r="Q316" i="2"/>
  <c r="S316" i="2" s="1"/>
  <c r="Q315" i="2"/>
  <c r="S315" i="2" s="1"/>
  <c r="Q314" i="2"/>
  <c r="S314" i="2" s="1"/>
  <c r="Q313" i="2"/>
  <c r="S313" i="2" s="1"/>
  <c r="Q312" i="2"/>
  <c r="S312" i="2" s="1"/>
  <c r="Q311" i="2"/>
  <c r="S311" i="2" s="1"/>
  <c r="Q310" i="2"/>
  <c r="S310" i="2" s="1"/>
  <c r="Q309" i="2"/>
  <c r="S309" i="2" s="1"/>
  <c r="Q308" i="2"/>
  <c r="S308" i="2" s="1"/>
  <c r="Q307" i="2"/>
  <c r="S307" i="2" s="1"/>
  <c r="Q306" i="2"/>
  <c r="S306" i="2" s="1"/>
  <c r="Q305" i="2"/>
  <c r="S305" i="2" s="1"/>
  <c r="Q304" i="2"/>
  <c r="S304" i="2" s="1"/>
  <c r="Q303" i="2"/>
  <c r="S303" i="2" s="1"/>
  <c r="Q302" i="2"/>
  <c r="S302" i="2" s="1"/>
  <c r="Q301" i="2"/>
  <c r="S301" i="2" s="1"/>
  <c r="Q300" i="2"/>
  <c r="S300" i="2" s="1"/>
  <c r="Q299" i="2"/>
  <c r="S299" i="2" s="1"/>
  <c r="Q298" i="2"/>
  <c r="S298" i="2" s="1"/>
  <c r="Q297" i="2"/>
  <c r="S297" i="2" s="1"/>
  <c r="Q296" i="2"/>
  <c r="S296" i="2" s="1"/>
  <c r="Q295" i="2"/>
  <c r="S295" i="2" s="1"/>
  <c r="Q294" i="2"/>
  <c r="S294" i="2" s="1"/>
  <c r="Q293" i="2"/>
  <c r="S293" i="2" s="1"/>
  <c r="Q292" i="2"/>
  <c r="S292" i="2" s="1"/>
  <c r="Q291" i="2"/>
  <c r="S291" i="2" s="1"/>
  <c r="Q290" i="2"/>
  <c r="S290" i="2" s="1"/>
  <c r="Q289" i="2"/>
  <c r="S289" i="2" s="1"/>
  <c r="Q288" i="2"/>
  <c r="S288" i="2" s="1"/>
  <c r="Q287" i="2"/>
  <c r="S287" i="2" s="1"/>
  <c r="Q286" i="2"/>
  <c r="S286" i="2" s="1"/>
  <c r="Q285" i="2"/>
  <c r="S285" i="2" s="1"/>
  <c r="Q284" i="2"/>
  <c r="S284" i="2" s="1"/>
  <c r="Q283" i="2"/>
  <c r="S283" i="2" s="1"/>
  <c r="Q282" i="2"/>
  <c r="S282" i="2" s="1"/>
  <c r="Q281" i="2"/>
  <c r="S281" i="2" s="1"/>
  <c r="Q280" i="2"/>
  <c r="S280" i="2" s="1"/>
  <c r="Q279" i="2"/>
  <c r="S279" i="2" s="1"/>
  <c r="Q278" i="2"/>
  <c r="S278" i="2" s="1"/>
  <c r="Q277" i="2"/>
  <c r="S277" i="2" s="1"/>
  <c r="Q276" i="2"/>
  <c r="S276" i="2" s="1"/>
  <c r="Q275" i="2"/>
  <c r="S275" i="2" s="1"/>
  <c r="Q274" i="2"/>
  <c r="S274" i="2" s="1"/>
  <c r="Q273" i="2"/>
  <c r="S273" i="2" s="1"/>
  <c r="Q272" i="2"/>
  <c r="S272" i="2" s="1"/>
  <c r="Q271" i="2"/>
  <c r="S271" i="2" s="1"/>
  <c r="Q270" i="2"/>
  <c r="S270" i="2" s="1"/>
  <c r="Q269" i="2"/>
  <c r="S269" i="2" s="1"/>
  <c r="Q268" i="2"/>
  <c r="S268" i="2" s="1"/>
  <c r="Q267" i="2"/>
  <c r="S267" i="2" s="1"/>
  <c r="Q266" i="2"/>
  <c r="S266" i="2" s="1"/>
  <c r="Q265" i="2"/>
  <c r="S265" i="2" s="1"/>
  <c r="Q264" i="2"/>
  <c r="S264" i="2" s="1"/>
  <c r="Q263" i="2"/>
  <c r="S263" i="2" s="1"/>
  <c r="Q262" i="2"/>
  <c r="S262" i="2" s="1"/>
  <c r="Q261" i="2"/>
  <c r="S261" i="2" s="1"/>
  <c r="Q260" i="2"/>
  <c r="S260" i="2" s="1"/>
  <c r="Q259" i="2"/>
  <c r="S259" i="2" s="1"/>
  <c r="Q258" i="2"/>
  <c r="S258" i="2" s="1"/>
  <c r="Q257" i="2"/>
  <c r="S257" i="2" s="1"/>
  <c r="Q256" i="2"/>
  <c r="S256" i="2" s="1"/>
  <c r="Q255" i="2"/>
  <c r="S255" i="2" s="1"/>
  <c r="Q254" i="2"/>
  <c r="S254" i="2" s="1"/>
  <c r="Q253" i="2"/>
  <c r="S253" i="2" s="1"/>
  <c r="Q252" i="2"/>
  <c r="S252" i="2" s="1"/>
  <c r="Q251" i="2"/>
  <c r="S251" i="2" s="1"/>
  <c r="Q250" i="2"/>
  <c r="S250" i="2" s="1"/>
  <c r="Q249" i="2"/>
  <c r="S249" i="2" s="1"/>
  <c r="Q248" i="2"/>
  <c r="S248" i="2" s="1"/>
  <c r="Q247" i="2"/>
  <c r="S247" i="2" s="1"/>
  <c r="Q246" i="2"/>
  <c r="S246" i="2" s="1"/>
  <c r="Q245" i="2"/>
  <c r="S245" i="2" s="1"/>
  <c r="Q244" i="2"/>
  <c r="S244" i="2" s="1"/>
  <c r="Q243" i="2"/>
  <c r="S243" i="2" s="1"/>
  <c r="Q242" i="2"/>
  <c r="S242" i="2" s="1"/>
  <c r="Q241" i="2"/>
  <c r="S241" i="2" s="1"/>
  <c r="Q240" i="2"/>
  <c r="S240" i="2" s="1"/>
  <c r="Q239" i="2"/>
  <c r="S239" i="2" s="1"/>
  <c r="Q238" i="2"/>
  <c r="S238" i="2" s="1"/>
  <c r="Q237" i="2"/>
  <c r="S237" i="2" s="1"/>
  <c r="Q236" i="2"/>
  <c r="S236" i="2" s="1"/>
  <c r="Q235" i="2"/>
  <c r="S235" i="2" s="1"/>
  <c r="Q234" i="2"/>
  <c r="S234" i="2" s="1"/>
  <c r="Q233" i="2"/>
  <c r="S233" i="2" s="1"/>
  <c r="Q232" i="2"/>
  <c r="S232" i="2" s="1"/>
  <c r="Q231" i="2"/>
  <c r="S231" i="2" s="1"/>
  <c r="Q230" i="2"/>
  <c r="S230" i="2" s="1"/>
  <c r="Q229" i="2"/>
  <c r="S229" i="2" s="1"/>
  <c r="Q228" i="2"/>
  <c r="S228" i="2" s="1"/>
  <c r="Q227" i="2"/>
  <c r="S227" i="2" s="1"/>
  <c r="Q226" i="2"/>
  <c r="S226" i="2" s="1"/>
  <c r="Q225" i="2"/>
  <c r="S225" i="2" s="1"/>
  <c r="Q224" i="2"/>
  <c r="S224" i="2" s="1"/>
  <c r="Q223" i="2"/>
  <c r="S223" i="2" s="1"/>
  <c r="Q222" i="2"/>
  <c r="S222" i="2" s="1"/>
  <c r="Q221" i="2"/>
  <c r="S221" i="2" s="1"/>
  <c r="Q220" i="2"/>
  <c r="S220" i="2" s="1"/>
  <c r="Q219" i="2"/>
  <c r="S219" i="2" s="1"/>
  <c r="Q218" i="2"/>
  <c r="S218" i="2" s="1"/>
  <c r="Q217" i="2"/>
  <c r="S217" i="2" s="1"/>
  <c r="Q216" i="2"/>
  <c r="S216" i="2" s="1"/>
  <c r="Q215" i="2"/>
  <c r="S215" i="2" s="1"/>
  <c r="Q214" i="2"/>
  <c r="S214" i="2" s="1"/>
  <c r="Q213" i="2"/>
  <c r="S213" i="2" s="1"/>
  <c r="Q212" i="2"/>
  <c r="S212" i="2" s="1"/>
  <c r="Q211" i="2"/>
  <c r="S211" i="2" s="1"/>
  <c r="Q210" i="2"/>
  <c r="S210" i="2" s="1"/>
  <c r="Q209" i="2"/>
  <c r="S209" i="2" s="1"/>
  <c r="Q208" i="2"/>
  <c r="S208" i="2" s="1"/>
  <c r="Q207" i="2"/>
  <c r="S207" i="2" s="1"/>
  <c r="Q206" i="2"/>
  <c r="S206" i="2" s="1"/>
  <c r="Q205" i="2"/>
  <c r="S205" i="2" s="1"/>
  <c r="Q204" i="2"/>
  <c r="S204" i="2" s="1"/>
  <c r="Q203" i="2"/>
  <c r="S203" i="2" s="1"/>
  <c r="Q202" i="2"/>
  <c r="S202" i="2" s="1"/>
  <c r="Q201" i="2"/>
  <c r="S201" i="2" s="1"/>
  <c r="Q200" i="2"/>
  <c r="S200" i="2" s="1"/>
  <c r="Q199" i="2"/>
  <c r="S199" i="2" s="1"/>
  <c r="Q198" i="2"/>
  <c r="S198" i="2" s="1"/>
  <c r="Q197" i="2"/>
  <c r="S197" i="2" s="1"/>
  <c r="Q196" i="2"/>
  <c r="S196" i="2" s="1"/>
  <c r="Q195" i="2"/>
  <c r="S195" i="2" s="1"/>
  <c r="Q194" i="2"/>
  <c r="S194" i="2" s="1"/>
  <c r="Q193" i="2"/>
  <c r="S193" i="2" s="1"/>
  <c r="Q192" i="2"/>
  <c r="S192" i="2" s="1"/>
  <c r="Q191" i="2"/>
  <c r="S191" i="2" s="1"/>
  <c r="Q190" i="2"/>
  <c r="S190" i="2" s="1"/>
  <c r="Q189" i="2"/>
  <c r="S189" i="2" s="1"/>
  <c r="Q188" i="2"/>
  <c r="S188" i="2" s="1"/>
  <c r="Q187" i="2"/>
  <c r="S187" i="2" s="1"/>
  <c r="Q186" i="2"/>
  <c r="S186" i="2" s="1"/>
  <c r="Q185" i="2"/>
  <c r="S185" i="2" s="1"/>
  <c r="Q184" i="2"/>
  <c r="S184" i="2" s="1"/>
  <c r="Q183" i="2"/>
  <c r="S183" i="2" s="1"/>
  <c r="Q182" i="2"/>
  <c r="S182" i="2" s="1"/>
  <c r="Q181" i="2"/>
  <c r="S181" i="2" s="1"/>
  <c r="Q180" i="2"/>
  <c r="S180" i="2" s="1"/>
  <c r="Q179" i="2"/>
  <c r="S179" i="2" s="1"/>
  <c r="Q178" i="2"/>
  <c r="S178" i="2" s="1"/>
  <c r="Q177" i="2"/>
  <c r="S177" i="2" s="1"/>
  <c r="Q176" i="2"/>
  <c r="S176" i="2" s="1"/>
  <c r="Q175" i="2"/>
  <c r="S175" i="2" s="1"/>
  <c r="Q174" i="2"/>
  <c r="S174" i="2" s="1"/>
  <c r="Q173" i="2"/>
  <c r="S173" i="2" s="1"/>
  <c r="Q172" i="2"/>
  <c r="S172" i="2" s="1"/>
  <c r="Q171" i="2"/>
  <c r="S171" i="2" s="1"/>
  <c r="Q170" i="2"/>
  <c r="S170" i="2" s="1"/>
  <c r="Q169" i="2"/>
  <c r="S169" i="2" s="1"/>
  <c r="Q168" i="2"/>
  <c r="S168" i="2" s="1"/>
  <c r="Q167" i="2"/>
  <c r="S167" i="2" s="1"/>
  <c r="Q166" i="2"/>
  <c r="S166" i="2" s="1"/>
  <c r="Q165" i="2"/>
  <c r="S165" i="2" s="1"/>
  <c r="Q164" i="2"/>
  <c r="S164" i="2" s="1"/>
  <c r="Q163" i="2"/>
  <c r="S163" i="2" s="1"/>
  <c r="Q162" i="2"/>
  <c r="S162" i="2" s="1"/>
  <c r="Q161" i="2"/>
  <c r="S161" i="2" s="1"/>
  <c r="Q160" i="2"/>
  <c r="S160" i="2" s="1"/>
  <c r="Q159" i="2"/>
  <c r="S159" i="2" s="1"/>
  <c r="Q158" i="2"/>
  <c r="S158" i="2" s="1"/>
  <c r="Q157" i="2"/>
  <c r="S157" i="2" s="1"/>
  <c r="Q156" i="2"/>
  <c r="S156" i="2" s="1"/>
  <c r="Q155" i="2"/>
  <c r="S155" i="2" s="1"/>
  <c r="Q154" i="2"/>
  <c r="S154" i="2" s="1"/>
  <c r="Q153" i="2"/>
  <c r="S153" i="2" s="1"/>
  <c r="Q152" i="2"/>
  <c r="S152" i="2" s="1"/>
  <c r="Q151" i="2"/>
  <c r="S151" i="2" s="1"/>
  <c r="Q150" i="2"/>
  <c r="S150" i="2" s="1"/>
  <c r="Q149" i="2"/>
  <c r="S149" i="2" s="1"/>
  <c r="Q148" i="2"/>
  <c r="S148" i="2" s="1"/>
  <c r="Q147" i="2"/>
  <c r="S147" i="2" s="1"/>
  <c r="Q146" i="2"/>
  <c r="S146" i="2" s="1"/>
  <c r="Q145" i="2"/>
  <c r="S145" i="2" s="1"/>
  <c r="Q144" i="2"/>
  <c r="S144" i="2" s="1"/>
  <c r="Q143" i="2"/>
  <c r="S143" i="2" s="1"/>
  <c r="Q142" i="2"/>
  <c r="S142" i="2" s="1"/>
  <c r="Q141" i="2"/>
  <c r="Q140" i="2"/>
  <c r="Q139" i="2"/>
  <c r="Q138" i="2"/>
  <c r="Q137" i="2"/>
  <c r="Q136" i="2"/>
  <c r="Q135" i="2"/>
  <c r="Q134" i="2"/>
  <c r="Q133" i="2"/>
  <c r="Q132" i="2"/>
  <c r="S132" i="2" s="1"/>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S92" i="2" s="1"/>
  <c r="Q91" i="2"/>
  <c r="S91" i="2" s="1"/>
  <c r="Q90" i="2"/>
  <c r="Q89" i="2"/>
  <c r="Q88" i="2"/>
  <c r="Q87" i="2"/>
  <c r="Q86" i="2"/>
  <c r="Q85" i="2"/>
  <c r="Q84" i="2"/>
  <c r="Q83" i="2"/>
  <c r="Q82" i="2"/>
  <c r="Q81" i="2"/>
  <c r="Q80" i="2"/>
  <c r="Q79" i="2"/>
  <c r="Q78" i="2"/>
  <c r="Q77" i="2"/>
  <c r="Q76" i="2"/>
  <c r="S76" i="2" s="1"/>
  <c r="Q75" i="2"/>
  <c r="S75" i="2" s="1"/>
  <c r="Q74" i="2"/>
  <c r="S74" i="2" s="1"/>
  <c r="Q73" i="2"/>
  <c r="S73" i="2" s="1"/>
  <c r="Q72" i="2"/>
  <c r="S72" i="2" s="1"/>
  <c r="Q71" i="2"/>
  <c r="S71" i="2" s="1"/>
  <c r="Q70" i="2"/>
  <c r="S70" i="2" s="1"/>
  <c r="Q69" i="2"/>
  <c r="S69" i="2" s="1"/>
  <c r="Q68" i="2"/>
  <c r="S68" i="2" s="1"/>
  <c r="Q67" i="2"/>
  <c r="S67" i="2" s="1"/>
  <c r="Q66" i="2"/>
  <c r="S66" i="2" s="1"/>
  <c r="Q65" i="2"/>
  <c r="S65" i="2" s="1"/>
  <c r="Q64" i="2"/>
  <c r="S64" i="2" s="1"/>
  <c r="Q63" i="2"/>
  <c r="Q62" i="2"/>
  <c r="Q61" i="2"/>
  <c r="S61" i="2" s="1"/>
  <c r="Q60" i="2"/>
  <c r="Q59" i="2"/>
  <c r="Q58" i="2"/>
  <c r="S58" i="2" s="1"/>
  <c r="Q57" i="2"/>
  <c r="S57" i="2" s="1"/>
  <c r="Q56" i="2"/>
  <c r="S56" i="2" s="1"/>
  <c r="Q55" i="2"/>
  <c r="S55" i="2" s="1"/>
  <c r="Q54" i="2"/>
  <c r="S54" i="2" s="1"/>
  <c r="Q53" i="2"/>
  <c r="S53" i="2" s="1"/>
  <c r="Q52" i="2"/>
  <c r="S52" i="2" s="1"/>
  <c r="Q51" i="2"/>
  <c r="S51" i="2" s="1"/>
  <c r="Q50" i="2"/>
  <c r="S50" i="2" s="1"/>
  <c r="Q49" i="2"/>
  <c r="S49" i="2" s="1"/>
  <c r="Q48" i="2"/>
  <c r="S48" i="2" s="1"/>
  <c r="Q47" i="2"/>
  <c r="Q46" i="2"/>
  <c r="Q45" i="2"/>
  <c r="Q44" i="2"/>
  <c r="Q43" i="2"/>
  <c r="Q42" i="2"/>
  <c r="Q41" i="2"/>
  <c r="Q40" i="2"/>
  <c r="Q39" i="2"/>
  <c r="S39" i="2" s="1"/>
  <c r="Q38" i="2"/>
  <c r="S38" i="2" s="1"/>
  <c r="Q37" i="2"/>
  <c r="S37" i="2" s="1"/>
  <c r="Q36" i="2"/>
  <c r="S36" i="2" s="1"/>
  <c r="Q35" i="2"/>
  <c r="S35" i="2" s="1"/>
  <c r="Q34" i="2"/>
  <c r="S34" i="2" s="1"/>
  <c r="Q33" i="2"/>
  <c r="S33" i="2" s="1"/>
  <c r="Q32" i="2"/>
  <c r="S32" i="2" s="1"/>
  <c r="Q31" i="2"/>
  <c r="S31" i="2" s="1"/>
  <c r="Q30" i="2"/>
  <c r="S30" i="2" s="1"/>
  <c r="Q29" i="2"/>
  <c r="S29" i="2" s="1"/>
  <c r="Q28" i="2"/>
  <c r="S28" i="2" s="1"/>
  <c r="Q27" i="2"/>
  <c r="S27" i="2" s="1"/>
  <c r="Q26" i="2"/>
  <c r="S26" i="2" s="1"/>
  <c r="Q25" i="2"/>
  <c r="Q24" i="2"/>
  <c r="Q23" i="2"/>
  <c r="Q22" i="2"/>
  <c r="Q21" i="2"/>
  <c r="Q20" i="2"/>
  <c r="Q19" i="2"/>
  <c r="S19" i="2" s="1"/>
  <c r="Q18" i="2"/>
  <c r="S18" i="2" s="1"/>
  <c r="Q17" i="2"/>
  <c r="S17" i="2" s="1"/>
  <c r="Q16" i="2"/>
  <c r="S16" i="2" s="1"/>
  <c r="Q15" i="2"/>
  <c r="S15" i="2" s="1"/>
  <c r="Q14" i="2"/>
  <c r="S14" i="2" s="1"/>
  <c r="Q13" i="2"/>
  <c r="S13" i="2" s="1"/>
  <c r="Q12" i="2"/>
  <c r="S12" i="2" s="1"/>
  <c r="Q11" i="2"/>
  <c r="S11" i="2" s="1"/>
  <c r="Q10" i="2"/>
  <c r="S10" i="2" s="1"/>
  <c r="Q9" i="2"/>
  <c r="S9" i="2" s="1"/>
  <c r="Q8" i="2"/>
  <c r="S8" i="2" s="1"/>
  <c r="Q7" i="2"/>
  <c r="S7" i="2" s="1"/>
  <c r="Q6" i="2"/>
  <c r="S6" i="2" s="1"/>
  <c r="Q5" i="2"/>
  <c r="S5" i="2" s="1"/>
  <c r="Q4" i="2"/>
  <c r="S4" i="2" s="1"/>
  <c r="Q3" i="2"/>
  <c r="S3" i="2" s="1"/>
  <c r="Q2" i="2"/>
  <c r="X10" i="2" l="1"/>
  <c r="S118" i="2"/>
  <c r="H59" i="3"/>
  <c r="S47" i="2"/>
  <c r="H15" i="3"/>
  <c r="S95" i="2"/>
  <c r="H36" i="3"/>
  <c r="S24" i="2"/>
  <c r="H6" i="3"/>
  <c r="S84" i="2"/>
  <c r="H27" i="3"/>
  <c r="S25" i="2"/>
  <c r="H7" i="3"/>
  <c r="S121" i="2"/>
  <c r="H62" i="3"/>
  <c r="S122" i="2"/>
  <c r="H63" i="3"/>
  <c r="S123" i="2"/>
  <c r="H64" i="3"/>
  <c r="S88" i="2"/>
  <c r="H31" i="3"/>
  <c r="S82" i="2"/>
  <c r="H25" i="3"/>
  <c r="S107" i="2"/>
  <c r="H48" i="3"/>
  <c r="S60" i="2"/>
  <c r="H17" i="3"/>
  <c r="W10" i="2"/>
  <c r="S85" i="2"/>
  <c r="H28" i="3"/>
  <c r="S86" i="2"/>
  <c r="H29" i="3"/>
  <c r="S134" i="2"/>
  <c r="H74" i="3"/>
  <c r="S87" i="2"/>
  <c r="H30" i="3"/>
  <c r="S40" i="2"/>
  <c r="H8" i="3"/>
  <c r="S124" i="2"/>
  <c r="H65" i="3"/>
  <c r="S101" i="2"/>
  <c r="H42" i="3"/>
  <c r="S46" i="2"/>
  <c r="H14" i="3"/>
  <c r="S106" i="2"/>
  <c r="H47" i="3"/>
  <c r="S59" i="2"/>
  <c r="H16" i="3"/>
  <c r="S119" i="2"/>
  <c r="H60" i="3"/>
  <c r="S2027" i="2"/>
  <c r="H85" i="3"/>
  <c r="S108" i="2"/>
  <c r="H49" i="3"/>
  <c r="S97" i="2"/>
  <c r="H38" i="3"/>
  <c r="S133" i="2"/>
  <c r="H73" i="3"/>
  <c r="S62" i="2"/>
  <c r="H18" i="3"/>
  <c r="S110" i="2"/>
  <c r="H51" i="3"/>
  <c r="S99" i="2"/>
  <c r="H40" i="3"/>
  <c r="S100" i="2"/>
  <c r="H41" i="3"/>
  <c r="S136" i="2"/>
  <c r="H76" i="3"/>
  <c r="S89" i="2"/>
  <c r="H32" i="3"/>
  <c r="S125" i="2"/>
  <c r="H66" i="3"/>
  <c r="S78" i="2"/>
  <c r="H21" i="3"/>
  <c r="S114" i="2"/>
  <c r="H55" i="3"/>
  <c r="S130" i="2"/>
  <c r="H71" i="3"/>
  <c r="S23" i="2"/>
  <c r="H5" i="3"/>
  <c r="S83" i="2"/>
  <c r="H26" i="3"/>
  <c r="S131" i="2"/>
  <c r="H72" i="3"/>
  <c r="S120" i="2"/>
  <c r="H61" i="3"/>
  <c r="S109" i="2"/>
  <c r="H50" i="3"/>
  <c r="S2" i="2"/>
  <c r="S98" i="2"/>
  <c r="H39" i="3"/>
  <c r="S63" i="2"/>
  <c r="H19" i="3"/>
  <c r="S111" i="2"/>
  <c r="H52" i="3"/>
  <c r="S135" i="2"/>
  <c r="H75" i="3"/>
  <c r="S112" i="2"/>
  <c r="H53" i="3"/>
  <c r="S41" i="2"/>
  <c r="H9" i="3"/>
  <c r="S77" i="2"/>
  <c r="H20" i="3"/>
  <c r="S113" i="2"/>
  <c r="H54" i="3"/>
  <c r="S137" i="2"/>
  <c r="H77" i="3"/>
  <c r="S42" i="2"/>
  <c r="H10" i="3"/>
  <c r="S90" i="2"/>
  <c r="H33" i="3"/>
  <c r="S102" i="2"/>
  <c r="H43" i="3"/>
  <c r="S126" i="2"/>
  <c r="H67" i="3"/>
  <c r="S138" i="2"/>
  <c r="H78" i="3"/>
  <c r="S43" i="2"/>
  <c r="H11" i="3"/>
  <c r="S79" i="2"/>
  <c r="H22" i="3"/>
  <c r="S103" i="2"/>
  <c r="H44" i="3"/>
  <c r="S115" i="2"/>
  <c r="H56" i="3"/>
  <c r="S127" i="2"/>
  <c r="H68" i="3"/>
  <c r="S139" i="2"/>
  <c r="H79" i="3"/>
  <c r="S22" i="2"/>
  <c r="H4" i="3"/>
  <c r="S94" i="2"/>
  <c r="H35" i="3"/>
  <c r="S2026" i="2"/>
  <c r="H84" i="3"/>
  <c r="S96" i="2"/>
  <c r="H37" i="3"/>
  <c r="S20" i="2"/>
  <c r="H2" i="3"/>
  <c r="S44" i="2"/>
  <c r="H12" i="3"/>
  <c r="S80" i="2"/>
  <c r="H23" i="3"/>
  <c r="S104" i="2"/>
  <c r="H45" i="3"/>
  <c r="S116" i="2"/>
  <c r="H57" i="3"/>
  <c r="S128" i="2"/>
  <c r="H69" i="3"/>
  <c r="S140" i="2"/>
  <c r="H80" i="3"/>
  <c r="S2024" i="2"/>
  <c r="H82" i="3"/>
  <c r="S21" i="2"/>
  <c r="H3" i="3"/>
  <c r="S45" i="2"/>
  <c r="H13" i="3"/>
  <c r="S81" i="2"/>
  <c r="H24" i="3"/>
  <c r="S93" i="2"/>
  <c r="H34" i="3"/>
  <c r="S105" i="2"/>
  <c r="H46" i="3"/>
  <c r="S117" i="2"/>
  <c r="H58" i="3"/>
  <c r="S129" i="2"/>
  <c r="H70" i="3"/>
  <c r="S141" i="2"/>
  <c r="H81" i="3"/>
  <c r="S2025" i="2"/>
  <c r="H83" i="3"/>
  <c r="X15" i="2" l="1"/>
  <c r="W15" i="2"/>
</calcChain>
</file>

<file path=xl/sharedStrings.xml><?xml version="1.0" encoding="utf-8"?>
<sst xmlns="http://schemas.openxmlformats.org/spreadsheetml/2006/main" count="14441" uniqueCount="1128">
  <si>
    <t>Branch</t>
  </si>
  <si>
    <t>Aurora</t>
  </si>
  <si>
    <t>USA</t>
  </si>
  <si>
    <t>Online</t>
  </si>
  <si>
    <t>Credit Card</t>
  </si>
  <si>
    <t>Glove It Women's Mod Oval Golf Glove</t>
  </si>
  <si>
    <t>Golf</t>
  </si>
  <si>
    <t>Smith</t>
  </si>
  <si>
    <t>Denver</t>
  </si>
  <si>
    <t>Mercurial Vapor 12 Academy Cleats</t>
  </si>
  <si>
    <t>Soccer</t>
  </si>
  <si>
    <t>Jensen</t>
  </si>
  <si>
    <t>Seattle</t>
  </si>
  <si>
    <t xml:space="preserve">Smart watch </t>
  </si>
  <si>
    <t>Electronics</t>
  </si>
  <si>
    <t>New Castle</t>
  </si>
  <si>
    <t>Glove It Women's Imperial Golf Glove</t>
  </si>
  <si>
    <t>Patterson</t>
  </si>
  <si>
    <t>Chicago</t>
  </si>
  <si>
    <t>Nichols</t>
  </si>
  <si>
    <t>Anaheim</t>
  </si>
  <si>
    <t>Potter</t>
  </si>
  <si>
    <t>Miami</t>
  </si>
  <si>
    <t>Hopkins</t>
  </si>
  <si>
    <t>Loveland</t>
  </si>
  <si>
    <t>Middleton</t>
  </si>
  <si>
    <t>Coquitlam</t>
  </si>
  <si>
    <t>Canada</t>
  </si>
  <si>
    <t>In Store</t>
  </si>
  <si>
    <t>Cash</t>
  </si>
  <si>
    <t>Vancouver</t>
  </si>
  <si>
    <t>Schwinn Comfort Bike Seat</t>
  </si>
  <si>
    <t>Biking</t>
  </si>
  <si>
    <t>Salas</t>
  </si>
  <si>
    <t>Los Angeles</t>
  </si>
  <si>
    <t>Deleon</t>
  </si>
  <si>
    <t>Toronto</t>
  </si>
  <si>
    <t>Buffalo</t>
  </si>
  <si>
    <t>Morales</t>
  </si>
  <si>
    <t>Richmond</t>
  </si>
  <si>
    <t>Duran</t>
  </si>
  <si>
    <t>Hamilton</t>
  </si>
  <si>
    <t>Mercurial Vapor 13 Elite FG</t>
  </si>
  <si>
    <t>Mountain View</t>
  </si>
  <si>
    <t>Debit Card</t>
  </si>
  <si>
    <t>MAZEL Two Way Golf Putter</t>
  </si>
  <si>
    <t>Frank</t>
  </si>
  <si>
    <t>Mccormick</t>
  </si>
  <si>
    <t>Calgary</t>
  </si>
  <si>
    <t>Davenport</t>
  </si>
  <si>
    <t>Brooklyn</t>
  </si>
  <si>
    <t>Taylormade Rocketballz Golf Balls</t>
  </si>
  <si>
    <t>Gonzalez</t>
  </si>
  <si>
    <t>Brownsville</t>
  </si>
  <si>
    <t>Mason</t>
  </si>
  <si>
    <t>Acosta</t>
  </si>
  <si>
    <t>Manchester</t>
  </si>
  <si>
    <t>Air Zoom Pegasus 37</t>
  </si>
  <si>
    <t>Bowman</t>
  </si>
  <si>
    <t>New York</t>
  </si>
  <si>
    <t>Allen</t>
  </si>
  <si>
    <t>Titleist Pro V1 Golf Balls Yellow</t>
  </si>
  <si>
    <t>Huffman</t>
  </si>
  <si>
    <t>Ottawa</t>
  </si>
  <si>
    <t>Thin Sports Headband, 5 Pcs</t>
  </si>
  <si>
    <t>Apparel</t>
  </si>
  <si>
    <t>Lawrenceville</t>
  </si>
  <si>
    <t>Men's Free TR 5.0 TB Training Shoe</t>
  </si>
  <si>
    <t>Marshall</t>
  </si>
  <si>
    <t>San Diego</t>
  </si>
  <si>
    <t>Glove It Imperial Golf Towel</t>
  </si>
  <si>
    <t>Burt</t>
  </si>
  <si>
    <t>Cote</t>
  </si>
  <si>
    <t>Webster</t>
  </si>
  <si>
    <t>Terry</t>
  </si>
  <si>
    <t>Team Golf New England Patriots Putter Grip</t>
  </si>
  <si>
    <t>Griffin</t>
  </si>
  <si>
    <t>Montreal</t>
  </si>
  <si>
    <t>Abbott</t>
  </si>
  <si>
    <t>Regina</t>
  </si>
  <si>
    <t>Cohen</t>
  </si>
  <si>
    <t>Harmon</t>
  </si>
  <si>
    <t>Women's X-Tech Golf Glove Left Hand</t>
  </si>
  <si>
    <t>Blackwell</t>
  </si>
  <si>
    <t>Edmonton</t>
  </si>
  <si>
    <t>Dri-FIT Victory Golf Polo</t>
  </si>
  <si>
    <t>Milwaukee</t>
  </si>
  <si>
    <t>Women's Tempo Shorts</t>
  </si>
  <si>
    <t>Berg</t>
  </si>
  <si>
    <t>Randall</t>
  </si>
  <si>
    <t>Galloway</t>
  </si>
  <si>
    <t>Levy</t>
  </si>
  <si>
    <t>Puma Golf Men's Flexlite Glove</t>
  </si>
  <si>
    <t>Wyatt</t>
  </si>
  <si>
    <t>Hayward</t>
  </si>
  <si>
    <t>Pierce</t>
  </si>
  <si>
    <t>Plymouth</t>
  </si>
  <si>
    <t>Forest Hills</t>
  </si>
  <si>
    <t>Mullins</t>
  </si>
  <si>
    <t>Defender Small Duffel Bag</t>
  </si>
  <si>
    <t>Mccullough</t>
  </si>
  <si>
    <t>Thompson</t>
  </si>
  <si>
    <t>Nelson</t>
  </si>
  <si>
    <t>Houston</t>
  </si>
  <si>
    <t>NB 455 V2 Closure Running Shoe</t>
  </si>
  <si>
    <t>Castaneda</t>
  </si>
  <si>
    <t>Newark</t>
  </si>
  <si>
    <t>Hebert</t>
  </si>
  <si>
    <t>North Vancouver</t>
  </si>
  <si>
    <t>ADG 3 Golf Shoes</t>
  </si>
  <si>
    <t>Haley</t>
  </si>
  <si>
    <t>Santa Cruz</t>
  </si>
  <si>
    <t>Mercado</t>
  </si>
  <si>
    <t>Martinsburg</t>
  </si>
  <si>
    <t>Campbell</t>
  </si>
  <si>
    <t>Weaver</t>
  </si>
  <si>
    <t>Bridgeton</t>
  </si>
  <si>
    <t>Hickman</t>
  </si>
  <si>
    <t>Leach</t>
  </si>
  <si>
    <t>Meyer</t>
  </si>
  <si>
    <t>Day</t>
  </si>
  <si>
    <t>West Vancouver</t>
  </si>
  <si>
    <t>Choi</t>
  </si>
  <si>
    <t>Harvey</t>
  </si>
  <si>
    <t>Keller</t>
  </si>
  <si>
    <t>Adams</t>
  </si>
  <si>
    <t>Pomona</t>
  </si>
  <si>
    <t>Kelly</t>
  </si>
  <si>
    <t>Roseville</t>
  </si>
  <si>
    <t>Sanchez</t>
  </si>
  <si>
    <t>Hammond</t>
  </si>
  <si>
    <t>Newton</t>
  </si>
  <si>
    <t>Wilson</t>
  </si>
  <si>
    <t>Mcallen</t>
  </si>
  <si>
    <t>Stein</t>
  </si>
  <si>
    <t>Mililani</t>
  </si>
  <si>
    <t>Summers</t>
  </si>
  <si>
    <t>Bird</t>
  </si>
  <si>
    <t>Schmidt</t>
  </si>
  <si>
    <t>Cleveland</t>
  </si>
  <si>
    <t>Blair</t>
  </si>
  <si>
    <t>Williams</t>
  </si>
  <si>
    <t>Fremont</t>
  </si>
  <si>
    <t>Chambers</t>
  </si>
  <si>
    <t>Roberts</t>
  </si>
  <si>
    <t>Burgess</t>
  </si>
  <si>
    <t>Burnaby</t>
  </si>
  <si>
    <t>Velez</t>
  </si>
  <si>
    <t>Winnipeg</t>
  </si>
  <si>
    <t>Carver</t>
  </si>
  <si>
    <t>Garland</t>
  </si>
  <si>
    <t>Sanders</t>
  </si>
  <si>
    <t>Lancaster</t>
  </si>
  <si>
    <t>Gibbs</t>
  </si>
  <si>
    <t>Barnes</t>
  </si>
  <si>
    <t>Surrey</t>
  </si>
  <si>
    <t>Adidas Sport Athletic Pullover Hooded</t>
  </si>
  <si>
    <t>Luna</t>
  </si>
  <si>
    <t>Daniels</t>
  </si>
  <si>
    <t>Short</t>
  </si>
  <si>
    <t>Gilbert</t>
  </si>
  <si>
    <t>San Francisco</t>
  </si>
  <si>
    <t>Beard</t>
  </si>
  <si>
    <t>Compton</t>
  </si>
  <si>
    <t>Potts</t>
  </si>
  <si>
    <t>Burris</t>
  </si>
  <si>
    <t>Bakersfield</t>
  </si>
  <si>
    <t>Salt Lake City</t>
  </si>
  <si>
    <t>Women's Ignite Slide</t>
  </si>
  <si>
    <t>Mcfarland</t>
  </si>
  <si>
    <t>Bellflower</t>
  </si>
  <si>
    <t>Larson</t>
  </si>
  <si>
    <t>Estes</t>
  </si>
  <si>
    <t>Honolulu</t>
  </si>
  <si>
    <t>Hill</t>
  </si>
  <si>
    <t>Cunningham</t>
  </si>
  <si>
    <t>Columbia</t>
  </si>
  <si>
    <t>Padilla</t>
  </si>
  <si>
    <t>Portland</t>
  </si>
  <si>
    <t>Men's F10 TRX FG</t>
  </si>
  <si>
    <t>Marion</t>
  </si>
  <si>
    <t>Mclaughlin</t>
  </si>
  <si>
    <t>Hernandez</t>
  </si>
  <si>
    <t>Bronx</t>
  </si>
  <si>
    <t>Sexton</t>
  </si>
  <si>
    <t>Wilkins</t>
  </si>
  <si>
    <t>Crawford</t>
  </si>
  <si>
    <t>Mens HeatGear Armour Compression Mock</t>
  </si>
  <si>
    <t>Dawson</t>
  </si>
  <si>
    <t>La Puente</t>
  </si>
  <si>
    <t>Lawrence</t>
  </si>
  <si>
    <t>Shepherd</t>
  </si>
  <si>
    <t>Mcfadden</t>
  </si>
  <si>
    <t>Gomez</t>
  </si>
  <si>
    <t>Christian</t>
  </si>
  <si>
    <t>Gardena</t>
  </si>
  <si>
    <t>Huff</t>
  </si>
  <si>
    <t>Norfolk</t>
  </si>
  <si>
    <t>Owen</t>
  </si>
  <si>
    <t>Tate</t>
  </si>
  <si>
    <t>Irvington</t>
  </si>
  <si>
    <t>Johnston</t>
  </si>
  <si>
    <t>Gaines</t>
  </si>
  <si>
    <t>Modesto</t>
  </si>
  <si>
    <t>Moran</t>
  </si>
  <si>
    <t>Bailey</t>
  </si>
  <si>
    <t>Scott</t>
  </si>
  <si>
    <t>Witt</t>
  </si>
  <si>
    <t>Enfield</t>
  </si>
  <si>
    <t>Robbins</t>
  </si>
  <si>
    <t>Freeport</t>
  </si>
  <si>
    <t>Soto</t>
  </si>
  <si>
    <t>Silver Spring</t>
  </si>
  <si>
    <t>Olson</t>
  </si>
  <si>
    <t>French</t>
  </si>
  <si>
    <t>Palm Springs</t>
  </si>
  <si>
    <t>Powell</t>
  </si>
  <si>
    <t>Dallas</t>
  </si>
  <si>
    <t>Stanton</t>
  </si>
  <si>
    <t>Greeley</t>
  </si>
  <si>
    <t>Spencer</t>
  </si>
  <si>
    <t>Roberson</t>
  </si>
  <si>
    <t>Carlsbad</t>
  </si>
  <si>
    <t>York</t>
  </si>
  <si>
    <t>Chapman</t>
  </si>
  <si>
    <t>Fort Lauderdale</t>
  </si>
  <si>
    <t>La Mirada</t>
  </si>
  <si>
    <t>Roseburg</t>
  </si>
  <si>
    <t>Phelps</t>
  </si>
  <si>
    <t>Santana</t>
  </si>
  <si>
    <t>ALPHA Heart Rate Monitor/Sport Watch</t>
  </si>
  <si>
    <t>Garcia</t>
  </si>
  <si>
    <t>Young</t>
  </si>
  <si>
    <t>Stone</t>
  </si>
  <si>
    <t>Ross</t>
  </si>
  <si>
    <t>Lewis</t>
  </si>
  <si>
    <t>Fontana</t>
  </si>
  <si>
    <t>Lithonia</t>
  </si>
  <si>
    <t>Andrews</t>
  </si>
  <si>
    <t>Phoenix</t>
  </si>
  <si>
    <t>Bridgestone e6 Straight Distance NFL Carolina</t>
  </si>
  <si>
    <t>Webb</t>
  </si>
  <si>
    <t>Murphy</t>
  </si>
  <si>
    <t>Elyria</t>
  </si>
  <si>
    <t>New Bedford</t>
  </si>
  <si>
    <t>Torres</t>
  </si>
  <si>
    <t>Barnett</t>
  </si>
  <si>
    <t>Astoria</t>
  </si>
  <si>
    <t>Rojas</t>
  </si>
  <si>
    <t>Monterrey</t>
  </si>
  <si>
    <t>Mexico</t>
  </si>
  <si>
    <t>Team Golf Texas Longhorns Putter Grip</t>
  </si>
  <si>
    <t>Bolingbrook</t>
  </si>
  <si>
    <t>Daniel</t>
  </si>
  <si>
    <t>Oconnell</t>
  </si>
  <si>
    <t>Hamtramck</t>
  </si>
  <si>
    <t>Delacruz</t>
  </si>
  <si>
    <t>Burton</t>
  </si>
  <si>
    <t>Madison</t>
  </si>
  <si>
    <t>Brown</t>
  </si>
  <si>
    <t>Tallahassee</t>
  </si>
  <si>
    <t>Haas</t>
  </si>
  <si>
    <t>Le</t>
  </si>
  <si>
    <t>Elk Grove</t>
  </si>
  <si>
    <t>San Jose</t>
  </si>
  <si>
    <t>Jonesboro</t>
  </si>
  <si>
    <t>Jones</t>
  </si>
  <si>
    <t>Cooper</t>
  </si>
  <si>
    <t>Kim</t>
  </si>
  <si>
    <t>Kenmore</t>
  </si>
  <si>
    <t>Carroll</t>
  </si>
  <si>
    <t>Guadalajara</t>
  </si>
  <si>
    <t>Lozano</t>
  </si>
  <si>
    <t>Carlisle</t>
  </si>
  <si>
    <t>Highland</t>
  </si>
  <si>
    <t>Fuller</t>
  </si>
  <si>
    <t>Ballwin</t>
  </si>
  <si>
    <t>Robertson</t>
  </si>
  <si>
    <t>Greene</t>
  </si>
  <si>
    <t>Terrell</t>
  </si>
  <si>
    <t>Montoya</t>
  </si>
  <si>
    <t>Albuquerque</t>
  </si>
  <si>
    <t>Las Vegas</t>
  </si>
  <si>
    <t>Parker</t>
  </si>
  <si>
    <t>Sacramento</t>
  </si>
  <si>
    <t>Spring Valley</t>
  </si>
  <si>
    <t>West Orange</t>
  </si>
  <si>
    <t>Mcknight</t>
  </si>
  <si>
    <t>Sharp</t>
  </si>
  <si>
    <t>Bates</t>
  </si>
  <si>
    <t>Hancock</t>
  </si>
  <si>
    <t>Waipahu</t>
  </si>
  <si>
    <t>Carter</t>
  </si>
  <si>
    <t>Darn Tough Hiker Full Cushion</t>
  </si>
  <si>
    <t>Outdoors</t>
  </si>
  <si>
    <t>Dixon</t>
  </si>
  <si>
    <t>Lodi</t>
  </si>
  <si>
    <t>Pham</t>
  </si>
  <si>
    <t>Haynes</t>
  </si>
  <si>
    <t>Bond</t>
  </si>
  <si>
    <t>Hanson</t>
  </si>
  <si>
    <t>Union City</t>
  </si>
  <si>
    <t>Ortega</t>
  </si>
  <si>
    <t>Los Cabos</t>
  </si>
  <si>
    <t>Rangel</t>
  </si>
  <si>
    <t>Marquez</t>
  </si>
  <si>
    <t>Carmichael</t>
  </si>
  <si>
    <t>Riverside</t>
  </si>
  <si>
    <t>Foster</t>
  </si>
  <si>
    <t>Mathis</t>
  </si>
  <si>
    <t>West Lafayette</t>
  </si>
  <si>
    <t>Green</t>
  </si>
  <si>
    <t>Elliott</t>
  </si>
  <si>
    <t>Alvarado</t>
  </si>
  <si>
    <t>Strongsville</t>
  </si>
  <si>
    <t>Gilmore</t>
  </si>
  <si>
    <t>Del Rio</t>
  </si>
  <si>
    <t>Flowers</t>
  </si>
  <si>
    <t>Orlando</t>
  </si>
  <si>
    <t>Vance</t>
  </si>
  <si>
    <t>Billings</t>
  </si>
  <si>
    <t>Cantu</t>
  </si>
  <si>
    <t>Reynolds</t>
  </si>
  <si>
    <t>Gallegos</t>
  </si>
  <si>
    <t>Eaton</t>
  </si>
  <si>
    <t>Dalton</t>
  </si>
  <si>
    <t>Gillespie</t>
  </si>
  <si>
    <t>Detroit</t>
  </si>
  <si>
    <t>Farmer</t>
  </si>
  <si>
    <t>Long Beach</t>
  </si>
  <si>
    <t>Mitchell</t>
  </si>
  <si>
    <t>Costa Mesa</t>
  </si>
  <si>
    <t>Giles</t>
  </si>
  <si>
    <t>Bauer</t>
  </si>
  <si>
    <t>Lara</t>
  </si>
  <si>
    <t>Hollywood</t>
  </si>
  <si>
    <t>Hodges</t>
  </si>
  <si>
    <t>Phillips</t>
  </si>
  <si>
    <t>Riggs</t>
  </si>
  <si>
    <t>Riley</t>
  </si>
  <si>
    <t>Hughes</t>
  </si>
  <si>
    <t>East Brunswick</t>
  </si>
  <si>
    <t>Women's Ignite PIP VI Slide</t>
  </si>
  <si>
    <t>Reeves</t>
  </si>
  <si>
    <t>Saunders</t>
  </si>
  <si>
    <t>Team Golf St. Louis Cardinals Putter Grip</t>
  </si>
  <si>
    <t>Small</t>
  </si>
  <si>
    <t>Frazier</t>
  </si>
  <si>
    <t>Simon</t>
  </si>
  <si>
    <t>Mount Prospect</t>
  </si>
  <si>
    <t>Rios</t>
  </si>
  <si>
    <t>Hendricks</t>
  </si>
  <si>
    <t>Fowler</t>
  </si>
  <si>
    <t>Canton</t>
  </si>
  <si>
    <t>Morgan</t>
  </si>
  <si>
    <t>Hart</t>
  </si>
  <si>
    <t>Brady</t>
  </si>
  <si>
    <t>Warner</t>
  </si>
  <si>
    <t>Guerra</t>
  </si>
  <si>
    <t>Gallagher</t>
  </si>
  <si>
    <t>Taylor</t>
  </si>
  <si>
    <t>Villa</t>
  </si>
  <si>
    <t>Johnson</t>
  </si>
  <si>
    <t>Farrell</t>
  </si>
  <si>
    <t>Chang</t>
  </si>
  <si>
    <t>Warren</t>
  </si>
  <si>
    <t>Whitney</t>
  </si>
  <si>
    <t>Katy</t>
  </si>
  <si>
    <t>Clay</t>
  </si>
  <si>
    <t>Moreno</t>
  </si>
  <si>
    <t>West</t>
  </si>
  <si>
    <t>Russell</t>
  </si>
  <si>
    <t>Chung</t>
  </si>
  <si>
    <t>Lee</t>
  </si>
  <si>
    <t>Middletown</t>
  </si>
  <si>
    <t>Wheeler</t>
  </si>
  <si>
    <t>Franklin</t>
  </si>
  <si>
    <t>Holmes</t>
  </si>
  <si>
    <t>Kennedy</t>
  </si>
  <si>
    <t>Murfreesboro</t>
  </si>
  <si>
    <t>Mack</t>
  </si>
  <si>
    <t>Key</t>
  </si>
  <si>
    <t>Cherry</t>
  </si>
  <si>
    <t>Armstrong</t>
  </si>
  <si>
    <t>Shelton</t>
  </si>
  <si>
    <t>Lawson</t>
  </si>
  <si>
    <t>Gordon</t>
  </si>
  <si>
    <t>Casey</t>
  </si>
  <si>
    <t>Joyce</t>
  </si>
  <si>
    <t>Holloway</t>
  </si>
  <si>
    <t>Jackson</t>
  </si>
  <si>
    <t>King</t>
  </si>
  <si>
    <t>Noel</t>
  </si>
  <si>
    <t>Lindenhurst</t>
  </si>
  <si>
    <t>Daugherty</t>
  </si>
  <si>
    <t>Evans</t>
  </si>
  <si>
    <t>Moose Jaw</t>
  </si>
  <si>
    <t>Beck</t>
  </si>
  <si>
    <t>Troy</t>
  </si>
  <si>
    <t>Hoffman</t>
  </si>
  <si>
    <t>Jacobs</t>
  </si>
  <si>
    <t>Watkins</t>
  </si>
  <si>
    <t>Martin</t>
  </si>
  <si>
    <t>Villegas</t>
  </si>
  <si>
    <t>Huntington Station</t>
  </si>
  <si>
    <t>Titleist Pro V1x High Numbers Golf Balls</t>
  </si>
  <si>
    <t>Anderson</t>
  </si>
  <si>
    <t>Joliet</t>
  </si>
  <si>
    <t>Boyle</t>
  </si>
  <si>
    <t>Collins</t>
  </si>
  <si>
    <t>Mentor</t>
  </si>
  <si>
    <t>Wespor Women's Convertible Hiking Pants</t>
  </si>
  <si>
    <t>Wu</t>
  </si>
  <si>
    <t>Hood</t>
  </si>
  <si>
    <t>Training Mask</t>
  </si>
  <si>
    <t>Browning</t>
  </si>
  <si>
    <t>Ward</t>
  </si>
  <si>
    <t>Avila</t>
  </si>
  <si>
    <t>Bryan</t>
  </si>
  <si>
    <t>Charlotte</t>
  </si>
  <si>
    <t>Arnold</t>
  </si>
  <si>
    <t>Endicott</t>
  </si>
  <si>
    <t>Roman</t>
  </si>
  <si>
    <t>Fairfield</t>
  </si>
  <si>
    <t>Sweeney</t>
  </si>
  <si>
    <t>Garden Grove</t>
  </si>
  <si>
    <t>James</t>
  </si>
  <si>
    <t>Merritt</t>
  </si>
  <si>
    <t>Kramer</t>
  </si>
  <si>
    <t>Ortiz</t>
  </si>
  <si>
    <t>Stokes</t>
  </si>
  <si>
    <t>Tampa</t>
  </si>
  <si>
    <t>Ewing</t>
  </si>
  <si>
    <t>Ashley</t>
  </si>
  <si>
    <t>Vasquez</t>
  </si>
  <si>
    <t>Moses</t>
  </si>
  <si>
    <t>Horton</t>
  </si>
  <si>
    <t>Mcdonald</t>
  </si>
  <si>
    <t>Men's Deutschland Weltmeister Winners Bl</t>
  </si>
  <si>
    <t>Team Golf San Francisco Giants Putter Grip</t>
  </si>
  <si>
    <t>Colon</t>
  </si>
  <si>
    <t>Hiking Survival Guide</t>
  </si>
  <si>
    <t>Cline</t>
  </si>
  <si>
    <t>Robles</t>
  </si>
  <si>
    <t>Hunt</t>
  </si>
  <si>
    <t>Motorcycle Riding Glasses Goggle Kit</t>
  </si>
  <si>
    <t>Bray</t>
  </si>
  <si>
    <t>Amarillo</t>
  </si>
  <si>
    <t>Wooten</t>
  </si>
  <si>
    <t>Columbus</t>
  </si>
  <si>
    <t>Encinitas</t>
  </si>
  <si>
    <t>Shaffer</t>
  </si>
  <si>
    <t>Philadelphia</t>
  </si>
  <si>
    <t>Clark</t>
  </si>
  <si>
    <t>Vincent</t>
  </si>
  <si>
    <t>Mcgrath</t>
  </si>
  <si>
    <t>Jenkins</t>
  </si>
  <si>
    <t>Camacho</t>
  </si>
  <si>
    <t>Chandler</t>
  </si>
  <si>
    <t>Goose Creek</t>
  </si>
  <si>
    <t>Tyler</t>
  </si>
  <si>
    <t>Lenoir</t>
  </si>
  <si>
    <t>Justice</t>
  </si>
  <si>
    <t>Medina</t>
  </si>
  <si>
    <t>Ingram</t>
  </si>
  <si>
    <t>Mcdowell</t>
  </si>
  <si>
    <t>Buchanan</t>
  </si>
  <si>
    <t>Rock Hill</t>
  </si>
  <si>
    <t>Miller</t>
  </si>
  <si>
    <t>Weber</t>
  </si>
  <si>
    <t>Youth Black/Red Away Match Jersey</t>
  </si>
  <si>
    <t>Todd</t>
  </si>
  <si>
    <t>Coleman</t>
  </si>
  <si>
    <t>Fisher</t>
  </si>
  <si>
    <t>Holland</t>
  </si>
  <si>
    <t>Erickson</t>
  </si>
  <si>
    <t>Tempe</t>
  </si>
  <si>
    <t>Wilder</t>
  </si>
  <si>
    <t>Wheaton</t>
  </si>
  <si>
    <t>Benson</t>
  </si>
  <si>
    <t>Lopez</t>
  </si>
  <si>
    <t>Valdez</t>
  </si>
  <si>
    <t>Squamish</t>
  </si>
  <si>
    <t>Pickett</t>
  </si>
  <si>
    <t>Azusa</t>
  </si>
  <si>
    <t>Davis</t>
  </si>
  <si>
    <t>Horn</t>
  </si>
  <si>
    <t>Escondido</t>
  </si>
  <si>
    <t>Men's Germany Black Crest Away Tee</t>
  </si>
  <si>
    <t>Meridian</t>
  </si>
  <si>
    <t>Gray</t>
  </si>
  <si>
    <t>San Antonio</t>
  </si>
  <si>
    <t>Mcpherson</t>
  </si>
  <si>
    <t>Fischer</t>
  </si>
  <si>
    <t>Wolfe</t>
  </si>
  <si>
    <t>Santiago</t>
  </si>
  <si>
    <t>Thomas</t>
  </si>
  <si>
    <t>Butler</t>
  </si>
  <si>
    <t>Mccoy</t>
  </si>
  <si>
    <t>Parsons</t>
  </si>
  <si>
    <t>Augusta</t>
  </si>
  <si>
    <t>Buckley</t>
  </si>
  <si>
    <t>Bolton</t>
  </si>
  <si>
    <t>Moore</t>
  </si>
  <si>
    <t>Fullerton</t>
  </si>
  <si>
    <t>Moody</t>
  </si>
  <si>
    <t>Glendale</t>
  </si>
  <si>
    <t>Rush</t>
  </si>
  <si>
    <t>Marietta</t>
  </si>
  <si>
    <t>Rodgers</t>
  </si>
  <si>
    <t>Mclaughli</t>
  </si>
  <si>
    <t>Trujillo</t>
  </si>
  <si>
    <t>White</t>
  </si>
  <si>
    <t>Apexcam 4K 20MP WiFi Action Camera</t>
  </si>
  <si>
    <t>Stanley</t>
  </si>
  <si>
    <t>Jimenez</t>
  </si>
  <si>
    <t>Gilroy</t>
  </si>
  <si>
    <t>Burns</t>
  </si>
  <si>
    <t>Vega</t>
  </si>
  <si>
    <t>Stockton</t>
  </si>
  <si>
    <t>Boys' Team Digi Jammer</t>
  </si>
  <si>
    <t>Fields</t>
  </si>
  <si>
    <t>Bruce</t>
  </si>
  <si>
    <t>Walker</t>
  </si>
  <si>
    <t>Fort Washington</t>
  </si>
  <si>
    <t>Marysville</t>
  </si>
  <si>
    <t>Porterville</t>
  </si>
  <si>
    <t>Marsh</t>
  </si>
  <si>
    <t>Cruz</t>
  </si>
  <si>
    <t>Martinez</t>
  </si>
  <si>
    <t>Fleming</t>
  </si>
  <si>
    <t>Lompoc</t>
  </si>
  <si>
    <t>Li</t>
  </si>
  <si>
    <t>Morrow</t>
  </si>
  <si>
    <t>Rodriguez</t>
  </si>
  <si>
    <t>Maddox</t>
  </si>
  <si>
    <t>Blake</t>
  </si>
  <si>
    <t>Riddle</t>
  </si>
  <si>
    <t>Fort Worth</t>
  </si>
  <si>
    <t>Hempstead</t>
  </si>
  <si>
    <t>Williamson</t>
  </si>
  <si>
    <t>Zimmerman</t>
  </si>
  <si>
    <t>Princeton</t>
  </si>
  <si>
    <t>Donovan</t>
  </si>
  <si>
    <t>Forbes</t>
  </si>
  <si>
    <t>GoPro MAX — Waterproof 360</t>
  </si>
  <si>
    <t>Aguilar</t>
  </si>
  <si>
    <t>El Monte</t>
  </si>
  <si>
    <t>Rivas</t>
  </si>
  <si>
    <t>Ali</t>
  </si>
  <si>
    <t>Littleton</t>
  </si>
  <si>
    <t>Wolf</t>
  </si>
  <si>
    <t>Bennett</t>
  </si>
  <si>
    <t>Nielsen</t>
  </si>
  <si>
    <t>Santa Ana</t>
  </si>
  <si>
    <t>Melton</t>
  </si>
  <si>
    <t>Dunn</t>
  </si>
  <si>
    <t>Pena</t>
  </si>
  <si>
    <t>Burnsville</t>
  </si>
  <si>
    <t>Clementon</t>
  </si>
  <si>
    <t>Garrett</t>
  </si>
  <si>
    <t>Sheppard</t>
  </si>
  <si>
    <t>Sparks</t>
  </si>
  <si>
    <t>Woodward</t>
  </si>
  <si>
    <t>Granada Hills</t>
  </si>
  <si>
    <t>Lansdale</t>
  </si>
  <si>
    <t>Power Tower Workout Pull Up &amp; Dip Station</t>
  </si>
  <si>
    <t>Myers</t>
  </si>
  <si>
    <t>Ramos</t>
  </si>
  <si>
    <t>Rose</t>
  </si>
  <si>
    <t>Roth</t>
  </si>
  <si>
    <t>Rhodes</t>
  </si>
  <si>
    <t>Baldwin Park</t>
  </si>
  <si>
    <t>Atkinson</t>
  </si>
  <si>
    <t>Baltimore</t>
  </si>
  <si>
    <t>New Haven</t>
  </si>
  <si>
    <t>Virginia Beach</t>
  </si>
  <si>
    <t>Steele</t>
  </si>
  <si>
    <t>Gardner</t>
  </si>
  <si>
    <t>Everton</t>
  </si>
  <si>
    <t>Santos</t>
  </si>
  <si>
    <t>Higgins</t>
  </si>
  <si>
    <t>Parks</t>
  </si>
  <si>
    <t>Grant</t>
  </si>
  <si>
    <t>Simmons</t>
  </si>
  <si>
    <t>Sharpe</t>
  </si>
  <si>
    <t>Holt</t>
  </si>
  <si>
    <t>Albert</t>
  </si>
  <si>
    <t>Mayo</t>
  </si>
  <si>
    <t>Gay</t>
  </si>
  <si>
    <t>Mckinney</t>
  </si>
  <si>
    <t>Walters</t>
  </si>
  <si>
    <t>Algonquin</t>
  </si>
  <si>
    <t>Pennington</t>
  </si>
  <si>
    <t>Atlanta</t>
  </si>
  <si>
    <t>Bismarck</t>
  </si>
  <si>
    <t>Robinson</t>
  </si>
  <si>
    <t>Brighton</t>
  </si>
  <si>
    <t>Morrison</t>
  </si>
  <si>
    <t>Ryan</t>
  </si>
  <si>
    <t>Cupertino</t>
  </si>
  <si>
    <t>Wood</t>
  </si>
  <si>
    <t>Lindsay</t>
  </si>
  <si>
    <t>Sandoval</t>
  </si>
  <si>
    <t>Nolan</t>
  </si>
  <si>
    <t>Gaithersburg</t>
  </si>
  <si>
    <t>Mcneil</t>
  </si>
  <si>
    <t>Lilburn</t>
  </si>
  <si>
    <t>Lockport</t>
  </si>
  <si>
    <t>Stevens</t>
  </si>
  <si>
    <t>Garrison</t>
  </si>
  <si>
    <t>Mission Viejo</t>
  </si>
  <si>
    <t>Prince</t>
  </si>
  <si>
    <t>Goff</t>
  </si>
  <si>
    <t>Bridgestone e6 Straight Distance Balls</t>
  </si>
  <si>
    <t>Rochester</t>
  </si>
  <si>
    <t>Roswell</t>
  </si>
  <si>
    <t>Manning</t>
  </si>
  <si>
    <t>Springfield</t>
  </si>
  <si>
    <t>Staten Island</t>
  </si>
  <si>
    <t>Austin</t>
  </si>
  <si>
    <t>Sanford</t>
  </si>
  <si>
    <t>Sunnyvale</t>
  </si>
  <si>
    <t>Massey</t>
  </si>
  <si>
    <t>Rocha</t>
  </si>
  <si>
    <t>Coffey</t>
  </si>
  <si>
    <t>Glass</t>
  </si>
  <si>
    <t>Barlow</t>
  </si>
  <si>
    <t>Tanner</t>
  </si>
  <si>
    <t>Tyson</t>
  </si>
  <si>
    <t>Hester</t>
  </si>
  <si>
    <t>Antioch</t>
  </si>
  <si>
    <t>Baytown</t>
  </si>
  <si>
    <t>Carson</t>
  </si>
  <si>
    <t>Whitehead</t>
  </si>
  <si>
    <t>Corona</t>
  </si>
  <si>
    <t>Friedman</t>
  </si>
  <si>
    <t>Hayes</t>
  </si>
  <si>
    <t>Dearborn</t>
  </si>
  <si>
    <t>Castillo</t>
  </si>
  <si>
    <t>Elgin</t>
  </si>
  <si>
    <t>Men's Tech II T-Shirt</t>
  </si>
  <si>
    <t>Hale</t>
  </si>
  <si>
    <t>Indianapolis</t>
  </si>
  <si>
    <t>Ithaca</t>
  </si>
  <si>
    <t>Howard</t>
  </si>
  <si>
    <t>Memphis</t>
  </si>
  <si>
    <t>Mcmahon</t>
  </si>
  <si>
    <t>Mesa</t>
  </si>
  <si>
    <t>Porter</t>
  </si>
  <si>
    <t>Suarez</t>
  </si>
  <si>
    <t>Wang</t>
  </si>
  <si>
    <t>Stafford</t>
  </si>
  <si>
    <t>Alhambra</t>
  </si>
  <si>
    <t>Peck</t>
  </si>
  <si>
    <t>Carrollton</t>
  </si>
  <si>
    <t>Dorsey</t>
  </si>
  <si>
    <t>Edison</t>
  </si>
  <si>
    <t>Matthews</t>
  </si>
  <si>
    <t>Pratt</t>
  </si>
  <si>
    <t>Tucson</t>
  </si>
  <si>
    <t>Tustin</t>
  </si>
  <si>
    <t>Watts</t>
  </si>
  <si>
    <t>Calderon</t>
  </si>
  <si>
    <t>San Ramon</t>
  </si>
  <si>
    <t>Francis</t>
  </si>
  <si>
    <t>Leon</t>
  </si>
  <si>
    <t>Walsh</t>
  </si>
  <si>
    <t>Mejia</t>
  </si>
  <si>
    <t>Koch</t>
  </si>
  <si>
    <t>Sears</t>
  </si>
  <si>
    <t>Callahan</t>
  </si>
  <si>
    <t>Bayes</t>
  </si>
  <si>
    <t>Boyd</t>
  </si>
  <si>
    <t>Romero</t>
  </si>
  <si>
    <t>Wade</t>
  </si>
  <si>
    <t>Bright</t>
  </si>
  <si>
    <t>Cooley</t>
  </si>
  <si>
    <t>Placentia</t>
  </si>
  <si>
    <t>Kelley</t>
  </si>
  <si>
    <t>Blankenship</t>
  </si>
  <si>
    <t>Golden</t>
  </si>
  <si>
    <t>Wright</t>
  </si>
  <si>
    <t>Mann</t>
  </si>
  <si>
    <t>Bend</t>
  </si>
  <si>
    <t>Kenner</t>
  </si>
  <si>
    <t>Sweet</t>
  </si>
  <si>
    <t>Anthony</t>
  </si>
  <si>
    <t>Byrd</t>
  </si>
  <si>
    <t>Hall</t>
  </si>
  <si>
    <t>Rowland</t>
  </si>
  <si>
    <t>Rutledge</t>
  </si>
  <si>
    <t>Cycling Jersey Men Summer Short Sleeve</t>
  </si>
  <si>
    <t>Chino Hills</t>
  </si>
  <si>
    <t>Black</t>
  </si>
  <si>
    <t>Morrisville</t>
  </si>
  <si>
    <t>Port Moody</t>
  </si>
  <si>
    <t>Harper</t>
  </si>
  <si>
    <t>Jarvis</t>
  </si>
  <si>
    <t>Barr</t>
  </si>
  <si>
    <t>Hewitt</t>
  </si>
  <si>
    <t>Rosa</t>
  </si>
  <si>
    <t>Wiley</t>
  </si>
  <si>
    <t>Rivera</t>
  </si>
  <si>
    <t>Ventura</t>
  </si>
  <si>
    <t>Pruitt</t>
  </si>
  <si>
    <t>Contreras</t>
  </si>
  <si>
    <t>Dell Laptop</t>
  </si>
  <si>
    <t>Delgado</t>
  </si>
  <si>
    <t>Dillard</t>
  </si>
  <si>
    <t>Montgomery</t>
  </si>
  <si>
    <t>Raymond</t>
  </si>
  <si>
    <t>Alexander</t>
  </si>
  <si>
    <t>Mccarthy</t>
  </si>
  <si>
    <t>Conley</t>
  </si>
  <si>
    <t>Victoria</t>
  </si>
  <si>
    <t>Downs</t>
  </si>
  <si>
    <t>Newburgh</t>
  </si>
  <si>
    <t>Knight</t>
  </si>
  <si>
    <t>Henderson</t>
  </si>
  <si>
    <t>Booker</t>
  </si>
  <si>
    <t>Duffy</t>
  </si>
  <si>
    <t>Nash</t>
  </si>
  <si>
    <t>Nixon</t>
  </si>
  <si>
    <t>Curry</t>
  </si>
  <si>
    <t>Reid</t>
  </si>
  <si>
    <t>Valrico</t>
  </si>
  <si>
    <t>Russo</t>
  </si>
  <si>
    <t>Maxwell</t>
  </si>
  <si>
    <t>Ayers</t>
  </si>
  <si>
    <t>Graves</t>
  </si>
  <si>
    <t>Park</t>
  </si>
  <si>
    <t>Beloit</t>
  </si>
  <si>
    <t>Oneil</t>
  </si>
  <si>
    <t>Faulkner</t>
  </si>
  <si>
    <t>Hialeah</t>
  </si>
  <si>
    <t>Church</t>
  </si>
  <si>
    <t>Kerr</t>
  </si>
  <si>
    <t>Vista</t>
  </si>
  <si>
    <t>Nunez</t>
  </si>
  <si>
    <t>Price</t>
  </si>
  <si>
    <t>Perez</t>
  </si>
  <si>
    <t>Team Golf Tennessee Volunteers Putter Grip</t>
  </si>
  <si>
    <t>Mahoney</t>
  </si>
  <si>
    <t>Andrade</t>
  </si>
  <si>
    <t>Hull</t>
  </si>
  <si>
    <t>David</t>
  </si>
  <si>
    <t>Sherman</t>
  </si>
  <si>
    <t>Schultz</t>
  </si>
  <si>
    <t>Banks</t>
  </si>
  <si>
    <t>Weeks</t>
  </si>
  <si>
    <t>Good</t>
  </si>
  <si>
    <t>Osborne</t>
  </si>
  <si>
    <t>Paul</t>
  </si>
  <si>
    <t>Trevino</t>
  </si>
  <si>
    <t>Clemons</t>
  </si>
  <si>
    <t>Harding</t>
  </si>
  <si>
    <t>Olsen</t>
  </si>
  <si>
    <t>Greer</t>
  </si>
  <si>
    <t>Leonard</t>
  </si>
  <si>
    <t>Wong</t>
  </si>
  <si>
    <t>Fletcher</t>
  </si>
  <si>
    <t>Chapel Hill</t>
  </si>
  <si>
    <t>Nieves</t>
  </si>
  <si>
    <t>Daly City</t>
  </si>
  <si>
    <t>Hodge</t>
  </si>
  <si>
    <t>George</t>
  </si>
  <si>
    <t>Moss</t>
  </si>
  <si>
    <t>Duncan</t>
  </si>
  <si>
    <t>Morin</t>
  </si>
  <si>
    <t>Cabrera</t>
  </si>
  <si>
    <t>Mcdaniel</t>
  </si>
  <si>
    <t>Eugene</t>
  </si>
  <si>
    <t>Landry</t>
  </si>
  <si>
    <t>Wynn</t>
  </si>
  <si>
    <t>Mcintosh</t>
  </si>
  <si>
    <t>Herring</t>
  </si>
  <si>
    <t>Hogan</t>
  </si>
  <si>
    <t>Beach</t>
  </si>
  <si>
    <t>Fuentes</t>
  </si>
  <si>
    <t>Benjamin</t>
  </si>
  <si>
    <t>Women's Pro Style Training Gloves</t>
  </si>
  <si>
    <t>Florissant</t>
  </si>
  <si>
    <t>Ramirez</t>
  </si>
  <si>
    <t>Sosa</t>
  </si>
  <si>
    <t>Mosley</t>
  </si>
  <si>
    <t>Langley</t>
  </si>
  <si>
    <t>Lowe</t>
  </si>
  <si>
    <t>Lynch</t>
  </si>
  <si>
    <t>Ballard</t>
  </si>
  <si>
    <t>Lott</t>
  </si>
  <si>
    <t>Cervantes</t>
  </si>
  <si>
    <t>Henry</t>
  </si>
  <si>
    <t>Knowles</t>
  </si>
  <si>
    <t>Navarro</t>
  </si>
  <si>
    <t>San Benito</t>
  </si>
  <si>
    <t>Harris</t>
  </si>
  <si>
    <t>Ellis</t>
  </si>
  <si>
    <t>Benton</t>
  </si>
  <si>
    <t>Rowe</t>
  </si>
  <si>
    <t>Irwin</t>
  </si>
  <si>
    <t>Stark</t>
  </si>
  <si>
    <t>Rogers</t>
  </si>
  <si>
    <t>Cannon</t>
  </si>
  <si>
    <t>H9 Heart Rate Sensor</t>
  </si>
  <si>
    <t>Leblanc</t>
  </si>
  <si>
    <t>Atkins</t>
  </si>
  <si>
    <t>Bridges</t>
  </si>
  <si>
    <t>Cotton</t>
  </si>
  <si>
    <t>Eagles Nest DryFly Rain Tarp</t>
  </si>
  <si>
    <t>Parrish</t>
  </si>
  <si>
    <t>Hobbs</t>
  </si>
  <si>
    <t>Cummings</t>
  </si>
  <si>
    <t>Hudson</t>
  </si>
  <si>
    <t>Durham</t>
  </si>
  <si>
    <t>Combs</t>
  </si>
  <si>
    <t>Milpitas</t>
  </si>
  <si>
    <t>Cain</t>
  </si>
  <si>
    <t>Van Nuys</t>
  </si>
  <si>
    <t>Granite City</t>
  </si>
  <si>
    <t>Men's PFG Anchor Tough T-Shirt</t>
  </si>
  <si>
    <t>Canyon Country</t>
  </si>
  <si>
    <t>Renton</t>
  </si>
  <si>
    <t>Hunter</t>
  </si>
  <si>
    <t>Bay Shore</t>
  </si>
  <si>
    <t>Hoover</t>
  </si>
  <si>
    <t>New Braunfels</t>
  </si>
  <si>
    <t>Roach</t>
  </si>
  <si>
    <t>Ray</t>
  </si>
  <si>
    <t>Washington</t>
  </si>
  <si>
    <t>Flores</t>
  </si>
  <si>
    <t>Kaneohe</t>
  </si>
  <si>
    <t>Copeland</t>
  </si>
  <si>
    <t>Singh</t>
  </si>
  <si>
    <t>Carlson</t>
  </si>
  <si>
    <t>Patrick</t>
  </si>
  <si>
    <t>Federal Way</t>
  </si>
  <si>
    <t>Watsonville</t>
  </si>
  <si>
    <t>Meadows</t>
  </si>
  <si>
    <t>Sims</t>
  </si>
  <si>
    <t>Shannon</t>
  </si>
  <si>
    <t>Massapequa</t>
  </si>
  <si>
    <t>Franco</t>
  </si>
  <si>
    <t>Blackburn</t>
  </si>
  <si>
    <t>Allentown</t>
  </si>
  <si>
    <t>Eagle Pass</t>
  </si>
  <si>
    <t>Brooks</t>
  </si>
  <si>
    <t>Cole</t>
  </si>
  <si>
    <t>Mercer</t>
  </si>
  <si>
    <t>Arlington</t>
  </si>
  <si>
    <t>Pitts</t>
  </si>
  <si>
    <t>Cicero</t>
  </si>
  <si>
    <t>Jacksonville</t>
  </si>
  <si>
    <t>Freeman</t>
  </si>
  <si>
    <t>Brock</t>
  </si>
  <si>
    <t>Stamina in-Motion Elliptical Trainer</t>
  </si>
  <si>
    <t>Bush</t>
  </si>
  <si>
    <t>Figueroa</t>
  </si>
  <si>
    <t>Glenview</t>
  </si>
  <si>
    <t>Hacienda Heights</t>
  </si>
  <si>
    <t>Frye</t>
  </si>
  <si>
    <t>Montebello</t>
  </si>
  <si>
    <t>Pope</t>
  </si>
  <si>
    <t>Krueger</t>
  </si>
  <si>
    <t>Fitzpatrick</t>
  </si>
  <si>
    <t>Annandale</t>
  </si>
  <si>
    <t>La Crosse</t>
  </si>
  <si>
    <t>Merrell Women's Moab 2 Vent Hiking Shoe</t>
  </si>
  <si>
    <t>Sullivan</t>
  </si>
  <si>
    <t>Guerrero</t>
  </si>
  <si>
    <t>Titleist Pro V1 High Numbers Personalized Gol</t>
  </si>
  <si>
    <t>Diaz</t>
  </si>
  <si>
    <t>Stout</t>
  </si>
  <si>
    <t>Scottsdale</t>
  </si>
  <si>
    <t>Victorville</t>
  </si>
  <si>
    <t>West New York</t>
  </si>
  <si>
    <t>Synergee Ab Roller Wheel</t>
  </si>
  <si>
    <t>Running Belt with Water Bottle</t>
  </si>
  <si>
    <t>Accessories</t>
  </si>
  <si>
    <t>Garza</t>
  </si>
  <si>
    <t>Diamond Bar</t>
  </si>
  <si>
    <t>Sampson</t>
  </si>
  <si>
    <t>Palmer</t>
  </si>
  <si>
    <t>Juarez</t>
  </si>
  <si>
    <t>Kent</t>
  </si>
  <si>
    <t>Hanover</t>
  </si>
  <si>
    <t>Lakewood</t>
  </si>
  <si>
    <t>T3 Boxing Gloves M/W</t>
  </si>
  <si>
    <t>Weslaco</t>
  </si>
  <si>
    <t>Hays</t>
  </si>
  <si>
    <t>Asheboro</t>
  </si>
  <si>
    <t>Ellison</t>
  </si>
  <si>
    <t>Raleigh</t>
  </si>
  <si>
    <t>Garner</t>
  </si>
  <si>
    <t>Long</t>
  </si>
  <si>
    <t>Hyde</t>
  </si>
  <si>
    <t>Finch</t>
  </si>
  <si>
    <t>Vargas</t>
  </si>
  <si>
    <t>Greenville</t>
  </si>
  <si>
    <t>Clovis</t>
  </si>
  <si>
    <t>New Orleans</t>
  </si>
  <si>
    <t>Kane</t>
  </si>
  <si>
    <t>Edwards</t>
  </si>
  <si>
    <t>Turner</t>
  </si>
  <si>
    <t>Yoder</t>
  </si>
  <si>
    <t>Hensley</t>
  </si>
  <si>
    <t>Chesapeake</t>
  </si>
  <si>
    <t>Carey</t>
  </si>
  <si>
    <t>Union</t>
  </si>
  <si>
    <t>Grimes</t>
  </si>
  <si>
    <t>Harrison</t>
  </si>
  <si>
    <t>Chavez</t>
  </si>
  <si>
    <t>Cumberland</t>
  </si>
  <si>
    <t>Sloan</t>
  </si>
  <si>
    <t>Bloomfield</t>
  </si>
  <si>
    <t>Medford</t>
  </si>
  <si>
    <t>Perkins</t>
  </si>
  <si>
    <t>Campos</t>
  </si>
  <si>
    <t>Molina</t>
  </si>
  <si>
    <t>Louisville</t>
  </si>
  <si>
    <t>Cross</t>
  </si>
  <si>
    <t>Ewa Beach</t>
  </si>
  <si>
    <t>Case</t>
  </si>
  <si>
    <t>Livingston</t>
  </si>
  <si>
    <t>Chino</t>
  </si>
  <si>
    <t>Hatfield</t>
  </si>
  <si>
    <t>Grand Prairie</t>
  </si>
  <si>
    <t>Marrero</t>
  </si>
  <si>
    <t>Hampton</t>
  </si>
  <si>
    <t>Douglas</t>
  </si>
  <si>
    <t>Goodwin</t>
  </si>
  <si>
    <t>Catonsville</t>
  </si>
  <si>
    <t>Holder</t>
  </si>
  <si>
    <t>Valencia</t>
  </si>
  <si>
    <t>Poole</t>
  </si>
  <si>
    <t>Pugh</t>
  </si>
  <si>
    <t>Michael</t>
  </si>
  <si>
    <t>Caldwell</t>
  </si>
  <si>
    <t>Jordan</t>
  </si>
  <si>
    <t>Lang</t>
  </si>
  <si>
    <t>Mendoza</t>
  </si>
  <si>
    <t>Women's Micro G Pursuit Running Shoe</t>
  </si>
  <si>
    <t>Mechanicsburg</t>
  </si>
  <si>
    <t>Lynn</t>
  </si>
  <si>
    <t>Fond Du Lac</t>
  </si>
  <si>
    <t>Hutchinson</t>
  </si>
  <si>
    <t>Humphrey</t>
  </si>
  <si>
    <t>Hyattsville</t>
  </si>
  <si>
    <t>Kailua</t>
  </si>
  <si>
    <t>Elmhurst</t>
  </si>
  <si>
    <t>Roy</t>
  </si>
  <si>
    <t>Richards</t>
  </si>
  <si>
    <t>Morristown</t>
  </si>
  <si>
    <t>Rosales</t>
  </si>
  <si>
    <t>Burke</t>
  </si>
  <si>
    <t>Willis</t>
  </si>
  <si>
    <t>Silva</t>
  </si>
  <si>
    <t>Ayala</t>
  </si>
  <si>
    <t>Burnett</t>
  </si>
  <si>
    <t>Lyons</t>
  </si>
  <si>
    <t>Oneal</t>
  </si>
  <si>
    <t>Gonzales</t>
  </si>
  <si>
    <t>Arlington Heights</t>
  </si>
  <si>
    <t>Allison</t>
  </si>
  <si>
    <t>Englewood</t>
  </si>
  <si>
    <t>Sutton</t>
  </si>
  <si>
    <t>Far Rockaway</t>
  </si>
  <si>
    <t>Peters</t>
  </si>
  <si>
    <t>Patton</t>
  </si>
  <si>
    <t>Duke</t>
  </si>
  <si>
    <t>Salazar</t>
  </si>
  <si>
    <t>Bryant</t>
  </si>
  <si>
    <t>Estrada</t>
  </si>
  <si>
    <t>Conrad</t>
  </si>
  <si>
    <t>Foreman</t>
  </si>
  <si>
    <t>Carpenter</t>
  </si>
  <si>
    <t>Decker</t>
  </si>
  <si>
    <t>Pearson</t>
  </si>
  <si>
    <t>Lutz</t>
  </si>
  <si>
    <t>Longmont</t>
  </si>
  <si>
    <t>Hansen</t>
  </si>
  <si>
    <t>Petersen</t>
  </si>
  <si>
    <t>Payne</t>
  </si>
  <si>
    <t>Greensboro</t>
  </si>
  <si>
    <t>Jennings</t>
  </si>
  <si>
    <t>Murray</t>
  </si>
  <si>
    <t>Whitaker</t>
  </si>
  <si>
    <t>Hess</t>
  </si>
  <si>
    <t>Cincinnati</t>
  </si>
  <si>
    <t>Prince George</t>
  </si>
  <si>
    <t>Gutierrez</t>
  </si>
  <si>
    <t>Bell Gardens</t>
  </si>
  <si>
    <t>Howell</t>
  </si>
  <si>
    <t>Wallace</t>
  </si>
  <si>
    <t>Germantown</t>
  </si>
  <si>
    <t>Skinner</t>
  </si>
  <si>
    <t>Neal</t>
  </si>
  <si>
    <t>Waller</t>
  </si>
  <si>
    <t>Pittman</t>
  </si>
  <si>
    <t>Dyer</t>
  </si>
  <si>
    <t>Quincy</t>
  </si>
  <si>
    <t>Cochran</t>
  </si>
  <si>
    <t>Colorado Springs</t>
  </si>
  <si>
    <t>Canoga Park</t>
  </si>
  <si>
    <t>Jersey City</t>
  </si>
  <si>
    <t>Gates</t>
  </si>
  <si>
    <t>Chillicothe</t>
  </si>
  <si>
    <t>Lynnwood</t>
  </si>
  <si>
    <t>Visalia</t>
  </si>
  <si>
    <t>Buena Park</t>
  </si>
  <si>
    <t>Clements</t>
  </si>
  <si>
    <t>Wagner</t>
  </si>
  <si>
    <t>Shah</t>
  </si>
  <si>
    <t>Stephens</t>
  </si>
  <si>
    <t>Valenzuela</t>
  </si>
  <si>
    <t>Kidd</t>
  </si>
  <si>
    <t>Macdonald</t>
  </si>
  <si>
    <t>Chan</t>
  </si>
  <si>
    <t>Methuen</t>
  </si>
  <si>
    <t>Curtis</t>
  </si>
  <si>
    <t>Santa Clara</t>
  </si>
  <si>
    <t>Glen Burnie</t>
  </si>
  <si>
    <t>Plano</t>
  </si>
  <si>
    <t>Kirby</t>
  </si>
  <si>
    <t>Cypress</t>
  </si>
  <si>
    <t>Men's Comfort 2 Slide</t>
  </si>
  <si>
    <t>Tran</t>
  </si>
  <si>
    <t>Townsend</t>
  </si>
  <si>
    <t>Carr</t>
  </si>
  <si>
    <t>Hurst</t>
  </si>
  <si>
    <t>Schroeder</t>
  </si>
  <si>
    <t>Bishop</t>
  </si>
  <si>
    <t>Stevenson</t>
  </si>
  <si>
    <t>Baker</t>
  </si>
  <si>
    <t>Maldonado</t>
  </si>
  <si>
    <t>Pittsfield</t>
  </si>
  <si>
    <t>Shea</t>
  </si>
  <si>
    <t>Dickson</t>
  </si>
  <si>
    <t>El Paso</t>
  </si>
  <si>
    <t>Moreno Valley</t>
  </si>
  <si>
    <t>New Westminster</t>
  </si>
  <si>
    <t>Bountiful</t>
  </si>
  <si>
    <t>Strong</t>
  </si>
  <si>
    <t>Lombard</t>
  </si>
  <si>
    <t>Cancun</t>
  </si>
  <si>
    <t>Gamboa</t>
  </si>
  <si>
    <t>Solorzano</t>
  </si>
  <si>
    <t>Puebla</t>
  </si>
  <si>
    <t>Cuevas</t>
  </si>
  <si>
    <t>Correa</t>
  </si>
  <si>
    <t>Jonas</t>
  </si>
  <si>
    <t>Lockley</t>
  </si>
  <si>
    <t>Beers</t>
  </si>
  <si>
    <t>Dean</t>
  </si>
  <si>
    <t>Chen</t>
  </si>
  <si>
    <t>Van Basten</t>
  </si>
  <si>
    <t>DeBeers</t>
  </si>
  <si>
    <t>Qayum</t>
  </si>
  <si>
    <t>Osbourne</t>
  </si>
  <si>
    <t>Iommi</t>
  </si>
  <si>
    <t>Dempsey</t>
  </si>
  <si>
    <t>Order Id</t>
  </si>
  <si>
    <t>Order Date</t>
  </si>
  <si>
    <t>Customer Id</t>
  </si>
  <si>
    <t>Customer Last Name</t>
  </si>
  <si>
    <t>City</t>
  </si>
  <si>
    <t>Country</t>
  </si>
  <si>
    <t>Channel</t>
  </si>
  <si>
    <t>Payment Type</t>
  </si>
  <si>
    <t>Product</t>
  </si>
  <si>
    <t>Product ID</t>
  </si>
  <si>
    <t>Category</t>
  </si>
  <si>
    <t>Quantity</t>
  </si>
  <si>
    <t>Sales</t>
  </si>
  <si>
    <t>COGS</t>
  </si>
  <si>
    <t>Profit</t>
  </si>
  <si>
    <t>Sevylor Coleman 2-Person Outdoors Kayak</t>
  </si>
  <si>
    <t>Fitness</t>
  </si>
  <si>
    <t>Apparel' F5 FG Soccer Cleat</t>
  </si>
  <si>
    <t>Sport Electronics with Wireless Bluetooth</t>
  </si>
  <si>
    <t>Vigor Fitness Tracker Watch for Apparel</t>
  </si>
  <si>
    <t>Portable Impact Backboard Fitness Hoop</t>
  </si>
  <si>
    <t>ApparelEinstein 4-in-1 Activity Gym</t>
  </si>
  <si>
    <t>Apparel' Grade School KD VI Fitness Shoe</t>
  </si>
  <si>
    <t>Weekday/Weekend</t>
  </si>
  <si>
    <t>Days of the week</t>
  </si>
  <si>
    <t>Order ID</t>
  </si>
  <si>
    <t>Text Function</t>
  </si>
  <si>
    <t>Unit cost</t>
  </si>
  <si>
    <t>Unit cost= cost of goods sold/quantity sold or quantity.</t>
  </si>
  <si>
    <t>Question 1</t>
  </si>
  <si>
    <t>Question 2</t>
  </si>
  <si>
    <t>Weekends</t>
  </si>
  <si>
    <t>Weekdays</t>
  </si>
  <si>
    <t xml:space="preserve">Total Sale </t>
  </si>
  <si>
    <t xml:space="preserve"> Total Profit</t>
  </si>
  <si>
    <t>Row Labels</t>
  </si>
  <si>
    <t>(blank)</t>
  </si>
  <si>
    <t>Grand Total</t>
  </si>
  <si>
    <t>Sum of Profit</t>
  </si>
  <si>
    <t>Bottom 10 Cities</t>
  </si>
  <si>
    <t>Monday</t>
  </si>
  <si>
    <t>Tuesday</t>
  </si>
  <si>
    <t>Wednesday</t>
  </si>
  <si>
    <t>Thursday</t>
  </si>
  <si>
    <t>Friday</t>
  </si>
  <si>
    <t>Saturday</t>
  </si>
  <si>
    <t>Sunday</t>
  </si>
  <si>
    <t>Sum of Sales</t>
  </si>
  <si>
    <t>Product categories which contributed most to sales and profits</t>
  </si>
  <si>
    <t>Sum of Quantity</t>
  </si>
  <si>
    <t>Count of Customer Last Name</t>
  </si>
  <si>
    <t>Payment Method</t>
  </si>
  <si>
    <t>Sum of COGS</t>
  </si>
  <si>
    <t>Cost of goods sold by country</t>
  </si>
  <si>
    <t>Top 10 products with highest sales</t>
  </si>
  <si>
    <t>year</t>
  </si>
  <si>
    <t>Sales &amp; Profit by country ( Top 10</t>
  </si>
  <si>
    <t>Top 10 customers by sales</t>
  </si>
  <si>
    <t>Sales vs Cost of goods sold analysis</t>
  </si>
  <si>
    <t xml:space="preserve"> Channel performance</t>
  </si>
  <si>
    <t>Sales per day</t>
  </si>
  <si>
    <t>Average of Price</t>
  </si>
  <si>
    <t>Average price by Product category</t>
  </si>
  <si>
    <t>Sum of Unit cost</t>
  </si>
  <si>
    <t>Unit cost and profit margin analysis</t>
  </si>
  <si>
    <t xml:space="preserve">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</si>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</sst>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3" x14ac:knownFonts="1">
    <font>
      <sz val="11"/>
      <color theme="1"/>
      <name val="Rockwell"/>
      <family val="2"/>
      <scheme val="minor"/>
    </font>
    <font>
      <sz val="11"/>
      <color theme="1"/>
      <name val="Rockwell"/>
      <family val="2"/>
      <scheme val="minor"/>
    </font>
    <font>
      <sz val="9"/>
      <color theme="1"/>
      <name val="Rockwell"/>
      <family val="1"/>
      <scheme val="minor"/>
    </font>
  </fonts>
  <fills count="4">
    <fill>
      <patternFill patternType="none"/>
    </fill>
    <fill>
      <patternFill patternType="gray125"/>
    </fill>
    <fill>
      <patternFill patternType="solid">
        <fgColor theme="9" tint="0.39997558519241921"/>
        <bgColor indexed="64"/>
      </patternFill>
    </fill>
    <fill>
      <patternFill patternType="solid">
        <fgColor rgb="FF6A040F"/>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14" fontId="0" fillId="0" borderId="0" xfId="0" applyNumberFormat="1"/>
    <xf numFmtId="164"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0" xfId="0" applyFill="1"/>
    <xf numFmtId="14" fontId="0" fillId="2" borderId="0" xfId="0" applyNumberFormat="1" applyFill="1"/>
    <xf numFmtId="0" fontId="0" fillId="3" borderId="0" xfId="0" applyFill="1"/>
    <xf numFmtId="1" fontId="0" fillId="0" borderId="0" xfId="0" applyNumberFormat="1"/>
    <xf numFmtId="164" fontId="2" fillId="0" borderId="0" xfId="1" applyNumberFormat="1" applyFont="1"/>
    <xf numFmtId="164" fontId="0" fillId="0" borderId="0" xfId="1" pivotButton="1" applyNumberFormat="1" applyFont="1"/>
    <xf numFmtId="164" fontId="0" fillId="0" borderId="0" xfId="1" applyNumberFormat="1" applyFont="1" applyAlignment="1">
      <alignment horizontal="left"/>
    </xf>
    <xf numFmtId="164" fontId="0" fillId="2" borderId="0" xfId="1" applyNumberFormat="1" applyFont="1" applyFill="1"/>
  </cellXfs>
  <cellStyles count="2">
    <cellStyle name="Comma" xfId="1" builtinId="3"/>
    <cellStyle name="Normal" xfId="0" builtinId="0"/>
  </cellStyles>
  <dxfs count="82">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 formatCode="0"/>
    </dxf>
    <dxf>
      <numFmt numFmtId="1" formatCode="0"/>
    </dxf>
    <dxf>
      <fill>
        <patternFill>
          <bgColor theme="3"/>
        </patternFill>
      </fill>
    </dxf>
  </dxfs>
  <tableStyles count="1" defaultTableStyle="TableStyleMedium2" defaultPivotStyle="PivotStyleLight16">
    <tableStyle name="Slicer Style 1" pivot="0" table="0" count="6" xr9:uid="{00000000-0011-0000-FFFF-FFFF00000000}">
      <tableStyleElement type="wholeTable" dxfId="81"/>
    </tableStyle>
  </tableStyles>
  <colors>
    <mruColors>
      <color rgb="FF6A040F"/>
      <color rgb="FF9D0208"/>
      <color rgb="FF03071E"/>
      <color rgb="FFF48C06"/>
      <color rgb="FFFAA307"/>
      <color rgb="FFFFBA08"/>
      <color rgb="FFE85D04"/>
      <color rgb="FFDC2F02"/>
      <color rgb="FF5A189A"/>
      <color rgb="FFD00000"/>
    </mruColors>
  </colors>
  <extLst>
    <ext xmlns:x14="http://schemas.microsoft.com/office/spreadsheetml/2009/9/main" uri="{46F421CA-312F-682f-3DD2-61675219B42D}">
      <x14:dxfs count="5">
        <dxf>
          <fill>
            <patternFill>
              <bgColor theme="4" tint="0.79998168889431442"/>
            </patternFill>
          </fill>
        </dxf>
        <dxf>
          <fill>
            <patternFill>
              <bgColor theme="4" tint="0.39994506668294322"/>
            </patternFill>
          </fill>
        </dxf>
        <dxf>
          <fill>
            <patternFill>
              <bgColor theme="4" tint="0.39994506668294322"/>
            </patternFill>
          </fill>
        </dxf>
        <dxf>
          <fill>
            <patternFill>
              <bgColor theme="4" tint="-0.24994659260841701"/>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lotArea>
      <c:layout/>
      <c:pieChart>
        <c:varyColors val="1"/>
        <c:ser>
          <c:idx val="0"/>
          <c:order val="0"/>
          <c:tx>
            <c:strRef>
              <c:f>Dataset!$V$10</c:f>
              <c:strCache>
                <c:ptCount val="1"/>
                <c:pt idx="0">
                  <c:v>Total Sale </c:v>
                </c:pt>
              </c:strCache>
            </c:strRef>
          </c:tx>
          <c:dPt>
            <c:idx val="0"/>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0863-4445-9D2D-EBBBA2514074}"/>
              </c:ext>
            </c:extLst>
          </c:dPt>
          <c:dPt>
            <c:idx val="1"/>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0863-4445-9D2D-EBBBA25140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Dataset!$W$9:$X$9</c:f>
              <c:strCache>
                <c:ptCount val="2"/>
                <c:pt idx="0">
                  <c:v>Weekends</c:v>
                </c:pt>
                <c:pt idx="1">
                  <c:v>Weekdays</c:v>
                </c:pt>
              </c:strCache>
            </c:strRef>
          </c:cat>
          <c:val>
            <c:numRef>
              <c:f>Dataset!$W$10:$X$10</c:f>
              <c:numCache>
                <c:formatCode>_-* #,##0_-;\-* #,##0_-;_-* "-"??_-;_-@_-</c:formatCode>
                <c:ptCount val="2"/>
                <c:pt idx="0">
                  <c:v>201020.39999999979</c:v>
                </c:pt>
                <c:pt idx="1">
                  <c:v>419189.2299999994</c:v>
                </c:pt>
              </c:numCache>
            </c:numRef>
          </c:val>
          <c:extLst>
            <c:ext xmlns:c16="http://schemas.microsoft.com/office/drawing/2014/chart" uri="{C3380CC4-5D6E-409C-BE32-E72D297353CC}">
              <c16:uniqueId val="{00000000-20BD-4C01-8288-346F9D4CBEA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stores.xlsx]KPI!PivotTable7</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Daily</a:t>
            </a:r>
            <a:r>
              <a:rPr lang="en-US" baseline="0">
                <a:solidFill>
                  <a:schemeClr val="bg1"/>
                </a:solidFill>
              </a:rPr>
              <a:t> sales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6000">
                  <a:srgbClr val="DB4B1C"/>
                </a:gs>
                <a:gs pos="19536">
                  <a:srgbClr val="DA5F2F"/>
                </a:gs>
                <a:gs pos="32192">
                  <a:srgbClr val="D97E4C"/>
                </a:gs>
                <a:gs pos="53467">
                  <a:srgbClr val="D6B27C"/>
                </a:gs>
                <a:gs pos="0">
                  <a:srgbClr val="DC2F0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KPI!$B$9</c:f>
              <c:strCache>
                <c:ptCount val="1"/>
                <c:pt idx="0">
                  <c:v>Total</c:v>
                </c:pt>
              </c:strCache>
            </c:strRef>
          </c:tx>
          <c:spPr>
            <a:ln w="28575" cap="rnd">
              <a:gradFill>
                <a:gsLst>
                  <a:gs pos="6000">
                    <a:srgbClr val="DB4B1C"/>
                  </a:gs>
                  <a:gs pos="19536">
                    <a:srgbClr val="DA5F2F"/>
                  </a:gs>
                  <a:gs pos="32192">
                    <a:srgbClr val="D97E4C"/>
                  </a:gs>
                  <a:gs pos="53467">
                    <a:srgbClr val="D6B27C"/>
                  </a:gs>
                  <a:gs pos="0">
                    <a:srgbClr val="DC2F0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bg1"/>
              </a:solidFill>
              <a:ln w="9525">
                <a:solidFill>
                  <a:schemeClr val="accent1"/>
                </a:solidFill>
              </a:ln>
              <a:effectLst/>
            </c:spPr>
          </c:marker>
          <c:cat>
            <c:strRef>
              <c:f>KPI!$A$10:$A$18</c:f>
              <c:strCache>
                <c:ptCount val="8"/>
                <c:pt idx="0">
                  <c:v>Monday</c:v>
                </c:pt>
                <c:pt idx="1">
                  <c:v>Tuesday</c:v>
                </c:pt>
                <c:pt idx="2">
                  <c:v>Wednesday</c:v>
                </c:pt>
                <c:pt idx="3">
                  <c:v>Thursday</c:v>
                </c:pt>
                <c:pt idx="4">
                  <c:v>Friday</c:v>
                </c:pt>
                <c:pt idx="5">
                  <c:v>Saturday</c:v>
                </c:pt>
                <c:pt idx="6">
                  <c:v>Sunday</c:v>
                </c:pt>
                <c:pt idx="7">
                  <c:v>(blank)</c:v>
                </c:pt>
              </c:strCache>
            </c:strRef>
          </c:cat>
          <c:val>
            <c:numRef>
              <c:f>KPI!$B$10:$B$18</c:f>
              <c:numCache>
                <c:formatCode>_-* #,##0_-;\-* #,##0_-;_-* "-"??_-;_-@_-</c:formatCode>
                <c:ptCount val="8"/>
                <c:pt idx="0">
                  <c:v>77395.820000000007</c:v>
                </c:pt>
                <c:pt idx="1">
                  <c:v>89055.939999999973</c:v>
                </c:pt>
                <c:pt idx="2">
                  <c:v>80190.299999999974</c:v>
                </c:pt>
                <c:pt idx="3">
                  <c:v>80730.409999999974</c:v>
                </c:pt>
                <c:pt idx="4">
                  <c:v>91816.759999999951</c:v>
                </c:pt>
                <c:pt idx="5">
                  <c:v>101088.27999999996</c:v>
                </c:pt>
                <c:pt idx="6">
                  <c:v>99932.119999999923</c:v>
                </c:pt>
              </c:numCache>
            </c:numRef>
          </c:val>
          <c:smooth val="0"/>
          <c:extLst>
            <c:ext xmlns:c16="http://schemas.microsoft.com/office/drawing/2014/chart" uri="{C3380CC4-5D6E-409C-BE32-E72D297353CC}">
              <c16:uniqueId val="{00000000-7493-4204-B0D7-C9079757BCE4}"/>
            </c:ext>
          </c:extLst>
        </c:ser>
        <c:dLbls>
          <c:showLegendKey val="0"/>
          <c:showVal val="0"/>
          <c:showCatName val="0"/>
          <c:showSerName val="0"/>
          <c:showPercent val="0"/>
          <c:showBubbleSize val="0"/>
        </c:dLbls>
        <c:marker val="1"/>
        <c:smooth val="0"/>
        <c:axId val="832700064"/>
        <c:axId val="1255741040"/>
      </c:lineChart>
      <c:catAx>
        <c:axId val="832700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255741040"/>
        <c:crosses val="autoZero"/>
        <c:auto val="1"/>
        <c:lblAlgn val="ctr"/>
        <c:lblOffset val="100"/>
        <c:noMultiLvlLbl val="0"/>
      </c:catAx>
      <c:valAx>
        <c:axId val="12557410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83270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A307"/>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stores.xlsx]Pivot 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T'!$B$5</c:f>
              <c:strCache>
                <c:ptCount val="1"/>
                <c:pt idx="0">
                  <c:v>Total</c:v>
                </c:pt>
              </c:strCache>
            </c:strRef>
          </c:tx>
          <c:spPr>
            <a:solidFill>
              <a:schemeClr val="accent1"/>
            </a:solidFill>
            <a:ln>
              <a:noFill/>
            </a:ln>
            <a:effectLst/>
          </c:spPr>
          <c:invertIfNegative val="0"/>
          <c:cat>
            <c:strRef>
              <c:f>'Pivot T'!$A$6:$A$21</c:f>
              <c:strCache>
                <c:ptCount val="15"/>
                <c:pt idx="0">
                  <c:v>(blank)</c:v>
                </c:pt>
                <c:pt idx="1">
                  <c:v>Burnsville</c:v>
                </c:pt>
                <c:pt idx="2">
                  <c:v>Milpitas</c:v>
                </c:pt>
                <c:pt idx="3">
                  <c:v>Glen Burnie</c:v>
                </c:pt>
                <c:pt idx="4">
                  <c:v>Kent</c:v>
                </c:pt>
                <c:pt idx="5">
                  <c:v>East Brunswick</c:v>
                </c:pt>
                <c:pt idx="6">
                  <c:v>Mcallen</c:v>
                </c:pt>
                <c:pt idx="7">
                  <c:v>Far Rockaway</c:v>
                </c:pt>
                <c:pt idx="8">
                  <c:v>Chino</c:v>
                </c:pt>
                <c:pt idx="9">
                  <c:v>Joliet</c:v>
                </c:pt>
                <c:pt idx="10">
                  <c:v>Quincy</c:v>
                </c:pt>
                <c:pt idx="11">
                  <c:v>Bountiful</c:v>
                </c:pt>
                <c:pt idx="12">
                  <c:v>Santa Clara</c:v>
                </c:pt>
                <c:pt idx="13">
                  <c:v>El Paso</c:v>
                </c:pt>
                <c:pt idx="14">
                  <c:v>Del Rio</c:v>
                </c:pt>
              </c:strCache>
            </c:strRef>
          </c:cat>
          <c:val>
            <c:numRef>
              <c:f>'Pivot T'!$B$6:$B$21</c:f>
              <c:numCache>
                <c:formatCode>General</c:formatCode>
                <c:ptCount val="15"/>
                <c:pt idx="1">
                  <c:v>14.340000599999996</c:v>
                </c:pt>
                <c:pt idx="2">
                  <c:v>31.469999539999996</c:v>
                </c:pt>
                <c:pt idx="3">
                  <c:v>48.77999985000001</c:v>
                </c:pt>
                <c:pt idx="4">
                  <c:v>48.77999985000001</c:v>
                </c:pt>
                <c:pt idx="5">
                  <c:v>48.77999985000001</c:v>
                </c:pt>
                <c:pt idx="6">
                  <c:v>48.77999985000001</c:v>
                </c:pt>
                <c:pt idx="7">
                  <c:v>48.77999985000001</c:v>
                </c:pt>
                <c:pt idx="8">
                  <c:v>48.77999985000001</c:v>
                </c:pt>
                <c:pt idx="9">
                  <c:v>48.77999985000001</c:v>
                </c:pt>
                <c:pt idx="10">
                  <c:v>48.77999985000001</c:v>
                </c:pt>
                <c:pt idx="11">
                  <c:v>48.77999985000001</c:v>
                </c:pt>
                <c:pt idx="12">
                  <c:v>48.77999985000001</c:v>
                </c:pt>
                <c:pt idx="13">
                  <c:v>48.77999985000001</c:v>
                </c:pt>
                <c:pt idx="14">
                  <c:v>48.77999985000001</c:v>
                </c:pt>
              </c:numCache>
            </c:numRef>
          </c:val>
          <c:extLst>
            <c:ext xmlns:c16="http://schemas.microsoft.com/office/drawing/2014/chart" uri="{C3380CC4-5D6E-409C-BE32-E72D297353CC}">
              <c16:uniqueId val="{00000000-5437-4AE7-97CB-578D051EB83C}"/>
            </c:ext>
          </c:extLst>
        </c:ser>
        <c:dLbls>
          <c:showLegendKey val="0"/>
          <c:showVal val="0"/>
          <c:showCatName val="0"/>
          <c:showSerName val="0"/>
          <c:showPercent val="0"/>
          <c:showBubbleSize val="0"/>
        </c:dLbls>
        <c:gapWidth val="182"/>
        <c:axId val="952047167"/>
        <c:axId val="952047647"/>
      </c:barChart>
      <c:catAx>
        <c:axId val="95204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2047647"/>
        <c:crosses val="autoZero"/>
        <c:auto val="1"/>
        <c:lblAlgn val="ctr"/>
        <c:lblOffset val="100"/>
        <c:noMultiLvlLbl val="0"/>
      </c:catAx>
      <c:valAx>
        <c:axId val="95204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204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lotArea>
      <c:layout/>
      <c:pieChart>
        <c:varyColors val="1"/>
        <c:ser>
          <c:idx val="0"/>
          <c:order val="0"/>
          <c:tx>
            <c:strRef>
              <c:f>Dataset!$V$15</c:f>
              <c:strCache>
                <c:ptCount val="1"/>
                <c:pt idx="0">
                  <c:v> Total Profit</c:v>
                </c:pt>
              </c:strCache>
            </c:strRef>
          </c:tx>
          <c:dPt>
            <c:idx val="0"/>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F702-485A-A0AD-84DA743B8FD1}"/>
              </c:ext>
            </c:extLst>
          </c:dPt>
          <c:dPt>
            <c:idx val="1"/>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F702-485A-A0AD-84DA743B8F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Dataset!$W$14:$X$14</c:f>
              <c:strCache>
                <c:ptCount val="2"/>
                <c:pt idx="0">
                  <c:v>Weekends</c:v>
                </c:pt>
                <c:pt idx="1">
                  <c:v>Weekdays</c:v>
                </c:pt>
              </c:strCache>
            </c:strRef>
          </c:cat>
          <c:val>
            <c:numRef>
              <c:f>Dataset!$W$15:$X$15</c:f>
              <c:numCache>
                <c:formatCode>_-* #,##0_-;\-* #,##0_-;_-* "-"??_-;_-@_-</c:formatCode>
                <c:ptCount val="2"/>
                <c:pt idx="0">
                  <c:v>88058.460832973913</c:v>
                </c:pt>
                <c:pt idx="1">
                  <c:v>182215.88109631834</c:v>
                </c:pt>
              </c:numCache>
            </c:numRef>
          </c:val>
          <c:extLst>
            <c:ext xmlns:c16="http://schemas.microsoft.com/office/drawing/2014/chart" uri="{C3380CC4-5D6E-409C-BE32-E72D297353CC}">
              <c16:uniqueId val="{00000000-B908-4DBB-8756-B8D17F7E2EE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stores.xlsx]KPI!PivotTable22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0000">
                <a:srgbClr val="6A040F"/>
              </a:gs>
              <a:gs pos="19536">
                <a:srgbClr val="DA5F2F"/>
              </a:gs>
              <a:gs pos="32192">
                <a:srgbClr val="D97E4C"/>
              </a:gs>
              <a:gs pos="53467">
                <a:srgbClr val="D6B27C"/>
              </a:gs>
              <a:gs pos="0">
                <a:srgbClr val="DC2F0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87073427659853"/>
          <c:y val="8.5496613622597875E-2"/>
          <c:w val="0.70878085378884903"/>
          <c:h val="0.51515268982985518"/>
        </c:manualLayout>
      </c:layout>
      <c:barChart>
        <c:barDir val="col"/>
        <c:grouping val="stacked"/>
        <c:varyColors val="0"/>
        <c:ser>
          <c:idx val="0"/>
          <c:order val="0"/>
          <c:tx>
            <c:strRef>
              <c:f>KPI!$N$17</c:f>
              <c:strCache>
                <c:ptCount val="1"/>
                <c:pt idx="0">
                  <c:v>Sum of Sales</c:v>
                </c:pt>
              </c:strCache>
            </c:strRef>
          </c:tx>
          <c:spPr>
            <a:gradFill>
              <a:gsLst>
                <a:gs pos="20000">
                  <a:srgbClr val="6A040F"/>
                </a:gs>
                <a:gs pos="19536">
                  <a:srgbClr val="DA5F2F"/>
                </a:gs>
                <a:gs pos="32192">
                  <a:srgbClr val="D97E4C"/>
                </a:gs>
                <a:gs pos="53467">
                  <a:srgbClr val="D6B27C"/>
                </a:gs>
                <a:gs pos="0">
                  <a:srgbClr val="DC2F0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KPI!$M$18:$M$27</c:f>
              <c:strCache>
                <c:ptCount val="9"/>
                <c:pt idx="0">
                  <c:v>Accessories</c:v>
                </c:pt>
                <c:pt idx="1">
                  <c:v>Apparel</c:v>
                </c:pt>
                <c:pt idx="2">
                  <c:v>Biking</c:v>
                </c:pt>
                <c:pt idx="3">
                  <c:v>Electronics</c:v>
                </c:pt>
                <c:pt idx="4">
                  <c:v>Fitness</c:v>
                </c:pt>
                <c:pt idx="5">
                  <c:v>Golf</c:v>
                </c:pt>
                <c:pt idx="6">
                  <c:v>Outdoors</c:v>
                </c:pt>
                <c:pt idx="7">
                  <c:v>Soccer</c:v>
                </c:pt>
                <c:pt idx="8">
                  <c:v>(blank)</c:v>
                </c:pt>
              </c:strCache>
            </c:strRef>
          </c:cat>
          <c:val>
            <c:numRef>
              <c:f>KPI!$N$18:$N$27</c:f>
              <c:numCache>
                <c:formatCode>_-* #,##0_-;\-* #,##0_-;_-* "-"??_-;_-@_-</c:formatCode>
                <c:ptCount val="9"/>
                <c:pt idx="0">
                  <c:v>94.44</c:v>
                </c:pt>
                <c:pt idx="1">
                  <c:v>153216.93</c:v>
                </c:pt>
                <c:pt idx="2">
                  <c:v>4751.8799999999992</c:v>
                </c:pt>
                <c:pt idx="3">
                  <c:v>150912.68999999994</c:v>
                </c:pt>
                <c:pt idx="4">
                  <c:v>4433.2800000000007</c:v>
                </c:pt>
                <c:pt idx="5">
                  <c:v>102773.68999999999</c:v>
                </c:pt>
                <c:pt idx="6">
                  <c:v>23864.580000000009</c:v>
                </c:pt>
                <c:pt idx="7">
                  <c:v>180162.13999999926</c:v>
                </c:pt>
              </c:numCache>
            </c:numRef>
          </c:val>
          <c:extLst>
            <c:ext xmlns:c16="http://schemas.microsoft.com/office/drawing/2014/chart" uri="{C3380CC4-5D6E-409C-BE32-E72D297353CC}">
              <c16:uniqueId val="{00000000-60A5-4223-8DCB-95F2B643B700}"/>
            </c:ext>
          </c:extLst>
        </c:ser>
        <c:ser>
          <c:idx val="1"/>
          <c:order val="1"/>
          <c:tx>
            <c:strRef>
              <c:f>KPI!$O$17</c:f>
              <c:strCache>
                <c:ptCount val="1"/>
                <c:pt idx="0">
                  <c:v>Sum of COGS</c:v>
                </c:pt>
              </c:strCache>
            </c:strRef>
          </c:tx>
          <c:spPr>
            <a:solidFill>
              <a:schemeClr val="tx1">
                <a:lumMod val="75000"/>
                <a:lumOff val="25000"/>
              </a:schemeClr>
            </a:solidFill>
            <a:ln>
              <a:noFill/>
            </a:ln>
            <a:effectLst/>
          </c:spPr>
          <c:invertIfNegative val="0"/>
          <c:cat>
            <c:strRef>
              <c:f>KPI!$M$18:$M$27</c:f>
              <c:strCache>
                <c:ptCount val="9"/>
                <c:pt idx="0">
                  <c:v>Accessories</c:v>
                </c:pt>
                <c:pt idx="1">
                  <c:v>Apparel</c:v>
                </c:pt>
                <c:pt idx="2">
                  <c:v>Biking</c:v>
                </c:pt>
                <c:pt idx="3">
                  <c:v>Electronics</c:v>
                </c:pt>
                <c:pt idx="4">
                  <c:v>Fitness</c:v>
                </c:pt>
                <c:pt idx="5">
                  <c:v>Golf</c:v>
                </c:pt>
                <c:pt idx="6">
                  <c:v>Outdoors</c:v>
                </c:pt>
                <c:pt idx="7">
                  <c:v>Soccer</c:v>
                </c:pt>
                <c:pt idx="8">
                  <c:v>(blank)</c:v>
                </c:pt>
              </c:strCache>
            </c:strRef>
          </c:cat>
          <c:val>
            <c:numRef>
              <c:f>KPI!$O$18:$O$27</c:f>
              <c:numCache>
                <c:formatCode>_-* #,##0_-;\-* #,##0_-;_-* "-"??_-;_-@_-</c:formatCode>
                <c:ptCount val="9"/>
                <c:pt idx="0">
                  <c:v>48.545434645</c:v>
                </c:pt>
                <c:pt idx="1">
                  <c:v>87465.347601392088</c:v>
                </c:pt>
                <c:pt idx="2">
                  <c:v>2807.0200045400024</c:v>
                </c:pt>
                <c:pt idx="3">
                  <c:v>97602.538629449555</c:v>
                </c:pt>
                <c:pt idx="4">
                  <c:v>2403.1247653</c:v>
                </c:pt>
                <c:pt idx="5">
                  <c:v>73954.631695470031</c:v>
                </c:pt>
                <c:pt idx="6">
                  <c:v>13596.640344510004</c:v>
                </c:pt>
                <c:pt idx="7">
                  <c:v>72057.439595399817</c:v>
                </c:pt>
              </c:numCache>
            </c:numRef>
          </c:val>
          <c:extLst>
            <c:ext xmlns:c16="http://schemas.microsoft.com/office/drawing/2014/chart" uri="{C3380CC4-5D6E-409C-BE32-E72D297353CC}">
              <c16:uniqueId val="{00000001-60A5-4223-8DCB-95F2B643B700}"/>
            </c:ext>
          </c:extLst>
        </c:ser>
        <c:dLbls>
          <c:showLegendKey val="0"/>
          <c:showVal val="0"/>
          <c:showCatName val="0"/>
          <c:showSerName val="0"/>
          <c:showPercent val="0"/>
          <c:showBubbleSize val="0"/>
        </c:dLbls>
        <c:gapWidth val="150"/>
        <c:overlap val="100"/>
        <c:axId val="969242480"/>
        <c:axId val="969240560"/>
      </c:barChart>
      <c:catAx>
        <c:axId val="96924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solidFill>
                      <a:schemeClr val="bg1"/>
                    </a:solidFill>
                  </a:rPr>
                  <a:t>Sales</a:t>
                </a:r>
                <a:r>
                  <a:rPr lang="en-GB" baseline="0">
                    <a:solidFill>
                      <a:schemeClr val="bg1"/>
                    </a:solidFill>
                  </a:rPr>
                  <a:t> vs COGS Analysis</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969240560"/>
        <c:crosses val="autoZero"/>
        <c:auto val="1"/>
        <c:lblAlgn val="ctr"/>
        <c:lblOffset val="100"/>
        <c:noMultiLvlLbl val="0"/>
      </c:catAx>
      <c:valAx>
        <c:axId val="969240560"/>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96924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8C06"/>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stores.xlsx]KPI!PivotTable15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rPr>
              <a:t>Channel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doughnutChart>
        <c:varyColors val="1"/>
        <c:ser>
          <c:idx val="0"/>
          <c:order val="0"/>
          <c:tx>
            <c:strRef>
              <c:f>KPI!$J$17</c:f>
              <c:strCache>
                <c:ptCount val="1"/>
                <c:pt idx="0">
                  <c:v>Sum of Sales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C73-4508-B3B4-8C5A4623ABB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C73-4508-B3B4-8C5A4623ABB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C73-4508-B3B4-8C5A4623ABB4}"/>
              </c:ext>
            </c:extLst>
          </c:dPt>
          <c:cat>
            <c:strRef>
              <c:f>KPI!$I$18:$I$21</c:f>
              <c:strCache>
                <c:ptCount val="3"/>
                <c:pt idx="0">
                  <c:v>In Store</c:v>
                </c:pt>
                <c:pt idx="1">
                  <c:v>Online</c:v>
                </c:pt>
                <c:pt idx="2">
                  <c:v>(blank)</c:v>
                </c:pt>
              </c:strCache>
            </c:strRef>
          </c:cat>
          <c:val>
            <c:numRef>
              <c:f>KPI!$J$18:$J$21</c:f>
              <c:numCache>
                <c:formatCode>_-* #,##0_-;\-* #,##0_-;_-* "-"??_-;_-@_-</c:formatCode>
                <c:ptCount val="3"/>
                <c:pt idx="0">
                  <c:v>218180.2999999999</c:v>
                </c:pt>
                <c:pt idx="1">
                  <c:v>402029.32999999938</c:v>
                </c:pt>
              </c:numCache>
            </c:numRef>
          </c:val>
          <c:extLst>
            <c:ext xmlns:c16="http://schemas.microsoft.com/office/drawing/2014/chart" uri="{C3380CC4-5D6E-409C-BE32-E72D297353CC}">
              <c16:uniqueId val="{00000006-8C73-4508-B3B4-8C5A4623ABB4}"/>
            </c:ext>
          </c:extLst>
        </c:ser>
        <c:ser>
          <c:idx val="1"/>
          <c:order val="1"/>
          <c:tx>
            <c:strRef>
              <c:f>KPI!$K$17</c:f>
              <c:strCache>
                <c:ptCount val="1"/>
                <c:pt idx="0">
                  <c:v>Sum of Profit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8C73-4508-B3B4-8C5A4623ABB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8C73-4508-B3B4-8C5A4623ABB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8C73-4508-B3B4-8C5A4623ABB4}"/>
              </c:ext>
            </c:extLst>
          </c:dPt>
          <c:cat>
            <c:strRef>
              <c:f>KPI!$I$18:$I$21</c:f>
              <c:strCache>
                <c:ptCount val="3"/>
                <c:pt idx="0">
                  <c:v>In Store</c:v>
                </c:pt>
                <c:pt idx="1">
                  <c:v>Online</c:v>
                </c:pt>
                <c:pt idx="2">
                  <c:v>(blank)</c:v>
                </c:pt>
              </c:strCache>
            </c:strRef>
          </c:cat>
          <c:val>
            <c:numRef>
              <c:f>KPI!$K$18:$K$21</c:f>
              <c:numCache>
                <c:formatCode>_-* #,##0_-;\-* #,##0_-;_-* "-"??_-;_-@_-</c:formatCode>
                <c:ptCount val="3"/>
                <c:pt idx="0">
                  <c:v>93984.147466803799</c:v>
                </c:pt>
                <c:pt idx="1">
                  <c:v>176290.19446248878</c:v>
                </c:pt>
              </c:numCache>
            </c:numRef>
          </c:val>
          <c:extLst>
            <c:ext xmlns:c16="http://schemas.microsoft.com/office/drawing/2014/chart" uri="{C3380CC4-5D6E-409C-BE32-E72D297353CC}">
              <c16:uniqueId val="{0000000D-8C73-4508-B3B4-8C5A4623AB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stores.xlsx]KPI!PivotTable17</c:name>
    <c:fmtId val="2"/>
  </c:pivotSource>
  <c:chart>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rgbClr val="FAA307"/>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E85D04"/>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area3DChart>
        <c:grouping val="standard"/>
        <c:varyColors val="0"/>
        <c:ser>
          <c:idx val="0"/>
          <c:order val="0"/>
          <c:tx>
            <c:strRef>
              <c:f>KPI!$F$22</c:f>
              <c:strCache>
                <c:ptCount val="1"/>
                <c:pt idx="0">
                  <c:v>Sum of Profit</c:v>
                </c:pt>
              </c:strCache>
            </c:strRef>
          </c:tx>
          <c:spPr>
            <a:solidFill>
              <a:srgbClr val="FAA307"/>
            </a:solidFill>
            <a:ln>
              <a:noFill/>
            </a:ln>
            <a:effectLst/>
            <a:sp3d/>
          </c:spPr>
          <c:cat>
            <c:strRef>
              <c:f>KPI!$E$23:$E$33</c:f>
              <c:strCache>
                <c:ptCount val="10"/>
                <c:pt idx="0">
                  <c:v>Chicago</c:v>
                </c:pt>
                <c:pt idx="1">
                  <c:v>Coquitlam</c:v>
                </c:pt>
                <c:pt idx="2">
                  <c:v>Edmonton</c:v>
                </c:pt>
                <c:pt idx="3">
                  <c:v>Los Angeles</c:v>
                </c:pt>
                <c:pt idx="4">
                  <c:v>Ottawa</c:v>
                </c:pt>
                <c:pt idx="5">
                  <c:v>Richmond</c:v>
                </c:pt>
                <c:pt idx="6">
                  <c:v>Surrey</c:v>
                </c:pt>
                <c:pt idx="7">
                  <c:v>Toronto</c:v>
                </c:pt>
                <c:pt idx="8">
                  <c:v>Vancouver</c:v>
                </c:pt>
                <c:pt idx="9">
                  <c:v>Winnipeg</c:v>
                </c:pt>
              </c:strCache>
            </c:strRef>
          </c:cat>
          <c:val>
            <c:numRef>
              <c:f>KPI!$F$23:$F$33</c:f>
              <c:numCache>
                <c:formatCode>_-* #,##0_-;\-* #,##0_-;_-* "-"??_-;_-@_-</c:formatCode>
                <c:ptCount val="10"/>
                <c:pt idx="0">
                  <c:v>4279.3400414940006</c:v>
                </c:pt>
                <c:pt idx="1">
                  <c:v>3993.2301055899993</c:v>
                </c:pt>
                <c:pt idx="2">
                  <c:v>5756.8926229100007</c:v>
                </c:pt>
                <c:pt idx="3">
                  <c:v>7287.4300275640016</c:v>
                </c:pt>
                <c:pt idx="4">
                  <c:v>7631.830089391</c:v>
                </c:pt>
                <c:pt idx="5">
                  <c:v>7622.2401374500023</c:v>
                </c:pt>
                <c:pt idx="6">
                  <c:v>6802.5601267399979</c:v>
                </c:pt>
                <c:pt idx="7">
                  <c:v>5597.3200336100035</c:v>
                </c:pt>
                <c:pt idx="8">
                  <c:v>80977.767177143833</c:v>
                </c:pt>
                <c:pt idx="9">
                  <c:v>3748.2101146999985</c:v>
                </c:pt>
              </c:numCache>
            </c:numRef>
          </c:val>
          <c:extLst>
            <c:ext xmlns:c16="http://schemas.microsoft.com/office/drawing/2014/chart" uri="{C3380CC4-5D6E-409C-BE32-E72D297353CC}">
              <c16:uniqueId val="{00000003-2F03-4B00-BD9D-AF610D829163}"/>
            </c:ext>
          </c:extLst>
        </c:ser>
        <c:ser>
          <c:idx val="1"/>
          <c:order val="1"/>
          <c:tx>
            <c:strRef>
              <c:f>KPI!$G$22</c:f>
              <c:strCache>
                <c:ptCount val="1"/>
                <c:pt idx="0">
                  <c:v>Sum of Sales</c:v>
                </c:pt>
              </c:strCache>
            </c:strRef>
          </c:tx>
          <c:spPr>
            <a:solidFill>
              <a:srgbClr val="E85D04"/>
            </a:solidFill>
            <a:ln>
              <a:noFill/>
            </a:ln>
            <a:effectLst/>
            <a:sp3d/>
          </c:spPr>
          <c:cat>
            <c:strRef>
              <c:f>KPI!$E$23:$E$33</c:f>
              <c:strCache>
                <c:ptCount val="10"/>
                <c:pt idx="0">
                  <c:v>Chicago</c:v>
                </c:pt>
                <c:pt idx="1">
                  <c:v>Coquitlam</c:v>
                </c:pt>
                <c:pt idx="2">
                  <c:v>Edmonton</c:v>
                </c:pt>
                <c:pt idx="3">
                  <c:v>Los Angeles</c:v>
                </c:pt>
                <c:pt idx="4">
                  <c:v>Ottawa</c:v>
                </c:pt>
                <c:pt idx="5">
                  <c:v>Richmond</c:v>
                </c:pt>
                <c:pt idx="6">
                  <c:v>Surrey</c:v>
                </c:pt>
                <c:pt idx="7">
                  <c:v>Toronto</c:v>
                </c:pt>
                <c:pt idx="8">
                  <c:v>Vancouver</c:v>
                </c:pt>
                <c:pt idx="9">
                  <c:v>Winnipeg</c:v>
                </c:pt>
              </c:strCache>
            </c:strRef>
          </c:cat>
          <c:val>
            <c:numRef>
              <c:f>KPI!$G$23:$G$33</c:f>
              <c:numCache>
                <c:formatCode>_-* #,##0_-;\-* #,##0_-;_-* "-"??_-;_-@_-</c:formatCode>
                <c:ptCount val="10"/>
                <c:pt idx="0">
                  <c:v>9204.6700000000019</c:v>
                </c:pt>
                <c:pt idx="1">
                  <c:v>11420.490000000002</c:v>
                </c:pt>
                <c:pt idx="2">
                  <c:v>12300.449999999999</c:v>
                </c:pt>
                <c:pt idx="3">
                  <c:v>17656.910000000003</c:v>
                </c:pt>
                <c:pt idx="4">
                  <c:v>16230.189999999999</c:v>
                </c:pt>
                <c:pt idx="5">
                  <c:v>19601.59</c:v>
                </c:pt>
                <c:pt idx="6">
                  <c:v>12974.039999999995</c:v>
                </c:pt>
                <c:pt idx="7">
                  <c:v>13147.390000000005</c:v>
                </c:pt>
                <c:pt idx="8">
                  <c:v>181891.70999999996</c:v>
                </c:pt>
                <c:pt idx="9">
                  <c:v>11470</c:v>
                </c:pt>
              </c:numCache>
            </c:numRef>
          </c:val>
          <c:extLst>
            <c:ext xmlns:c16="http://schemas.microsoft.com/office/drawing/2014/chart" uri="{C3380CC4-5D6E-409C-BE32-E72D297353CC}">
              <c16:uniqueId val="{00000005-2F03-4B00-BD9D-AF610D829163}"/>
            </c:ext>
          </c:extLst>
        </c:ser>
        <c:dLbls>
          <c:showLegendKey val="0"/>
          <c:showVal val="0"/>
          <c:showCatName val="0"/>
          <c:showSerName val="0"/>
          <c:showPercent val="0"/>
          <c:showBubbleSize val="0"/>
        </c:dLbls>
        <c:axId val="287480320"/>
        <c:axId val="287480800"/>
        <c:axId val="1638517440"/>
      </c:area3DChart>
      <c:catAx>
        <c:axId val="287480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87480800"/>
        <c:crosses val="autoZero"/>
        <c:auto val="1"/>
        <c:lblAlgn val="ctr"/>
        <c:lblOffset val="100"/>
        <c:noMultiLvlLbl val="0"/>
      </c:catAx>
      <c:valAx>
        <c:axId val="28748080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87480320"/>
        <c:crosses val="autoZero"/>
        <c:crossBetween val="midCat"/>
      </c:valAx>
      <c:serAx>
        <c:axId val="16385174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87480800"/>
        <c:crosses val="autoZero"/>
      </c:ser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zero"/>
    <c:showDLblsOverMax val="0"/>
    <c:extLst/>
  </c:chart>
  <c:spPr>
    <a:solidFill>
      <a:srgbClr val="03071E"/>
    </a:solidFill>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stores.xlsx]KPI!PivotTable21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Top</a:t>
            </a:r>
            <a:r>
              <a:rPr lang="en-GB" baseline="0">
                <a:solidFill>
                  <a:schemeClr val="bg1"/>
                </a:solidFill>
              </a:rPr>
              <a:t> 10 customers</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0000">
                <a:srgbClr val="DB4B1C"/>
              </a:gs>
              <a:gs pos="19536">
                <a:srgbClr val="DA5F2F"/>
              </a:gs>
              <a:gs pos="32192">
                <a:srgbClr val="D97E4C"/>
              </a:gs>
              <a:gs pos="53467">
                <a:srgbClr val="D6B27C"/>
              </a:gs>
              <a:gs pos="0">
                <a:srgbClr val="DC2F0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KPI!$B$36</c:f>
              <c:strCache>
                <c:ptCount val="1"/>
                <c:pt idx="0">
                  <c:v>Total</c:v>
                </c:pt>
              </c:strCache>
            </c:strRef>
          </c:tx>
          <c:spPr>
            <a:gradFill>
              <a:gsLst>
                <a:gs pos="20000">
                  <a:srgbClr val="DB4B1C"/>
                </a:gs>
                <a:gs pos="19536">
                  <a:srgbClr val="DA5F2F"/>
                </a:gs>
                <a:gs pos="32192">
                  <a:srgbClr val="D97E4C"/>
                </a:gs>
                <a:gs pos="53467">
                  <a:srgbClr val="D6B27C"/>
                </a:gs>
                <a:gs pos="0">
                  <a:srgbClr val="DC2F0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KPI!$A$37:$A$47</c:f>
              <c:strCache>
                <c:ptCount val="10"/>
                <c:pt idx="0">
                  <c:v>Acosta</c:v>
                </c:pt>
                <c:pt idx="1">
                  <c:v>Garcia</c:v>
                </c:pt>
                <c:pt idx="2">
                  <c:v>Johnson</c:v>
                </c:pt>
                <c:pt idx="3">
                  <c:v>Nelson</c:v>
                </c:pt>
                <c:pt idx="4">
                  <c:v>Ortega</c:v>
                </c:pt>
                <c:pt idx="5">
                  <c:v>Phillips</c:v>
                </c:pt>
                <c:pt idx="6">
                  <c:v>Sanchez</c:v>
                </c:pt>
                <c:pt idx="7">
                  <c:v>Smith</c:v>
                </c:pt>
                <c:pt idx="8">
                  <c:v>Summers</c:v>
                </c:pt>
                <c:pt idx="9">
                  <c:v>Williams</c:v>
                </c:pt>
              </c:strCache>
            </c:strRef>
          </c:cat>
          <c:val>
            <c:numRef>
              <c:f>KPI!$B$37:$B$47</c:f>
              <c:numCache>
                <c:formatCode>_-* #,##0_-;\-* #,##0_-;_-* "-"??_-;_-@_-</c:formatCode>
                <c:ptCount val="10"/>
                <c:pt idx="0">
                  <c:v>2579.96</c:v>
                </c:pt>
                <c:pt idx="1">
                  <c:v>2614.5699999999997</c:v>
                </c:pt>
                <c:pt idx="2">
                  <c:v>2942.99</c:v>
                </c:pt>
                <c:pt idx="3">
                  <c:v>2977.41</c:v>
                </c:pt>
                <c:pt idx="4">
                  <c:v>2675</c:v>
                </c:pt>
                <c:pt idx="5">
                  <c:v>2462.9499999999998</c:v>
                </c:pt>
                <c:pt idx="6">
                  <c:v>4711.3099999999995</c:v>
                </c:pt>
                <c:pt idx="7">
                  <c:v>173705.32999999981</c:v>
                </c:pt>
                <c:pt idx="8">
                  <c:v>2742.5</c:v>
                </c:pt>
                <c:pt idx="9">
                  <c:v>4532.33</c:v>
                </c:pt>
              </c:numCache>
            </c:numRef>
          </c:val>
          <c:extLst>
            <c:ext xmlns:c16="http://schemas.microsoft.com/office/drawing/2014/chart" uri="{C3380CC4-5D6E-409C-BE32-E72D297353CC}">
              <c16:uniqueId val="{00000000-41D0-4C80-A16E-6669160ECD78}"/>
            </c:ext>
          </c:extLst>
        </c:ser>
        <c:dLbls>
          <c:showLegendKey val="0"/>
          <c:showVal val="0"/>
          <c:showCatName val="0"/>
          <c:showSerName val="0"/>
          <c:showPercent val="0"/>
          <c:showBubbleSize val="0"/>
        </c:dLbls>
        <c:gapWidth val="219"/>
        <c:overlap val="-27"/>
        <c:axId val="251691136"/>
        <c:axId val="251691616"/>
      </c:barChart>
      <c:catAx>
        <c:axId val="25169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51691616"/>
        <c:crosses val="autoZero"/>
        <c:auto val="1"/>
        <c:lblAlgn val="ctr"/>
        <c:lblOffset val="100"/>
        <c:noMultiLvlLbl val="0"/>
      </c:catAx>
      <c:valAx>
        <c:axId val="2516916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5169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071E"/>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stores.xlsx]KPI!PivotTable8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Product category </a:t>
            </a:r>
          </a:p>
        </c:rich>
      </c:tx>
      <c:layout>
        <c:manualLayout>
          <c:xMode val="edge"/>
          <c:yMode val="edge"/>
          <c:x val="0.14321522309711285"/>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3071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6A040F"/>
        </a:solidFill>
        <a:ln>
          <a:noFill/>
        </a:ln>
        <a:effectLst/>
        <a:sp3d/>
      </c:spPr>
    </c:sideWall>
    <c:backWall>
      <c:thickness val="0"/>
      <c:spPr>
        <a:solidFill>
          <a:srgbClr val="6A040F"/>
        </a:solidFill>
        <a:ln>
          <a:noFill/>
        </a:ln>
        <a:effectLst/>
        <a:sp3d/>
      </c:spPr>
    </c:backWall>
    <c:plotArea>
      <c:layout/>
      <c:bar3DChart>
        <c:barDir val="bar"/>
        <c:grouping val="clustered"/>
        <c:varyColors val="0"/>
        <c:ser>
          <c:idx val="0"/>
          <c:order val="0"/>
          <c:tx>
            <c:strRef>
              <c:f>KPI!$F$9</c:f>
              <c:strCache>
                <c:ptCount val="1"/>
                <c:pt idx="0">
                  <c:v>Sum of Sales</c:v>
                </c:pt>
              </c:strCache>
            </c:strRef>
          </c:tx>
          <c:spPr>
            <a:solidFill>
              <a:srgbClr val="FFFF00"/>
            </a:solidFill>
            <a:ln>
              <a:noFill/>
            </a:ln>
            <a:effectLst/>
            <a:sp3d/>
          </c:spPr>
          <c:invertIfNegative val="0"/>
          <c:cat>
            <c:strRef>
              <c:f>KPI!$E$10:$E$19</c:f>
              <c:strCache>
                <c:ptCount val="9"/>
                <c:pt idx="0">
                  <c:v>Accessories</c:v>
                </c:pt>
                <c:pt idx="1">
                  <c:v>Apparel</c:v>
                </c:pt>
                <c:pt idx="2">
                  <c:v>Biking</c:v>
                </c:pt>
                <c:pt idx="3">
                  <c:v>Electronics</c:v>
                </c:pt>
                <c:pt idx="4">
                  <c:v>Fitness</c:v>
                </c:pt>
                <c:pt idx="5">
                  <c:v>Golf</c:v>
                </c:pt>
                <c:pt idx="6">
                  <c:v>Outdoors</c:v>
                </c:pt>
                <c:pt idx="7">
                  <c:v>Soccer</c:v>
                </c:pt>
                <c:pt idx="8">
                  <c:v>(blank)</c:v>
                </c:pt>
              </c:strCache>
            </c:strRef>
          </c:cat>
          <c:val>
            <c:numRef>
              <c:f>KPI!$F$10:$F$19</c:f>
              <c:numCache>
                <c:formatCode>_-* #,##0_-;\-* #,##0_-;_-* "-"??_-;_-@_-</c:formatCode>
                <c:ptCount val="9"/>
                <c:pt idx="0">
                  <c:v>94.44</c:v>
                </c:pt>
                <c:pt idx="1">
                  <c:v>153216.93</c:v>
                </c:pt>
                <c:pt idx="2">
                  <c:v>4751.8799999999992</c:v>
                </c:pt>
                <c:pt idx="3">
                  <c:v>150912.68999999994</c:v>
                </c:pt>
                <c:pt idx="4">
                  <c:v>4433.2800000000007</c:v>
                </c:pt>
                <c:pt idx="5">
                  <c:v>102773.68999999999</c:v>
                </c:pt>
                <c:pt idx="6">
                  <c:v>23864.580000000009</c:v>
                </c:pt>
                <c:pt idx="7">
                  <c:v>180162.13999999926</c:v>
                </c:pt>
              </c:numCache>
            </c:numRef>
          </c:val>
          <c:extLst>
            <c:ext xmlns:c16="http://schemas.microsoft.com/office/drawing/2014/chart" uri="{C3380CC4-5D6E-409C-BE32-E72D297353CC}">
              <c16:uniqueId val="{00000000-12F9-4C5E-B549-CDC01D82D106}"/>
            </c:ext>
          </c:extLst>
        </c:ser>
        <c:ser>
          <c:idx val="1"/>
          <c:order val="1"/>
          <c:tx>
            <c:strRef>
              <c:f>KPI!$G$9</c:f>
              <c:strCache>
                <c:ptCount val="1"/>
                <c:pt idx="0">
                  <c:v>Sum of Profit</c:v>
                </c:pt>
              </c:strCache>
            </c:strRef>
          </c:tx>
          <c:spPr>
            <a:solidFill>
              <a:srgbClr val="03071E"/>
            </a:solidFill>
            <a:ln>
              <a:noFill/>
            </a:ln>
            <a:effectLst/>
            <a:sp3d/>
          </c:spPr>
          <c:invertIfNegative val="0"/>
          <c:cat>
            <c:strRef>
              <c:f>KPI!$E$10:$E$19</c:f>
              <c:strCache>
                <c:ptCount val="9"/>
                <c:pt idx="0">
                  <c:v>Accessories</c:v>
                </c:pt>
                <c:pt idx="1">
                  <c:v>Apparel</c:v>
                </c:pt>
                <c:pt idx="2">
                  <c:v>Biking</c:v>
                </c:pt>
                <c:pt idx="3">
                  <c:v>Electronics</c:v>
                </c:pt>
                <c:pt idx="4">
                  <c:v>Fitness</c:v>
                </c:pt>
                <c:pt idx="5">
                  <c:v>Golf</c:v>
                </c:pt>
                <c:pt idx="6">
                  <c:v>Outdoors</c:v>
                </c:pt>
                <c:pt idx="7">
                  <c:v>Soccer</c:v>
                </c:pt>
                <c:pt idx="8">
                  <c:v>(blank)</c:v>
                </c:pt>
              </c:strCache>
            </c:strRef>
          </c:cat>
          <c:val>
            <c:numRef>
              <c:f>KPI!$G$10:$G$19</c:f>
              <c:numCache>
                <c:formatCode>_-* #,##0_-;\-* #,##0_-;_-* "-"??_-;_-@_-</c:formatCode>
                <c:ptCount val="9"/>
                <c:pt idx="0">
                  <c:v>45.894565354999997</c:v>
                </c:pt>
                <c:pt idx="1">
                  <c:v>65751.582398608138</c:v>
                </c:pt>
                <c:pt idx="2">
                  <c:v>1944.8599954600015</c:v>
                </c:pt>
                <c:pt idx="3">
                  <c:v>53310.151370550186</c:v>
                </c:pt>
                <c:pt idx="4">
                  <c:v>2030.1552346999999</c:v>
                </c:pt>
                <c:pt idx="5">
                  <c:v>28819.058304530015</c:v>
                </c:pt>
                <c:pt idx="6">
                  <c:v>10267.939655489998</c:v>
                </c:pt>
                <c:pt idx="7">
                  <c:v>108104.7004045998</c:v>
                </c:pt>
              </c:numCache>
            </c:numRef>
          </c:val>
          <c:extLst>
            <c:ext xmlns:c16="http://schemas.microsoft.com/office/drawing/2014/chart" uri="{C3380CC4-5D6E-409C-BE32-E72D297353CC}">
              <c16:uniqueId val="{00000001-12F9-4C5E-B549-CDC01D82D106}"/>
            </c:ext>
          </c:extLst>
        </c:ser>
        <c:dLbls>
          <c:showLegendKey val="0"/>
          <c:showVal val="0"/>
          <c:showCatName val="0"/>
          <c:showSerName val="0"/>
          <c:showPercent val="0"/>
          <c:showBubbleSize val="0"/>
        </c:dLbls>
        <c:gapWidth val="150"/>
        <c:shape val="box"/>
        <c:axId val="211094384"/>
        <c:axId val="211093904"/>
        <c:axId val="0"/>
      </c:bar3DChart>
      <c:catAx>
        <c:axId val="2110943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1093904"/>
        <c:crosses val="autoZero"/>
        <c:auto val="1"/>
        <c:lblAlgn val="ctr"/>
        <c:lblOffset val="100"/>
        <c:noMultiLvlLbl val="0"/>
      </c:catAx>
      <c:valAx>
        <c:axId val="21109390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109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A040F"/>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stores.xlsx]KPI!PivotTable24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Unit cost vs profit margin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60532">
                  <a:srgbClr val="6A040F"/>
                </a:gs>
                <a:gs pos="47064">
                  <a:srgbClr val="977FA3"/>
                </a:gs>
                <a:gs pos="20128">
                  <a:srgbClr val="5A189A"/>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gradFill>
              <a:gsLst>
                <a:gs pos="60532">
                  <a:srgbClr val="6A040F"/>
                </a:gs>
                <a:gs pos="47064">
                  <a:srgbClr val="977FA3"/>
                </a:gs>
                <a:gs pos="20128">
                  <a:srgbClr val="5A189A"/>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pivotFmt>
    </c:pivotFmts>
    <c:plotArea>
      <c:layout/>
      <c:lineChart>
        <c:grouping val="percentStacked"/>
        <c:varyColors val="0"/>
        <c:ser>
          <c:idx val="0"/>
          <c:order val="0"/>
          <c:tx>
            <c:strRef>
              <c:f>KPI!$M$32</c:f>
              <c:strCache>
                <c:ptCount val="1"/>
                <c:pt idx="0">
                  <c:v>Sum of Unit cost</c:v>
                </c:pt>
              </c:strCache>
            </c:strRef>
          </c:tx>
          <c:spPr>
            <a:ln w="28575" cap="rnd">
              <a:gradFill>
                <a:gsLst>
                  <a:gs pos="60532">
                    <a:srgbClr val="6A040F"/>
                  </a:gs>
                  <a:gs pos="47064">
                    <a:srgbClr val="977FA3"/>
                  </a:gs>
                  <a:gs pos="20128">
                    <a:srgbClr val="5A189A"/>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strRef>
              <c:f>KPI!$L$33:$L$102</c:f>
              <c:strCache>
                <c:ptCount val="69"/>
                <c:pt idx="0">
                  <c:v>ADG 3 Golf Shoes</c:v>
                </c:pt>
                <c:pt idx="1">
                  <c:v>Adidas Sport Athletic Pullover Hooded</c:v>
                </c:pt>
                <c:pt idx="2">
                  <c:v>Air Zoom Pegasus 37</c:v>
                </c:pt>
                <c:pt idx="3">
                  <c:v>ALPHA Heart Rate Monitor/Sport Watch</c:v>
                </c:pt>
                <c:pt idx="4">
                  <c:v>Apexcam 4K 20MP WiFi Action Camera</c:v>
                </c:pt>
                <c:pt idx="5">
                  <c:v>Apparel' F5 FG Soccer Cleat</c:v>
                </c:pt>
                <c:pt idx="6">
                  <c:v>Apparel' Grade School KD VI Fitness Shoe</c:v>
                </c:pt>
                <c:pt idx="7">
                  <c:v>ApparelEinstein 4-in-1 Activity Gym</c:v>
                </c:pt>
                <c:pt idx="8">
                  <c:v>Boys' Team Digi Jammer</c:v>
                </c:pt>
                <c:pt idx="9">
                  <c:v>Bridgestone e6 Straight Distance Balls</c:v>
                </c:pt>
                <c:pt idx="10">
                  <c:v>Bridgestone e6 Straight Distance NFL Carolina</c:v>
                </c:pt>
                <c:pt idx="11">
                  <c:v>Cycling Jersey Men Summer Short Sleeve</c:v>
                </c:pt>
                <c:pt idx="12">
                  <c:v>Darn Tough Hiker Full Cushion</c:v>
                </c:pt>
                <c:pt idx="13">
                  <c:v>Defender Small Duffel Bag</c:v>
                </c:pt>
                <c:pt idx="14">
                  <c:v>Dell Laptop</c:v>
                </c:pt>
                <c:pt idx="15">
                  <c:v>Dri-FIT Victory Golf Polo</c:v>
                </c:pt>
                <c:pt idx="16">
                  <c:v>Eagles Nest DryFly Rain Tarp</c:v>
                </c:pt>
                <c:pt idx="17">
                  <c:v>Glove It Imperial Golf Towel</c:v>
                </c:pt>
                <c:pt idx="18">
                  <c:v>Glove It Women's Imperial Golf Glove</c:v>
                </c:pt>
                <c:pt idx="19">
                  <c:v>Glove It Women's Mod Oval Golf Glove</c:v>
                </c:pt>
                <c:pt idx="20">
                  <c:v>GoPro MAX — Waterproof 360</c:v>
                </c:pt>
                <c:pt idx="21">
                  <c:v>H9 Heart Rate Sensor</c:v>
                </c:pt>
                <c:pt idx="22">
                  <c:v>Hiking Survival Guide</c:v>
                </c:pt>
                <c:pt idx="23">
                  <c:v>MAZEL Two Way Golf Putter</c:v>
                </c:pt>
                <c:pt idx="24">
                  <c:v>Men's Comfort 2 Slide</c:v>
                </c:pt>
                <c:pt idx="25">
                  <c:v>Men's Deutschland Weltmeister Winners Bl</c:v>
                </c:pt>
                <c:pt idx="26">
                  <c:v>Men's F10 TRX FG</c:v>
                </c:pt>
                <c:pt idx="27">
                  <c:v>Men's Free TR 5.0 TB Training Shoe</c:v>
                </c:pt>
                <c:pt idx="28">
                  <c:v>Men's Germany Black Crest Away Tee</c:v>
                </c:pt>
                <c:pt idx="29">
                  <c:v>Mens HeatGear Armour Compression Mock</c:v>
                </c:pt>
                <c:pt idx="30">
                  <c:v>Men's PFG Anchor Tough T-Shirt</c:v>
                </c:pt>
                <c:pt idx="31">
                  <c:v>Men's Tech II T-Shirt</c:v>
                </c:pt>
                <c:pt idx="32">
                  <c:v>Mercurial Vapor 12 Academy Cleats</c:v>
                </c:pt>
                <c:pt idx="33">
                  <c:v>Mercurial Vapor 13 Elite FG</c:v>
                </c:pt>
                <c:pt idx="34">
                  <c:v>Merrell Women's Moab 2 Vent Hiking Shoe</c:v>
                </c:pt>
                <c:pt idx="35">
                  <c:v>Motorcycle Riding Glasses Goggle Kit</c:v>
                </c:pt>
                <c:pt idx="36">
                  <c:v>NB 455 V2 Closure Running Shoe</c:v>
                </c:pt>
                <c:pt idx="37">
                  <c:v>Portable Impact Backboard Fitness Hoop</c:v>
                </c:pt>
                <c:pt idx="38">
                  <c:v>Power Tower Workout Pull Up &amp; Dip Station</c:v>
                </c:pt>
                <c:pt idx="39">
                  <c:v>Puma Golf Men's Flexlite Glove</c:v>
                </c:pt>
                <c:pt idx="40">
                  <c:v>Running Belt with Water Bottle</c:v>
                </c:pt>
                <c:pt idx="41">
                  <c:v>Schwinn Comfort Bike Seat</c:v>
                </c:pt>
                <c:pt idx="42">
                  <c:v>Sevylor Coleman 2-Person Outdoors Kayak</c:v>
                </c:pt>
                <c:pt idx="43">
                  <c:v>Smart watch </c:v>
                </c:pt>
                <c:pt idx="44">
                  <c:v>Sport Electronics with Wireless Bluetooth</c:v>
                </c:pt>
                <c:pt idx="45">
                  <c:v>Stamina in-Motion Elliptical Trainer</c:v>
                </c:pt>
                <c:pt idx="46">
                  <c:v>Synergee Ab Roller Wheel</c:v>
                </c:pt>
                <c:pt idx="47">
                  <c:v>T3 Boxing Gloves M/W</c:v>
                </c:pt>
                <c:pt idx="48">
                  <c:v>Taylormade Rocketballz Golf Balls</c:v>
                </c:pt>
                <c:pt idx="49">
                  <c:v>Team Golf New England Patriots Putter Grip</c:v>
                </c:pt>
                <c:pt idx="50">
                  <c:v>Team Golf San Francisco Giants Putter Grip</c:v>
                </c:pt>
                <c:pt idx="51">
                  <c:v>Team Golf St. Louis Cardinals Putter Grip</c:v>
                </c:pt>
                <c:pt idx="52">
                  <c:v>Team Golf Tennessee Volunteers Putter Grip</c:v>
                </c:pt>
                <c:pt idx="53">
                  <c:v>Team Golf Texas Longhorns Putter Grip</c:v>
                </c:pt>
                <c:pt idx="54">
                  <c:v>Thin Sports Headband, 5 Pcs</c:v>
                </c:pt>
                <c:pt idx="55">
                  <c:v>Titleist Pro V1 Golf Balls Yellow</c:v>
                </c:pt>
                <c:pt idx="56">
                  <c:v>Titleist Pro V1 High Numbers Personalized Gol</c:v>
                </c:pt>
                <c:pt idx="57">
                  <c:v>Titleist Pro V1x High Numbers Golf Balls</c:v>
                </c:pt>
                <c:pt idx="58">
                  <c:v>Training Mask</c:v>
                </c:pt>
                <c:pt idx="59">
                  <c:v>Vigor Fitness Tracker Watch for Apparel</c:v>
                </c:pt>
                <c:pt idx="60">
                  <c:v>Wespor Women's Convertible Hiking Pants</c:v>
                </c:pt>
                <c:pt idx="61">
                  <c:v>Women's Ignite PIP VI Slide</c:v>
                </c:pt>
                <c:pt idx="62">
                  <c:v>Women's Ignite Slide</c:v>
                </c:pt>
                <c:pt idx="63">
                  <c:v>Women's Micro G Pursuit Running Shoe</c:v>
                </c:pt>
                <c:pt idx="64">
                  <c:v>Women's Pro Style Training Gloves</c:v>
                </c:pt>
                <c:pt idx="65">
                  <c:v>Women's Tempo Shorts</c:v>
                </c:pt>
                <c:pt idx="66">
                  <c:v>Women's X-Tech Golf Glove Left Hand</c:v>
                </c:pt>
                <c:pt idx="67">
                  <c:v>Youth Black/Red Away Match Jersey</c:v>
                </c:pt>
                <c:pt idx="68">
                  <c:v>(blank)</c:v>
                </c:pt>
              </c:strCache>
            </c:strRef>
          </c:cat>
          <c:val>
            <c:numRef>
              <c:f>KPI!$M$33:$M$102</c:f>
              <c:numCache>
                <c:formatCode>_-* #,##0_-;\-* #,##0_-;_-* "-"??_-;_-@_-</c:formatCode>
                <c:ptCount val="69"/>
                <c:pt idx="0">
                  <c:v>16789.464465120003</c:v>
                </c:pt>
                <c:pt idx="1">
                  <c:v>176.3999628</c:v>
                </c:pt>
                <c:pt idx="2">
                  <c:v>10846.439762400012</c:v>
                </c:pt>
                <c:pt idx="3">
                  <c:v>214.68000029999999</c:v>
                </c:pt>
                <c:pt idx="4">
                  <c:v>1920.750045</c:v>
                </c:pt>
                <c:pt idx="5">
                  <c:v>27.100000380000001</c:v>
                </c:pt>
                <c:pt idx="6">
                  <c:v>47.419998200000002</c:v>
                </c:pt>
                <c:pt idx="7">
                  <c:v>77.040000919999997</c:v>
                </c:pt>
                <c:pt idx="8">
                  <c:v>436.05000018999999</c:v>
                </c:pt>
                <c:pt idx="9">
                  <c:v>909.59997559999999</c:v>
                </c:pt>
                <c:pt idx="10">
                  <c:v>308.97000504000005</c:v>
                </c:pt>
                <c:pt idx="11">
                  <c:v>56.079986560000002</c:v>
                </c:pt>
                <c:pt idx="12">
                  <c:v>112.14000317999998</c:v>
                </c:pt>
                <c:pt idx="13">
                  <c:v>95.650005349999986</c:v>
                </c:pt>
                <c:pt idx="14">
                  <c:v>4762.7998047999999</c:v>
                </c:pt>
                <c:pt idx="15">
                  <c:v>9676.7995593599971</c:v>
                </c:pt>
                <c:pt idx="16">
                  <c:v>29.699996939999998</c:v>
                </c:pt>
                <c:pt idx="17">
                  <c:v>49.559999468000001</c:v>
                </c:pt>
                <c:pt idx="18">
                  <c:v>82.739997899999992</c:v>
                </c:pt>
                <c:pt idx="19">
                  <c:v>63.060001380000003</c:v>
                </c:pt>
                <c:pt idx="20">
                  <c:v>6758.7000274499987</c:v>
                </c:pt>
                <c:pt idx="21">
                  <c:v>49.190002440000001</c:v>
                </c:pt>
                <c:pt idx="22">
                  <c:v>33.800001145000003</c:v>
                </c:pt>
                <c:pt idx="23">
                  <c:v>181.84999465000001</c:v>
                </c:pt>
                <c:pt idx="24">
                  <c:v>36.450004590000006</c:v>
                </c:pt>
                <c:pt idx="25">
                  <c:v>74.120002760000006</c:v>
                </c:pt>
                <c:pt idx="26">
                  <c:v>444.53997803999994</c:v>
                </c:pt>
                <c:pt idx="27">
                  <c:v>88.720001199999999</c:v>
                </c:pt>
                <c:pt idx="28">
                  <c:v>52.320001589999997</c:v>
                </c:pt>
                <c:pt idx="29">
                  <c:v>87.709998110000001</c:v>
                </c:pt>
                <c:pt idx="30">
                  <c:v>33.77999878</c:v>
                </c:pt>
                <c:pt idx="31">
                  <c:v>127.36000060000001</c:v>
                </c:pt>
                <c:pt idx="32">
                  <c:v>25123.230044550099</c:v>
                </c:pt>
                <c:pt idx="33">
                  <c:v>11693.024885249943</c:v>
                </c:pt>
                <c:pt idx="34">
                  <c:v>352.91999815999998</c:v>
                </c:pt>
                <c:pt idx="35">
                  <c:v>33.580001840000001</c:v>
                </c:pt>
                <c:pt idx="36">
                  <c:v>180.81001281000005</c:v>
                </c:pt>
                <c:pt idx="37">
                  <c:v>86.400001529999997</c:v>
                </c:pt>
                <c:pt idx="38">
                  <c:v>208.93475119999999</c:v>
                </c:pt>
                <c:pt idx="39">
                  <c:v>48.779994959999996</c:v>
                </c:pt>
                <c:pt idx="40">
                  <c:v>14.745433500000001</c:v>
                </c:pt>
                <c:pt idx="41">
                  <c:v>2750.9400179800018</c:v>
                </c:pt>
                <c:pt idx="42">
                  <c:v>11020.390348500003</c:v>
                </c:pt>
                <c:pt idx="43">
                  <c:v>83943.328753099529</c:v>
                </c:pt>
                <c:pt idx="44">
                  <c:v>216.95999909999998</c:v>
                </c:pt>
                <c:pt idx="45">
                  <c:v>95.799987799999997</c:v>
                </c:pt>
                <c:pt idx="46">
                  <c:v>10.5999985</c:v>
                </c:pt>
                <c:pt idx="47">
                  <c:v>198.12000273999999</c:v>
                </c:pt>
                <c:pt idx="48">
                  <c:v>237.52000423999996</c:v>
                </c:pt>
                <c:pt idx="49">
                  <c:v>107.58000183</c:v>
                </c:pt>
                <c:pt idx="50">
                  <c:v>143.44000244</c:v>
                </c:pt>
                <c:pt idx="51">
                  <c:v>143.44000244</c:v>
                </c:pt>
                <c:pt idx="52">
                  <c:v>179.30000304999999</c:v>
                </c:pt>
                <c:pt idx="53">
                  <c:v>215.16000365999997</c:v>
                </c:pt>
                <c:pt idx="54">
                  <c:v>39.710006710000002</c:v>
                </c:pt>
                <c:pt idx="55">
                  <c:v>170.24000548000001</c:v>
                </c:pt>
                <c:pt idx="56">
                  <c:v>75.860000619999994</c:v>
                </c:pt>
                <c:pt idx="57">
                  <c:v>105.76000212</c:v>
                </c:pt>
                <c:pt idx="58">
                  <c:v>68.199996959999993</c:v>
                </c:pt>
                <c:pt idx="59">
                  <c:v>28.02999878</c:v>
                </c:pt>
                <c:pt idx="60">
                  <c:v>655.74000549000004</c:v>
                </c:pt>
                <c:pt idx="61">
                  <c:v>798.96002200000009</c:v>
                </c:pt>
                <c:pt idx="62">
                  <c:v>299.61000824999996</c:v>
                </c:pt>
                <c:pt idx="63">
                  <c:v>75.719999310000006</c:v>
                </c:pt>
                <c:pt idx="64">
                  <c:v>29.549999239999998</c:v>
                </c:pt>
                <c:pt idx="65">
                  <c:v>59.80000304</c:v>
                </c:pt>
                <c:pt idx="66">
                  <c:v>74.040000919999997</c:v>
                </c:pt>
                <c:pt idx="67">
                  <c:v>274.05001070999998</c:v>
                </c:pt>
              </c:numCache>
            </c:numRef>
          </c:val>
          <c:smooth val="0"/>
          <c:extLst>
            <c:ext xmlns:c16="http://schemas.microsoft.com/office/drawing/2014/chart" uri="{C3380CC4-5D6E-409C-BE32-E72D297353CC}">
              <c16:uniqueId val="{00000000-F346-4BCF-B3DC-EAA6538D4DCA}"/>
            </c:ext>
          </c:extLst>
        </c:ser>
        <c:ser>
          <c:idx val="1"/>
          <c:order val="1"/>
          <c:tx>
            <c:strRef>
              <c:f>KPI!$N$32</c:f>
              <c:strCache>
                <c:ptCount val="1"/>
                <c:pt idx="0">
                  <c:v>Sum of Profit</c:v>
                </c:pt>
              </c:strCache>
            </c:strRef>
          </c:tx>
          <c:spPr>
            <a:ln w="28575" cap="rnd">
              <a:solidFill>
                <a:schemeClr val="bg1">
                  <a:lumMod val="85000"/>
                </a:schemeClr>
              </a:solidFill>
              <a:round/>
            </a:ln>
            <a:effectLst/>
          </c:spPr>
          <c:marker>
            <c:symbol val="none"/>
          </c:marker>
          <c:cat>
            <c:strRef>
              <c:f>KPI!$L$33:$L$102</c:f>
              <c:strCache>
                <c:ptCount val="69"/>
                <c:pt idx="0">
                  <c:v>ADG 3 Golf Shoes</c:v>
                </c:pt>
                <c:pt idx="1">
                  <c:v>Adidas Sport Athletic Pullover Hooded</c:v>
                </c:pt>
                <c:pt idx="2">
                  <c:v>Air Zoom Pegasus 37</c:v>
                </c:pt>
                <c:pt idx="3">
                  <c:v>ALPHA Heart Rate Monitor/Sport Watch</c:v>
                </c:pt>
                <c:pt idx="4">
                  <c:v>Apexcam 4K 20MP WiFi Action Camera</c:v>
                </c:pt>
                <c:pt idx="5">
                  <c:v>Apparel' F5 FG Soccer Cleat</c:v>
                </c:pt>
                <c:pt idx="6">
                  <c:v>Apparel' Grade School KD VI Fitness Shoe</c:v>
                </c:pt>
                <c:pt idx="7">
                  <c:v>ApparelEinstein 4-in-1 Activity Gym</c:v>
                </c:pt>
                <c:pt idx="8">
                  <c:v>Boys' Team Digi Jammer</c:v>
                </c:pt>
                <c:pt idx="9">
                  <c:v>Bridgestone e6 Straight Distance Balls</c:v>
                </c:pt>
                <c:pt idx="10">
                  <c:v>Bridgestone e6 Straight Distance NFL Carolina</c:v>
                </c:pt>
                <c:pt idx="11">
                  <c:v>Cycling Jersey Men Summer Short Sleeve</c:v>
                </c:pt>
                <c:pt idx="12">
                  <c:v>Darn Tough Hiker Full Cushion</c:v>
                </c:pt>
                <c:pt idx="13">
                  <c:v>Defender Small Duffel Bag</c:v>
                </c:pt>
                <c:pt idx="14">
                  <c:v>Dell Laptop</c:v>
                </c:pt>
                <c:pt idx="15">
                  <c:v>Dri-FIT Victory Golf Polo</c:v>
                </c:pt>
                <c:pt idx="16">
                  <c:v>Eagles Nest DryFly Rain Tarp</c:v>
                </c:pt>
                <c:pt idx="17">
                  <c:v>Glove It Imperial Golf Towel</c:v>
                </c:pt>
                <c:pt idx="18">
                  <c:v>Glove It Women's Imperial Golf Glove</c:v>
                </c:pt>
                <c:pt idx="19">
                  <c:v>Glove It Women's Mod Oval Golf Glove</c:v>
                </c:pt>
                <c:pt idx="20">
                  <c:v>GoPro MAX — Waterproof 360</c:v>
                </c:pt>
                <c:pt idx="21">
                  <c:v>H9 Heart Rate Sensor</c:v>
                </c:pt>
                <c:pt idx="22">
                  <c:v>Hiking Survival Guide</c:v>
                </c:pt>
                <c:pt idx="23">
                  <c:v>MAZEL Two Way Golf Putter</c:v>
                </c:pt>
                <c:pt idx="24">
                  <c:v>Men's Comfort 2 Slide</c:v>
                </c:pt>
                <c:pt idx="25">
                  <c:v>Men's Deutschland Weltmeister Winners Bl</c:v>
                </c:pt>
                <c:pt idx="26">
                  <c:v>Men's F10 TRX FG</c:v>
                </c:pt>
                <c:pt idx="27">
                  <c:v>Men's Free TR 5.0 TB Training Shoe</c:v>
                </c:pt>
                <c:pt idx="28">
                  <c:v>Men's Germany Black Crest Away Tee</c:v>
                </c:pt>
                <c:pt idx="29">
                  <c:v>Mens HeatGear Armour Compression Mock</c:v>
                </c:pt>
                <c:pt idx="30">
                  <c:v>Men's PFG Anchor Tough T-Shirt</c:v>
                </c:pt>
                <c:pt idx="31">
                  <c:v>Men's Tech II T-Shirt</c:v>
                </c:pt>
                <c:pt idx="32">
                  <c:v>Mercurial Vapor 12 Academy Cleats</c:v>
                </c:pt>
                <c:pt idx="33">
                  <c:v>Mercurial Vapor 13 Elite FG</c:v>
                </c:pt>
                <c:pt idx="34">
                  <c:v>Merrell Women's Moab 2 Vent Hiking Shoe</c:v>
                </c:pt>
                <c:pt idx="35">
                  <c:v>Motorcycle Riding Glasses Goggle Kit</c:v>
                </c:pt>
                <c:pt idx="36">
                  <c:v>NB 455 V2 Closure Running Shoe</c:v>
                </c:pt>
                <c:pt idx="37">
                  <c:v>Portable Impact Backboard Fitness Hoop</c:v>
                </c:pt>
                <c:pt idx="38">
                  <c:v>Power Tower Workout Pull Up &amp; Dip Station</c:v>
                </c:pt>
                <c:pt idx="39">
                  <c:v>Puma Golf Men's Flexlite Glove</c:v>
                </c:pt>
                <c:pt idx="40">
                  <c:v>Running Belt with Water Bottle</c:v>
                </c:pt>
                <c:pt idx="41">
                  <c:v>Schwinn Comfort Bike Seat</c:v>
                </c:pt>
                <c:pt idx="42">
                  <c:v>Sevylor Coleman 2-Person Outdoors Kayak</c:v>
                </c:pt>
                <c:pt idx="43">
                  <c:v>Smart watch </c:v>
                </c:pt>
                <c:pt idx="44">
                  <c:v>Sport Electronics with Wireless Bluetooth</c:v>
                </c:pt>
                <c:pt idx="45">
                  <c:v>Stamina in-Motion Elliptical Trainer</c:v>
                </c:pt>
                <c:pt idx="46">
                  <c:v>Synergee Ab Roller Wheel</c:v>
                </c:pt>
                <c:pt idx="47">
                  <c:v>T3 Boxing Gloves M/W</c:v>
                </c:pt>
                <c:pt idx="48">
                  <c:v>Taylormade Rocketballz Golf Balls</c:v>
                </c:pt>
                <c:pt idx="49">
                  <c:v>Team Golf New England Patriots Putter Grip</c:v>
                </c:pt>
                <c:pt idx="50">
                  <c:v>Team Golf San Francisco Giants Putter Grip</c:v>
                </c:pt>
                <c:pt idx="51">
                  <c:v>Team Golf St. Louis Cardinals Putter Grip</c:v>
                </c:pt>
                <c:pt idx="52">
                  <c:v>Team Golf Tennessee Volunteers Putter Grip</c:v>
                </c:pt>
                <c:pt idx="53">
                  <c:v>Team Golf Texas Longhorns Putter Grip</c:v>
                </c:pt>
                <c:pt idx="54">
                  <c:v>Thin Sports Headband, 5 Pcs</c:v>
                </c:pt>
                <c:pt idx="55">
                  <c:v>Titleist Pro V1 Golf Balls Yellow</c:v>
                </c:pt>
                <c:pt idx="56">
                  <c:v>Titleist Pro V1 High Numbers Personalized Gol</c:v>
                </c:pt>
                <c:pt idx="57">
                  <c:v>Titleist Pro V1x High Numbers Golf Balls</c:v>
                </c:pt>
                <c:pt idx="58">
                  <c:v>Training Mask</c:v>
                </c:pt>
                <c:pt idx="59">
                  <c:v>Vigor Fitness Tracker Watch for Apparel</c:v>
                </c:pt>
                <c:pt idx="60">
                  <c:v>Wespor Women's Convertible Hiking Pants</c:v>
                </c:pt>
                <c:pt idx="61">
                  <c:v>Women's Ignite PIP VI Slide</c:v>
                </c:pt>
                <c:pt idx="62">
                  <c:v>Women's Ignite Slide</c:v>
                </c:pt>
                <c:pt idx="63">
                  <c:v>Women's Micro G Pursuit Running Shoe</c:v>
                </c:pt>
                <c:pt idx="64">
                  <c:v>Women's Pro Style Training Gloves</c:v>
                </c:pt>
                <c:pt idx="65">
                  <c:v>Women's Tempo Shorts</c:v>
                </c:pt>
                <c:pt idx="66">
                  <c:v>Women's X-Tech Golf Glove Left Hand</c:v>
                </c:pt>
                <c:pt idx="67">
                  <c:v>Youth Black/Red Away Match Jersey</c:v>
                </c:pt>
                <c:pt idx="68">
                  <c:v>(blank)</c:v>
                </c:pt>
              </c:strCache>
            </c:strRef>
          </c:cat>
          <c:val>
            <c:numRef>
              <c:f>KPI!$N$33:$N$102</c:f>
              <c:numCache>
                <c:formatCode>_-* #,##0_-;\-* #,##0_-;_-* "-"??_-;_-@_-</c:formatCode>
                <c:ptCount val="69"/>
                <c:pt idx="0">
                  <c:v>21469.078286400003</c:v>
                </c:pt>
                <c:pt idx="1">
                  <c:v>96.480037199999956</c:v>
                </c:pt>
                <c:pt idx="2">
                  <c:v>22302.360885600039</c:v>
                </c:pt>
                <c:pt idx="3">
                  <c:v>183.31999970000001</c:v>
                </c:pt>
                <c:pt idx="4">
                  <c:v>578.74995500000034</c:v>
                </c:pt>
                <c:pt idx="5">
                  <c:v>213.9999981</c:v>
                </c:pt>
                <c:pt idx="6">
                  <c:v>150.32000719999999</c:v>
                </c:pt>
                <c:pt idx="7">
                  <c:v>62.939999079999993</c:v>
                </c:pt>
                <c:pt idx="8">
                  <c:v>1478.0099992780001</c:v>
                </c:pt>
                <c:pt idx="9">
                  <c:v>2067.7000884500007</c:v>
                </c:pt>
                <c:pt idx="10">
                  <c:v>1066.1299781600001</c:v>
                </c:pt>
                <c:pt idx="11">
                  <c:v>55.800013439999994</c:v>
                </c:pt>
                <c:pt idx="12">
                  <c:v>198.23998728000001</c:v>
                </c:pt>
                <c:pt idx="13">
                  <c:v>363.85997539000005</c:v>
                </c:pt>
                <c:pt idx="14">
                  <c:v>8437.2001951999991</c:v>
                </c:pt>
                <c:pt idx="15">
                  <c:v>35042.401707480021</c:v>
                </c:pt>
                <c:pt idx="16">
                  <c:v>151.40001529999998</c:v>
                </c:pt>
                <c:pt idx="17">
                  <c:v>237.30000228</c:v>
                </c:pt>
                <c:pt idx="18">
                  <c:v>164.91000689999996</c:v>
                </c:pt>
                <c:pt idx="19">
                  <c:v>152.63999585999997</c:v>
                </c:pt>
                <c:pt idx="20">
                  <c:v>3291.1499725500012</c:v>
                </c:pt>
                <c:pt idx="21">
                  <c:v>153.99998779999999</c:v>
                </c:pt>
                <c:pt idx="22">
                  <c:v>30.649998855000003</c:v>
                </c:pt>
                <c:pt idx="23">
                  <c:v>349.02002246999996</c:v>
                </c:pt>
                <c:pt idx="24">
                  <c:v>184.67998163999999</c:v>
                </c:pt>
                <c:pt idx="25">
                  <c:v>137.63999171999995</c:v>
                </c:pt>
                <c:pt idx="26">
                  <c:v>433.86007686000011</c:v>
                </c:pt>
                <c:pt idx="27">
                  <c:v>365.75999460000003</c:v>
                </c:pt>
                <c:pt idx="28">
                  <c:v>75.599994700000025</c:v>
                </c:pt>
                <c:pt idx="29">
                  <c:v>315.21000566999999</c:v>
                </c:pt>
                <c:pt idx="30">
                  <c:v>131.1000061</c:v>
                </c:pt>
                <c:pt idx="31">
                  <c:v>380.69999729999995</c:v>
                </c:pt>
                <c:pt idx="32">
                  <c:v>14487.65995544997</c:v>
                </c:pt>
                <c:pt idx="33">
                  <c:v>91875.190429900118</c:v>
                </c:pt>
                <c:pt idx="34">
                  <c:v>1451.5500069</c:v>
                </c:pt>
                <c:pt idx="35">
                  <c:v>18.399998159999996</c:v>
                </c:pt>
                <c:pt idx="36">
                  <c:v>758.15995241999997</c:v>
                </c:pt>
                <c:pt idx="37">
                  <c:v>71.549998469999991</c:v>
                </c:pt>
                <c:pt idx="38">
                  <c:v>211.04524880000002</c:v>
                </c:pt>
                <c:pt idx="39">
                  <c:v>178.36002184</c:v>
                </c:pt>
                <c:pt idx="40">
                  <c:v>15.244566499999998</c:v>
                </c:pt>
                <c:pt idx="41">
                  <c:v>1889.0599820200016</c:v>
                </c:pt>
                <c:pt idx="42">
                  <c:v>7863.3896514999951</c:v>
                </c:pt>
                <c:pt idx="43">
                  <c:v>40746.671246900063</c:v>
                </c:pt>
                <c:pt idx="44">
                  <c:v>256.38000090000003</c:v>
                </c:pt>
                <c:pt idx="45">
                  <c:v>93.950012200000003</c:v>
                </c:pt>
                <c:pt idx="46">
                  <c:v>10.350001499999999</c:v>
                </c:pt>
                <c:pt idx="47">
                  <c:v>479.63999178</c:v>
                </c:pt>
                <c:pt idx="48">
                  <c:v>560.99998250999988</c:v>
                </c:pt>
                <c:pt idx="49">
                  <c:v>188.42999329</c:v>
                </c:pt>
                <c:pt idx="50">
                  <c:v>291.20998963</c:v>
                </c:pt>
                <c:pt idx="51">
                  <c:v>291.20998963</c:v>
                </c:pt>
                <c:pt idx="52">
                  <c:v>291.20998963</c:v>
                </c:pt>
                <c:pt idx="53">
                  <c:v>342.59998780000001</c:v>
                </c:pt>
                <c:pt idx="54">
                  <c:v>65.779993290000007</c:v>
                </c:pt>
                <c:pt idx="55">
                  <c:v>358.87997807999989</c:v>
                </c:pt>
                <c:pt idx="56">
                  <c:v>216.47999751999998</c:v>
                </c:pt>
                <c:pt idx="57">
                  <c:v>283.49999258000003</c:v>
                </c:pt>
                <c:pt idx="58">
                  <c:v>238.40000760000004</c:v>
                </c:pt>
                <c:pt idx="59">
                  <c:v>11.960001220000002</c:v>
                </c:pt>
                <c:pt idx="60">
                  <c:v>603.35999451000009</c:v>
                </c:pt>
                <c:pt idx="61">
                  <c:v>2979.5499037499999</c:v>
                </c:pt>
                <c:pt idx="62">
                  <c:v>1191.8199614999999</c:v>
                </c:pt>
                <c:pt idx="63">
                  <c:v>147.78000137999999</c:v>
                </c:pt>
                <c:pt idx="64">
                  <c:v>61.760003040000015</c:v>
                </c:pt>
                <c:pt idx="65">
                  <c:v>285.94998555999996</c:v>
                </c:pt>
                <c:pt idx="66">
                  <c:v>178.2999954</c:v>
                </c:pt>
                <c:pt idx="67">
                  <c:v>956.34995256999991</c:v>
                </c:pt>
              </c:numCache>
            </c:numRef>
          </c:val>
          <c:smooth val="0"/>
          <c:extLst>
            <c:ext xmlns:c16="http://schemas.microsoft.com/office/drawing/2014/chart" uri="{C3380CC4-5D6E-409C-BE32-E72D297353CC}">
              <c16:uniqueId val="{00000001-F346-4BCF-B3DC-EAA6538D4DCA}"/>
            </c:ext>
          </c:extLst>
        </c:ser>
        <c:dLbls>
          <c:showLegendKey val="0"/>
          <c:showVal val="0"/>
          <c:showCatName val="0"/>
          <c:showSerName val="0"/>
          <c:showPercent val="0"/>
          <c:showBubbleSize val="0"/>
        </c:dLbls>
        <c:smooth val="0"/>
        <c:axId val="1820193232"/>
        <c:axId val="1820189872"/>
      </c:lineChart>
      <c:catAx>
        <c:axId val="1820193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820189872"/>
        <c:crosses val="autoZero"/>
        <c:auto val="1"/>
        <c:lblAlgn val="ctr"/>
        <c:lblOffset val="100"/>
        <c:noMultiLvlLbl val="0"/>
      </c:catAx>
      <c:valAx>
        <c:axId val="18201898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8201932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BA08"/>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stores.xlsx]KPI!PivotTable14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COGS</a:t>
            </a:r>
            <a:r>
              <a:rPr lang="en-GB" baseline="0">
                <a:solidFill>
                  <a:schemeClr val="bg1"/>
                </a:solidFill>
              </a:rPr>
              <a:t> by Country</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KPI!$M$9</c:f>
              <c:strCache>
                <c:ptCount val="1"/>
                <c:pt idx="0">
                  <c:v>Total</c:v>
                </c:pt>
              </c:strCache>
            </c:strRef>
          </c:tx>
          <c:spPr>
            <a:solidFill>
              <a:schemeClr val="tx1">
                <a:lumMod val="65000"/>
                <a:lumOff val="35000"/>
              </a:schemeClr>
            </a:solidFill>
            <a:ln>
              <a:solidFill>
                <a:schemeClr val="tx1"/>
              </a:solidFill>
            </a:ln>
            <a:effectLst/>
            <a:sp3d>
              <a:contourClr>
                <a:schemeClr val="tx1"/>
              </a:contourClr>
            </a:sp3d>
          </c:spPr>
          <c:invertIfNegative val="0"/>
          <c:cat>
            <c:strRef>
              <c:f>KPI!$L$10:$L$14</c:f>
              <c:strCache>
                <c:ptCount val="4"/>
                <c:pt idx="0">
                  <c:v>Canada</c:v>
                </c:pt>
                <c:pt idx="1">
                  <c:v>Mexico</c:v>
                </c:pt>
                <c:pt idx="2">
                  <c:v>USA</c:v>
                </c:pt>
                <c:pt idx="3">
                  <c:v>(blank)</c:v>
                </c:pt>
              </c:strCache>
            </c:strRef>
          </c:cat>
          <c:val>
            <c:numRef>
              <c:f>KPI!$M$10:$M$14</c:f>
              <c:numCache>
                <c:formatCode>_-* #,##0_-;\-* #,##0_-;_-* "-"??_-;_-@_-</c:formatCode>
                <c:ptCount val="4"/>
                <c:pt idx="0">
                  <c:v>184581.75947717507</c:v>
                </c:pt>
                <c:pt idx="1">
                  <c:v>3275.9100003199997</c:v>
                </c:pt>
                <c:pt idx="2">
                  <c:v>162077.61859321187</c:v>
                </c:pt>
              </c:numCache>
            </c:numRef>
          </c:val>
          <c:shape val="cylinder"/>
          <c:extLst>
            <c:ext xmlns:c16="http://schemas.microsoft.com/office/drawing/2014/chart" uri="{C3380CC4-5D6E-409C-BE32-E72D297353CC}">
              <c16:uniqueId val="{00000000-B2A6-4C17-9B19-78003D084EB2}"/>
            </c:ext>
          </c:extLst>
        </c:ser>
        <c:dLbls>
          <c:showLegendKey val="0"/>
          <c:showVal val="0"/>
          <c:showCatName val="0"/>
          <c:showSerName val="0"/>
          <c:showPercent val="0"/>
          <c:showBubbleSize val="0"/>
        </c:dLbls>
        <c:gapWidth val="150"/>
        <c:shape val="box"/>
        <c:axId val="104348448"/>
        <c:axId val="104345568"/>
        <c:axId val="106211104"/>
      </c:bar3DChart>
      <c:catAx>
        <c:axId val="1043484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4345568"/>
        <c:crosses val="autoZero"/>
        <c:auto val="1"/>
        <c:lblAlgn val="ctr"/>
        <c:lblOffset val="100"/>
        <c:noMultiLvlLbl val="0"/>
      </c:catAx>
      <c:valAx>
        <c:axId val="10434556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4348448"/>
        <c:crosses val="autoZero"/>
        <c:crossBetween val="between"/>
      </c:valAx>
      <c:serAx>
        <c:axId val="106211104"/>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43455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2F0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image" Target="../media/image3.svg"/><Relationship Id="rId16" Type="http://schemas.openxmlformats.org/officeDocument/2006/relationships/chart" Target="../charts/chart8.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3.xml"/><Relationship Id="rId5" Type="http://schemas.openxmlformats.org/officeDocument/2006/relationships/image" Target="../media/image6.png"/><Relationship Id="rId15" Type="http://schemas.openxmlformats.org/officeDocument/2006/relationships/chart" Target="../charts/chart7.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21</xdr:col>
      <xdr:colOff>19050</xdr:colOff>
      <xdr:row>16</xdr:row>
      <xdr:rowOff>79375</xdr:rowOff>
    </xdr:from>
    <xdr:to>
      <xdr:col>22</xdr:col>
      <xdr:colOff>711200</xdr:colOff>
      <xdr:row>30</xdr:row>
      <xdr:rowOff>31750</xdr:rowOff>
    </xdr:to>
    <xdr:graphicFrame macro="">
      <xdr:nvGraphicFramePr>
        <xdr:cNvPr id="5" name="Chart 4">
          <a:extLst>
            <a:ext uri="{FF2B5EF4-FFF2-40B4-BE49-F238E27FC236}">
              <a16:creationId xmlns:a16="http://schemas.microsoft.com/office/drawing/2014/main" id="{40C401BA-8F5B-E249-1F58-1089268BE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628650</xdr:colOff>
      <xdr:row>16</xdr:row>
      <xdr:rowOff>66675</xdr:rowOff>
    </xdr:from>
    <xdr:to>
      <xdr:col>27</xdr:col>
      <xdr:colOff>171450</xdr:colOff>
      <xdr:row>30</xdr:row>
      <xdr:rowOff>38100</xdr:rowOff>
    </xdr:to>
    <xdr:graphicFrame macro="">
      <xdr:nvGraphicFramePr>
        <xdr:cNvPr id="6" name="Chart 5">
          <a:extLst>
            <a:ext uri="{FF2B5EF4-FFF2-40B4-BE49-F238E27FC236}">
              <a16:creationId xmlns:a16="http://schemas.microsoft.com/office/drawing/2014/main" id="{05F295F1-40C1-25A2-D37C-C1A39B7C0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23517</xdr:colOff>
      <xdr:row>0</xdr:row>
      <xdr:rowOff>58796</xdr:rowOff>
    </xdr:from>
    <xdr:to>
      <xdr:col>15</xdr:col>
      <xdr:colOff>129351</xdr:colOff>
      <xdr:row>3</xdr:row>
      <xdr:rowOff>89146</xdr:rowOff>
    </xdr:to>
    <xdr:sp macro="" textlink="">
      <xdr:nvSpPr>
        <xdr:cNvPr id="2" name="Rectangle 1">
          <a:extLst>
            <a:ext uri="{FF2B5EF4-FFF2-40B4-BE49-F238E27FC236}">
              <a16:creationId xmlns:a16="http://schemas.microsoft.com/office/drawing/2014/main" id="{0C3C28CB-50B0-E8B5-3CC5-D11009EC2E8F}"/>
            </a:ext>
          </a:extLst>
        </xdr:cNvPr>
        <xdr:cNvSpPr/>
      </xdr:nvSpPr>
      <xdr:spPr>
        <a:xfrm>
          <a:off x="1999073" y="58796"/>
          <a:ext cx="8008056" cy="559517"/>
        </a:xfrm>
        <a:prstGeom prst="rect">
          <a:avLst/>
        </a:prstGeom>
        <a:solidFill>
          <a:srgbClr val="6A040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3</xdr:col>
      <xdr:colOff>40843</xdr:colOff>
      <xdr:row>3</xdr:row>
      <xdr:rowOff>159748</xdr:rowOff>
    </xdr:from>
    <xdr:to>
      <xdr:col>5</xdr:col>
      <xdr:colOff>600719</xdr:colOff>
      <xdr:row>8</xdr:row>
      <xdr:rowOff>97862</xdr:rowOff>
    </xdr:to>
    <xdr:sp macro="" textlink="">
      <xdr:nvSpPr>
        <xdr:cNvPr id="3" name="Rectangle: Rounded Corners 2">
          <a:extLst>
            <a:ext uri="{FF2B5EF4-FFF2-40B4-BE49-F238E27FC236}">
              <a16:creationId xmlns:a16="http://schemas.microsoft.com/office/drawing/2014/main" id="{954144A2-145F-68FC-46F5-22BFE7FBAB66}"/>
            </a:ext>
          </a:extLst>
        </xdr:cNvPr>
        <xdr:cNvSpPr/>
      </xdr:nvSpPr>
      <xdr:spPr>
        <a:xfrm>
          <a:off x="2016399" y="688915"/>
          <a:ext cx="1876913" cy="820058"/>
        </a:xfrm>
        <a:prstGeom prst="roundRect">
          <a:avLst>
            <a:gd name="adj" fmla="val 3761"/>
          </a:avLst>
        </a:prstGeom>
        <a:solidFill>
          <a:srgbClr val="6A040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15</xdr:col>
      <xdr:colOff>181602</xdr:colOff>
      <xdr:row>3</xdr:row>
      <xdr:rowOff>136388</xdr:rowOff>
    </xdr:from>
    <xdr:to>
      <xdr:col>19</xdr:col>
      <xdr:colOff>634999</xdr:colOff>
      <xdr:row>17</xdr:row>
      <xdr:rowOff>66033</xdr:rowOff>
    </xdr:to>
    <xdr:sp macro="" textlink="">
      <xdr:nvSpPr>
        <xdr:cNvPr id="11" name="Rectangle 10">
          <a:extLst>
            <a:ext uri="{FF2B5EF4-FFF2-40B4-BE49-F238E27FC236}">
              <a16:creationId xmlns:a16="http://schemas.microsoft.com/office/drawing/2014/main" id="{0D503E7B-26D6-B5E2-1AE7-6FFB18CFFA80}"/>
            </a:ext>
          </a:extLst>
        </xdr:cNvPr>
        <xdr:cNvSpPr/>
      </xdr:nvSpPr>
      <xdr:spPr>
        <a:xfrm>
          <a:off x="10195064" y="673696"/>
          <a:ext cx="3123653" cy="2437081"/>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0</xdr:col>
      <xdr:colOff>59394</xdr:colOff>
      <xdr:row>3</xdr:row>
      <xdr:rowOff>80177</xdr:rowOff>
    </xdr:from>
    <xdr:to>
      <xdr:col>2</xdr:col>
      <xdr:colOff>634529</xdr:colOff>
      <xdr:row>47</xdr:row>
      <xdr:rowOff>129351</xdr:rowOff>
    </xdr:to>
    <xdr:sp macro="" textlink="">
      <xdr:nvSpPr>
        <xdr:cNvPr id="12" name="Rectangle: Rounded Corners 11">
          <a:extLst>
            <a:ext uri="{FF2B5EF4-FFF2-40B4-BE49-F238E27FC236}">
              <a16:creationId xmlns:a16="http://schemas.microsoft.com/office/drawing/2014/main" id="{8D736883-7EFA-C471-95AB-04C5E4A08DBA}"/>
            </a:ext>
          </a:extLst>
        </xdr:cNvPr>
        <xdr:cNvSpPr/>
      </xdr:nvSpPr>
      <xdr:spPr>
        <a:xfrm>
          <a:off x="59394" y="609344"/>
          <a:ext cx="1892172" cy="7810285"/>
        </a:xfrm>
        <a:prstGeom prst="roundRect">
          <a:avLst>
            <a:gd name="adj" fmla="val 3153"/>
          </a:avLst>
        </a:prstGeom>
        <a:solidFill>
          <a:srgbClr val="9D020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3</xdr:col>
      <xdr:colOff>23156</xdr:colOff>
      <xdr:row>8</xdr:row>
      <xdr:rowOff>145676</xdr:rowOff>
    </xdr:from>
    <xdr:to>
      <xdr:col>8</xdr:col>
      <xdr:colOff>333644</xdr:colOff>
      <xdr:row>19</xdr:row>
      <xdr:rowOff>53812</xdr:rowOff>
    </xdr:to>
    <xdr:sp macro="" textlink="">
      <xdr:nvSpPr>
        <xdr:cNvPr id="13" name="Rectangle: Rounded Corners 12">
          <a:extLst>
            <a:ext uri="{FF2B5EF4-FFF2-40B4-BE49-F238E27FC236}">
              <a16:creationId xmlns:a16="http://schemas.microsoft.com/office/drawing/2014/main" id="{17EA4715-ECB9-8B99-D95D-51FC247A468B}"/>
            </a:ext>
          </a:extLst>
        </xdr:cNvPr>
        <xdr:cNvSpPr/>
      </xdr:nvSpPr>
      <xdr:spPr>
        <a:xfrm>
          <a:off x="1998712" y="1556787"/>
          <a:ext cx="3603080" cy="1848414"/>
        </a:xfrm>
        <a:prstGeom prst="roundRect">
          <a:avLst>
            <a:gd name="adj" fmla="val 2035"/>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10</xdr:col>
      <xdr:colOff>1</xdr:colOff>
      <xdr:row>19</xdr:row>
      <xdr:rowOff>141111</xdr:rowOff>
    </xdr:from>
    <xdr:to>
      <xdr:col>15</xdr:col>
      <xdr:colOff>151476</xdr:colOff>
      <xdr:row>33</xdr:row>
      <xdr:rowOff>12558</xdr:rowOff>
    </xdr:to>
    <xdr:sp macro="" textlink="">
      <xdr:nvSpPr>
        <xdr:cNvPr id="17" name="Rectangle: Rounded Corners 16">
          <a:extLst>
            <a:ext uri="{FF2B5EF4-FFF2-40B4-BE49-F238E27FC236}">
              <a16:creationId xmlns:a16="http://schemas.microsoft.com/office/drawing/2014/main" id="{362FF21F-A4C5-4012-8015-00786E7ED042}"/>
            </a:ext>
          </a:extLst>
        </xdr:cNvPr>
        <xdr:cNvSpPr/>
      </xdr:nvSpPr>
      <xdr:spPr>
        <a:xfrm>
          <a:off x="6585186" y="3492500"/>
          <a:ext cx="3444068" cy="2340891"/>
        </a:xfrm>
        <a:prstGeom prst="roundRect">
          <a:avLst>
            <a:gd name="adj" fmla="val 3104"/>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3</xdr:col>
      <xdr:colOff>23318</xdr:colOff>
      <xdr:row>19</xdr:row>
      <xdr:rowOff>141111</xdr:rowOff>
    </xdr:from>
    <xdr:to>
      <xdr:col>9</xdr:col>
      <xdr:colOff>595735</xdr:colOff>
      <xdr:row>33</xdr:row>
      <xdr:rowOff>9566</xdr:rowOff>
    </xdr:to>
    <xdr:sp macro="" textlink="">
      <xdr:nvSpPr>
        <xdr:cNvPr id="19" name="Rectangle: Rounded Corners 18">
          <a:extLst>
            <a:ext uri="{FF2B5EF4-FFF2-40B4-BE49-F238E27FC236}">
              <a16:creationId xmlns:a16="http://schemas.microsoft.com/office/drawing/2014/main" id="{909EEE09-0049-47C0-88A9-0CC1EEC4FECB}"/>
            </a:ext>
          </a:extLst>
        </xdr:cNvPr>
        <xdr:cNvSpPr/>
      </xdr:nvSpPr>
      <xdr:spPr>
        <a:xfrm>
          <a:off x="1998874" y="3492500"/>
          <a:ext cx="4523528" cy="2337899"/>
        </a:xfrm>
        <a:prstGeom prst="roundRect">
          <a:avLst>
            <a:gd name="adj" fmla="val 2583"/>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3</xdr:col>
      <xdr:colOff>37868</xdr:colOff>
      <xdr:row>33</xdr:row>
      <xdr:rowOff>77331</xdr:rowOff>
    </xdr:from>
    <xdr:to>
      <xdr:col>15</xdr:col>
      <xdr:colOff>164629</xdr:colOff>
      <xdr:row>47</xdr:row>
      <xdr:rowOff>117592</xdr:rowOff>
    </xdr:to>
    <xdr:sp macro="" textlink="">
      <xdr:nvSpPr>
        <xdr:cNvPr id="21" name="Rectangle: Rounded Corners 20">
          <a:extLst>
            <a:ext uri="{FF2B5EF4-FFF2-40B4-BE49-F238E27FC236}">
              <a16:creationId xmlns:a16="http://schemas.microsoft.com/office/drawing/2014/main" id="{594E57F6-D380-4500-AE25-F9D732915E8B}"/>
            </a:ext>
          </a:extLst>
        </xdr:cNvPr>
        <xdr:cNvSpPr/>
      </xdr:nvSpPr>
      <xdr:spPr>
        <a:xfrm>
          <a:off x="2013424" y="5898164"/>
          <a:ext cx="8028983" cy="2509706"/>
        </a:xfrm>
        <a:prstGeom prst="roundRect">
          <a:avLst>
            <a:gd name="adj" fmla="val 354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8</xdr:col>
      <xdr:colOff>376296</xdr:colOff>
      <xdr:row>8</xdr:row>
      <xdr:rowOff>152870</xdr:rowOff>
    </xdr:from>
    <xdr:to>
      <xdr:col>15</xdr:col>
      <xdr:colOff>152870</xdr:colOff>
      <xdr:row>19</xdr:row>
      <xdr:rowOff>80339</xdr:rowOff>
    </xdr:to>
    <xdr:sp macro="" textlink="">
      <xdr:nvSpPr>
        <xdr:cNvPr id="26" name="Rectangle: Rounded Corners 25">
          <a:extLst>
            <a:ext uri="{FF2B5EF4-FFF2-40B4-BE49-F238E27FC236}">
              <a16:creationId xmlns:a16="http://schemas.microsoft.com/office/drawing/2014/main" id="{94CC507E-00C9-4812-B1BA-DA6632E96CD1}"/>
            </a:ext>
          </a:extLst>
        </xdr:cNvPr>
        <xdr:cNvSpPr/>
      </xdr:nvSpPr>
      <xdr:spPr>
        <a:xfrm>
          <a:off x="5644444" y="1563981"/>
          <a:ext cx="4386204" cy="1867747"/>
        </a:xfrm>
        <a:prstGeom prst="roundRect">
          <a:avLst>
            <a:gd name="adj" fmla="val 4075"/>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5</xdr:col>
      <xdr:colOff>646759</xdr:colOff>
      <xdr:row>3</xdr:row>
      <xdr:rowOff>163435</xdr:rowOff>
    </xdr:from>
    <xdr:to>
      <xdr:col>8</xdr:col>
      <xdr:colOff>590170</xdr:colOff>
      <xdr:row>8</xdr:row>
      <xdr:rowOff>101549</xdr:rowOff>
    </xdr:to>
    <xdr:sp macro="" textlink="">
      <xdr:nvSpPr>
        <xdr:cNvPr id="28" name="Rectangle: Rounded Corners 27">
          <a:extLst>
            <a:ext uri="{FF2B5EF4-FFF2-40B4-BE49-F238E27FC236}">
              <a16:creationId xmlns:a16="http://schemas.microsoft.com/office/drawing/2014/main" id="{B7CE6E00-6F32-4F44-BA62-D9F164216B34}"/>
            </a:ext>
          </a:extLst>
        </xdr:cNvPr>
        <xdr:cNvSpPr/>
      </xdr:nvSpPr>
      <xdr:spPr>
        <a:xfrm>
          <a:off x="3939352" y="692602"/>
          <a:ext cx="1918966" cy="820058"/>
        </a:xfrm>
        <a:prstGeom prst="roundRect">
          <a:avLst>
            <a:gd name="adj" fmla="val 3761"/>
          </a:avLst>
        </a:prstGeom>
        <a:solidFill>
          <a:srgbClr val="37061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8</xdr:col>
      <xdr:colOff>633007</xdr:colOff>
      <xdr:row>3</xdr:row>
      <xdr:rowOff>153668</xdr:rowOff>
    </xdr:from>
    <xdr:to>
      <xdr:col>11</xdr:col>
      <xdr:colOff>587963</xdr:colOff>
      <xdr:row>8</xdr:row>
      <xdr:rowOff>91782</xdr:rowOff>
    </xdr:to>
    <xdr:sp macro="" textlink="">
      <xdr:nvSpPr>
        <xdr:cNvPr id="30" name="Rectangle: Rounded Corners 29">
          <a:extLst>
            <a:ext uri="{FF2B5EF4-FFF2-40B4-BE49-F238E27FC236}">
              <a16:creationId xmlns:a16="http://schemas.microsoft.com/office/drawing/2014/main" id="{31455E10-E9B0-4D8A-8537-F782D7EDD108}"/>
            </a:ext>
          </a:extLst>
        </xdr:cNvPr>
        <xdr:cNvSpPr/>
      </xdr:nvSpPr>
      <xdr:spPr>
        <a:xfrm>
          <a:off x="5901155" y="682835"/>
          <a:ext cx="1930512" cy="820058"/>
        </a:xfrm>
        <a:prstGeom prst="roundRect">
          <a:avLst>
            <a:gd name="adj" fmla="val 6629"/>
          </a:avLst>
        </a:prstGeom>
        <a:solidFill>
          <a:srgbClr val="9D020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11</xdr:col>
      <xdr:colOff>635000</xdr:colOff>
      <xdr:row>3</xdr:row>
      <xdr:rowOff>152673</xdr:rowOff>
    </xdr:from>
    <xdr:to>
      <xdr:col>15</xdr:col>
      <xdr:colOff>152870</xdr:colOff>
      <xdr:row>8</xdr:row>
      <xdr:rowOff>90787</xdr:rowOff>
    </xdr:to>
    <xdr:sp macro="" textlink="">
      <xdr:nvSpPr>
        <xdr:cNvPr id="32" name="Rectangle: Rounded Corners 31">
          <a:extLst>
            <a:ext uri="{FF2B5EF4-FFF2-40B4-BE49-F238E27FC236}">
              <a16:creationId xmlns:a16="http://schemas.microsoft.com/office/drawing/2014/main" id="{2A24DC78-28AD-4028-B879-6EBD642D982D}"/>
            </a:ext>
          </a:extLst>
        </xdr:cNvPr>
        <xdr:cNvSpPr/>
      </xdr:nvSpPr>
      <xdr:spPr>
        <a:xfrm>
          <a:off x="7878704" y="681840"/>
          <a:ext cx="2151944" cy="820058"/>
        </a:xfrm>
        <a:prstGeom prst="roundRect">
          <a:avLst>
            <a:gd name="adj" fmla="val 5195"/>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chemeClr val="bg1"/>
            </a:solidFill>
          </a:endParaRPr>
        </a:p>
      </xdr:txBody>
    </xdr:sp>
    <xdr:clientData/>
  </xdr:twoCellAnchor>
  <xdr:twoCellAnchor>
    <xdr:from>
      <xdr:col>15</xdr:col>
      <xdr:colOff>162818</xdr:colOff>
      <xdr:row>17</xdr:row>
      <xdr:rowOff>141111</xdr:rowOff>
    </xdr:from>
    <xdr:to>
      <xdr:col>19</xdr:col>
      <xdr:colOff>651281</xdr:colOff>
      <xdr:row>31</xdr:row>
      <xdr:rowOff>176387</xdr:rowOff>
    </xdr:to>
    <xdr:sp macro="" textlink="">
      <xdr:nvSpPr>
        <xdr:cNvPr id="34" name="Rectangle 33">
          <a:extLst>
            <a:ext uri="{FF2B5EF4-FFF2-40B4-BE49-F238E27FC236}">
              <a16:creationId xmlns:a16="http://schemas.microsoft.com/office/drawing/2014/main" id="{9413C9D5-3955-4D49-BD45-C6E7A7CA6F31}"/>
            </a:ext>
          </a:extLst>
        </xdr:cNvPr>
        <xdr:cNvSpPr/>
      </xdr:nvSpPr>
      <xdr:spPr>
        <a:xfrm>
          <a:off x="10176280" y="3185855"/>
          <a:ext cx="3158719" cy="2542711"/>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15</xdr:col>
      <xdr:colOff>195382</xdr:colOff>
      <xdr:row>32</xdr:row>
      <xdr:rowOff>95882</xdr:rowOff>
    </xdr:from>
    <xdr:to>
      <xdr:col>20</xdr:col>
      <xdr:colOff>0</xdr:colOff>
      <xdr:row>47</xdr:row>
      <xdr:rowOff>166438</xdr:rowOff>
    </xdr:to>
    <xdr:sp macro="" textlink="">
      <xdr:nvSpPr>
        <xdr:cNvPr id="36" name="Rectangle 35">
          <a:extLst>
            <a:ext uri="{FF2B5EF4-FFF2-40B4-BE49-F238E27FC236}">
              <a16:creationId xmlns:a16="http://schemas.microsoft.com/office/drawing/2014/main" id="{98920755-202D-4970-82C8-392148905104}"/>
            </a:ext>
          </a:extLst>
        </xdr:cNvPr>
        <xdr:cNvSpPr/>
      </xdr:nvSpPr>
      <xdr:spPr>
        <a:xfrm>
          <a:off x="10208844" y="5827164"/>
          <a:ext cx="3142438" cy="2757095"/>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6</xdr:col>
      <xdr:colOff>117594</xdr:colOff>
      <xdr:row>1</xdr:row>
      <xdr:rowOff>23519</xdr:rowOff>
    </xdr:from>
    <xdr:to>
      <xdr:col>12</xdr:col>
      <xdr:colOff>169333</xdr:colOff>
      <xdr:row>3</xdr:row>
      <xdr:rowOff>10584</xdr:rowOff>
    </xdr:to>
    <xdr:sp macro="" textlink="">
      <xdr:nvSpPr>
        <xdr:cNvPr id="37" name="TextBox 36">
          <a:extLst>
            <a:ext uri="{FF2B5EF4-FFF2-40B4-BE49-F238E27FC236}">
              <a16:creationId xmlns:a16="http://schemas.microsoft.com/office/drawing/2014/main" id="{B4A65BDD-77EC-FC70-3B1E-100E8823EBDE}"/>
            </a:ext>
          </a:extLst>
        </xdr:cNvPr>
        <xdr:cNvSpPr txBox="1"/>
      </xdr:nvSpPr>
      <xdr:spPr>
        <a:xfrm>
          <a:off x="4054594" y="203436"/>
          <a:ext cx="3988739" cy="346898"/>
        </a:xfrm>
        <a:prstGeom prst="rect">
          <a:avLst/>
        </a:prstGeom>
        <a:solidFill>
          <a:srgbClr val="6A040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u="sng" kern="1200">
              <a:solidFill>
                <a:schemeClr val="bg1">
                  <a:lumMod val="85000"/>
                </a:schemeClr>
              </a:solidFill>
            </a:rPr>
            <a:t>THEO</a:t>
          </a:r>
          <a:r>
            <a:rPr lang="en-GB" sz="1800" b="1" u="sng" kern="1200" baseline="0">
              <a:solidFill>
                <a:schemeClr val="bg1">
                  <a:lumMod val="85000"/>
                </a:schemeClr>
              </a:solidFill>
            </a:rPr>
            <a:t> ANDERSON'S STORES</a:t>
          </a:r>
          <a:endParaRPr lang="en-NG" sz="1800" b="1" u="sng" kern="1200">
            <a:solidFill>
              <a:schemeClr val="bg1">
                <a:lumMod val="85000"/>
              </a:schemeClr>
            </a:solidFill>
          </a:endParaRPr>
        </a:p>
      </xdr:txBody>
    </xdr:sp>
    <xdr:clientData/>
  </xdr:twoCellAnchor>
  <xdr:twoCellAnchor editAs="oneCell">
    <xdr:from>
      <xdr:col>3</xdr:col>
      <xdr:colOff>90368</xdr:colOff>
      <xdr:row>6</xdr:row>
      <xdr:rowOff>14629</xdr:rowOff>
    </xdr:from>
    <xdr:to>
      <xdr:col>3</xdr:col>
      <xdr:colOff>470370</xdr:colOff>
      <xdr:row>7</xdr:row>
      <xdr:rowOff>136036</xdr:rowOff>
    </xdr:to>
    <xdr:pic>
      <xdr:nvPicPr>
        <xdr:cNvPr id="61" name="Graphic 60" descr="Aperture with solid fill">
          <a:extLst>
            <a:ext uri="{FF2B5EF4-FFF2-40B4-BE49-F238E27FC236}">
              <a16:creationId xmlns:a16="http://schemas.microsoft.com/office/drawing/2014/main" id="{5D14DECE-C9FC-17D9-2DEA-FD7B9BC5CCE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10800000" flipV="1">
          <a:off x="2065924" y="1072962"/>
          <a:ext cx="380002" cy="297796"/>
        </a:xfrm>
        <a:prstGeom prst="rect">
          <a:avLst/>
        </a:prstGeom>
      </xdr:spPr>
    </xdr:pic>
    <xdr:clientData/>
  </xdr:twoCellAnchor>
  <xdr:twoCellAnchor editAs="oneCell">
    <xdr:from>
      <xdr:col>3</xdr:col>
      <xdr:colOff>61102</xdr:colOff>
      <xdr:row>0</xdr:row>
      <xdr:rowOff>114722</xdr:rowOff>
    </xdr:from>
    <xdr:to>
      <xdr:col>3</xdr:col>
      <xdr:colOff>562229</xdr:colOff>
      <xdr:row>3</xdr:row>
      <xdr:rowOff>47036</xdr:rowOff>
    </xdr:to>
    <xdr:pic>
      <xdr:nvPicPr>
        <xdr:cNvPr id="65" name="Graphic 64" descr="Blockchain with solid fill">
          <a:extLst>
            <a:ext uri="{FF2B5EF4-FFF2-40B4-BE49-F238E27FC236}">
              <a16:creationId xmlns:a16="http://schemas.microsoft.com/office/drawing/2014/main" id="{5BD0D3C8-C647-CB71-2417-42D1699FF23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10800000" flipV="1">
          <a:off x="2036658" y="114722"/>
          <a:ext cx="501127" cy="461481"/>
        </a:xfrm>
        <a:prstGeom prst="rect">
          <a:avLst/>
        </a:prstGeom>
      </xdr:spPr>
    </xdr:pic>
    <xdr:clientData/>
  </xdr:twoCellAnchor>
  <xdr:twoCellAnchor>
    <xdr:from>
      <xdr:col>3</xdr:col>
      <xdr:colOff>470370</xdr:colOff>
      <xdr:row>5</xdr:row>
      <xdr:rowOff>152871</xdr:rowOff>
    </xdr:from>
    <xdr:to>
      <xdr:col>5</xdr:col>
      <xdr:colOff>564444</xdr:colOff>
      <xdr:row>7</xdr:row>
      <xdr:rowOff>70556</xdr:rowOff>
    </xdr:to>
    <xdr:sp macro="" textlink="KPI!$A$3">
      <xdr:nvSpPr>
        <xdr:cNvPr id="82" name="TextBox 81">
          <a:extLst>
            <a:ext uri="{FF2B5EF4-FFF2-40B4-BE49-F238E27FC236}">
              <a16:creationId xmlns:a16="http://schemas.microsoft.com/office/drawing/2014/main" id="{7D02F931-53A8-F469-2ECA-5D4F8E08A1DC}"/>
            </a:ext>
          </a:extLst>
        </xdr:cNvPr>
        <xdr:cNvSpPr txBox="1"/>
      </xdr:nvSpPr>
      <xdr:spPr>
        <a:xfrm>
          <a:off x="2445926" y="1034815"/>
          <a:ext cx="1411111" cy="270463"/>
        </a:xfrm>
        <a:prstGeom prst="rect">
          <a:avLst/>
        </a:prstGeom>
        <a:solidFill>
          <a:srgbClr val="6A040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1A9A2C-9368-4613-83C2-0CF1DC427FB6}" type="TxLink">
            <a:rPr lang="en-US" sz="1600" b="0" i="0" u="none" strike="noStrike" kern="1200">
              <a:solidFill>
                <a:schemeClr val="bg1"/>
              </a:solidFill>
              <a:latin typeface="Rockwell"/>
            </a:rPr>
            <a:pPr/>
            <a:t> 620,210 </a:t>
          </a:fld>
          <a:endParaRPr lang="en-NG" sz="1600" b="0" kern="1200">
            <a:solidFill>
              <a:schemeClr val="bg1"/>
            </a:solidFill>
          </a:endParaRPr>
        </a:p>
      </xdr:txBody>
    </xdr:sp>
    <xdr:clientData/>
  </xdr:twoCellAnchor>
  <xdr:twoCellAnchor>
    <xdr:from>
      <xdr:col>6</xdr:col>
      <xdr:colOff>613833</xdr:colOff>
      <xdr:row>5</xdr:row>
      <xdr:rowOff>152870</xdr:rowOff>
    </xdr:from>
    <xdr:to>
      <xdr:col>8</xdr:col>
      <xdr:colOff>576203</xdr:colOff>
      <xdr:row>7</xdr:row>
      <xdr:rowOff>23519</xdr:rowOff>
    </xdr:to>
    <xdr:sp macro="" textlink="KPI!$C$3">
      <xdr:nvSpPr>
        <xdr:cNvPr id="84" name="TextBox 83">
          <a:extLst>
            <a:ext uri="{FF2B5EF4-FFF2-40B4-BE49-F238E27FC236}">
              <a16:creationId xmlns:a16="http://schemas.microsoft.com/office/drawing/2014/main" id="{89768C9B-AF9E-42E3-8D0B-9199934FCBA3}"/>
            </a:ext>
          </a:extLst>
        </xdr:cNvPr>
        <xdr:cNvSpPr txBox="1"/>
      </xdr:nvSpPr>
      <xdr:spPr>
        <a:xfrm>
          <a:off x="4564944" y="1034814"/>
          <a:ext cx="1279407" cy="223427"/>
        </a:xfrm>
        <a:prstGeom prst="rect">
          <a:avLst/>
        </a:prstGeom>
        <a:solidFill>
          <a:srgbClr val="37061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ED2A9D-84CF-4288-A087-A1A11B47C996}" type="TxLink">
            <a:rPr lang="en-US" sz="1400" b="0" i="0" u="none" strike="noStrike" kern="1200">
              <a:solidFill>
                <a:schemeClr val="bg1"/>
              </a:solidFill>
              <a:latin typeface="Rockwell"/>
            </a:rPr>
            <a:pPr/>
            <a:t> 270,274 </a:t>
          </a:fld>
          <a:endParaRPr lang="en-US" sz="1400" b="0" i="0" u="none" strike="noStrike" kern="1200">
            <a:solidFill>
              <a:schemeClr val="bg1"/>
            </a:solidFill>
            <a:latin typeface="Rockwell"/>
          </a:endParaRPr>
        </a:p>
      </xdr:txBody>
    </xdr:sp>
    <xdr:clientData/>
  </xdr:twoCellAnchor>
  <xdr:twoCellAnchor>
    <xdr:from>
      <xdr:col>3</xdr:col>
      <xdr:colOff>482130</xdr:colOff>
      <xdr:row>4</xdr:row>
      <xdr:rowOff>48355</xdr:rowOff>
    </xdr:from>
    <xdr:to>
      <xdr:col>5</xdr:col>
      <xdr:colOff>188148</xdr:colOff>
      <xdr:row>5</xdr:row>
      <xdr:rowOff>94074</xdr:rowOff>
    </xdr:to>
    <xdr:sp macro="" textlink="">
      <xdr:nvSpPr>
        <xdr:cNvPr id="85" name="TextBox 84">
          <a:extLst>
            <a:ext uri="{FF2B5EF4-FFF2-40B4-BE49-F238E27FC236}">
              <a16:creationId xmlns:a16="http://schemas.microsoft.com/office/drawing/2014/main" id="{BDBBF341-AC44-5564-DC82-E153D22A2E71}"/>
            </a:ext>
          </a:extLst>
        </xdr:cNvPr>
        <xdr:cNvSpPr txBox="1"/>
      </xdr:nvSpPr>
      <xdr:spPr>
        <a:xfrm>
          <a:off x="2457686" y="753911"/>
          <a:ext cx="1023055" cy="222107"/>
        </a:xfrm>
        <a:prstGeom prst="rect">
          <a:avLst/>
        </a:prstGeom>
        <a:solidFill>
          <a:srgbClr val="6A040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kern="1200">
              <a:solidFill>
                <a:schemeClr val="bg1"/>
              </a:solidFill>
            </a:rPr>
            <a:t>Total</a:t>
          </a:r>
          <a:r>
            <a:rPr lang="en-GB" sz="1200" b="1" u="sng" kern="1200" baseline="0">
              <a:solidFill>
                <a:schemeClr val="bg1"/>
              </a:solidFill>
            </a:rPr>
            <a:t> Sales</a:t>
          </a:r>
          <a:endParaRPr lang="en-NG" sz="1200" b="1" u="sng" kern="1200">
            <a:solidFill>
              <a:schemeClr val="bg1"/>
            </a:solidFill>
          </a:endParaRPr>
        </a:p>
      </xdr:txBody>
    </xdr:sp>
    <xdr:clientData/>
  </xdr:twoCellAnchor>
  <xdr:twoCellAnchor>
    <xdr:from>
      <xdr:col>6</xdr:col>
      <xdr:colOff>435093</xdr:colOff>
      <xdr:row>4</xdr:row>
      <xdr:rowOff>35278</xdr:rowOff>
    </xdr:from>
    <xdr:to>
      <xdr:col>8</xdr:col>
      <xdr:colOff>199909</xdr:colOff>
      <xdr:row>5</xdr:row>
      <xdr:rowOff>105834</xdr:rowOff>
    </xdr:to>
    <xdr:sp macro="" textlink="">
      <xdr:nvSpPr>
        <xdr:cNvPr id="87" name="TextBox 86">
          <a:extLst>
            <a:ext uri="{FF2B5EF4-FFF2-40B4-BE49-F238E27FC236}">
              <a16:creationId xmlns:a16="http://schemas.microsoft.com/office/drawing/2014/main" id="{57FBFEB1-1488-5DB6-01CD-AEB7F49F5B42}"/>
            </a:ext>
          </a:extLst>
        </xdr:cNvPr>
        <xdr:cNvSpPr txBox="1"/>
      </xdr:nvSpPr>
      <xdr:spPr>
        <a:xfrm>
          <a:off x="4386204" y="740834"/>
          <a:ext cx="1081853" cy="246944"/>
        </a:xfrm>
        <a:prstGeom prst="rect">
          <a:avLst/>
        </a:prstGeom>
        <a:solidFill>
          <a:srgbClr val="37061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kern="1200">
              <a:solidFill>
                <a:schemeClr val="bg1"/>
              </a:solidFill>
            </a:rPr>
            <a:t>Total Profit</a:t>
          </a:r>
          <a:endParaRPr lang="en-NG" sz="1200" b="1" u="sng" kern="1200">
            <a:solidFill>
              <a:schemeClr val="bg1"/>
            </a:solidFill>
          </a:endParaRPr>
        </a:p>
      </xdr:txBody>
    </xdr:sp>
    <xdr:clientData/>
  </xdr:twoCellAnchor>
  <xdr:twoCellAnchor>
    <xdr:from>
      <xdr:col>9</xdr:col>
      <xdr:colOff>534330</xdr:colOff>
      <xdr:row>5</xdr:row>
      <xdr:rowOff>164056</xdr:rowOff>
    </xdr:from>
    <xdr:to>
      <xdr:col>11</xdr:col>
      <xdr:colOff>278780</xdr:colOff>
      <xdr:row>7</xdr:row>
      <xdr:rowOff>116159</xdr:rowOff>
    </xdr:to>
    <xdr:sp macro="" textlink="KPI!E3">
      <xdr:nvSpPr>
        <xdr:cNvPr id="88" name="TextBox 87">
          <a:extLst>
            <a:ext uri="{FF2B5EF4-FFF2-40B4-BE49-F238E27FC236}">
              <a16:creationId xmlns:a16="http://schemas.microsoft.com/office/drawing/2014/main" id="{9B4404B1-E290-007E-75DA-7183B9C3B327}"/>
            </a:ext>
          </a:extLst>
        </xdr:cNvPr>
        <xdr:cNvSpPr txBox="1"/>
      </xdr:nvSpPr>
      <xdr:spPr>
        <a:xfrm>
          <a:off x="6458415" y="1054605"/>
          <a:ext cx="1060914" cy="308322"/>
        </a:xfrm>
        <a:prstGeom prst="rect">
          <a:avLst/>
        </a:prstGeom>
        <a:solidFill>
          <a:srgbClr val="9D020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EA1133-2834-4E3C-9B66-BD68678BAA78}" type="TxLink">
            <a:rPr lang="en-US" sz="1600" b="0" i="0" u="none" strike="noStrike" kern="1200">
              <a:solidFill>
                <a:schemeClr val="bg1"/>
              </a:solidFill>
              <a:latin typeface="Rockwell"/>
            </a:rPr>
            <a:pPr/>
            <a:t> 5,329 </a:t>
          </a:fld>
          <a:endParaRPr lang="en-NG" sz="1600" kern="1200">
            <a:solidFill>
              <a:schemeClr val="bg1"/>
            </a:solidFill>
          </a:endParaRPr>
        </a:p>
      </xdr:txBody>
    </xdr:sp>
    <xdr:clientData/>
  </xdr:twoCellAnchor>
  <xdr:twoCellAnchor>
    <xdr:from>
      <xdr:col>9</xdr:col>
      <xdr:colOff>270462</xdr:colOff>
      <xdr:row>4</xdr:row>
      <xdr:rowOff>11757</xdr:rowOff>
    </xdr:from>
    <xdr:to>
      <xdr:col>11</xdr:col>
      <xdr:colOff>211666</xdr:colOff>
      <xdr:row>5</xdr:row>
      <xdr:rowOff>129352</xdr:rowOff>
    </xdr:to>
    <xdr:sp macro="" textlink="">
      <xdr:nvSpPr>
        <xdr:cNvPr id="89" name="TextBox 88">
          <a:extLst>
            <a:ext uri="{FF2B5EF4-FFF2-40B4-BE49-F238E27FC236}">
              <a16:creationId xmlns:a16="http://schemas.microsoft.com/office/drawing/2014/main" id="{A2DE3AB2-9847-94D3-7759-EC39A7649166}"/>
            </a:ext>
          </a:extLst>
        </xdr:cNvPr>
        <xdr:cNvSpPr txBox="1"/>
      </xdr:nvSpPr>
      <xdr:spPr>
        <a:xfrm>
          <a:off x="6197129" y="717313"/>
          <a:ext cx="1258241" cy="293983"/>
        </a:xfrm>
        <a:prstGeom prst="rect">
          <a:avLst/>
        </a:prstGeom>
        <a:solidFill>
          <a:srgbClr val="9D020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kern="1200">
              <a:solidFill>
                <a:schemeClr val="bg1"/>
              </a:solidFill>
            </a:rPr>
            <a:t>Total</a:t>
          </a:r>
          <a:r>
            <a:rPr lang="en-GB" sz="1200" b="1" u="sng" kern="1200"/>
            <a:t> </a:t>
          </a:r>
          <a:r>
            <a:rPr lang="en-GB" sz="1200" b="1" u="sng" kern="1200">
              <a:solidFill>
                <a:schemeClr val="bg1"/>
              </a:solidFill>
            </a:rPr>
            <a:t>Quantity</a:t>
          </a:r>
          <a:endParaRPr lang="en-NG" sz="1200" b="1" u="sng" kern="1200">
            <a:solidFill>
              <a:schemeClr val="bg1"/>
            </a:solidFill>
          </a:endParaRPr>
        </a:p>
      </xdr:txBody>
    </xdr:sp>
    <xdr:clientData/>
  </xdr:twoCellAnchor>
  <xdr:twoCellAnchor editAs="oneCell">
    <xdr:from>
      <xdr:col>9</xdr:col>
      <xdr:colOff>47038</xdr:colOff>
      <xdr:row>5</xdr:row>
      <xdr:rowOff>58794</xdr:rowOff>
    </xdr:from>
    <xdr:to>
      <xdr:col>9</xdr:col>
      <xdr:colOff>505648</xdr:colOff>
      <xdr:row>7</xdr:row>
      <xdr:rowOff>164626</xdr:rowOff>
    </xdr:to>
    <xdr:pic>
      <xdr:nvPicPr>
        <xdr:cNvPr id="91" name="Graphic 90" descr="Daily calendar with solid fill">
          <a:extLst>
            <a:ext uri="{FF2B5EF4-FFF2-40B4-BE49-F238E27FC236}">
              <a16:creationId xmlns:a16="http://schemas.microsoft.com/office/drawing/2014/main" id="{72578BC0-A838-CB9D-D34F-C724BEBE7DB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973705" y="940738"/>
          <a:ext cx="458610" cy="458610"/>
        </a:xfrm>
        <a:prstGeom prst="rect">
          <a:avLst/>
        </a:prstGeom>
      </xdr:spPr>
    </xdr:pic>
    <xdr:clientData/>
  </xdr:twoCellAnchor>
  <xdr:twoCellAnchor editAs="oneCell">
    <xdr:from>
      <xdr:col>6</xdr:col>
      <xdr:colOff>141111</xdr:colOff>
      <xdr:row>5</xdr:row>
      <xdr:rowOff>94074</xdr:rowOff>
    </xdr:from>
    <xdr:to>
      <xdr:col>6</xdr:col>
      <xdr:colOff>564444</xdr:colOff>
      <xdr:row>7</xdr:row>
      <xdr:rowOff>164629</xdr:rowOff>
    </xdr:to>
    <xdr:pic>
      <xdr:nvPicPr>
        <xdr:cNvPr id="95" name="Graphic 94" descr="Money with solid fill">
          <a:extLst>
            <a:ext uri="{FF2B5EF4-FFF2-40B4-BE49-F238E27FC236}">
              <a16:creationId xmlns:a16="http://schemas.microsoft.com/office/drawing/2014/main" id="{E58010EE-3CDA-C670-3F2D-682BFF40137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092222" y="976018"/>
          <a:ext cx="423333" cy="423333"/>
        </a:xfrm>
        <a:prstGeom prst="rect">
          <a:avLst/>
        </a:prstGeom>
      </xdr:spPr>
    </xdr:pic>
    <xdr:clientData/>
  </xdr:twoCellAnchor>
  <xdr:twoCellAnchor editAs="oneCell">
    <xdr:from>
      <xdr:col>12</xdr:col>
      <xdr:colOff>117593</xdr:colOff>
      <xdr:row>5</xdr:row>
      <xdr:rowOff>58798</xdr:rowOff>
    </xdr:from>
    <xdr:to>
      <xdr:col>12</xdr:col>
      <xdr:colOff>599723</xdr:colOff>
      <xdr:row>8</xdr:row>
      <xdr:rowOff>11761</xdr:rowOff>
    </xdr:to>
    <xdr:pic>
      <xdr:nvPicPr>
        <xdr:cNvPr id="112" name="Graphic 111" descr="Target Audience with solid fill">
          <a:extLst>
            <a:ext uri="{FF2B5EF4-FFF2-40B4-BE49-F238E27FC236}">
              <a16:creationId xmlns:a16="http://schemas.microsoft.com/office/drawing/2014/main" id="{27ECA34E-DB2D-4FB4-46CB-D2EDD03E90D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019815" y="940742"/>
          <a:ext cx="482130" cy="482130"/>
        </a:xfrm>
        <a:prstGeom prst="rect">
          <a:avLst/>
        </a:prstGeom>
      </xdr:spPr>
    </xdr:pic>
    <xdr:clientData/>
  </xdr:twoCellAnchor>
  <xdr:twoCellAnchor>
    <xdr:from>
      <xdr:col>13</xdr:col>
      <xdr:colOff>46464</xdr:colOff>
      <xdr:row>5</xdr:row>
      <xdr:rowOff>105832</xdr:rowOff>
    </xdr:from>
    <xdr:to>
      <xdr:col>14</xdr:col>
      <xdr:colOff>425915</xdr:colOff>
      <xdr:row>7</xdr:row>
      <xdr:rowOff>123903</xdr:rowOff>
    </xdr:to>
    <xdr:sp macro="" textlink="KPI!G3">
      <xdr:nvSpPr>
        <xdr:cNvPr id="113" name="TextBox 112">
          <a:extLst>
            <a:ext uri="{FF2B5EF4-FFF2-40B4-BE49-F238E27FC236}">
              <a16:creationId xmlns:a16="http://schemas.microsoft.com/office/drawing/2014/main" id="{C726B157-79A0-01BC-7AB6-1C87CFE5743B}"/>
            </a:ext>
          </a:extLst>
        </xdr:cNvPr>
        <xdr:cNvSpPr txBox="1"/>
      </xdr:nvSpPr>
      <xdr:spPr>
        <a:xfrm>
          <a:off x="8603476" y="996381"/>
          <a:ext cx="1037683" cy="37429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B547A6-3E65-4421-82B7-CB5EA3C4D83B}" type="TxLink">
            <a:rPr lang="en-US" sz="1600" b="0" i="0" u="none" strike="noStrike" kern="1200">
              <a:solidFill>
                <a:schemeClr val="bg1"/>
              </a:solidFill>
              <a:latin typeface="Rockwell"/>
            </a:rPr>
            <a:pPr/>
            <a:t> 2,026 </a:t>
          </a:fld>
          <a:endParaRPr lang="en-NG" sz="1600" kern="1200">
            <a:solidFill>
              <a:schemeClr val="bg1"/>
            </a:solidFill>
          </a:endParaRPr>
        </a:p>
      </xdr:txBody>
    </xdr:sp>
    <xdr:clientData/>
  </xdr:twoCellAnchor>
  <xdr:twoCellAnchor>
    <xdr:from>
      <xdr:col>12</xdr:col>
      <xdr:colOff>411575</xdr:colOff>
      <xdr:row>4</xdr:row>
      <xdr:rowOff>0</xdr:rowOff>
    </xdr:from>
    <xdr:to>
      <xdr:col>14</xdr:col>
      <xdr:colOff>623241</xdr:colOff>
      <xdr:row>5</xdr:row>
      <xdr:rowOff>164630</xdr:rowOff>
    </xdr:to>
    <xdr:sp macro="" textlink="">
      <xdr:nvSpPr>
        <xdr:cNvPr id="114" name="TextBox 113">
          <a:extLst>
            <a:ext uri="{FF2B5EF4-FFF2-40B4-BE49-F238E27FC236}">
              <a16:creationId xmlns:a16="http://schemas.microsoft.com/office/drawing/2014/main" id="{C6342C05-6034-C56E-EA07-2F2C51886A6F}"/>
            </a:ext>
          </a:extLst>
        </xdr:cNvPr>
        <xdr:cNvSpPr txBox="1"/>
      </xdr:nvSpPr>
      <xdr:spPr>
        <a:xfrm>
          <a:off x="8313797" y="705556"/>
          <a:ext cx="1528703" cy="3410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kern="1200">
              <a:solidFill>
                <a:schemeClr val="bg1"/>
              </a:solidFill>
            </a:rPr>
            <a:t>Customers</a:t>
          </a:r>
          <a:endParaRPr lang="en-NG" sz="1200" b="1" u="sng" kern="1200">
            <a:solidFill>
              <a:schemeClr val="bg1"/>
            </a:solidFill>
          </a:endParaRPr>
        </a:p>
      </xdr:txBody>
    </xdr:sp>
    <xdr:clientData/>
  </xdr:twoCellAnchor>
  <xdr:twoCellAnchor>
    <xdr:from>
      <xdr:col>15</xdr:col>
      <xdr:colOff>195384</xdr:colOff>
      <xdr:row>17</xdr:row>
      <xdr:rowOff>162820</xdr:rowOff>
    </xdr:from>
    <xdr:to>
      <xdr:col>20</xdr:col>
      <xdr:colOff>-1</xdr:colOff>
      <xdr:row>32</xdr:row>
      <xdr:rowOff>48846</xdr:rowOff>
    </xdr:to>
    <xdr:graphicFrame macro="">
      <xdr:nvGraphicFramePr>
        <xdr:cNvPr id="117" name="Chart 116">
          <a:extLst>
            <a:ext uri="{FF2B5EF4-FFF2-40B4-BE49-F238E27FC236}">
              <a16:creationId xmlns:a16="http://schemas.microsoft.com/office/drawing/2014/main" id="{1EBBF018-CBED-4748-9BDD-895C878BC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195384</xdr:colOff>
      <xdr:row>3</xdr:row>
      <xdr:rowOff>113974</xdr:rowOff>
    </xdr:from>
    <xdr:to>
      <xdr:col>19</xdr:col>
      <xdr:colOff>618718</xdr:colOff>
      <xdr:row>17</xdr:row>
      <xdr:rowOff>65128</xdr:rowOff>
    </xdr:to>
    <xdr:graphicFrame macro="">
      <xdr:nvGraphicFramePr>
        <xdr:cNvPr id="4" name="Chart 3">
          <a:extLst>
            <a:ext uri="{FF2B5EF4-FFF2-40B4-BE49-F238E27FC236}">
              <a16:creationId xmlns:a16="http://schemas.microsoft.com/office/drawing/2014/main" id="{49E2A1F9-B4D9-4B9F-82D3-1830504D8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644046</xdr:colOff>
      <xdr:row>19</xdr:row>
      <xdr:rowOff>120307</xdr:rowOff>
    </xdr:from>
    <xdr:to>
      <xdr:col>9</xdr:col>
      <xdr:colOff>569873</xdr:colOff>
      <xdr:row>33</xdr:row>
      <xdr:rowOff>22588</xdr:rowOff>
    </xdr:to>
    <xdr:graphicFrame macro="">
      <xdr:nvGraphicFramePr>
        <xdr:cNvPr id="5" name="Chart 4">
          <a:extLst>
            <a:ext uri="{FF2B5EF4-FFF2-40B4-BE49-F238E27FC236}">
              <a16:creationId xmlns:a16="http://schemas.microsoft.com/office/drawing/2014/main" id="{9434D902-0406-41BB-A45C-64D6926F8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188149</xdr:colOff>
      <xdr:row>32</xdr:row>
      <xdr:rowOff>113973</xdr:rowOff>
    </xdr:from>
    <xdr:to>
      <xdr:col>19</xdr:col>
      <xdr:colOff>635000</xdr:colOff>
      <xdr:row>47</xdr:row>
      <xdr:rowOff>130256</xdr:rowOff>
    </xdr:to>
    <xdr:graphicFrame macro="">
      <xdr:nvGraphicFramePr>
        <xdr:cNvPr id="6" name="Chart 5">
          <a:extLst>
            <a:ext uri="{FF2B5EF4-FFF2-40B4-BE49-F238E27FC236}">
              <a16:creationId xmlns:a16="http://schemas.microsoft.com/office/drawing/2014/main" id="{5CD429A3-1541-4186-BF31-203AE3E18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635000</xdr:colOff>
      <xdr:row>19</xdr:row>
      <xdr:rowOff>146538</xdr:rowOff>
    </xdr:from>
    <xdr:to>
      <xdr:col>15</xdr:col>
      <xdr:colOff>162820</xdr:colOff>
      <xdr:row>32</xdr:row>
      <xdr:rowOff>162821</xdr:rowOff>
    </xdr:to>
    <xdr:graphicFrame macro="">
      <xdr:nvGraphicFramePr>
        <xdr:cNvPr id="7" name="Chart 6">
          <a:extLst>
            <a:ext uri="{FF2B5EF4-FFF2-40B4-BE49-F238E27FC236}">
              <a16:creationId xmlns:a16="http://schemas.microsoft.com/office/drawing/2014/main" id="{D4DEE24B-2A01-4D03-A868-69FB6F9DA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28946</xdr:colOff>
      <xdr:row>33</xdr:row>
      <xdr:rowOff>65128</xdr:rowOff>
    </xdr:from>
    <xdr:to>
      <xdr:col>15</xdr:col>
      <xdr:colOff>113974</xdr:colOff>
      <xdr:row>47</xdr:row>
      <xdr:rowOff>90194</xdr:rowOff>
    </xdr:to>
    <xdr:graphicFrame macro="">
      <xdr:nvGraphicFramePr>
        <xdr:cNvPr id="8" name="Chart 7">
          <a:extLst>
            <a:ext uri="{FF2B5EF4-FFF2-40B4-BE49-F238E27FC236}">
              <a16:creationId xmlns:a16="http://schemas.microsoft.com/office/drawing/2014/main" id="{6398CEC3-4BB0-4B37-A992-326FB5F69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374488</xdr:colOff>
      <xdr:row>8</xdr:row>
      <xdr:rowOff>166439</xdr:rowOff>
    </xdr:from>
    <xdr:to>
      <xdr:col>15</xdr:col>
      <xdr:colOff>113975</xdr:colOff>
      <xdr:row>19</xdr:row>
      <xdr:rowOff>81411</xdr:rowOff>
    </xdr:to>
    <xdr:graphicFrame macro="">
      <xdr:nvGraphicFramePr>
        <xdr:cNvPr id="10" name="Chart 9">
          <a:extLst>
            <a:ext uri="{FF2B5EF4-FFF2-40B4-BE49-F238E27FC236}">
              <a16:creationId xmlns:a16="http://schemas.microsoft.com/office/drawing/2014/main" id="{A72ACBD1-11A6-411A-8FCA-3E2DDBFBF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6874</xdr:colOff>
      <xdr:row>8</xdr:row>
      <xdr:rowOff>161959</xdr:rowOff>
    </xdr:from>
    <xdr:to>
      <xdr:col>8</xdr:col>
      <xdr:colOff>336496</xdr:colOff>
      <xdr:row>19</xdr:row>
      <xdr:rowOff>51561</xdr:rowOff>
    </xdr:to>
    <xdr:graphicFrame macro="">
      <xdr:nvGraphicFramePr>
        <xdr:cNvPr id="14" name="Chart 13">
          <a:extLst>
            <a:ext uri="{FF2B5EF4-FFF2-40B4-BE49-F238E27FC236}">
              <a16:creationId xmlns:a16="http://schemas.microsoft.com/office/drawing/2014/main" id="{59CC3B75-1EFE-46E9-8DB8-A25BB2B33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58796</xdr:colOff>
      <xdr:row>3</xdr:row>
      <xdr:rowOff>107462</xdr:rowOff>
    </xdr:from>
    <xdr:to>
      <xdr:col>2</xdr:col>
      <xdr:colOff>608347</xdr:colOff>
      <xdr:row>16</xdr:row>
      <xdr:rowOff>127000</xdr:rowOff>
    </xdr:to>
    <mc:AlternateContent xmlns:mc="http://schemas.openxmlformats.org/markup-compatibility/2006" xmlns:a14="http://schemas.microsoft.com/office/drawing/2010/main">
      <mc:Choice Requires="a14">
        <xdr:graphicFrame macro="">
          <xdr:nvGraphicFramePr>
            <xdr:cNvPr id="9" name="Weekday/Weekend">
              <a:extLst>
                <a:ext uri="{FF2B5EF4-FFF2-40B4-BE49-F238E27FC236}">
                  <a16:creationId xmlns:a16="http://schemas.microsoft.com/office/drawing/2014/main" id="{7B337803-251B-43AA-89BD-73C3F888281A}"/>
                </a:ext>
              </a:extLst>
            </xdr:cNvPr>
            <xdr:cNvGraphicFramePr/>
          </xdr:nvGraphicFramePr>
          <xdr:xfrm>
            <a:off x="0" y="0"/>
            <a:ext cx="0" cy="0"/>
          </xdr:xfrm>
          <a:graphic>
            <a:graphicData uri="http://schemas.microsoft.com/office/drawing/2010/slicer">
              <sle:slicer xmlns:sle="http://schemas.microsoft.com/office/drawing/2010/slicer" name="Weekday/Weekend"/>
            </a:graphicData>
          </a:graphic>
        </xdr:graphicFrame>
      </mc:Choice>
      <mc:Fallback xmlns="">
        <xdr:sp macro="" textlink="">
          <xdr:nvSpPr>
            <xdr:cNvPr id="0" name=""/>
            <xdr:cNvSpPr>
              <a:spLocks noTextEdit="1"/>
            </xdr:cNvSpPr>
          </xdr:nvSpPr>
          <xdr:spPr>
            <a:xfrm>
              <a:off x="58796" y="636629"/>
              <a:ext cx="1866588" cy="231259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39077</xdr:colOff>
      <xdr:row>17</xdr:row>
      <xdr:rowOff>19538</xdr:rowOff>
    </xdr:from>
    <xdr:to>
      <xdr:col>2</xdr:col>
      <xdr:colOff>652307</xdr:colOff>
      <xdr:row>30</xdr:row>
      <xdr:rowOff>97691</xdr:rowOff>
    </xdr:to>
    <mc:AlternateContent xmlns:mc="http://schemas.openxmlformats.org/markup-compatibility/2006" xmlns:a14="http://schemas.microsoft.com/office/drawing/2010/main">
      <mc:Choice Requires="a14">
        <xdr:graphicFrame macro="">
          <xdr:nvGraphicFramePr>
            <xdr:cNvPr id="15" name="Channel">
              <a:extLst>
                <a:ext uri="{FF2B5EF4-FFF2-40B4-BE49-F238E27FC236}">
                  <a16:creationId xmlns:a16="http://schemas.microsoft.com/office/drawing/2014/main" id="{7A0D7F86-D389-46F0-8422-A426196B138B}"/>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39077" y="3018149"/>
              <a:ext cx="1930267" cy="23712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58616</xdr:colOff>
      <xdr:row>31</xdr:row>
      <xdr:rowOff>-1</xdr:rowOff>
    </xdr:from>
    <xdr:to>
      <xdr:col>2</xdr:col>
      <xdr:colOff>623001</xdr:colOff>
      <xdr:row>47</xdr:row>
      <xdr:rowOff>78155</xdr:rowOff>
    </xdr:to>
    <mc:AlternateContent xmlns:mc="http://schemas.openxmlformats.org/markup-compatibility/2006" xmlns:a14="http://schemas.microsoft.com/office/drawing/2010/main">
      <mc:Choice Requires="a14">
        <xdr:graphicFrame macro="">
          <xdr:nvGraphicFramePr>
            <xdr:cNvPr id="16" name="Payment Type">
              <a:extLst>
                <a:ext uri="{FF2B5EF4-FFF2-40B4-BE49-F238E27FC236}">
                  <a16:creationId xmlns:a16="http://schemas.microsoft.com/office/drawing/2014/main" id="{31116D26-5705-460D-8E31-AE31B974ABD7}"/>
                </a:ext>
              </a:extLst>
            </xdr:cNvPr>
            <xdr:cNvGraphicFramePr/>
          </xdr:nvGraphicFramePr>
          <xdr:xfrm>
            <a:off x="0" y="0"/>
            <a:ext cx="0" cy="0"/>
          </xdr:xfrm>
          <a:graphic>
            <a:graphicData uri="http://schemas.microsoft.com/office/drawing/2010/slicer">
              <sle:slicer xmlns:sle="http://schemas.microsoft.com/office/drawing/2010/slicer" name="Payment Type"/>
            </a:graphicData>
          </a:graphic>
        </xdr:graphicFrame>
      </mc:Choice>
      <mc:Fallback xmlns="">
        <xdr:sp macro="" textlink="">
          <xdr:nvSpPr>
            <xdr:cNvPr id="0" name=""/>
            <xdr:cNvSpPr>
              <a:spLocks noTextEdit="1"/>
            </xdr:cNvSpPr>
          </xdr:nvSpPr>
          <xdr:spPr>
            <a:xfrm>
              <a:off x="58616" y="5468055"/>
              <a:ext cx="1881422" cy="29003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222250</xdr:colOff>
      <xdr:row>1</xdr:row>
      <xdr:rowOff>114300</xdr:rowOff>
    </xdr:from>
    <xdr:to>
      <xdr:col>7</xdr:col>
      <xdr:colOff>412750</xdr:colOff>
      <xdr:row>6</xdr:row>
      <xdr:rowOff>38100</xdr:rowOff>
    </xdr:to>
    <xdr:sp macro="" textlink="">
      <xdr:nvSpPr>
        <xdr:cNvPr id="2" name="Rectangle: Rounded Corners 1">
          <a:extLst>
            <a:ext uri="{FF2B5EF4-FFF2-40B4-BE49-F238E27FC236}">
              <a16:creationId xmlns:a16="http://schemas.microsoft.com/office/drawing/2014/main" id="{D90EA4B6-F062-80C8-D8D9-7F66DDA7FC70}"/>
            </a:ext>
          </a:extLst>
        </xdr:cNvPr>
        <xdr:cNvSpPr/>
      </xdr:nvSpPr>
      <xdr:spPr>
        <a:xfrm>
          <a:off x="1543050" y="292100"/>
          <a:ext cx="3492500" cy="812800"/>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4</xdr:col>
      <xdr:colOff>0</xdr:colOff>
      <xdr:row>2</xdr:row>
      <xdr:rowOff>139700</xdr:rowOff>
    </xdr:from>
    <xdr:to>
      <xdr:col>5</xdr:col>
      <xdr:colOff>577850</xdr:colOff>
      <xdr:row>5</xdr:row>
      <xdr:rowOff>6350</xdr:rowOff>
    </xdr:to>
    <xdr:sp macro="" textlink="">
      <xdr:nvSpPr>
        <xdr:cNvPr id="3" name="TextBox 2">
          <a:extLst>
            <a:ext uri="{FF2B5EF4-FFF2-40B4-BE49-F238E27FC236}">
              <a16:creationId xmlns:a16="http://schemas.microsoft.com/office/drawing/2014/main" id="{9F51F0B1-BDCC-113E-E3A6-9233F3E40341}"/>
            </a:ext>
          </a:extLst>
        </xdr:cNvPr>
        <xdr:cNvSpPr txBox="1"/>
      </xdr:nvSpPr>
      <xdr:spPr>
        <a:xfrm>
          <a:off x="2641600" y="495300"/>
          <a:ext cx="123825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kern="1200"/>
            <a:t>Mr Silas</a:t>
          </a:r>
          <a:endParaRPr lang="en-NG" sz="1100" kern="1200"/>
        </a:p>
      </xdr:txBody>
    </xdr:sp>
    <xdr:clientData/>
  </xdr:twoCellAnchor>
  <xdr:twoCellAnchor>
    <xdr:from>
      <xdr:col>8</xdr:col>
      <xdr:colOff>120650</xdr:colOff>
      <xdr:row>10</xdr:row>
      <xdr:rowOff>171450</xdr:rowOff>
    </xdr:from>
    <xdr:to>
      <xdr:col>10</xdr:col>
      <xdr:colOff>260350</xdr:colOff>
      <xdr:row>12</xdr:row>
      <xdr:rowOff>101600</xdr:rowOff>
    </xdr:to>
    <xdr:sp macro="" textlink="">
      <xdr:nvSpPr>
        <xdr:cNvPr id="4" name="TextBox 3">
          <a:extLst>
            <a:ext uri="{FF2B5EF4-FFF2-40B4-BE49-F238E27FC236}">
              <a16:creationId xmlns:a16="http://schemas.microsoft.com/office/drawing/2014/main" id="{F5D75A0A-B63B-1913-5F8F-F2803598EAA2}"/>
            </a:ext>
          </a:extLst>
        </xdr:cNvPr>
        <xdr:cNvSpPr txBox="1"/>
      </xdr:nvSpPr>
      <xdr:spPr>
        <a:xfrm>
          <a:off x="5403850" y="1949450"/>
          <a:ext cx="1460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kern="1200"/>
        </a:p>
      </xdr:txBody>
    </xdr:sp>
    <xdr:clientData/>
  </xdr:twoCellAnchor>
  <xdr:twoCellAnchor>
    <xdr:from>
      <xdr:col>9</xdr:col>
      <xdr:colOff>501650</xdr:colOff>
      <xdr:row>4</xdr:row>
      <xdr:rowOff>57150</xdr:rowOff>
    </xdr:from>
    <xdr:to>
      <xdr:col>16</xdr:col>
      <xdr:colOff>450850</xdr:colOff>
      <xdr:row>19</xdr:row>
      <xdr:rowOff>133350</xdr:rowOff>
    </xdr:to>
    <xdr:graphicFrame macro="">
      <xdr:nvGraphicFramePr>
        <xdr:cNvPr id="5" name="Chart 4">
          <a:extLst>
            <a:ext uri="{FF2B5EF4-FFF2-40B4-BE49-F238E27FC236}">
              <a16:creationId xmlns:a16="http://schemas.microsoft.com/office/drawing/2014/main" id="{B2D0E01D-5354-4A1F-A411-5A51CE540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33.659369212961" createdVersion="8" refreshedVersion="8" minRefreshableVersion="3" recordCount="2027" xr:uid="{F5E06223-C865-4E9B-A394-E38BF00811D3}">
  <cacheSource type="worksheet">
    <worksheetSource ref="A1:T1048576" sheet="Dataset"/>
  </cacheSource>
  <cacheFields count="20">
    <cacheField name="Order Id" numFmtId="0">
      <sharedItems containsString="0" containsBlank="1" containsNumber="1" containsInteger="1" minValue="367" maxValue="99820"/>
    </cacheField>
    <cacheField name="Order Date" numFmtId="14">
      <sharedItems containsNonDate="0" containsDate="1" containsString="0" containsBlank="1" minDate="2018-01-01T00:00:00" maxDate="2021-01-19T00:00:00"/>
    </cacheField>
    <cacheField name="Text Function" numFmtId="14">
      <sharedItems containsNonDate="0" containsBlank="1"/>
    </cacheField>
    <cacheField name="Days of the week" numFmtId="14">
      <sharedItems containsNonDate="0" containsBlank="1" count="8">
        <s v="Thursday"/>
        <s v="Wednesday"/>
        <s v="Tuesday"/>
        <s v="Monday"/>
        <s v="Sunday"/>
        <s v="Saturday"/>
        <s v="Friday"/>
        <m/>
      </sharedItems>
    </cacheField>
    <cacheField name="Weekday/Weekend" numFmtId="14">
      <sharedItems containsNonDate="0" containsBlank="1" count="3">
        <s v="Weekday"/>
        <s v="Weekend"/>
        <m/>
      </sharedItems>
    </cacheField>
    <cacheField name="Customer Id" numFmtId="0">
      <sharedItems containsString="0" containsBlank="1" containsNumber="1" containsInteger="1" minValue="8" maxValue="20755"/>
    </cacheField>
    <cacheField name="Customer Last Name" numFmtId="0">
      <sharedItems containsBlank="1" count="687">
        <s v="Branch"/>
        <s v="Smith"/>
        <s v="Jensen"/>
        <s v="Patterson"/>
        <s v="Nichols"/>
        <s v="Potter"/>
        <s v="Hopkins"/>
        <s v="Middleton"/>
        <s v="Salas"/>
        <s v="Deleon"/>
        <s v="Morales"/>
        <s v="Duran"/>
        <s v="Frank"/>
        <s v="Mccormick"/>
        <s v="Davenport"/>
        <s v="Gonzalez"/>
        <s v="Mason"/>
        <s v="Acosta"/>
        <s v="Bowman"/>
        <s v="Allen"/>
        <s v="Huffman"/>
        <s v="Marshall"/>
        <s v="Burt"/>
        <s v="Cote"/>
        <s v="Terry"/>
        <s v="Griffin"/>
        <s v="Abbott"/>
        <s v="Cohen"/>
        <s v="Harmon"/>
        <s v="Blackwell"/>
        <s v="Berg"/>
        <s v="Randall"/>
        <s v="Galloway"/>
        <s v="Levy"/>
        <s v="Wyatt"/>
        <s v="Pierce"/>
        <s v="Mullins"/>
        <s v="Mccullough"/>
        <s v="Thompson"/>
        <s v="Nelson"/>
        <s v="Castaneda"/>
        <s v="Hebert"/>
        <s v="Haley"/>
        <s v="Mercado"/>
        <s v="Campbell"/>
        <s v="Weaver"/>
        <s v="Hickman"/>
        <s v="Leach"/>
        <s v="Meyer"/>
        <s v="Day"/>
        <s v="Choi"/>
        <s v="Keller"/>
        <s v="Adams"/>
        <s v="Kelly"/>
        <s v="Sanchez"/>
        <s v="Hammond"/>
        <s v="Newton"/>
        <s v="Wilson"/>
        <s v="Stein"/>
        <s v="Summers"/>
        <s v="Bird"/>
        <s v="Schmidt"/>
        <s v="Blair"/>
        <s v="Williams"/>
        <s v="Chambers"/>
        <s v="Roberts"/>
        <s v="Burgess"/>
        <s v="Velez"/>
        <s v="Carver"/>
        <s v="Sanders"/>
        <s v="Gibbs"/>
        <s v="Barnes"/>
        <s v="Luna"/>
        <s v="Daniels"/>
        <s v="Short"/>
        <s v="Gilbert"/>
        <s v="Beard"/>
        <s v="Potts"/>
        <s v="Burris"/>
        <s v="Mcfarland"/>
        <s v="Larson"/>
        <s v="Estes"/>
        <s v="Hill"/>
        <s v="Cunningham"/>
        <s v="Padilla"/>
        <s v="Mclaughlin"/>
        <s v="Hernandez"/>
        <s v="Sexton"/>
        <s v="Wilkins"/>
        <s v="Crawford"/>
        <s v="Dawson"/>
        <s v="Shepherd"/>
        <s v="Mcfadden"/>
        <s v="Gomez"/>
        <s v="Christian"/>
        <s v="Huff"/>
        <s v="Owen"/>
        <s v="Tate"/>
        <s v="Johnston"/>
        <s v="Gaines"/>
        <s v="Moran"/>
        <s v="Bailey"/>
        <s v="Scott"/>
        <s v="Witt"/>
        <s v="Robbins"/>
        <s v="Soto"/>
        <s v="Olson"/>
        <s v="French"/>
        <s v="Powell"/>
        <s v="Stanton"/>
        <s v="Spencer"/>
        <s v="Roberson"/>
        <s v="York"/>
        <s v="Chapman"/>
        <s v="Phelps"/>
        <s v="Santana"/>
        <s v="Garcia"/>
        <s v="Young"/>
        <s v="Stone"/>
        <s v="Ross"/>
        <s v="Lewis"/>
        <s v="Andrews"/>
        <s v="Webb"/>
        <s v="Murphy"/>
        <s v="Torres"/>
        <s v="Barnett"/>
        <s v="Rojas"/>
        <s v="Daniel"/>
        <s v="Oconnell"/>
        <s v="Delacruz"/>
        <s v="Burton"/>
        <s v="Lancaster"/>
        <s v="Brown"/>
        <s v="Haas"/>
        <s v="Le"/>
        <s v="Jones"/>
        <s v="Cooper"/>
        <s v="Kim"/>
        <s v="Carroll"/>
        <s v="Lozano"/>
        <s v="Fuller"/>
        <s v="Robertson"/>
        <s v="Greene"/>
        <s v="Terrell"/>
        <s v="Montoya"/>
        <s v="Parker"/>
        <s v="Mcknight"/>
        <s v="Sharp"/>
        <s v="Bates"/>
        <s v="Hancock"/>
        <s v="Carter"/>
        <s v="Dixon"/>
        <s v="Pham"/>
        <s v="Haynes"/>
        <s v="Bond"/>
        <s v="Hanson"/>
        <s v="Ortega"/>
        <s v="Rangel"/>
        <s v="Marquez"/>
        <s v="Foster"/>
        <s v="Mathis"/>
        <s v="Green"/>
        <s v="Elliott"/>
        <s v="Alvarado"/>
        <s v="Gilmore"/>
        <s v="Flowers"/>
        <s v="Vance"/>
        <s v="Cantu"/>
        <s v="Reynolds"/>
        <s v="Gallegos"/>
        <s v="Eaton"/>
        <s v="Dalton"/>
        <s v="Richmond"/>
        <s v="Gillespie"/>
        <s v="Farmer"/>
        <s v="Mitchell"/>
        <s v="Giles"/>
        <s v="Bauer"/>
        <s v="Lara"/>
        <s v="Hodges"/>
        <s v="Phillips"/>
        <s v="Riggs"/>
        <s v="Riley"/>
        <s v="Hughes"/>
        <s v="Reeves"/>
        <s v="Saunders"/>
        <s v="Small"/>
        <s v="Frazier"/>
        <s v="Simon"/>
        <s v="Rios"/>
        <s v="Hendricks"/>
        <s v="Fowler"/>
        <s v="Morgan"/>
        <s v="Hart"/>
        <s v="Brady"/>
        <s v="Warner"/>
        <s v="Guerra"/>
        <s v="Gallagher"/>
        <s v="Taylor"/>
        <s v="Villa"/>
        <s v="Johnson"/>
        <s v="Farrell"/>
        <s v="Chang"/>
        <s v="Warren"/>
        <s v="Whitney"/>
        <s v="Clay"/>
        <s v="Moreno"/>
        <s v="West"/>
        <s v="Russell"/>
        <s v="Chung"/>
        <s v="Lee"/>
        <s v="Wheeler"/>
        <s v="Franklin"/>
        <s v="Holmes"/>
        <s v="Kennedy"/>
        <s v="Mack"/>
        <s v="Key"/>
        <s v="Cherry"/>
        <s v="Armstrong"/>
        <s v="Shelton"/>
        <s v="Lawson"/>
        <s v="Gordon"/>
        <s v="Casey"/>
        <s v="Joyce"/>
        <s v="Holloway"/>
        <s v="Jackson"/>
        <s v="King"/>
        <s v="Noel"/>
        <s v="Daugherty"/>
        <s v="Evans"/>
        <s v="Beck"/>
        <s v="Hoffman"/>
        <s v="Jacobs"/>
        <s v="Watkins"/>
        <s v="Martin"/>
        <s v="Villegas"/>
        <s v="Anderson"/>
        <s v="Boyle"/>
        <s v="Collins"/>
        <s v="Wu"/>
        <s v="Hood"/>
        <s v="Browning"/>
        <s v="Ward"/>
        <s v="Avila"/>
        <s v="Bryan"/>
        <s v="Arnold"/>
        <s v="Roman"/>
        <s v="Sweeney"/>
        <s v="James"/>
        <s v="Merritt"/>
        <s v="Kramer"/>
        <s v="Ortiz"/>
        <s v="Stokes"/>
        <s v="Ewing"/>
        <s v="Ashley"/>
        <s v="Vasquez"/>
        <s v="Moses"/>
        <s v="Horton"/>
        <s v="Mcdonald"/>
        <s v="Colon"/>
        <s v="Cline"/>
        <s v="Robles"/>
        <s v="Hunt"/>
        <s v="Bray"/>
        <s v="Wooten"/>
        <s v="Shaffer"/>
        <s v="Clark"/>
        <s v="Vincent"/>
        <s v="Mcgrath"/>
        <s v="Jenkins"/>
        <s v="Camacho"/>
        <s v="Tyler"/>
        <s v="Justice"/>
        <s v="Ingram"/>
        <s v="Mcdowell"/>
        <s v="Buchanan"/>
        <s v="Miller"/>
        <s v="Weber"/>
        <s v="Todd"/>
        <s v="Coleman"/>
        <s v="Fisher"/>
        <s v="Erickson"/>
        <s v="Wilder"/>
        <s v="Benson"/>
        <s v="Lopez"/>
        <s v="Valdez"/>
        <s v="Pickett"/>
        <s v="Horn"/>
        <s v="Gray"/>
        <s v="Mcpherson"/>
        <s v="Fischer"/>
        <s v="Wolfe"/>
        <s v="Santiago"/>
        <s v="Thomas"/>
        <s v="Butler"/>
        <s v="Mccoy"/>
        <s v="Parsons"/>
        <s v="Buckley"/>
        <s v="Bolton"/>
        <s v="Moore"/>
        <s v="Moody"/>
        <s v="Rush"/>
        <s v="Rodgers"/>
        <s v="Mclaughli"/>
        <s v="Trujillo"/>
        <s v="White"/>
        <s v="Stanley"/>
        <s v="Jimenez"/>
        <s v="Burns"/>
        <s v="Vega"/>
        <s v="Fields"/>
        <s v="Bruce"/>
        <s v="Walker"/>
        <s v="Marsh"/>
        <s v="Webster"/>
        <s v="Cruz"/>
        <s v="Martinez"/>
        <s v="Fleming"/>
        <s v="Li"/>
        <s v="Morrow"/>
        <s v="Rodriguez"/>
        <s v="Maddox"/>
        <s v="Blake"/>
        <s v="Riddle"/>
        <s v="Williamson"/>
        <s v="Zimmerman"/>
        <s v="Donovan"/>
        <s v="Forbes"/>
        <s v="Aguilar"/>
        <s v="Rivas"/>
        <s v="Ali"/>
        <s v="Wolf"/>
        <s v="Bennett"/>
        <s v="Nielsen"/>
        <s v="Melton"/>
        <s v="Dunn"/>
        <s v="Pena"/>
        <s v="Garrett"/>
        <s v="Sheppard"/>
        <s v="Sparks"/>
        <s v="Woodward"/>
        <s v="Myers"/>
        <s v="Ramos"/>
        <s v="Rose"/>
        <s v="Roth"/>
        <s v="Rhodes"/>
        <s v="Atkinson"/>
        <s v="Steele"/>
        <s v="Gardner"/>
        <s v="Lawrence"/>
        <s v="Santos"/>
        <s v="Higgins"/>
        <s v="Parks"/>
        <s v="Grant"/>
        <s v="Simmons"/>
        <s v="Sharpe"/>
        <s v="Holt"/>
        <s v="Albert"/>
        <s v="Mayo"/>
        <s v="Gay"/>
        <s v="Houston"/>
        <s v="Mckinney"/>
        <s v="Walters"/>
        <s v="Pennington"/>
        <s v="Robinson"/>
        <s v="Morrison"/>
        <s v="Ryan"/>
        <s v="Wood"/>
        <s v="Lindsay"/>
        <s v="Sandoval"/>
        <s v="Nolan"/>
        <s v="Mcneil"/>
        <s v="Stevens"/>
        <s v="Garrison"/>
        <s v="Prince"/>
        <s v="Goff"/>
        <s v="Manning"/>
        <s v="Sanford"/>
        <s v="Massey"/>
        <s v="Rocha"/>
        <s v="Coffey"/>
        <s v="Medina"/>
        <s v="Glass"/>
        <s v="Barlow"/>
        <s v="Tanner"/>
        <s v="Tyson"/>
        <s v="Hester"/>
        <s v="Whitehead"/>
        <s v="Friedman"/>
        <s v="Hayes"/>
        <s v="Castillo"/>
        <s v="Hale"/>
        <s v="Howard"/>
        <s v="Mcmahon"/>
        <s v="Porter"/>
        <s v="Suarez"/>
        <s v="Wang"/>
        <s v="Stafford"/>
        <s v="Peck"/>
        <s v="Dorsey"/>
        <s v="Matthews"/>
        <s v="Pratt"/>
        <s v="Watts"/>
        <s v="Calderon"/>
        <s v="Austin"/>
        <s v="Francis"/>
        <s v="Leon"/>
        <s v="Walsh"/>
        <s v="Mejia"/>
        <s v="Koch"/>
        <s v="Sears"/>
        <s v="Callahan"/>
        <s v="Bayes"/>
        <s v="Boyd"/>
        <s v="Romero"/>
        <s v="Wade"/>
        <s v="Bright"/>
        <s v="Cooley"/>
        <s v="Kelley"/>
        <s v="Blankenship"/>
        <s v="Golden"/>
        <s v="Wright"/>
        <s v="Mann"/>
        <s v="Sweet"/>
        <s v="Anthony"/>
        <s v="Byrd"/>
        <s v="Hall"/>
        <s v="Rowland"/>
        <s v="Rutledge"/>
        <s v="Black"/>
        <s v="Harper"/>
        <s v="Jarvis"/>
        <s v="Barr"/>
        <s v="Hewitt"/>
        <s v="Rosa"/>
        <s v="Wiley"/>
        <s v="Rivera"/>
        <s v="Pruitt"/>
        <s v="Contreras"/>
        <s v="Delgado"/>
        <s v="Dillard"/>
        <s v="Montgomery"/>
        <s v="Raymond"/>
        <s v="Alexander"/>
        <s v="Mccarthy"/>
        <s v="Conley"/>
        <s v="Downs"/>
        <s v="Knight"/>
        <s v="Henderson"/>
        <s v="Davis"/>
        <s v="Booker"/>
        <s v="Duffy"/>
        <s v="Nash"/>
        <s v="Nixon"/>
        <s v="Curry"/>
        <s v="Reid"/>
        <s v="Russo"/>
        <s v="Maxwell"/>
        <s v="Ayers"/>
        <s v="Graves"/>
        <s v="Park"/>
        <s v="Oneil"/>
        <s v="Faulkner"/>
        <s v="Church"/>
        <s v="Kerr"/>
        <s v="Nunez"/>
        <s v="Price"/>
        <s v="Perez"/>
        <s v="Mahoney"/>
        <s v="Andrade"/>
        <s v="Hull"/>
        <s v="David"/>
        <s v="Sherman"/>
        <s v="Schultz"/>
        <s v="Banks"/>
        <s v="Weeks"/>
        <s v="Good"/>
        <s v="Osborne"/>
        <s v="Paul"/>
        <s v="Trevino"/>
        <s v="Clemons"/>
        <s v="Harding"/>
        <s v="Olsen"/>
        <s v="Greer"/>
        <s v="Leonard"/>
        <s v="Wong"/>
        <s v="Fletcher"/>
        <s v="Nieves"/>
        <s v="Hodge"/>
        <s v="George"/>
        <s v="Moss"/>
        <s v="Duncan"/>
        <s v="Morin"/>
        <s v="Cabrera"/>
        <s v="Mcdaniel"/>
        <s v="Landry"/>
        <s v="Wynn"/>
        <s v="Mcintosh"/>
        <s v="Herring"/>
        <s v="Hogan"/>
        <s v="Beach"/>
        <s v="Fuentes"/>
        <s v="Benjamin"/>
        <s v="Ramirez"/>
        <s v="Sosa"/>
        <s v="Mosley"/>
        <s v="Langley"/>
        <s v="Lowe"/>
        <s v="Lynch"/>
        <s v="Ballard"/>
        <s v="Lott"/>
        <s v="Cervantes"/>
        <s v="Henry"/>
        <s v="Knowles"/>
        <s v="Navarro"/>
        <s v="Harris"/>
        <s v="Ellis"/>
        <s v="Benton"/>
        <s v="Rowe"/>
        <s v="Irwin"/>
        <s v="Stark"/>
        <s v="Rogers"/>
        <s v="Cannon"/>
        <s v="Leblanc"/>
        <s v="Atkins"/>
        <s v="Bridges"/>
        <s v="Cotton"/>
        <s v="Parrish"/>
        <s v="Hobbs"/>
        <s v="Cummings"/>
        <s v="Hudson"/>
        <s v="Durham"/>
        <s v="Combs"/>
        <s v="Cain"/>
        <s v="Harvey"/>
        <s v="Hunter"/>
        <s v="Hoover"/>
        <s v="Roach"/>
        <s v="Ray"/>
        <s v="Flores"/>
        <s v="Copeland"/>
        <s v="Singh"/>
        <s v="Carlson"/>
        <s v="Patrick"/>
        <s v="Meadows"/>
        <s v="Sims"/>
        <s v="Shannon"/>
        <s v="Franco"/>
        <s v="Blackburn"/>
        <s v="Brooks"/>
        <s v="Cole"/>
        <s v="Mercer"/>
        <s v="Pitts"/>
        <s v="Freeman"/>
        <s v="Brock"/>
        <s v="Bush"/>
        <s v="Figueroa"/>
        <s v="Frye"/>
        <s v="Pope"/>
        <s v="Krueger"/>
        <s v="Fitzpatrick"/>
        <s v="Sullivan"/>
        <s v="Guerrero"/>
        <s v="Diaz"/>
        <s v="Stout"/>
        <s v="Garza"/>
        <s v="Sampson"/>
        <s v="Palmer"/>
        <s v="Juarez"/>
        <s v="Kent"/>
        <s v="Hays"/>
        <s v="Ellison"/>
        <s v="Garner"/>
        <s v="Long"/>
        <s v="Hyde"/>
        <s v="Finch"/>
        <s v="Vargas"/>
        <s v="Kane"/>
        <s v="Edwards"/>
        <s v="Turner"/>
        <s v="Yoder"/>
        <s v="Hensley"/>
        <s v="Carey"/>
        <s v="Grimes"/>
        <s v="Harrison"/>
        <s v="Chavez"/>
        <s v="Sloan"/>
        <s v="Perkins"/>
        <s v="Campos"/>
        <s v="Molina"/>
        <s v="Cross"/>
        <s v="Case"/>
        <s v="Livingston"/>
        <s v="Hatfield"/>
        <s v="Douglas"/>
        <s v="Goodwin"/>
        <s v="Holder"/>
        <s v="Valencia"/>
        <s v="Poole"/>
        <s v="Pugh"/>
        <s v="Michael"/>
        <s v="Caldwell"/>
        <s v="Jordan"/>
        <s v="Lang"/>
        <s v="Mendoza"/>
        <s v="Lynn"/>
        <s v="Hutchinson"/>
        <s v="Humphrey"/>
        <s v="Roy"/>
        <s v="Richards"/>
        <s v="Rosales"/>
        <s v="Burke"/>
        <s v="Willis"/>
        <s v="Silva"/>
        <s v="Ayala"/>
        <s v="Burnett"/>
        <s v="Lyons"/>
        <s v="Oneal"/>
        <s v="Gonzales"/>
        <s v="Allison"/>
        <s v="Sutton"/>
        <s v="Peters"/>
        <s v="Patton"/>
        <s v="Duke"/>
        <s v="Salazar"/>
        <s v="Bryant"/>
        <s v="Estrada"/>
        <s v="Conrad"/>
        <s v="Foreman"/>
        <s v="Carpenter"/>
        <s v="Decker"/>
        <s v="Pearson"/>
        <s v="Hansen"/>
        <s v="Petersen"/>
        <s v="Payne"/>
        <s v="Jennings"/>
        <s v="Murray"/>
        <s v="Whitaker"/>
        <s v="Hess"/>
        <s v="Gutierrez"/>
        <s v="Howell"/>
        <s v="Wallace"/>
        <s v="Skinner"/>
        <s v="Neal"/>
        <s v="Waller"/>
        <s v="Pittman"/>
        <s v="Dyer"/>
        <s v="Cochran"/>
        <s v="Gates"/>
        <s v="Clements"/>
        <s v="Wagner"/>
        <s v="Shah"/>
        <s v="Stephens"/>
        <s v="Valenzuela"/>
        <s v="Kidd"/>
        <s v="Macdonald"/>
        <s v="Chan"/>
        <s v="Curtis"/>
        <s v="Kirby"/>
        <s v="Tran"/>
        <s v="Townsend"/>
        <s v="Carr"/>
        <s v="Hurst"/>
        <s v="Schroeder"/>
        <s v="Bishop"/>
        <s v="Stevenson"/>
        <s v="Baker"/>
        <s v="Maldonado"/>
        <s v="Shea"/>
        <s v="Dickson"/>
        <s v="Strong"/>
        <s v="Gamboa"/>
        <s v="Solorzano"/>
        <s v="Cuevas"/>
        <s v="Correa"/>
        <s v="Jonas"/>
        <s v="Lockley"/>
        <s v="Beers"/>
        <s v="Dean"/>
        <s v="Chen"/>
        <s v="Van Basten"/>
        <s v="DeBeers"/>
        <s v="Qayum"/>
        <s v="Osbourne"/>
        <s v="Iommi"/>
        <s v="Dempsey"/>
        <m/>
      </sharedItems>
    </cacheField>
    <cacheField name="City" numFmtId="0">
      <sharedItems containsBlank="1" count="313">
        <s v="Aurora"/>
        <s v="Denver"/>
        <s v="Seattle"/>
        <s v="New Castle"/>
        <s v="Chicago"/>
        <s v="Anaheim"/>
        <s v="Miami"/>
        <s v="Loveland"/>
        <s v="Coquitlam"/>
        <s v="Vancouver"/>
        <s v="Los Angeles"/>
        <s v="Toronto"/>
        <s v="Buffalo"/>
        <s v="Richmond"/>
        <s v="Hamilton"/>
        <s v="Mountain View"/>
        <s v="Calgary"/>
        <s v="Brooklyn"/>
        <s v="Brownsville"/>
        <s v="Manchester"/>
        <s v="New York"/>
        <s v="Ottawa"/>
        <s v="Lawrenceville"/>
        <s v="San Diego"/>
        <s v="Webster"/>
        <s v="Montreal"/>
        <s v="Regina"/>
        <s v="Edmonton"/>
        <s v="Milwaukee"/>
        <s v="Hayward"/>
        <s v="Plymouth"/>
        <s v="Forest Hills"/>
        <s v="Houston"/>
        <s v="Newark"/>
        <s v="North Vancouver"/>
        <s v="Santa Cruz"/>
        <s v="Martinsburg"/>
        <s v="Bridgeton"/>
        <s v="West Vancouver"/>
        <s v="Harvey"/>
        <s v="Pomona"/>
        <s v="Roseville"/>
        <s v="Mcallen"/>
        <s v="Mililani"/>
        <s v="Cleveland"/>
        <s v="Fremont"/>
        <s v="Burnaby"/>
        <s v="Winnipeg"/>
        <s v="Garland"/>
        <s v="Lancaster"/>
        <s v="Surrey"/>
        <s v="San Francisco"/>
        <s v="Compton"/>
        <s v="Bakersfield"/>
        <s v="Salt Lake City"/>
        <s v="Bellflower"/>
        <s v="Honolulu"/>
        <s v="Columbia"/>
        <s v="Portland"/>
        <s v="Marion"/>
        <s v="Bronx"/>
        <s v="La Puente"/>
        <s v="Lawrence"/>
        <s v="Gardena"/>
        <s v="Norfolk"/>
        <s v="Irvington"/>
        <s v="Modesto"/>
        <s v="Enfield"/>
        <s v="Freeport"/>
        <s v="Silver Spring"/>
        <s v="Palm Springs"/>
        <s v="Dallas"/>
        <s v="Greeley"/>
        <s v="Carlsbad"/>
        <s v="Fort Lauderdale"/>
        <s v="La Mirada"/>
        <s v="Roseburg"/>
        <s v="Fontana"/>
        <s v="Lithonia"/>
        <s v="Phoenix"/>
        <s v="Elyria"/>
        <s v="New Bedford"/>
        <s v="Astoria"/>
        <s v="Monterrey"/>
        <s v="Bolingbrook"/>
        <s v="Hamtramck"/>
        <s v="Madison"/>
        <s v="Tallahassee"/>
        <s v="Elk Grove"/>
        <s v="San Jose"/>
        <s v="Jonesboro"/>
        <s v="Kenmore"/>
        <s v="Guadalajara"/>
        <s v="Carlisle"/>
        <s v="Highland"/>
        <s v="Ballwin"/>
        <s v="Albuquerque"/>
        <s v="Las Vegas"/>
        <s v="Sacramento"/>
        <s v="Spring Valley"/>
        <s v="West Orange"/>
        <s v="Waipahu"/>
        <s v="Lodi"/>
        <s v="Union City"/>
        <s v="Los Cabos"/>
        <s v="Carmichael"/>
        <s v="Riverside"/>
        <s v="West Lafayette"/>
        <s v="Strongsville"/>
        <s v="Del Rio"/>
        <s v="Orlando"/>
        <s v="Billings"/>
        <s v="Detroit"/>
        <s v="Long Beach"/>
        <s v="Costa Mesa"/>
        <s v="Hollywood"/>
        <s v="East Brunswick"/>
        <s v="Mount Prospect"/>
        <s v="Canton"/>
        <s v="Katy"/>
        <s v="Middletown"/>
        <s v="Murfreesboro"/>
        <s v="Lindenhurst"/>
        <s v="Moose Jaw"/>
        <s v="Taylor"/>
        <s v="Troy"/>
        <s v="Huntington Station"/>
        <s v="Joliet"/>
        <s v="Mentor"/>
        <s v="Charlotte"/>
        <s v="Endicott"/>
        <s v="Fairfield"/>
        <s v="Garden Grove"/>
        <s v="Tampa"/>
        <s v="Amarillo"/>
        <s v="Columbus"/>
        <s v="Encinitas"/>
        <s v="Philadelphia"/>
        <s v="Chandler"/>
        <s v="Goose Creek"/>
        <s v="Lenoir"/>
        <s v="Medina"/>
        <s v="Rock Hill"/>
        <s v="Holland"/>
        <s v="Tempe"/>
        <s v="Wheaton"/>
        <s v="Squamish"/>
        <s v="Azusa"/>
        <s v="Davis"/>
        <s v="Escondido"/>
        <s v="Meridian"/>
        <s v="San Antonio"/>
        <s v="Augusta"/>
        <s v="Fullerton"/>
        <s v="Glendale"/>
        <s v="Marietta"/>
        <s v="Gilroy"/>
        <s v="Stockton"/>
        <s v="Fort Washington"/>
        <s v="Marysville"/>
        <s v="Porterville"/>
        <s v="Lompoc"/>
        <s v="Fort Worth"/>
        <s v="Hempstead"/>
        <s v="Princeton"/>
        <s v="El Monte"/>
        <s v="Littleton"/>
        <s v="Santa Ana"/>
        <s v="Burnsville"/>
        <s v="Clementon"/>
        <s v="Granada Hills"/>
        <s v="Lansdale"/>
        <s v="Baldwin Park"/>
        <s v="Baltimore"/>
        <s v="New Haven"/>
        <s v="Virginia Beach"/>
        <s v="Everton"/>
        <s v="Algonquin"/>
        <s v="Atlanta"/>
        <s v="Bismarck"/>
        <s v="Brighton"/>
        <s v="Cupertino"/>
        <s v="Gaithersburg"/>
        <s v="Lilburn"/>
        <s v="Lockport"/>
        <s v="Mission Viejo"/>
        <s v="Rochester"/>
        <s v="Roswell"/>
        <s v="Springfield"/>
        <s v="Staten Island"/>
        <s v="Austin"/>
        <s v="Sunnyvale"/>
        <s v="Antioch"/>
        <s v="Baytown"/>
        <s v="Carson"/>
        <s v="Corona"/>
        <s v="Dearborn"/>
        <s v="Elgin"/>
        <s v="Indianapolis"/>
        <s v="Ithaca"/>
        <s v="Memphis"/>
        <s v="Mesa"/>
        <s v="Alhambra"/>
        <s v="Carrollton"/>
        <s v="Edison"/>
        <s v="Tucson"/>
        <s v="Tustin"/>
        <s v="San Ramon"/>
        <s v="Placentia"/>
        <s v="Bend"/>
        <s v="Kenner"/>
        <s v="Chino Hills"/>
        <s v="Morrisville"/>
        <s v="Port Moody"/>
        <s v="Ventura"/>
        <s v="Victoria"/>
        <s v="Newburgh"/>
        <s v="Valrico"/>
        <s v="Beloit"/>
        <s v="Hialeah"/>
        <s v="Vista"/>
        <s v="Chapel Hill"/>
        <s v="Daly City"/>
        <s v="Eugene"/>
        <s v="Florissant"/>
        <s v="San Benito"/>
        <s v="Milpitas"/>
        <s v="Van Nuys"/>
        <s v="Granite City"/>
        <s v="Canyon Country"/>
        <s v="Renton"/>
        <s v="Bay Shore"/>
        <s v="Martinez"/>
        <s v="New Braunfels"/>
        <s v="Washington"/>
        <s v="Kaneohe"/>
        <s v="Federal Way"/>
        <s v="Watsonville"/>
        <s v="Massapequa"/>
        <s v="Allentown"/>
        <s v="Eagle Pass"/>
        <s v="Arlington"/>
        <s v="Cicero"/>
        <s v="Jacksonville"/>
        <s v="Glenview"/>
        <s v="Hacienda Heights"/>
        <s v="Montebello"/>
        <s v="Annandale"/>
        <s v="La Crosse"/>
        <s v="Scottsdale"/>
        <s v="Victorville"/>
        <s v="West New York"/>
        <s v="Diamond Bar"/>
        <s v="Hanover"/>
        <s v="Lakewood"/>
        <s v="Weslaco"/>
        <s v="Asheboro"/>
        <s v="Raleigh"/>
        <s v="Greenville"/>
        <s v="Clovis"/>
        <s v="New Orleans"/>
        <s v="Chesapeake"/>
        <s v="Union"/>
        <s v="Cumberland"/>
        <s v="Bloomfield"/>
        <s v="Medford"/>
        <s v="Louisville"/>
        <s v="Ewa Beach"/>
        <s v="Chino"/>
        <s v="Grand Prairie"/>
        <s v="Marrero"/>
        <s v="Hampton"/>
        <s v="Jackson"/>
        <s v="Catonsville"/>
        <s v="Mechanicsburg"/>
        <s v="Fond Du Lac"/>
        <s v="Hyattsville"/>
        <s v="Kailua"/>
        <s v="Elmhurst"/>
        <s v="Kent"/>
        <s v="Morristown"/>
        <s v="Arlington Heights"/>
        <s v="Englewood"/>
        <s v="Far Rockaway"/>
        <s v="Lutz"/>
        <s v="Longmont"/>
        <s v="Greensboro"/>
        <s v="Cincinnati"/>
        <s v="Prince George"/>
        <s v="Bell Gardens"/>
        <s v="Germantown"/>
        <s v="Quincy"/>
        <s v="Colorado Springs"/>
        <s v="Canoga Park"/>
        <s v="Jersey City"/>
        <s v="Chillicothe"/>
        <s v="Lynnwood"/>
        <s v="Visalia"/>
        <s v="Buena Park"/>
        <s v="Methuen"/>
        <s v="Santa Clara"/>
        <s v="Glen Burnie"/>
        <s v="Plano"/>
        <s v="Cypress"/>
        <s v="Pittsfield"/>
        <s v="El Paso"/>
        <s v="Moreno Valley"/>
        <s v="New Westminster"/>
        <s v="Bountiful"/>
        <s v="Lombard"/>
        <s v="Cancun"/>
        <s v="Puebla"/>
        <m/>
      </sharedItems>
    </cacheField>
    <cacheField name="Country" numFmtId="0">
      <sharedItems containsBlank="1" count="4">
        <s v="USA"/>
        <s v="Canada"/>
        <s v="Mexico"/>
        <m/>
      </sharedItems>
    </cacheField>
    <cacheField name="Channel" numFmtId="0">
      <sharedItems containsBlank="1" count="3">
        <s v="Online"/>
        <s v="In Store"/>
        <m/>
      </sharedItems>
    </cacheField>
    <cacheField name="Payment Type" numFmtId="0">
      <sharedItems containsBlank="1" count="4">
        <s v="Credit Card"/>
        <s v="Cash"/>
        <s v="Debit Card"/>
        <m/>
      </sharedItems>
    </cacheField>
    <cacheField name="Product" numFmtId="0">
      <sharedItems containsBlank="1" count="69">
        <s v="Glove It Women's Mod Oval Golf Glove"/>
        <s v="Mercurial Vapor 12 Academy Cleats"/>
        <s v="Smart watch "/>
        <s v="Glove It Women's Imperial Golf Glove"/>
        <s v="Schwinn Comfort Bike Seat"/>
        <s v="Sevylor Coleman 2-Person Outdoors Kayak"/>
        <s v="Mercurial Vapor 13 Elite FG"/>
        <s v="MAZEL Two Way Golf Putter"/>
        <s v="Taylormade Rocketballz Golf Balls"/>
        <s v="Air Zoom Pegasus 37"/>
        <s v="Titleist Pro V1 Golf Balls Yellow"/>
        <s v="Thin Sports Headband, 5 Pcs"/>
        <s v="Men's Free TR 5.0 TB Training Shoe"/>
        <s v="Glove It Imperial Golf Towel"/>
        <s v="Team Golf New England Patriots Putter Grip"/>
        <s v="Women's X-Tech Golf Glove Left Hand"/>
        <s v="Dri-FIT Victory Golf Polo"/>
        <s v="Women's Tempo Shorts"/>
        <s v="Puma Golf Men's Flexlite Glove"/>
        <s v="Defender Small Duffel Bag"/>
        <s v="NB 455 V2 Closure Running Shoe"/>
        <s v="ADG 3 Golf Shoes"/>
        <s v="Adidas Sport Athletic Pullover Hooded"/>
        <s v="Women's Ignite Slide"/>
        <s v="Men's F10 TRX FG"/>
        <s v="Mens HeatGear Armour Compression Mock"/>
        <s v="ALPHA Heart Rate Monitor/Sport Watch"/>
        <s v="Bridgestone e6 Straight Distance NFL Carolina"/>
        <s v="Team Golf Texas Longhorns Putter Grip"/>
        <s v="Darn Tough Hiker Full Cushion"/>
        <s v="Women's Ignite PIP VI Slide"/>
        <s v="Team Golf St. Louis Cardinals Putter Grip"/>
        <s v="Apparel' F5 FG Soccer Cleat"/>
        <s v="Titleist Pro V1x High Numbers Golf Balls"/>
        <s v="Wespor Women's Convertible Hiking Pants"/>
        <s v="Training Mask"/>
        <s v="Sport Electronics with Wireless Bluetooth"/>
        <s v="Men's Deutschland Weltmeister Winners Bl"/>
        <s v="Team Golf San Francisco Giants Putter Grip"/>
        <s v="Hiking Survival Guide"/>
        <s v="Motorcycle Riding Glasses Goggle Kit"/>
        <s v="Youth Black/Red Away Match Jersey"/>
        <s v="Men's Germany Black Crest Away Tee"/>
        <s v="Apexcam 4K 20MP WiFi Action Camera"/>
        <s v="Boys' Team Digi Jammer"/>
        <s v="GoPro MAX — Waterproof 360"/>
        <s v="Power Tower Workout Pull Up &amp; Dip Station"/>
        <s v="Bridgestone e6 Straight Distance Balls"/>
        <s v="Men's Tech II T-Shirt"/>
        <s v="Cycling Jersey Men Summer Short Sleeve"/>
        <s v="Dell Laptop"/>
        <s v="Vigor Fitness Tracker Watch for Apparel"/>
        <s v="Team Golf Tennessee Volunteers Putter Grip"/>
        <s v="Women's Pro Style Training Gloves"/>
        <s v="Portable Impact Backboard Fitness Hoop"/>
        <s v="H9 Heart Rate Sensor"/>
        <s v="Eagles Nest DryFly Rain Tarp"/>
        <s v="ApparelEinstein 4-in-1 Activity Gym"/>
        <s v="Men's PFG Anchor Tough T-Shirt"/>
        <s v="Stamina in-Motion Elliptical Trainer"/>
        <s v="Merrell Women's Moab 2 Vent Hiking Shoe"/>
        <s v="Titleist Pro V1 High Numbers Personalized Gol"/>
        <s v="Synergee Ab Roller Wheel"/>
        <s v="Running Belt with Water Bottle"/>
        <s v="Apparel' Grade School KD VI Fitness Shoe"/>
        <s v="T3 Boxing Gloves M/W"/>
        <s v="Women's Micro G Pursuit Running Shoe"/>
        <s v="Men's Comfort 2 Slide"/>
        <m/>
      </sharedItems>
    </cacheField>
    <cacheField name="Product ID" numFmtId="0">
      <sharedItems containsString="0" containsBlank="1" containsNumber="1" containsInteger="1" minValue="24" maxValue="1363"/>
    </cacheField>
    <cacheField name="Category" numFmtId="0">
      <sharedItems containsBlank="1" count="9">
        <s v="Golf"/>
        <s v="Soccer"/>
        <s v="Electronics"/>
        <s v="Biking"/>
        <s v="Outdoors"/>
        <s v="Apparel"/>
        <s v="Fitness"/>
        <s v="Accessories"/>
        <m/>
      </sharedItems>
    </cacheField>
    <cacheField name="Price" numFmtId="0">
      <sharedItems containsString="0" containsBlank="1" containsNumber="1" minValue="9.59" maxValue="1650"/>
    </cacheField>
    <cacheField name="Quantity" numFmtId="0">
      <sharedItems containsString="0" containsBlank="1" containsNumber="1" containsInteger="1" minValue="1" maxValue="5"/>
    </cacheField>
    <cacheField name="Sales" numFmtId="0">
      <sharedItems containsString="0" containsBlank="1" containsNumber="1" minValue="9.59" maxValue="1650"/>
    </cacheField>
    <cacheField name="COGS" numFmtId="0">
      <sharedItems containsString="0" containsBlank="1" containsNumber="1" minValue="3.6100006100000002" maxValue="613.65001700000005"/>
    </cacheField>
    <cacheField name="Profit" numFmtId="0">
      <sharedItems containsString="0" containsBlank="1" containsNumber="1" minValue="5.9799993899999997" maxValue="1054.6500243999999"/>
    </cacheField>
    <cacheField name="Unit cost" numFmtId="0">
      <sharedItems containsString="0" containsBlank="1" containsNumber="1" minValue="3.6100006100000002" maxValue="595.34997559999999"/>
    </cacheField>
  </cacheFields>
  <extLst>
    <ext xmlns:x14="http://schemas.microsoft.com/office/spreadsheetml/2009/9/main" uri="{725AE2AE-9491-48be-B2B4-4EB974FC3084}">
      <x14:pivotCacheDefinition pivotCacheId="541752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7">
  <r>
    <n v="24118"/>
    <d v="2020-12-31T00:00:00"/>
    <s v="31-Dec-20"/>
    <x v="0"/>
    <x v="0"/>
    <n v="9345"/>
    <x v="0"/>
    <x v="0"/>
    <x v="0"/>
    <x v="0"/>
    <x v="0"/>
    <x v="0"/>
    <n v="810"/>
    <x v="0"/>
    <n v="18.989999999999998"/>
    <n v="2"/>
    <n v="37.979999999999997"/>
    <n v="21.020000459999999"/>
    <n v="16.959999539999998"/>
    <n v="10.510000229999999"/>
  </r>
  <r>
    <n v="24992"/>
    <d v="2020-12-31T00:00:00"/>
    <s v="31-Dec-20"/>
    <x v="0"/>
    <x v="0"/>
    <n v="1169"/>
    <x v="1"/>
    <x v="1"/>
    <x v="0"/>
    <x v="0"/>
    <x v="0"/>
    <x v="1"/>
    <n v="403"/>
    <x v="1"/>
    <n v="133.37"/>
    <n v="1"/>
    <n v="133.37"/>
    <n v="84.590000149999995"/>
    <n v="48.77999985000001"/>
    <n v="84.590000149999995"/>
  </r>
  <r>
    <n v="75928"/>
    <d v="2020-12-31T00:00:00"/>
    <s v="31-Dec-20"/>
    <x v="0"/>
    <x v="0"/>
    <n v="19481"/>
    <x v="2"/>
    <x v="2"/>
    <x v="0"/>
    <x v="0"/>
    <x v="0"/>
    <x v="2"/>
    <n v="1360"/>
    <x v="2"/>
    <n v="370"/>
    <n v="1"/>
    <n v="370"/>
    <n v="249.0899963"/>
    <n v="120.9100037"/>
    <n v="249.0899963"/>
  </r>
  <r>
    <n v="20755"/>
    <d v="2020-12-30T00:00:00"/>
    <s v="30-Dec-20"/>
    <x v="1"/>
    <x v="0"/>
    <n v="640"/>
    <x v="1"/>
    <x v="3"/>
    <x v="0"/>
    <x v="0"/>
    <x v="0"/>
    <x v="3"/>
    <n v="804"/>
    <x v="0"/>
    <n v="18.989999999999998"/>
    <n v="2"/>
    <n v="37.979999999999997"/>
    <n v="23.639999400000001"/>
    <n v="14.340000599999996"/>
    <n v="11.8199997"/>
  </r>
  <r>
    <n v="75741"/>
    <d v="2020-12-29T00:00:00"/>
    <s v="29-Dec-20"/>
    <x v="2"/>
    <x v="0"/>
    <n v="19294"/>
    <x v="3"/>
    <x v="4"/>
    <x v="0"/>
    <x v="0"/>
    <x v="0"/>
    <x v="2"/>
    <n v="1360"/>
    <x v="2"/>
    <n v="370"/>
    <n v="1"/>
    <n v="370"/>
    <n v="249.0899963"/>
    <n v="120.9100037"/>
    <n v="249.0899963"/>
  </r>
  <r>
    <n v="75742"/>
    <d v="2020-12-28T00:00:00"/>
    <s v="28-Dec-20"/>
    <x v="3"/>
    <x v="0"/>
    <n v="19295"/>
    <x v="4"/>
    <x v="5"/>
    <x v="0"/>
    <x v="0"/>
    <x v="0"/>
    <x v="2"/>
    <n v="1360"/>
    <x v="2"/>
    <n v="370"/>
    <n v="1"/>
    <n v="370"/>
    <n v="249.0899963"/>
    <n v="120.9100037"/>
    <n v="249.0899963"/>
  </r>
  <r>
    <n v="75743"/>
    <d v="2020-12-27T00:00:00"/>
    <s v="27-Dec-20"/>
    <x v="4"/>
    <x v="1"/>
    <n v="19296"/>
    <x v="5"/>
    <x v="6"/>
    <x v="0"/>
    <x v="0"/>
    <x v="0"/>
    <x v="2"/>
    <n v="1360"/>
    <x v="2"/>
    <n v="370"/>
    <n v="1"/>
    <n v="370"/>
    <n v="249.0899963"/>
    <n v="120.9100037"/>
    <n v="249.0899963"/>
  </r>
  <r>
    <n v="75744"/>
    <d v="2020-12-26T00:00:00"/>
    <s v="26-Dec-20"/>
    <x v="5"/>
    <x v="1"/>
    <n v="19297"/>
    <x v="6"/>
    <x v="7"/>
    <x v="0"/>
    <x v="0"/>
    <x v="0"/>
    <x v="2"/>
    <n v="1360"/>
    <x v="2"/>
    <n v="370"/>
    <n v="1"/>
    <n v="370"/>
    <n v="249.0899963"/>
    <n v="120.9100037"/>
    <n v="249.0899963"/>
  </r>
  <r>
    <n v="75745"/>
    <d v="2020-12-25T00:00:00"/>
    <s v="25-Dec-20"/>
    <x v="6"/>
    <x v="0"/>
    <n v="19298"/>
    <x v="7"/>
    <x v="8"/>
    <x v="1"/>
    <x v="1"/>
    <x v="1"/>
    <x v="2"/>
    <n v="1360"/>
    <x v="2"/>
    <n v="370"/>
    <n v="1"/>
    <n v="370"/>
    <n v="249.0899963"/>
    <n v="120.9100037"/>
    <n v="249.0899963"/>
  </r>
  <r>
    <n v="17582"/>
    <d v="2020-12-25T00:00:00"/>
    <s v="25-Dec-20"/>
    <x v="6"/>
    <x v="0"/>
    <n v="5091"/>
    <x v="1"/>
    <x v="9"/>
    <x v="1"/>
    <x v="1"/>
    <x v="0"/>
    <x v="4"/>
    <n v="957"/>
    <x v="3"/>
    <n v="80"/>
    <n v="1"/>
    <n v="80"/>
    <n v="47.430000309999997"/>
    <n v="32.569999690000003"/>
    <n v="47.430000309999997"/>
  </r>
  <r>
    <n v="24548"/>
    <d v="2020-12-25T00:00:00"/>
    <s v="25-Dec-20"/>
    <x v="6"/>
    <x v="0"/>
    <n v="6763"/>
    <x v="8"/>
    <x v="10"/>
    <x v="0"/>
    <x v="0"/>
    <x v="0"/>
    <x v="1"/>
    <n v="403"/>
    <x v="1"/>
    <n v="133.37"/>
    <n v="1"/>
    <n v="133.37"/>
    <n v="84.590000149999995"/>
    <n v="48.77999985000001"/>
    <n v="84.590000149999995"/>
  </r>
  <r>
    <n v="14960"/>
    <d v="2020-12-24T00:00:00"/>
    <s v="24-Dec-20"/>
    <x v="0"/>
    <x v="0"/>
    <n v="9857"/>
    <x v="9"/>
    <x v="9"/>
    <x v="1"/>
    <x v="1"/>
    <x v="0"/>
    <x v="5"/>
    <n v="1004"/>
    <x v="4"/>
    <n v="460.58"/>
    <n v="1"/>
    <n v="460.58"/>
    <n v="268.7900085"/>
    <n v="191.78999149999999"/>
    <n v="268.7900085"/>
  </r>
  <r>
    <n v="10961"/>
    <d v="2020-12-23T00:00:00"/>
    <s v="23-Dec-20"/>
    <x v="1"/>
    <x v="0"/>
    <n v="6320"/>
    <x v="1"/>
    <x v="9"/>
    <x v="1"/>
    <x v="1"/>
    <x v="0"/>
    <x v="5"/>
    <n v="1004"/>
    <x v="4"/>
    <n v="460.58"/>
    <n v="1"/>
    <n v="460.58"/>
    <n v="268.7900085"/>
    <n v="191.78999149999999"/>
    <n v="268.7900085"/>
  </r>
  <r>
    <n v="17582"/>
    <d v="2020-12-22T00:00:00"/>
    <s v="22-Dec-20"/>
    <x v="2"/>
    <x v="0"/>
    <n v="5091"/>
    <x v="1"/>
    <x v="9"/>
    <x v="1"/>
    <x v="1"/>
    <x v="0"/>
    <x v="4"/>
    <n v="957"/>
    <x v="3"/>
    <n v="80"/>
    <n v="1"/>
    <n v="80"/>
    <n v="47.430000309999997"/>
    <n v="32.569999690000003"/>
    <n v="47.430000309999997"/>
  </r>
  <r>
    <n v="14960"/>
    <d v="2020-12-21T00:00:00"/>
    <s v="21-Dec-20"/>
    <x v="3"/>
    <x v="0"/>
    <n v="9857"/>
    <x v="9"/>
    <x v="9"/>
    <x v="1"/>
    <x v="1"/>
    <x v="0"/>
    <x v="5"/>
    <n v="1004"/>
    <x v="4"/>
    <n v="460.58"/>
    <n v="1"/>
    <n v="460.58"/>
    <n v="268.7900085"/>
    <n v="191.78999149999999"/>
    <n v="268.7900085"/>
  </r>
  <r>
    <n v="16966"/>
    <d v="2020-12-20T00:00:00"/>
    <s v="20-Dec-20"/>
    <x v="4"/>
    <x v="1"/>
    <n v="1948"/>
    <x v="1"/>
    <x v="9"/>
    <x v="1"/>
    <x v="1"/>
    <x v="0"/>
    <x v="5"/>
    <n v="1004"/>
    <x v="4"/>
    <n v="460.58"/>
    <n v="1"/>
    <n v="460.58"/>
    <n v="268.7900085"/>
    <n v="191.78999149999999"/>
    <n v="268.7900085"/>
  </r>
  <r>
    <n v="19497"/>
    <d v="2020-12-20T00:00:00"/>
    <s v="20-Dec-20"/>
    <x v="4"/>
    <x v="1"/>
    <n v="2881"/>
    <x v="1"/>
    <x v="11"/>
    <x v="1"/>
    <x v="0"/>
    <x v="0"/>
    <x v="1"/>
    <n v="403"/>
    <x v="1"/>
    <n v="133.37"/>
    <n v="1"/>
    <n v="133.37"/>
    <n v="84.590000149999995"/>
    <n v="48.77999985000001"/>
    <n v="84.590000149999995"/>
  </r>
  <r>
    <n v="24230"/>
    <d v="2020-12-20T00:00:00"/>
    <s v="20-Dec-20"/>
    <x v="4"/>
    <x v="1"/>
    <n v="1718"/>
    <x v="1"/>
    <x v="12"/>
    <x v="0"/>
    <x v="0"/>
    <x v="0"/>
    <x v="1"/>
    <n v="403"/>
    <x v="1"/>
    <n v="133.37"/>
    <n v="1"/>
    <n v="133.37"/>
    <n v="84.590000149999995"/>
    <n v="48.77999985000001"/>
    <n v="84.590000149999995"/>
  </r>
  <r>
    <n v="16953"/>
    <d v="2020-12-19T00:00:00"/>
    <s v="19-Dec-20"/>
    <x v="5"/>
    <x v="1"/>
    <n v="2078"/>
    <x v="10"/>
    <x v="13"/>
    <x v="1"/>
    <x v="1"/>
    <x v="0"/>
    <x v="4"/>
    <n v="957"/>
    <x v="3"/>
    <n v="80"/>
    <n v="1"/>
    <n v="80"/>
    <n v="47.430000309999997"/>
    <n v="32.569999690000003"/>
    <n v="47.430000309999997"/>
  </r>
  <r>
    <n v="16864"/>
    <d v="2020-12-19T00:00:00"/>
    <s v="19-Dec-20"/>
    <x v="5"/>
    <x v="1"/>
    <n v="10992"/>
    <x v="11"/>
    <x v="14"/>
    <x v="1"/>
    <x v="0"/>
    <x v="0"/>
    <x v="6"/>
    <n v="365"/>
    <x v="1"/>
    <n v="94.75"/>
    <n v="1"/>
    <n v="94.75"/>
    <n v="30.5699997"/>
    <n v="64.180000300000003"/>
    <n v="30.5699997"/>
  </r>
  <r>
    <n v="10459"/>
    <d v="2020-12-19T00:00:00"/>
    <s v="19-Dec-20"/>
    <x v="5"/>
    <x v="1"/>
    <n v="9814"/>
    <x v="1"/>
    <x v="15"/>
    <x v="0"/>
    <x v="0"/>
    <x v="2"/>
    <x v="7"/>
    <n v="893"/>
    <x v="0"/>
    <n v="52.99"/>
    <n v="4"/>
    <n v="211.96"/>
    <n v="145.47999572000001"/>
    <n v="66.480004280000003"/>
    <n v="36.369998930000001"/>
  </r>
  <r>
    <n v="18857"/>
    <d v="2020-12-18T00:00:00"/>
    <s v="18-Dec-20"/>
    <x v="6"/>
    <x v="0"/>
    <n v="4838"/>
    <x v="12"/>
    <x v="9"/>
    <x v="1"/>
    <x v="1"/>
    <x v="0"/>
    <x v="4"/>
    <n v="957"/>
    <x v="3"/>
    <n v="80"/>
    <n v="1"/>
    <n v="80"/>
    <n v="47.430000309999997"/>
    <n v="32.569999690000003"/>
    <n v="47.430000309999997"/>
  </r>
  <r>
    <n v="16081"/>
    <d v="2020-12-18T00:00:00"/>
    <s v="18-Dec-20"/>
    <x v="6"/>
    <x v="0"/>
    <n v="5367"/>
    <x v="13"/>
    <x v="16"/>
    <x v="1"/>
    <x v="0"/>
    <x v="0"/>
    <x v="1"/>
    <n v="403"/>
    <x v="1"/>
    <n v="133.37"/>
    <n v="1"/>
    <n v="133.37"/>
    <n v="84.590000149999995"/>
    <n v="48.77999985000001"/>
    <n v="84.590000149999995"/>
  </r>
  <r>
    <n v="49878"/>
    <d v="2020-12-18T00:00:00"/>
    <s v="18-Dec-20"/>
    <x v="6"/>
    <x v="0"/>
    <n v="1564"/>
    <x v="14"/>
    <x v="17"/>
    <x v="0"/>
    <x v="0"/>
    <x v="2"/>
    <x v="8"/>
    <n v="818"/>
    <x v="0"/>
    <n v="46.69"/>
    <n v="4"/>
    <n v="186.76"/>
    <n v="118.76000212"/>
    <n v="67.999997879999995"/>
    <n v="29.690000529999999"/>
  </r>
  <r>
    <n v="75771"/>
    <d v="2020-12-18T00:00:00"/>
    <s v="18-Dec-20"/>
    <x v="6"/>
    <x v="0"/>
    <n v="19324"/>
    <x v="15"/>
    <x v="18"/>
    <x v="0"/>
    <x v="0"/>
    <x v="2"/>
    <x v="2"/>
    <n v="1360"/>
    <x v="2"/>
    <n v="370"/>
    <n v="1"/>
    <n v="370"/>
    <n v="249.0899963"/>
    <n v="120.9100037"/>
    <n v="249.0899963"/>
  </r>
  <r>
    <n v="75730"/>
    <d v="2020-12-17T00:00:00"/>
    <s v="17-Dec-20"/>
    <x v="0"/>
    <x v="0"/>
    <n v="19283"/>
    <x v="16"/>
    <x v="8"/>
    <x v="1"/>
    <x v="1"/>
    <x v="1"/>
    <x v="2"/>
    <n v="1360"/>
    <x v="2"/>
    <n v="370"/>
    <n v="1"/>
    <n v="370"/>
    <n v="249.0899963"/>
    <n v="120.9100037"/>
    <n v="249.0899963"/>
  </r>
  <r>
    <n v="17810"/>
    <d v="2020-12-17T00:00:00"/>
    <s v="17-Dec-20"/>
    <x v="0"/>
    <x v="0"/>
    <n v="6365"/>
    <x v="1"/>
    <x v="9"/>
    <x v="1"/>
    <x v="1"/>
    <x v="0"/>
    <x v="5"/>
    <n v="1004"/>
    <x v="4"/>
    <n v="460.58"/>
    <n v="1"/>
    <n v="460.58"/>
    <n v="268.7900085"/>
    <n v="191.78999149999999"/>
    <n v="268.7900085"/>
  </r>
  <r>
    <n v="62342"/>
    <d v="2020-12-17T00:00:00"/>
    <s v="17-Dec-20"/>
    <x v="0"/>
    <x v="0"/>
    <n v="471"/>
    <x v="1"/>
    <x v="9"/>
    <x v="1"/>
    <x v="0"/>
    <x v="0"/>
    <x v="1"/>
    <n v="403"/>
    <x v="1"/>
    <n v="133.37"/>
    <n v="1"/>
    <n v="133.37"/>
    <n v="84.590000149999995"/>
    <n v="48.77999985000001"/>
    <n v="84.590000149999995"/>
  </r>
  <r>
    <n v="62197"/>
    <d v="2020-12-17T00:00:00"/>
    <s v="17-Dec-20"/>
    <x v="0"/>
    <x v="0"/>
    <n v="3914"/>
    <x v="17"/>
    <x v="19"/>
    <x v="0"/>
    <x v="0"/>
    <x v="2"/>
    <x v="9"/>
    <n v="191"/>
    <x v="5"/>
    <n v="85"/>
    <n v="4"/>
    <n v="340"/>
    <n v="219.11999520000001"/>
    <n v="120.88000479999999"/>
    <n v="54.779998800000001"/>
  </r>
  <r>
    <n v="75772"/>
    <d v="2020-12-17T00:00:00"/>
    <s v="17-Dec-20"/>
    <x v="0"/>
    <x v="0"/>
    <n v="19325"/>
    <x v="18"/>
    <x v="20"/>
    <x v="0"/>
    <x v="0"/>
    <x v="0"/>
    <x v="2"/>
    <n v="1360"/>
    <x v="2"/>
    <n v="370"/>
    <n v="1"/>
    <n v="370"/>
    <n v="249.0899963"/>
    <n v="120.9100037"/>
    <n v="249.0899963"/>
  </r>
  <r>
    <n v="15078"/>
    <d v="2020-12-17T00:00:00"/>
    <s v="17-Dec-20"/>
    <x v="0"/>
    <x v="0"/>
    <n v="3921"/>
    <x v="19"/>
    <x v="2"/>
    <x v="0"/>
    <x v="0"/>
    <x v="0"/>
    <x v="10"/>
    <n v="823"/>
    <x v="0"/>
    <n v="64.989999999999995"/>
    <n v="4"/>
    <n v="259.95999999999998"/>
    <n v="170.24000548000001"/>
    <n v="89.719994519999972"/>
    <n v="42.560001370000002"/>
  </r>
  <r>
    <n v="71189"/>
    <d v="2020-12-16T00:00:00"/>
    <s v="16-Dec-20"/>
    <x v="1"/>
    <x v="0"/>
    <n v="14742"/>
    <x v="20"/>
    <x v="21"/>
    <x v="1"/>
    <x v="0"/>
    <x v="0"/>
    <x v="11"/>
    <n v="1353"/>
    <x v="5"/>
    <n v="9.59"/>
    <n v="1"/>
    <n v="9.59"/>
    <n v="3.6100006100000002"/>
    <n v="5.9799993899999997"/>
    <n v="3.6100006100000002"/>
  </r>
  <r>
    <n v="62527"/>
    <d v="2020-12-16T00:00:00"/>
    <s v="16-Dec-20"/>
    <x v="1"/>
    <x v="0"/>
    <n v="1449"/>
    <x v="1"/>
    <x v="22"/>
    <x v="0"/>
    <x v="0"/>
    <x v="0"/>
    <x v="12"/>
    <n v="359"/>
    <x v="5"/>
    <n v="85"/>
    <n v="4"/>
    <n v="340"/>
    <n v="177.4400024"/>
    <n v="162.5599976"/>
    <n v="44.360000599999999"/>
  </r>
  <r>
    <n v="17683"/>
    <d v="2020-12-16T00:00:00"/>
    <s v="16-Dec-20"/>
    <x v="1"/>
    <x v="0"/>
    <n v="9220"/>
    <x v="21"/>
    <x v="23"/>
    <x v="0"/>
    <x v="0"/>
    <x v="0"/>
    <x v="13"/>
    <n v="926"/>
    <x v="0"/>
    <n v="14.99"/>
    <n v="4"/>
    <n v="59.96"/>
    <n v="28.319999696"/>
    <n v="31.640000304000001"/>
    <n v="7.079999924"/>
  </r>
  <r>
    <n v="75731"/>
    <d v="2020-12-16T00:00:00"/>
    <s v="16-Dec-20"/>
    <x v="1"/>
    <x v="0"/>
    <n v="19284"/>
    <x v="22"/>
    <x v="2"/>
    <x v="0"/>
    <x v="0"/>
    <x v="0"/>
    <x v="2"/>
    <n v="1360"/>
    <x v="2"/>
    <n v="370"/>
    <n v="1"/>
    <n v="370"/>
    <n v="249.0899963"/>
    <n v="120.9100037"/>
    <n v="249.0899963"/>
  </r>
  <r>
    <n v="75773"/>
    <d v="2020-12-16T00:00:00"/>
    <s v="16-Dec-20"/>
    <x v="1"/>
    <x v="0"/>
    <n v="19326"/>
    <x v="23"/>
    <x v="24"/>
    <x v="0"/>
    <x v="0"/>
    <x v="0"/>
    <x v="2"/>
    <n v="1360"/>
    <x v="2"/>
    <n v="370"/>
    <n v="1"/>
    <n v="370"/>
    <n v="249.0899963"/>
    <n v="120.9100037"/>
    <n v="249.0899963"/>
  </r>
  <r>
    <n v="75732"/>
    <d v="2020-12-15T00:00:00"/>
    <s v="15-Dec-20"/>
    <x v="2"/>
    <x v="0"/>
    <n v="19285"/>
    <x v="24"/>
    <x v="8"/>
    <x v="1"/>
    <x v="1"/>
    <x v="2"/>
    <x v="2"/>
    <n v="1360"/>
    <x v="2"/>
    <n v="370"/>
    <n v="1"/>
    <n v="370"/>
    <n v="249.0899963"/>
    <n v="120.9100037"/>
    <n v="249.0899963"/>
  </r>
  <r>
    <n v="20775"/>
    <d v="2020-12-15T00:00:00"/>
    <s v="15-Dec-20"/>
    <x v="2"/>
    <x v="0"/>
    <n v="11129"/>
    <x v="1"/>
    <x v="9"/>
    <x v="1"/>
    <x v="1"/>
    <x v="2"/>
    <x v="14"/>
    <n v="897"/>
    <x v="0"/>
    <n v="52.99"/>
    <n v="5"/>
    <n v="264.95"/>
    <n v="179.30000304999999"/>
    <n v="85.649996950000002"/>
    <n v="35.86000061"/>
  </r>
  <r>
    <n v="48098"/>
    <d v="2020-12-15T00:00:00"/>
    <s v="15-Dec-20"/>
    <x v="2"/>
    <x v="0"/>
    <n v="4238"/>
    <x v="25"/>
    <x v="25"/>
    <x v="1"/>
    <x v="0"/>
    <x v="0"/>
    <x v="6"/>
    <n v="365"/>
    <x v="1"/>
    <n v="94.75"/>
    <n v="1"/>
    <n v="94.75"/>
    <n v="30.5699997"/>
    <n v="64.180000300000003"/>
    <n v="30.5699997"/>
  </r>
  <r>
    <n v="75774"/>
    <d v="2020-12-15T00:00:00"/>
    <s v="15-Dec-20"/>
    <x v="2"/>
    <x v="0"/>
    <n v="19327"/>
    <x v="26"/>
    <x v="26"/>
    <x v="1"/>
    <x v="0"/>
    <x v="0"/>
    <x v="2"/>
    <n v="1360"/>
    <x v="2"/>
    <n v="370"/>
    <n v="1"/>
    <n v="370"/>
    <n v="249.0899963"/>
    <n v="120.9100037"/>
    <n v="249.0899963"/>
  </r>
  <r>
    <n v="15042"/>
    <d v="2020-12-15T00:00:00"/>
    <s v="15-Dec-20"/>
    <x v="2"/>
    <x v="0"/>
    <n v="1443"/>
    <x v="27"/>
    <x v="20"/>
    <x v="0"/>
    <x v="0"/>
    <x v="2"/>
    <x v="9"/>
    <n v="191"/>
    <x v="5"/>
    <n v="85"/>
    <n v="4"/>
    <n v="340"/>
    <n v="219.11999520000001"/>
    <n v="120.88000479999999"/>
    <n v="54.779998800000001"/>
  </r>
  <r>
    <n v="21312"/>
    <d v="2020-12-14T00:00:00"/>
    <s v="14-Dec-20"/>
    <x v="3"/>
    <x v="0"/>
    <n v="6706"/>
    <x v="28"/>
    <x v="9"/>
    <x v="1"/>
    <x v="1"/>
    <x v="2"/>
    <x v="15"/>
    <n v="797"/>
    <x v="0"/>
    <n v="54.85"/>
    <n v="5"/>
    <n v="274.25"/>
    <n v="185.1000023"/>
    <n v="89.1499977"/>
    <n v="37.020000459999999"/>
  </r>
  <r>
    <n v="51298"/>
    <d v="2020-12-14T00:00:00"/>
    <s v="14-Dec-20"/>
    <x v="3"/>
    <x v="0"/>
    <n v="9272"/>
    <x v="29"/>
    <x v="27"/>
    <x v="1"/>
    <x v="0"/>
    <x v="0"/>
    <x v="16"/>
    <n v="502"/>
    <x v="5"/>
    <n v="65"/>
    <n v="5"/>
    <n v="325"/>
    <n v="167.99999235000001"/>
    <n v="157.00000764999999"/>
    <n v="33.599998470000003"/>
  </r>
  <r>
    <n v="10595"/>
    <d v="2020-12-14T00:00:00"/>
    <s v="14-Dec-20"/>
    <x v="3"/>
    <x v="0"/>
    <n v="11034"/>
    <x v="1"/>
    <x v="14"/>
    <x v="1"/>
    <x v="0"/>
    <x v="0"/>
    <x v="1"/>
    <n v="403"/>
    <x v="1"/>
    <n v="133.37"/>
    <n v="1"/>
    <n v="133.37"/>
    <n v="84.590000149999995"/>
    <n v="48.77999985000001"/>
    <n v="84.590000149999995"/>
  </r>
  <r>
    <n v="47199"/>
    <d v="2020-12-14T00:00:00"/>
    <s v="14-Dec-20"/>
    <x v="3"/>
    <x v="0"/>
    <n v="4839"/>
    <x v="1"/>
    <x v="28"/>
    <x v="0"/>
    <x v="0"/>
    <x v="2"/>
    <x v="17"/>
    <n v="172"/>
    <x v="5"/>
    <n v="30"/>
    <n v="4"/>
    <n v="120"/>
    <n v="59.80000304"/>
    <n v="60.19999696"/>
    <n v="14.95000076"/>
  </r>
  <r>
    <n v="75733"/>
    <d v="2020-12-14T00:00:00"/>
    <s v="14-Dec-20"/>
    <x v="3"/>
    <x v="0"/>
    <n v="19286"/>
    <x v="30"/>
    <x v="20"/>
    <x v="0"/>
    <x v="0"/>
    <x v="0"/>
    <x v="2"/>
    <n v="1360"/>
    <x v="2"/>
    <n v="370"/>
    <n v="1"/>
    <n v="370"/>
    <n v="249.0899963"/>
    <n v="120.9100037"/>
    <n v="249.0899963"/>
  </r>
  <r>
    <n v="75775"/>
    <d v="2020-12-14T00:00:00"/>
    <s v="14-Dec-20"/>
    <x v="3"/>
    <x v="0"/>
    <n v="19328"/>
    <x v="31"/>
    <x v="2"/>
    <x v="0"/>
    <x v="0"/>
    <x v="0"/>
    <x v="2"/>
    <n v="1360"/>
    <x v="2"/>
    <n v="370"/>
    <n v="1"/>
    <n v="370"/>
    <n v="249.0899963"/>
    <n v="120.9100037"/>
    <n v="249.0899963"/>
  </r>
  <r>
    <n v="75734"/>
    <d v="2020-12-13T00:00:00"/>
    <s v="13-Dec-20"/>
    <x v="4"/>
    <x v="1"/>
    <n v="19287"/>
    <x v="32"/>
    <x v="8"/>
    <x v="1"/>
    <x v="1"/>
    <x v="0"/>
    <x v="2"/>
    <n v="1360"/>
    <x v="2"/>
    <n v="370"/>
    <n v="1"/>
    <n v="370"/>
    <n v="249.0899963"/>
    <n v="120.9100037"/>
    <n v="249.0899963"/>
  </r>
  <r>
    <n v="29995"/>
    <d v="2020-12-13T00:00:00"/>
    <s v="13-Dec-20"/>
    <x v="4"/>
    <x v="1"/>
    <n v="387"/>
    <x v="33"/>
    <x v="9"/>
    <x v="1"/>
    <x v="1"/>
    <x v="2"/>
    <x v="18"/>
    <n v="924"/>
    <x v="0"/>
    <n v="14.99"/>
    <n v="5"/>
    <n v="74.95"/>
    <n v="40.649995799999999"/>
    <n v="34.300004200000004"/>
    <n v="8.1299991600000006"/>
  </r>
  <r>
    <n v="17506"/>
    <d v="2020-12-13T00:00:00"/>
    <s v="13-Dec-20"/>
    <x v="4"/>
    <x v="1"/>
    <n v="9876"/>
    <x v="1"/>
    <x v="27"/>
    <x v="1"/>
    <x v="0"/>
    <x v="0"/>
    <x v="1"/>
    <n v="403"/>
    <x v="1"/>
    <n v="133.37"/>
    <n v="1"/>
    <n v="133.37"/>
    <n v="84.590000149999995"/>
    <n v="48.77999985000001"/>
    <n v="84.590000149999995"/>
  </r>
  <r>
    <n v="75776"/>
    <d v="2020-12-13T00:00:00"/>
    <s v="13-Dec-20"/>
    <x v="4"/>
    <x v="1"/>
    <n v="19329"/>
    <x v="34"/>
    <x v="26"/>
    <x v="1"/>
    <x v="0"/>
    <x v="0"/>
    <x v="2"/>
    <n v="1360"/>
    <x v="2"/>
    <n v="370"/>
    <n v="1"/>
    <n v="370"/>
    <n v="249.0899963"/>
    <n v="120.9100037"/>
    <n v="249.0899963"/>
  </r>
  <r>
    <n v="5042"/>
    <d v="2020-12-13T00:00:00"/>
    <s v="13-Dec-20"/>
    <x v="4"/>
    <x v="1"/>
    <n v="2339"/>
    <x v="1"/>
    <x v="11"/>
    <x v="1"/>
    <x v="0"/>
    <x v="0"/>
    <x v="16"/>
    <n v="502"/>
    <x v="5"/>
    <n v="65"/>
    <n v="5"/>
    <n v="325"/>
    <n v="167.99999235000001"/>
    <n v="157.00000764999999"/>
    <n v="33.599998470000003"/>
  </r>
  <r>
    <n v="64892"/>
    <d v="2020-12-13T00:00:00"/>
    <s v="13-Dec-20"/>
    <x v="4"/>
    <x v="1"/>
    <n v="2947"/>
    <x v="1"/>
    <x v="29"/>
    <x v="0"/>
    <x v="0"/>
    <x v="2"/>
    <x v="9"/>
    <n v="191"/>
    <x v="5"/>
    <n v="85"/>
    <n v="4"/>
    <n v="340"/>
    <n v="219.11999520000001"/>
    <n v="120.88000479999999"/>
    <n v="54.779998800000001"/>
  </r>
  <r>
    <n v="23767"/>
    <d v="2020-12-13T00:00:00"/>
    <s v="13-Dec-20"/>
    <x v="4"/>
    <x v="1"/>
    <n v="10966"/>
    <x v="35"/>
    <x v="30"/>
    <x v="0"/>
    <x v="0"/>
    <x v="0"/>
    <x v="1"/>
    <n v="403"/>
    <x v="1"/>
    <n v="133.37"/>
    <n v="1"/>
    <n v="133.37"/>
    <n v="84.590000149999995"/>
    <n v="48.77999985000001"/>
    <n v="84.590000149999995"/>
  </r>
  <r>
    <n v="54128"/>
    <d v="2020-12-12T00:00:00"/>
    <s v="12-Dec-20"/>
    <x v="5"/>
    <x v="1"/>
    <n v="8986"/>
    <x v="1"/>
    <x v="13"/>
    <x v="1"/>
    <x v="0"/>
    <x v="0"/>
    <x v="16"/>
    <n v="502"/>
    <x v="5"/>
    <n v="65"/>
    <n v="5"/>
    <n v="325"/>
    <n v="167.99999235000001"/>
    <n v="157.00000764999999"/>
    <n v="33.599998470000003"/>
  </r>
  <r>
    <n v="75777"/>
    <d v="2020-12-12T00:00:00"/>
    <s v="12-Dec-20"/>
    <x v="5"/>
    <x v="1"/>
    <n v="19330"/>
    <x v="6"/>
    <x v="31"/>
    <x v="0"/>
    <x v="0"/>
    <x v="0"/>
    <x v="2"/>
    <n v="1360"/>
    <x v="2"/>
    <n v="370"/>
    <n v="1"/>
    <n v="370"/>
    <n v="249.0899963"/>
    <n v="120.9100037"/>
    <n v="249.0899963"/>
  </r>
  <r>
    <n v="16852"/>
    <d v="2020-12-12T00:00:00"/>
    <s v="12-Dec-20"/>
    <x v="5"/>
    <x v="1"/>
    <n v="777"/>
    <x v="36"/>
    <x v="10"/>
    <x v="0"/>
    <x v="0"/>
    <x v="2"/>
    <x v="19"/>
    <n v="235"/>
    <x v="6"/>
    <n v="34.950000000000003"/>
    <n v="4"/>
    <n v="139.80000000000001"/>
    <n v="76.520004279999995"/>
    <n v="63.279995720000016"/>
    <n v="19.130001069999999"/>
  </r>
  <r>
    <n v="75735"/>
    <d v="2020-12-12T00:00:00"/>
    <s v="12-Dec-20"/>
    <x v="5"/>
    <x v="1"/>
    <n v="19288"/>
    <x v="37"/>
    <x v="23"/>
    <x v="0"/>
    <x v="0"/>
    <x v="0"/>
    <x v="2"/>
    <n v="1360"/>
    <x v="2"/>
    <n v="370"/>
    <n v="1"/>
    <n v="370"/>
    <n v="249.0899963"/>
    <n v="120.9100037"/>
    <n v="249.0899963"/>
  </r>
  <r>
    <n v="75736"/>
    <d v="2020-12-11T00:00:00"/>
    <s v="11-Dec-20"/>
    <x v="6"/>
    <x v="0"/>
    <n v="19289"/>
    <x v="38"/>
    <x v="26"/>
    <x v="1"/>
    <x v="0"/>
    <x v="0"/>
    <x v="2"/>
    <n v="1360"/>
    <x v="2"/>
    <n v="370"/>
    <n v="1"/>
    <n v="370"/>
    <n v="249.0899963"/>
    <n v="120.9100037"/>
    <n v="249.0899963"/>
  </r>
  <r>
    <n v="54128"/>
    <d v="2020-12-11T00:00:00"/>
    <s v="11-Dec-20"/>
    <x v="6"/>
    <x v="0"/>
    <n v="8986"/>
    <x v="1"/>
    <x v="13"/>
    <x v="1"/>
    <x v="0"/>
    <x v="0"/>
    <x v="16"/>
    <n v="502"/>
    <x v="5"/>
    <n v="65"/>
    <n v="5"/>
    <n v="325"/>
    <n v="167.99999235000001"/>
    <n v="157.00000764999999"/>
    <n v="33.599998470000003"/>
  </r>
  <r>
    <n v="15228"/>
    <d v="2020-12-11T00:00:00"/>
    <s v="11-Dec-20"/>
    <x v="6"/>
    <x v="0"/>
    <n v="3138"/>
    <x v="39"/>
    <x v="32"/>
    <x v="0"/>
    <x v="0"/>
    <x v="2"/>
    <x v="20"/>
    <n v="273"/>
    <x v="5"/>
    <n v="54.99"/>
    <n v="4"/>
    <n v="219.96"/>
    <n v="103.32000732"/>
    <n v="116.63999268000001"/>
    <n v="25.83000183"/>
  </r>
  <r>
    <n v="75778"/>
    <d v="2020-12-11T00:00:00"/>
    <s v="11-Dec-20"/>
    <x v="6"/>
    <x v="0"/>
    <n v="19331"/>
    <x v="40"/>
    <x v="33"/>
    <x v="0"/>
    <x v="0"/>
    <x v="0"/>
    <x v="2"/>
    <n v="1360"/>
    <x v="2"/>
    <n v="370"/>
    <n v="1"/>
    <n v="370"/>
    <n v="249.0899963"/>
    <n v="120.9100037"/>
    <n v="249.0899963"/>
  </r>
  <r>
    <n v="3975"/>
    <d v="2020-12-10T00:00:00"/>
    <s v="10-Dec-20"/>
    <x v="0"/>
    <x v="0"/>
    <n v="7468"/>
    <x v="41"/>
    <x v="34"/>
    <x v="1"/>
    <x v="0"/>
    <x v="0"/>
    <x v="21"/>
    <n v="627"/>
    <x v="0"/>
    <n v="165"/>
    <n v="5"/>
    <n v="825"/>
    <n v="613.65001700000005"/>
    <n v="211.34998299999995"/>
    <n v="122.73000340000002"/>
  </r>
  <r>
    <n v="75737"/>
    <d v="2020-12-10T00:00:00"/>
    <s v="10-Dec-20"/>
    <x v="0"/>
    <x v="0"/>
    <n v="19290"/>
    <x v="42"/>
    <x v="35"/>
    <x v="0"/>
    <x v="0"/>
    <x v="2"/>
    <x v="2"/>
    <n v="1360"/>
    <x v="2"/>
    <n v="370"/>
    <n v="1"/>
    <n v="370"/>
    <n v="249.0899963"/>
    <n v="120.9100037"/>
    <n v="249.0899963"/>
  </r>
  <r>
    <n v="58239"/>
    <d v="2020-12-09T00:00:00"/>
    <s v="09-Dec-20"/>
    <x v="1"/>
    <x v="0"/>
    <n v="10166"/>
    <x v="1"/>
    <x v="27"/>
    <x v="1"/>
    <x v="0"/>
    <x v="0"/>
    <x v="21"/>
    <n v="627"/>
    <x v="0"/>
    <n v="165"/>
    <n v="5"/>
    <n v="825"/>
    <n v="613.65001700000005"/>
    <n v="211.34998299999995"/>
    <n v="122.73000340000002"/>
  </r>
  <r>
    <n v="10164"/>
    <d v="2020-12-08T00:00:00"/>
    <s v="08-Dec-20"/>
    <x v="2"/>
    <x v="0"/>
    <n v="146"/>
    <x v="43"/>
    <x v="9"/>
    <x v="1"/>
    <x v="0"/>
    <x v="0"/>
    <x v="16"/>
    <n v="502"/>
    <x v="5"/>
    <n v="65"/>
    <n v="5"/>
    <n v="325"/>
    <n v="167.99999235000001"/>
    <n v="157.00000764999999"/>
    <n v="33.599998470000003"/>
  </r>
  <r>
    <n v="1784"/>
    <d v="2020-12-08T00:00:00"/>
    <s v="08-Dec-20"/>
    <x v="2"/>
    <x v="0"/>
    <n v="8010"/>
    <x v="1"/>
    <x v="36"/>
    <x v="0"/>
    <x v="0"/>
    <x v="2"/>
    <x v="16"/>
    <n v="502"/>
    <x v="5"/>
    <n v="65"/>
    <n v="2"/>
    <n v="130"/>
    <n v="67.199996940000005"/>
    <n v="62.800003059999995"/>
    <n v="33.599998470000003"/>
  </r>
  <r>
    <n v="12827"/>
    <d v="2020-12-07T00:00:00"/>
    <s v="07-Dec-20"/>
    <x v="3"/>
    <x v="0"/>
    <n v="542"/>
    <x v="1"/>
    <x v="9"/>
    <x v="1"/>
    <x v="0"/>
    <x v="0"/>
    <x v="9"/>
    <n v="191"/>
    <x v="5"/>
    <n v="85"/>
    <n v="3"/>
    <n v="255"/>
    <n v="164.33999640000002"/>
    <n v="90.660003599999982"/>
    <n v="54.779998800000008"/>
  </r>
  <r>
    <n v="55906"/>
    <d v="2020-12-07T00:00:00"/>
    <s v="07-Dec-20"/>
    <x v="3"/>
    <x v="0"/>
    <n v="633"/>
    <x v="44"/>
    <x v="9"/>
    <x v="1"/>
    <x v="0"/>
    <x v="0"/>
    <x v="16"/>
    <n v="502"/>
    <x v="5"/>
    <n v="65"/>
    <n v="5"/>
    <n v="325"/>
    <n v="167.99999235000001"/>
    <n v="157.00000764999999"/>
    <n v="33.599998470000003"/>
  </r>
  <r>
    <n v="52353"/>
    <d v="2020-12-07T00:00:00"/>
    <s v="07-Dec-20"/>
    <x v="3"/>
    <x v="0"/>
    <n v="9634"/>
    <x v="45"/>
    <x v="37"/>
    <x v="0"/>
    <x v="0"/>
    <x v="2"/>
    <x v="16"/>
    <n v="502"/>
    <x v="5"/>
    <n v="65"/>
    <n v="2"/>
    <n v="130"/>
    <n v="67.199996940000005"/>
    <n v="62.800003059999995"/>
    <n v="33.599998470000003"/>
  </r>
  <r>
    <n v="12778"/>
    <d v="2020-12-06T00:00:00"/>
    <s v="06-Dec-20"/>
    <x v="4"/>
    <x v="1"/>
    <n v="9091"/>
    <x v="46"/>
    <x v="13"/>
    <x v="1"/>
    <x v="0"/>
    <x v="0"/>
    <x v="1"/>
    <n v="403"/>
    <x v="1"/>
    <n v="133.37"/>
    <n v="1"/>
    <n v="133.37"/>
    <n v="84.590000149999995"/>
    <n v="48.77999985000001"/>
    <n v="84.590000149999995"/>
  </r>
  <r>
    <n v="8578"/>
    <d v="2020-12-06T00:00:00"/>
    <s v="06-Dec-20"/>
    <x v="4"/>
    <x v="1"/>
    <n v="1989"/>
    <x v="47"/>
    <x v="11"/>
    <x v="1"/>
    <x v="0"/>
    <x v="0"/>
    <x v="21"/>
    <n v="627"/>
    <x v="0"/>
    <n v="165"/>
    <n v="5"/>
    <n v="825"/>
    <n v="613.65001700000005"/>
    <n v="211.34998299999995"/>
    <n v="122.73000340000002"/>
  </r>
  <r>
    <n v="367"/>
    <d v="2020-12-06T00:00:00"/>
    <s v="06-Dec-20"/>
    <x v="4"/>
    <x v="1"/>
    <n v="8730"/>
    <x v="1"/>
    <x v="29"/>
    <x v="0"/>
    <x v="0"/>
    <x v="2"/>
    <x v="21"/>
    <n v="627"/>
    <x v="0"/>
    <n v="165"/>
    <n v="2"/>
    <n v="330"/>
    <n v="245.4600068"/>
    <n v="84.539993199999998"/>
    <n v="122.7300034"/>
  </r>
  <r>
    <n v="14837"/>
    <d v="2020-12-05T00:00:00"/>
    <s v="05-Dec-20"/>
    <x v="5"/>
    <x v="1"/>
    <n v="1948"/>
    <x v="1"/>
    <x v="9"/>
    <x v="1"/>
    <x v="1"/>
    <x v="0"/>
    <x v="1"/>
    <n v="403"/>
    <x v="1"/>
    <n v="133.37"/>
    <n v="1"/>
    <n v="133.37"/>
    <n v="84.590000149999995"/>
    <n v="48.77999985000001"/>
    <n v="84.590000149999995"/>
  </r>
  <r>
    <n v="12698"/>
    <d v="2020-12-05T00:00:00"/>
    <s v="05-Dec-20"/>
    <x v="5"/>
    <x v="1"/>
    <n v="3940"/>
    <x v="1"/>
    <x v="9"/>
    <x v="1"/>
    <x v="1"/>
    <x v="0"/>
    <x v="6"/>
    <n v="365"/>
    <x v="1"/>
    <n v="94.75"/>
    <n v="1"/>
    <n v="94.75"/>
    <n v="30.5699997"/>
    <n v="64.180000300000003"/>
    <n v="30.5699997"/>
  </r>
  <r>
    <n v="23156"/>
    <d v="2020-12-05T00:00:00"/>
    <s v="05-Dec-20"/>
    <x v="5"/>
    <x v="1"/>
    <n v="6466"/>
    <x v="48"/>
    <x v="9"/>
    <x v="1"/>
    <x v="1"/>
    <x v="2"/>
    <x v="6"/>
    <n v="365"/>
    <x v="1"/>
    <n v="94.75"/>
    <n v="5"/>
    <n v="473.75"/>
    <n v="152.8499985"/>
    <n v="320.90000150000003"/>
    <n v="30.5699997"/>
  </r>
  <r>
    <n v="3987"/>
    <d v="2020-12-05T00:00:00"/>
    <s v="05-Dec-20"/>
    <x v="5"/>
    <x v="1"/>
    <n v="6280"/>
    <x v="49"/>
    <x v="38"/>
    <x v="1"/>
    <x v="0"/>
    <x v="0"/>
    <x v="16"/>
    <n v="502"/>
    <x v="5"/>
    <n v="65"/>
    <n v="5"/>
    <n v="325"/>
    <n v="167.99999235000001"/>
    <n v="157.00000764999999"/>
    <n v="33.599998470000003"/>
  </r>
  <r>
    <n v="2911"/>
    <d v="2020-12-05T00:00:00"/>
    <s v="05-Dec-20"/>
    <x v="5"/>
    <x v="1"/>
    <n v="2817"/>
    <x v="50"/>
    <x v="39"/>
    <x v="0"/>
    <x v="0"/>
    <x v="0"/>
    <x v="16"/>
    <n v="502"/>
    <x v="5"/>
    <n v="65"/>
    <n v="2"/>
    <n v="130"/>
    <n v="67.199996940000005"/>
    <n v="62.800003059999995"/>
    <n v="33.599998470000003"/>
  </r>
  <r>
    <n v="53202"/>
    <d v="2020-12-04T00:00:00"/>
    <s v="04-Dec-20"/>
    <x v="6"/>
    <x v="0"/>
    <n v="5007"/>
    <x v="1"/>
    <x v="25"/>
    <x v="1"/>
    <x v="0"/>
    <x v="0"/>
    <x v="6"/>
    <n v="365"/>
    <x v="1"/>
    <n v="94.75"/>
    <n v="5"/>
    <n v="473.75"/>
    <n v="152.8499985"/>
    <n v="320.90000150000003"/>
    <n v="30.5699997"/>
  </r>
  <r>
    <n v="10276"/>
    <d v="2020-12-04T00:00:00"/>
    <s v="04-Dec-20"/>
    <x v="6"/>
    <x v="0"/>
    <n v="7887"/>
    <x v="51"/>
    <x v="7"/>
    <x v="0"/>
    <x v="0"/>
    <x v="0"/>
    <x v="16"/>
    <n v="502"/>
    <x v="5"/>
    <n v="65"/>
    <n v="2"/>
    <n v="130"/>
    <n v="67.199996940000005"/>
    <n v="62.800003059999995"/>
    <n v="33.599998470000003"/>
  </r>
  <r>
    <n v="10584"/>
    <d v="2020-12-04T00:00:00"/>
    <s v="04-Dec-20"/>
    <x v="6"/>
    <x v="0"/>
    <n v="2698"/>
    <x v="52"/>
    <x v="40"/>
    <x v="0"/>
    <x v="0"/>
    <x v="0"/>
    <x v="6"/>
    <n v="365"/>
    <x v="1"/>
    <n v="94.75"/>
    <n v="5"/>
    <n v="473.75"/>
    <n v="152.8499985"/>
    <n v="320.90000150000003"/>
    <n v="30.5699997"/>
  </r>
  <r>
    <n v="75912"/>
    <d v="2020-12-04T00:00:00"/>
    <s v="04-Dec-20"/>
    <x v="6"/>
    <x v="0"/>
    <n v="19465"/>
    <x v="53"/>
    <x v="41"/>
    <x v="0"/>
    <x v="0"/>
    <x v="0"/>
    <x v="2"/>
    <n v="1360"/>
    <x v="2"/>
    <n v="370"/>
    <n v="1"/>
    <n v="370"/>
    <n v="249.0899963"/>
    <n v="120.9100037"/>
    <n v="249.0899963"/>
  </r>
  <r>
    <n v="64637"/>
    <d v="2020-12-03T00:00:00"/>
    <s v="03-Dec-20"/>
    <x v="0"/>
    <x v="0"/>
    <n v="9857"/>
    <x v="9"/>
    <x v="9"/>
    <x v="1"/>
    <x v="1"/>
    <x v="0"/>
    <x v="1"/>
    <n v="403"/>
    <x v="1"/>
    <n v="133.37"/>
    <n v="1"/>
    <n v="133.37"/>
    <n v="84.590000149999995"/>
    <n v="48.77999985000001"/>
    <n v="84.590000149999995"/>
  </r>
  <r>
    <n v="53413"/>
    <d v="2020-12-03T00:00:00"/>
    <s v="03-Dec-20"/>
    <x v="0"/>
    <x v="0"/>
    <n v="376"/>
    <x v="54"/>
    <x v="9"/>
    <x v="1"/>
    <x v="0"/>
    <x v="0"/>
    <x v="6"/>
    <n v="365"/>
    <x v="1"/>
    <n v="94.75"/>
    <n v="5"/>
    <n v="473.75"/>
    <n v="152.8499985"/>
    <n v="320.90000150000003"/>
    <n v="30.5699997"/>
  </r>
  <r>
    <n v="2332"/>
    <d v="2020-12-03T00:00:00"/>
    <s v="03-Dec-20"/>
    <x v="0"/>
    <x v="0"/>
    <n v="9145"/>
    <x v="1"/>
    <x v="17"/>
    <x v="0"/>
    <x v="0"/>
    <x v="0"/>
    <x v="6"/>
    <n v="365"/>
    <x v="1"/>
    <n v="94.75"/>
    <n v="2"/>
    <n v="189.5"/>
    <n v="61.139999400000001"/>
    <n v="128.36000060000001"/>
    <n v="30.5699997"/>
  </r>
  <r>
    <n v="10444"/>
    <d v="2020-12-02T00:00:00"/>
    <s v="02-Dec-20"/>
    <x v="1"/>
    <x v="0"/>
    <n v="1596"/>
    <x v="55"/>
    <x v="9"/>
    <x v="1"/>
    <x v="1"/>
    <x v="0"/>
    <x v="1"/>
    <n v="403"/>
    <x v="1"/>
    <n v="133.37"/>
    <n v="1"/>
    <n v="133.37"/>
    <n v="84.590000149999995"/>
    <n v="48.77999985000001"/>
    <n v="84.590000149999995"/>
  </r>
  <r>
    <n v="8163"/>
    <d v="2020-12-02T00:00:00"/>
    <s v="02-Dec-20"/>
    <x v="1"/>
    <x v="0"/>
    <n v="10588"/>
    <x v="56"/>
    <x v="14"/>
    <x v="1"/>
    <x v="0"/>
    <x v="0"/>
    <x v="6"/>
    <n v="365"/>
    <x v="1"/>
    <n v="94.75"/>
    <n v="5"/>
    <n v="473.75"/>
    <n v="152.8499985"/>
    <n v="320.90000150000003"/>
    <n v="30.5699997"/>
  </r>
  <r>
    <n v="27207"/>
    <d v="2020-12-02T00:00:00"/>
    <s v="02-Dec-20"/>
    <x v="1"/>
    <x v="0"/>
    <n v="10026"/>
    <x v="57"/>
    <x v="42"/>
    <x v="0"/>
    <x v="0"/>
    <x v="0"/>
    <x v="1"/>
    <n v="403"/>
    <x v="1"/>
    <n v="133.37"/>
    <n v="1"/>
    <n v="133.37"/>
    <n v="84.590000149999995"/>
    <n v="48.77999985000001"/>
    <n v="84.590000149999995"/>
  </r>
  <r>
    <n v="52533"/>
    <d v="2020-12-02T00:00:00"/>
    <s v="02-Dec-20"/>
    <x v="1"/>
    <x v="0"/>
    <n v="9002"/>
    <x v="36"/>
    <x v="20"/>
    <x v="0"/>
    <x v="0"/>
    <x v="0"/>
    <x v="6"/>
    <n v="365"/>
    <x v="1"/>
    <n v="94.75"/>
    <n v="2"/>
    <n v="189.5"/>
    <n v="61.139999400000001"/>
    <n v="128.36000060000001"/>
    <n v="30.5699997"/>
  </r>
  <r>
    <n v="3975"/>
    <d v="2020-12-01T00:00:00"/>
    <s v="01-Dec-20"/>
    <x v="2"/>
    <x v="0"/>
    <n v="7468"/>
    <x v="41"/>
    <x v="34"/>
    <x v="1"/>
    <x v="0"/>
    <x v="0"/>
    <x v="6"/>
    <n v="365"/>
    <x v="1"/>
    <n v="94.75"/>
    <n v="5"/>
    <n v="473.75"/>
    <n v="152.8499985"/>
    <n v="320.90000150000003"/>
    <n v="30.5699997"/>
  </r>
  <r>
    <n v="52533"/>
    <d v="2020-12-01T00:00:00"/>
    <s v="01-Dec-20"/>
    <x v="2"/>
    <x v="0"/>
    <n v="9002"/>
    <x v="36"/>
    <x v="20"/>
    <x v="0"/>
    <x v="0"/>
    <x v="0"/>
    <x v="6"/>
    <n v="365"/>
    <x v="1"/>
    <n v="94.75"/>
    <n v="2"/>
    <n v="189.5"/>
    <n v="61.139999400000001"/>
    <n v="128.36000060000001"/>
    <n v="30.5699997"/>
  </r>
  <r>
    <n v="6326"/>
    <d v="2020-11-30T00:00:00"/>
    <s v="30-Nov-20"/>
    <x v="3"/>
    <x v="0"/>
    <n v="6636"/>
    <x v="1"/>
    <x v="9"/>
    <x v="1"/>
    <x v="0"/>
    <x v="0"/>
    <x v="6"/>
    <n v="365"/>
    <x v="1"/>
    <n v="94.75"/>
    <n v="5"/>
    <n v="473.75"/>
    <n v="152.8499985"/>
    <n v="320.90000150000003"/>
    <n v="30.5699997"/>
  </r>
  <r>
    <n v="1991"/>
    <d v="2020-11-30T00:00:00"/>
    <s v="30-Nov-20"/>
    <x v="3"/>
    <x v="0"/>
    <n v="242"/>
    <x v="58"/>
    <x v="43"/>
    <x v="0"/>
    <x v="0"/>
    <x v="0"/>
    <x v="9"/>
    <n v="191"/>
    <x v="5"/>
    <n v="85"/>
    <n v="2"/>
    <n v="170"/>
    <n v="109.5599976"/>
    <n v="60.440002399999997"/>
    <n v="54.779998800000001"/>
  </r>
  <r>
    <n v="56357"/>
    <d v="2020-11-29T00:00:00"/>
    <s v="29-Nov-20"/>
    <x v="4"/>
    <x v="1"/>
    <n v="6268"/>
    <x v="59"/>
    <x v="38"/>
    <x v="1"/>
    <x v="0"/>
    <x v="0"/>
    <x v="6"/>
    <n v="365"/>
    <x v="1"/>
    <n v="94.75"/>
    <n v="5"/>
    <n v="473.75"/>
    <n v="152.8499985"/>
    <n v="320.90000150000003"/>
    <n v="30.5699997"/>
  </r>
  <r>
    <n v="5895"/>
    <d v="2020-11-28T00:00:00"/>
    <s v="28-Nov-20"/>
    <x v="5"/>
    <x v="1"/>
    <n v="8707"/>
    <x v="1"/>
    <x v="13"/>
    <x v="1"/>
    <x v="0"/>
    <x v="0"/>
    <x v="6"/>
    <n v="365"/>
    <x v="1"/>
    <n v="94.75"/>
    <n v="5"/>
    <n v="473.75"/>
    <n v="152.8499985"/>
    <n v="320.90000150000003"/>
    <n v="30.5699997"/>
  </r>
  <r>
    <n v="75918"/>
    <d v="2020-11-26T00:00:00"/>
    <s v="26-Nov-20"/>
    <x v="0"/>
    <x v="0"/>
    <n v="19471"/>
    <x v="60"/>
    <x v="32"/>
    <x v="0"/>
    <x v="0"/>
    <x v="0"/>
    <x v="2"/>
    <n v="1360"/>
    <x v="2"/>
    <n v="370"/>
    <n v="1"/>
    <n v="370"/>
    <n v="249.0899963"/>
    <n v="120.9100037"/>
    <n v="249.0899963"/>
  </r>
  <r>
    <n v="19618"/>
    <d v="2020-11-23T00:00:00"/>
    <s v="23-Nov-20"/>
    <x v="3"/>
    <x v="0"/>
    <n v="11395"/>
    <x v="61"/>
    <x v="21"/>
    <x v="1"/>
    <x v="0"/>
    <x v="0"/>
    <x v="6"/>
    <n v="365"/>
    <x v="1"/>
    <n v="94.75"/>
    <n v="1"/>
    <n v="94.75"/>
    <n v="30.5699997"/>
    <n v="64.180000300000003"/>
    <n v="30.5699997"/>
  </r>
  <r>
    <n v="44706"/>
    <d v="2020-11-23T00:00:00"/>
    <s v="23-Nov-20"/>
    <x v="3"/>
    <x v="0"/>
    <n v="9023"/>
    <x v="61"/>
    <x v="44"/>
    <x v="0"/>
    <x v="0"/>
    <x v="0"/>
    <x v="6"/>
    <n v="365"/>
    <x v="1"/>
    <n v="94.75"/>
    <n v="1"/>
    <n v="94.75"/>
    <n v="30.5699997"/>
    <n v="64.180000300000003"/>
    <n v="30.5699997"/>
  </r>
  <r>
    <n v="18133"/>
    <d v="2020-11-22T00:00:00"/>
    <s v="22-Nov-20"/>
    <x v="4"/>
    <x v="1"/>
    <n v="11423"/>
    <x v="62"/>
    <x v="21"/>
    <x v="1"/>
    <x v="0"/>
    <x v="0"/>
    <x v="1"/>
    <n v="403"/>
    <x v="1"/>
    <n v="133.37"/>
    <n v="1"/>
    <n v="133.37"/>
    <n v="84.590000149999995"/>
    <n v="48.77999985000001"/>
    <n v="84.590000149999995"/>
  </r>
  <r>
    <n v="24552"/>
    <d v="2020-11-22T00:00:00"/>
    <s v="22-Nov-20"/>
    <x v="4"/>
    <x v="1"/>
    <n v="3275"/>
    <x v="63"/>
    <x v="45"/>
    <x v="0"/>
    <x v="0"/>
    <x v="0"/>
    <x v="1"/>
    <n v="403"/>
    <x v="1"/>
    <n v="133.37"/>
    <n v="1"/>
    <n v="133.37"/>
    <n v="84.590000149999995"/>
    <n v="48.77999985000001"/>
    <n v="84.590000149999995"/>
  </r>
  <r>
    <n v="75755"/>
    <d v="2020-11-19T00:00:00"/>
    <s v="19-Nov-20"/>
    <x v="0"/>
    <x v="0"/>
    <n v="19308"/>
    <x v="64"/>
    <x v="10"/>
    <x v="0"/>
    <x v="0"/>
    <x v="0"/>
    <x v="2"/>
    <n v="1360"/>
    <x v="2"/>
    <n v="370"/>
    <n v="1"/>
    <n v="370"/>
    <n v="249.0899963"/>
    <n v="120.9100037"/>
    <n v="249.0899963"/>
  </r>
  <r>
    <n v="75756"/>
    <d v="2020-11-18T00:00:00"/>
    <s v="18-Nov-20"/>
    <x v="1"/>
    <x v="0"/>
    <n v="19309"/>
    <x v="65"/>
    <x v="8"/>
    <x v="1"/>
    <x v="1"/>
    <x v="0"/>
    <x v="2"/>
    <n v="1360"/>
    <x v="2"/>
    <n v="370"/>
    <n v="1"/>
    <n v="370"/>
    <n v="249.0899963"/>
    <n v="120.9100037"/>
    <n v="249.0899963"/>
  </r>
  <r>
    <n v="17055"/>
    <d v="2020-11-18T00:00:00"/>
    <s v="18-Nov-20"/>
    <x v="1"/>
    <x v="0"/>
    <n v="5456"/>
    <x v="1"/>
    <x v="16"/>
    <x v="1"/>
    <x v="0"/>
    <x v="0"/>
    <x v="6"/>
    <n v="365"/>
    <x v="1"/>
    <n v="94.75"/>
    <n v="1"/>
    <n v="94.75"/>
    <n v="30.5699997"/>
    <n v="64.180000300000003"/>
    <n v="30.5699997"/>
  </r>
  <r>
    <n v="75757"/>
    <d v="2020-11-17T00:00:00"/>
    <s v="17-Nov-20"/>
    <x v="2"/>
    <x v="0"/>
    <n v="19310"/>
    <x v="66"/>
    <x v="46"/>
    <x v="1"/>
    <x v="1"/>
    <x v="0"/>
    <x v="2"/>
    <n v="1360"/>
    <x v="2"/>
    <n v="370"/>
    <n v="1"/>
    <n v="370"/>
    <n v="249.0899963"/>
    <n v="120.9100037"/>
    <n v="249.0899963"/>
  </r>
  <r>
    <n v="75913"/>
    <d v="2020-11-17T00:00:00"/>
    <s v="17-Nov-20"/>
    <x v="2"/>
    <x v="0"/>
    <n v="19466"/>
    <x v="67"/>
    <x v="47"/>
    <x v="1"/>
    <x v="0"/>
    <x v="0"/>
    <x v="2"/>
    <n v="1360"/>
    <x v="2"/>
    <n v="370"/>
    <n v="1"/>
    <n v="370"/>
    <n v="249.0899963"/>
    <n v="120.9100037"/>
    <n v="249.0899963"/>
  </r>
  <r>
    <n v="75758"/>
    <d v="2020-11-16T00:00:00"/>
    <s v="16-Nov-20"/>
    <x v="3"/>
    <x v="0"/>
    <n v="19311"/>
    <x v="68"/>
    <x v="48"/>
    <x v="0"/>
    <x v="0"/>
    <x v="0"/>
    <x v="2"/>
    <n v="1360"/>
    <x v="2"/>
    <n v="370"/>
    <n v="1"/>
    <n v="370"/>
    <n v="249.0899963"/>
    <n v="120.9100037"/>
    <n v="249.0899963"/>
  </r>
  <r>
    <n v="75759"/>
    <d v="2020-11-15T00:00:00"/>
    <s v="15-Nov-20"/>
    <x v="4"/>
    <x v="1"/>
    <n v="19312"/>
    <x v="69"/>
    <x v="49"/>
    <x v="0"/>
    <x v="0"/>
    <x v="0"/>
    <x v="2"/>
    <n v="1360"/>
    <x v="2"/>
    <n v="370"/>
    <n v="1"/>
    <n v="370"/>
    <n v="249.0899963"/>
    <n v="120.9100037"/>
    <n v="249.0899963"/>
  </r>
  <r>
    <n v="75760"/>
    <d v="2020-11-14T00:00:00"/>
    <s v="14-Nov-20"/>
    <x v="5"/>
    <x v="1"/>
    <n v="19313"/>
    <x v="70"/>
    <x v="8"/>
    <x v="1"/>
    <x v="1"/>
    <x v="0"/>
    <x v="2"/>
    <n v="1360"/>
    <x v="2"/>
    <n v="370"/>
    <n v="1"/>
    <n v="370"/>
    <n v="249.0899963"/>
    <n v="120.9100037"/>
    <n v="249.0899963"/>
  </r>
  <r>
    <n v="70022"/>
    <d v="2020-11-14T00:00:00"/>
    <s v="14-Nov-20"/>
    <x v="5"/>
    <x v="1"/>
    <n v="13575"/>
    <x v="71"/>
    <x v="50"/>
    <x v="1"/>
    <x v="1"/>
    <x v="1"/>
    <x v="22"/>
    <n v="1350"/>
    <x v="5"/>
    <n v="22.74"/>
    <n v="1"/>
    <n v="22.74"/>
    <n v="14.6999969"/>
    <n v="8.0400030999999981"/>
    <n v="14.6999969"/>
  </r>
  <r>
    <n v="75939"/>
    <d v="2020-11-13T00:00:00"/>
    <s v="13-Nov-20"/>
    <x v="6"/>
    <x v="0"/>
    <n v="19492"/>
    <x v="72"/>
    <x v="13"/>
    <x v="1"/>
    <x v="1"/>
    <x v="2"/>
    <x v="2"/>
    <n v="1360"/>
    <x v="2"/>
    <n v="370"/>
    <n v="1"/>
    <n v="370"/>
    <n v="249.0899963"/>
    <n v="120.9100037"/>
    <n v="249.0899963"/>
  </r>
  <r>
    <n v="15369"/>
    <d v="2020-11-13T00:00:00"/>
    <s v="13-Nov-20"/>
    <x v="6"/>
    <x v="0"/>
    <n v="9210"/>
    <x v="73"/>
    <x v="9"/>
    <x v="1"/>
    <x v="1"/>
    <x v="1"/>
    <x v="1"/>
    <n v="403"/>
    <x v="1"/>
    <n v="133.37"/>
    <n v="1"/>
    <n v="133.37"/>
    <n v="84.590000149999995"/>
    <n v="48.77999985000001"/>
    <n v="84.590000149999995"/>
  </r>
  <r>
    <n v="75930"/>
    <d v="2020-11-13T00:00:00"/>
    <s v="13-Nov-20"/>
    <x v="6"/>
    <x v="0"/>
    <n v="19483"/>
    <x v="74"/>
    <x v="47"/>
    <x v="1"/>
    <x v="0"/>
    <x v="2"/>
    <x v="2"/>
    <n v="1360"/>
    <x v="2"/>
    <n v="370"/>
    <n v="1"/>
    <n v="370"/>
    <n v="249.0899963"/>
    <n v="120.9100037"/>
    <n v="249.0899963"/>
  </r>
  <r>
    <n v="75761"/>
    <d v="2020-11-13T00:00:00"/>
    <s v="13-Nov-20"/>
    <x v="6"/>
    <x v="0"/>
    <n v="19314"/>
    <x v="75"/>
    <x v="51"/>
    <x v="0"/>
    <x v="0"/>
    <x v="0"/>
    <x v="2"/>
    <n v="1360"/>
    <x v="2"/>
    <n v="370"/>
    <n v="1"/>
    <n v="370"/>
    <n v="249.0899963"/>
    <n v="120.9100037"/>
    <n v="249.0899963"/>
  </r>
  <r>
    <n v="75762"/>
    <d v="2020-11-12T00:00:00"/>
    <s v="12-Nov-20"/>
    <x v="0"/>
    <x v="0"/>
    <n v="19315"/>
    <x v="76"/>
    <x v="52"/>
    <x v="0"/>
    <x v="0"/>
    <x v="0"/>
    <x v="2"/>
    <n v="1360"/>
    <x v="2"/>
    <n v="370"/>
    <n v="1"/>
    <n v="370"/>
    <n v="249.0899963"/>
    <n v="120.9100037"/>
    <n v="249.0899963"/>
  </r>
  <r>
    <n v="75923"/>
    <d v="2020-11-12T00:00:00"/>
    <s v="12-Nov-20"/>
    <x v="0"/>
    <x v="0"/>
    <n v="19476"/>
    <x v="60"/>
    <x v="1"/>
    <x v="0"/>
    <x v="0"/>
    <x v="0"/>
    <x v="2"/>
    <n v="1360"/>
    <x v="2"/>
    <n v="370"/>
    <n v="1"/>
    <n v="370"/>
    <n v="249.0899963"/>
    <n v="120.9100037"/>
    <n v="249.0899963"/>
  </r>
  <r>
    <n v="75763"/>
    <d v="2020-11-11T00:00:00"/>
    <s v="11-Nov-20"/>
    <x v="1"/>
    <x v="0"/>
    <n v="19316"/>
    <x v="77"/>
    <x v="8"/>
    <x v="1"/>
    <x v="1"/>
    <x v="1"/>
    <x v="2"/>
    <n v="1360"/>
    <x v="2"/>
    <n v="370"/>
    <n v="1"/>
    <n v="370"/>
    <n v="249.0899963"/>
    <n v="120.9100037"/>
    <n v="249.0899963"/>
  </r>
  <r>
    <n v="75764"/>
    <d v="2020-11-10T00:00:00"/>
    <s v="10-Nov-20"/>
    <x v="2"/>
    <x v="0"/>
    <n v="19317"/>
    <x v="78"/>
    <x v="53"/>
    <x v="0"/>
    <x v="0"/>
    <x v="0"/>
    <x v="2"/>
    <n v="1360"/>
    <x v="2"/>
    <n v="370"/>
    <n v="1"/>
    <n v="370"/>
    <n v="249.0899963"/>
    <n v="120.9100037"/>
    <n v="249.0899963"/>
  </r>
  <r>
    <n v="30658"/>
    <d v="2020-11-08T00:00:00"/>
    <s v="08-Nov-20"/>
    <x v="4"/>
    <x v="1"/>
    <n v="10790"/>
    <x v="1"/>
    <x v="54"/>
    <x v="0"/>
    <x v="0"/>
    <x v="0"/>
    <x v="1"/>
    <n v="403"/>
    <x v="1"/>
    <n v="133.37"/>
    <n v="1"/>
    <n v="133.37"/>
    <n v="84.590000149999995"/>
    <n v="48.77999985000001"/>
    <n v="84.590000149999995"/>
  </r>
  <r>
    <n v="12845"/>
    <d v="2020-11-07T00:00:00"/>
    <s v="07-Nov-20"/>
    <x v="5"/>
    <x v="1"/>
    <n v="7576"/>
    <x v="1"/>
    <x v="34"/>
    <x v="1"/>
    <x v="0"/>
    <x v="0"/>
    <x v="1"/>
    <n v="403"/>
    <x v="1"/>
    <n v="133.37"/>
    <n v="1"/>
    <n v="133.37"/>
    <n v="84.590000149999995"/>
    <n v="48.77999985000001"/>
    <n v="84.590000149999995"/>
  </r>
  <r>
    <n v="17071"/>
    <d v="2020-11-07T00:00:00"/>
    <s v="07-Nov-20"/>
    <x v="5"/>
    <x v="1"/>
    <n v="12221"/>
    <x v="54"/>
    <x v="21"/>
    <x v="1"/>
    <x v="0"/>
    <x v="0"/>
    <x v="23"/>
    <n v="276"/>
    <x v="5"/>
    <n v="185"/>
    <n v="4"/>
    <n v="740"/>
    <n v="399.48001099999999"/>
    <n v="340.51998900000001"/>
    <n v="99.870002749999998"/>
  </r>
  <r>
    <n v="75911"/>
    <d v="2020-11-07T00:00:00"/>
    <s v="07-Nov-20"/>
    <x v="5"/>
    <x v="1"/>
    <n v="19464"/>
    <x v="79"/>
    <x v="55"/>
    <x v="0"/>
    <x v="0"/>
    <x v="2"/>
    <x v="2"/>
    <n v="1360"/>
    <x v="2"/>
    <n v="370"/>
    <n v="1"/>
    <n v="370"/>
    <n v="249.0899963"/>
    <n v="120.9100037"/>
    <n v="249.0899963"/>
  </r>
  <r>
    <n v="21267"/>
    <d v="2020-11-07T00:00:00"/>
    <s v="07-Nov-20"/>
    <x v="5"/>
    <x v="1"/>
    <n v="5582"/>
    <x v="80"/>
    <x v="4"/>
    <x v="0"/>
    <x v="0"/>
    <x v="0"/>
    <x v="1"/>
    <n v="403"/>
    <x v="1"/>
    <n v="133.37"/>
    <n v="1"/>
    <n v="133.37"/>
    <n v="84.590000149999995"/>
    <n v="48.77999985000001"/>
    <n v="84.590000149999995"/>
  </r>
  <r>
    <n v="21192"/>
    <d v="2020-11-06T00:00:00"/>
    <s v="06-Nov-20"/>
    <x v="6"/>
    <x v="0"/>
    <n v="8992"/>
    <x v="59"/>
    <x v="9"/>
    <x v="1"/>
    <x v="1"/>
    <x v="2"/>
    <x v="6"/>
    <n v="365"/>
    <x v="1"/>
    <n v="94.75"/>
    <n v="5"/>
    <n v="473.75"/>
    <n v="152.8499985"/>
    <n v="320.90000150000003"/>
    <n v="30.5699997"/>
  </r>
  <r>
    <n v="14544"/>
    <d v="2020-11-01T00:00:00"/>
    <s v="01-Nov-20"/>
    <x v="4"/>
    <x v="1"/>
    <n v="4727"/>
    <x v="81"/>
    <x v="56"/>
    <x v="0"/>
    <x v="0"/>
    <x v="0"/>
    <x v="6"/>
    <n v="365"/>
    <x v="1"/>
    <n v="94.75"/>
    <n v="5"/>
    <n v="473.75"/>
    <n v="152.8499985"/>
    <n v="320.90000150000003"/>
    <n v="30.5699997"/>
  </r>
  <r>
    <n v="20365"/>
    <d v="2020-10-25T00:00:00"/>
    <s v="25-Oct-20"/>
    <x v="4"/>
    <x v="1"/>
    <n v="8011"/>
    <x v="82"/>
    <x v="34"/>
    <x v="1"/>
    <x v="0"/>
    <x v="0"/>
    <x v="16"/>
    <n v="502"/>
    <x v="5"/>
    <n v="65"/>
    <n v="2"/>
    <n v="130"/>
    <n v="67.199996940000005"/>
    <n v="62.800003059999995"/>
    <n v="33.599998470000003"/>
  </r>
  <r>
    <n v="22224"/>
    <d v="2020-10-22T00:00:00"/>
    <s v="22-Oct-20"/>
    <x v="0"/>
    <x v="0"/>
    <n v="1098"/>
    <x v="83"/>
    <x v="57"/>
    <x v="0"/>
    <x v="0"/>
    <x v="0"/>
    <x v="1"/>
    <n v="403"/>
    <x v="1"/>
    <n v="133.37"/>
    <n v="1"/>
    <n v="133.37"/>
    <n v="84.590000149999995"/>
    <n v="48.77999985000001"/>
    <n v="84.590000149999995"/>
  </r>
  <r>
    <n v="19590"/>
    <d v="2020-10-17T00:00:00"/>
    <s v="17-Oct-20"/>
    <x v="5"/>
    <x v="1"/>
    <n v="7518"/>
    <x v="84"/>
    <x v="58"/>
    <x v="0"/>
    <x v="0"/>
    <x v="0"/>
    <x v="24"/>
    <n v="44"/>
    <x v="1"/>
    <n v="94.75"/>
    <n v="5"/>
    <n v="473.75"/>
    <n v="370.44998169999997"/>
    <n v="103.30001830000003"/>
    <n v="74.089996339999999"/>
  </r>
  <r>
    <n v="23706"/>
    <d v="2020-10-11T00:00:00"/>
    <s v="11-Oct-20"/>
    <x v="4"/>
    <x v="1"/>
    <n v="1763"/>
    <x v="20"/>
    <x v="59"/>
    <x v="0"/>
    <x v="0"/>
    <x v="0"/>
    <x v="6"/>
    <n v="365"/>
    <x v="1"/>
    <n v="94.75"/>
    <n v="1"/>
    <n v="94.75"/>
    <n v="30.5699997"/>
    <n v="64.180000300000003"/>
    <n v="30.5699997"/>
  </r>
  <r>
    <n v="11936"/>
    <d v="2020-10-08T00:00:00"/>
    <s v="08-Oct-20"/>
    <x v="0"/>
    <x v="0"/>
    <n v="724"/>
    <x v="85"/>
    <x v="11"/>
    <x v="1"/>
    <x v="0"/>
    <x v="0"/>
    <x v="16"/>
    <n v="502"/>
    <x v="5"/>
    <n v="65"/>
    <n v="4"/>
    <n v="260"/>
    <n v="134.39999388000001"/>
    <n v="125.60000611999999"/>
    <n v="33.599998470000003"/>
  </r>
  <r>
    <n v="21309"/>
    <d v="2020-10-08T00:00:00"/>
    <s v="08-Oct-20"/>
    <x v="0"/>
    <x v="0"/>
    <n v="11801"/>
    <x v="1"/>
    <x v="4"/>
    <x v="0"/>
    <x v="0"/>
    <x v="0"/>
    <x v="1"/>
    <n v="403"/>
    <x v="1"/>
    <n v="133.37"/>
    <n v="1"/>
    <n v="133.37"/>
    <n v="84.590000149999995"/>
    <n v="48.77999985000001"/>
    <n v="84.590000149999995"/>
  </r>
  <r>
    <n v="12827"/>
    <d v="2020-10-07T00:00:00"/>
    <s v="07-Oct-20"/>
    <x v="1"/>
    <x v="0"/>
    <n v="542"/>
    <x v="1"/>
    <x v="9"/>
    <x v="1"/>
    <x v="0"/>
    <x v="0"/>
    <x v="6"/>
    <n v="365"/>
    <x v="1"/>
    <n v="94.75"/>
    <n v="4"/>
    <n v="379"/>
    <n v="122.2799988"/>
    <n v="256.72000120000001"/>
    <n v="30.5699997"/>
  </r>
  <r>
    <n v="23267"/>
    <d v="2020-10-06T00:00:00"/>
    <s v="06-Oct-20"/>
    <x v="2"/>
    <x v="0"/>
    <n v="6156"/>
    <x v="86"/>
    <x v="60"/>
    <x v="0"/>
    <x v="0"/>
    <x v="0"/>
    <x v="1"/>
    <n v="403"/>
    <x v="1"/>
    <n v="133.37"/>
    <n v="1"/>
    <n v="133.37"/>
    <n v="84.590000149999995"/>
    <n v="48.77999985000001"/>
    <n v="84.590000149999995"/>
  </r>
  <r>
    <n v="18108"/>
    <d v="2020-09-27T00:00:00"/>
    <s v="27-Sep-20"/>
    <x v="4"/>
    <x v="1"/>
    <n v="650"/>
    <x v="87"/>
    <x v="9"/>
    <x v="1"/>
    <x v="0"/>
    <x v="0"/>
    <x v="6"/>
    <n v="365"/>
    <x v="1"/>
    <n v="94.75"/>
    <n v="3"/>
    <n v="284.25"/>
    <n v="91.709999100000005"/>
    <n v="192.5400009"/>
    <n v="30.5699997"/>
  </r>
  <r>
    <n v="75779"/>
    <d v="2020-09-23T00:00:00"/>
    <s v="23-Sep-20"/>
    <x v="1"/>
    <x v="0"/>
    <n v="19332"/>
    <x v="88"/>
    <x v="13"/>
    <x v="1"/>
    <x v="1"/>
    <x v="0"/>
    <x v="2"/>
    <n v="1360"/>
    <x v="2"/>
    <n v="370"/>
    <n v="1"/>
    <n v="370"/>
    <n v="249.0899963"/>
    <n v="120.9100037"/>
    <n v="249.0899963"/>
  </r>
  <r>
    <n v="18793"/>
    <d v="2020-09-22T00:00:00"/>
    <s v="22-Sep-20"/>
    <x v="2"/>
    <x v="0"/>
    <n v="8422"/>
    <x v="89"/>
    <x v="9"/>
    <x v="1"/>
    <x v="1"/>
    <x v="0"/>
    <x v="25"/>
    <n v="278"/>
    <x v="5"/>
    <n v="27.54"/>
    <n v="1"/>
    <n v="27.54"/>
    <n v="12.52999973"/>
    <n v="15.010000269999999"/>
    <n v="12.52999973"/>
  </r>
  <r>
    <n v="75780"/>
    <d v="2020-09-22T00:00:00"/>
    <s v="22-Sep-20"/>
    <x v="2"/>
    <x v="0"/>
    <n v="19333"/>
    <x v="90"/>
    <x v="56"/>
    <x v="0"/>
    <x v="0"/>
    <x v="0"/>
    <x v="2"/>
    <n v="1360"/>
    <x v="2"/>
    <n v="370"/>
    <n v="1"/>
    <n v="370"/>
    <n v="249.0899963"/>
    <n v="120.9100037"/>
    <n v="249.0899963"/>
  </r>
  <r>
    <n v="19702"/>
    <d v="2020-09-22T00:00:00"/>
    <s v="22-Sep-20"/>
    <x v="2"/>
    <x v="0"/>
    <n v="4896"/>
    <x v="1"/>
    <x v="61"/>
    <x v="0"/>
    <x v="0"/>
    <x v="0"/>
    <x v="9"/>
    <n v="191"/>
    <x v="5"/>
    <n v="85"/>
    <n v="4"/>
    <n v="340"/>
    <n v="219.11999520000001"/>
    <n v="120.88000479999999"/>
    <n v="54.779998800000001"/>
  </r>
  <r>
    <n v="22297"/>
    <d v="2020-09-22T00:00:00"/>
    <s v="22-Sep-20"/>
    <x v="2"/>
    <x v="0"/>
    <n v="8"/>
    <x v="1"/>
    <x v="62"/>
    <x v="0"/>
    <x v="0"/>
    <x v="0"/>
    <x v="6"/>
    <n v="365"/>
    <x v="1"/>
    <n v="94.75"/>
    <n v="1"/>
    <n v="94.75"/>
    <n v="30.5699997"/>
    <n v="64.180000300000003"/>
    <n v="30.5699997"/>
  </r>
  <r>
    <n v="75781"/>
    <d v="2020-09-21T00:00:00"/>
    <s v="21-Sep-20"/>
    <x v="3"/>
    <x v="0"/>
    <n v="19334"/>
    <x v="91"/>
    <x v="13"/>
    <x v="1"/>
    <x v="1"/>
    <x v="0"/>
    <x v="2"/>
    <n v="1360"/>
    <x v="2"/>
    <n v="370"/>
    <n v="1"/>
    <n v="370"/>
    <n v="249.0899963"/>
    <n v="120.9100037"/>
    <n v="249.0899963"/>
  </r>
  <r>
    <n v="75927"/>
    <d v="2020-09-21T00:00:00"/>
    <s v="21-Sep-20"/>
    <x v="3"/>
    <x v="0"/>
    <n v="19480"/>
    <x v="92"/>
    <x v="47"/>
    <x v="1"/>
    <x v="0"/>
    <x v="0"/>
    <x v="2"/>
    <n v="1360"/>
    <x v="2"/>
    <n v="370"/>
    <n v="1"/>
    <n v="370"/>
    <n v="249.0899963"/>
    <n v="120.9100037"/>
    <n v="249.0899963"/>
  </r>
  <r>
    <n v="11745"/>
    <d v="2020-09-21T00:00:00"/>
    <s v="21-Sep-20"/>
    <x v="3"/>
    <x v="0"/>
    <n v="134"/>
    <x v="93"/>
    <x v="17"/>
    <x v="0"/>
    <x v="0"/>
    <x v="2"/>
    <x v="9"/>
    <n v="191"/>
    <x v="5"/>
    <n v="85"/>
    <n v="4"/>
    <n v="340"/>
    <n v="219.11999520000001"/>
    <n v="120.88000479999999"/>
    <n v="54.779998800000001"/>
  </r>
  <r>
    <n v="75782"/>
    <d v="2020-09-20T00:00:00"/>
    <s v="20-Sep-20"/>
    <x v="4"/>
    <x v="1"/>
    <n v="19335"/>
    <x v="94"/>
    <x v="63"/>
    <x v="0"/>
    <x v="0"/>
    <x v="0"/>
    <x v="2"/>
    <n v="1360"/>
    <x v="2"/>
    <n v="370"/>
    <n v="1"/>
    <n v="370"/>
    <n v="249.0899963"/>
    <n v="120.9100037"/>
    <n v="249.0899963"/>
  </r>
  <r>
    <n v="75783"/>
    <d v="2020-09-19T00:00:00"/>
    <s v="19-Sep-20"/>
    <x v="5"/>
    <x v="1"/>
    <n v="19336"/>
    <x v="95"/>
    <x v="64"/>
    <x v="0"/>
    <x v="0"/>
    <x v="0"/>
    <x v="2"/>
    <n v="1360"/>
    <x v="2"/>
    <n v="370"/>
    <n v="1"/>
    <n v="370"/>
    <n v="249.0899963"/>
    <n v="120.9100037"/>
    <n v="249.0899963"/>
  </r>
  <r>
    <n v="75784"/>
    <d v="2020-09-18T00:00:00"/>
    <s v="18-Sep-20"/>
    <x v="6"/>
    <x v="0"/>
    <n v="19337"/>
    <x v="96"/>
    <x v="26"/>
    <x v="1"/>
    <x v="0"/>
    <x v="0"/>
    <x v="2"/>
    <n v="1360"/>
    <x v="2"/>
    <n v="370"/>
    <n v="1"/>
    <n v="370"/>
    <n v="249.0899963"/>
    <n v="120.9100037"/>
    <n v="249.0899963"/>
  </r>
  <r>
    <n v="75785"/>
    <d v="2020-09-17T00:00:00"/>
    <s v="17-Sep-20"/>
    <x v="0"/>
    <x v="0"/>
    <n v="19338"/>
    <x v="97"/>
    <x v="65"/>
    <x v="0"/>
    <x v="0"/>
    <x v="0"/>
    <x v="2"/>
    <n v="1360"/>
    <x v="2"/>
    <n v="370"/>
    <n v="1"/>
    <n v="370"/>
    <n v="249.0899963"/>
    <n v="120.9100037"/>
    <n v="249.0899963"/>
  </r>
  <r>
    <n v="75786"/>
    <d v="2020-09-16T00:00:00"/>
    <s v="16-Sep-20"/>
    <x v="1"/>
    <x v="0"/>
    <n v="19339"/>
    <x v="98"/>
    <x v="13"/>
    <x v="1"/>
    <x v="1"/>
    <x v="0"/>
    <x v="2"/>
    <n v="1360"/>
    <x v="2"/>
    <n v="370"/>
    <n v="1"/>
    <n v="370"/>
    <n v="249.0899963"/>
    <n v="120.9100037"/>
    <n v="249.0899963"/>
  </r>
  <r>
    <n v="75787"/>
    <d v="2020-09-15T00:00:00"/>
    <s v="15-Sep-20"/>
    <x v="2"/>
    <x v="0"/>
    <n v="19340"/>
    <x v="99"/>
    <x v="66"/>
    <x v="0"/>
    <x v="0"/>
    <x v="0"/>
    <x v="2"/>
    <n v="1360"/>
    <x v="2"/>
    <n v="370"/>
    <n v="1"/>
    <n v="370"/>
    <n v="249.0899963"/>
    <n v="120.9100037"/>
    <n v="249.0899963"/>
  </r>
  <r>
    <n v="75788"/>
    <d v="2020-09-14T00:00:00"/>
    <s v="14-Sep-20"/>
    <x v="3"/>
    <x v="0"/>
    <n v="19341"/>
    <x v="100"/>
    <x v="26"/>
    <x v="1"/>
    <x v="0"/>
    <x v="2"/>
    <x v="2"/>
    <n v="1360"/>
    <x v="2"/>
    <n v="370"/>
    <n v="1"/>
    <n v="370"/>
    <n v="249.0899963"/>
    <n v="120.9100037"/>
    <n v="249.0899963"/>
  </r>
  <r>
    <n v="75789"/>
    <d v="2020-09-13T00:00:00"/>
    <s v="13-Sep-20"/>
    <x v="4"/>
    <x v="1"/>
    <n v="19342"/>
    <x v="101"/>
    <x v="10"/>
    <x v="0"/>
    <x v="0"/>
    <x v="2"/>
    <x v="2"/>
    <n v="1360"/>
    <x v="2"/>
    <n v="370"/>
    <n v="1"/>
    <n v="370"/>
    <n v="249.0899963"/>
    <n v="120.9100037"/>
    <n v="249.0899963"/>
  </r>
  <r>
    <n v="75790"/>
    <d v="2020-09-12T00:00:00"/>
    <s v="12-Sep-20"/>
    <x v="5"/>
    <x v="1"/>
    <n v="19343"/>
    <x v="102"/>
    <x v="26"/>
    <x v="1"/>
    <x v="0"/>
    <x v="2"/>
    <x v="2"/>
    <n v="1360"/>
    <x v="2"/>
    <n v="370"/>
    <n v="1"/>
    <n v="370"/>
    <n v="249.0899963"/>
    <n v="120.9100037"/>
    <n v="249.0899963"/>
  </r>
  <r>
    <n v="75791"/>
    <d v="2020-09-11T00:00:00"/>
    <s v="11-Sep-20"/>
    <x v="6"/>
    <x v="0"/>
    <n v="19344"/>
    <x v="103"/>
    <x v="67"/>
    <x v="0"/>
    <x v="0"/>
    <x v="2"/>
    <x v="2"/>
    <n v="1360"/>
    <x v="2"/>
    <n v="370"/>
    <n v="1"/>
    <n v="370"/>
    <n v="249.0899963"/>
    <n v="120.9100037"/>
    <n v="249.0899963"/>
  </r>
  <r>
    <n v="75929"/>
    <d v="2020-09-11T00:00:00"/>
    <s v="11-Sep-20"/>
    <x v="6"/>
    <x v="0"/>
    <n v="19482"/>
    <x v="104"/>
    <x v="68"/>
    <x v="0"/>
    <x v="0"/>
    <x v="2"/>
    <x v="2"/>
    <n v="1360"/>
    <x v="2"/>
    <n v="370"/>
    <n v="1"/>
    <n v="370"/>
    <n v="249.0899963"/>
    <n v="120.9100037"/>
    <n v="249.0899963"/>
  </r>
  <r>
    <n v="23807"/>
    <d v="2020-09-11T00:00:00"/>
    <s v="11-Sep-20"/>
    <x v="6"/>
    <x v="0"/>
    <n v="1839"/>
    <x v="105"/>
    <x v="69"/>
    <x v="0"/>
    <x v="0"/>
    <x v="0"/>
    <x v="1"/>
    <n v="403"/>
    <x v="1"/>
    <n v="133.37"/>
    <n v="1"/>
    <n v="133.37"/>
    <n v="84.590000149999995"/>
    <n v="48.77999985000001"/>
    <n v="84.590000149999995"/>
  </r>
  <r>
    <n v="17162"/>
    <d v="2020-09-08T00:00:00"/>
    <s v="08-Sep-20"/>
    <x v="2"/>
    <x v="0"/>
    <n v="54"/>
    <x v="106"/>
    <x v="9"/>
    <x v="1"/>
    <x v="0"/>
    <x v="0"/>
    <x v="6"/>
    <n v="365"/>
    <x v="1"/>
    <n v="94.75"/>
    <n v="3"/>
    <n v="284.25"/>
    <n v="91.709999100000005"/>
    <n v="192.5400009"/>
    <n v="30.5699997"/>
  </r>
  <r>
    <n v="21349"/>
    <d v="2020-09-08T00:00:00"/>
    <s v="08-Sep-20"/>
    <x v="2"/>
    <x v="0"/>
    <n v="10155"/>
    <x v="107"/>
    <x v="70"/>
    <x v="0"/>
    <x v="0"/>
    <x v="0"/>
    <x v="1"/>
    <n v="403"/>
    <x v="1"/>
    <n v="133.37"/>
    <n v="1"/>
    <n v="133.37"/>
    <n v="84.590000149999995"/>
    <n v="48.77999985000001"/>
    <n v="84.590000149999995"/>
  </r>
  <r>
    <n v="18001"/>
    <d v="2020-09-07T00:00:00"/>
    <s v="07-Sep-20"/>
    <x v="3"/>
    <x v="0"/>
    <n v="4563"/>
    <x v="108"/>
    <x v="71"/>
    <x v="0"/>
    <x v="0"/>
    <x v="2"/>
    <x v="6"/>
    <n v="365"/>
    <x v="1"/>
    <n v="94.75"/>
    <n v="4"/>
    <n v="379"/>
    <n v="122.2799988"/>
    <n v="256.72000120000001"/>
    <n v="30.5699997"/>
  </r>
  <r>
    <n v="68330"/>
    <d v="2020-09-06T00:00:00"/>
    <s v="06-Sep-20"/>
    <x v="4"/>
    <x v="1"/>
    <n v="494"/>
    <x v="109"/>
    <x v="72"/>
    <x v="0"/>
    <x v="0"/>
    <x v="2"/>
    <x v="6"/>
    <n v="365"/>
    <x v="1"/>
    <n v="94.75"/>
    <n v="4"/>
    <n v="379"/>
    <n v="122.2799988"/>
    <n v="256.72000120000001"/>
    <n v="30.5699997"/>
  </r>
  <r>
    <n v="66868"/>
    <d v="2020-09-05T00:00:00"/>
    <s v="05-Sep-20"/>
    <x v="5"/>
    <x v="1"/>
    <n v="5326"/>
    <x v="110"/>
    <x v="10"/>
    <x v="0"/>
    <x v="0"/>
    <x v="2"/>
    <x v="6"/>
    <n v="365"/>
    <x v="1"/>
    <n v="94.75"/>
    <n v="4"/>
    <n v="379"/>
    <n v="122.2799988"/>
    <n v="256.72000120000001"/>
    <n v="30.5699997"/>
  </r>
  <r>
    <n v="10869"/>
    <d v="2020-09-04T00:00:00"/>
    <s v="04-Sep-20"/>
    <x v="6"/>
    <x v="0"/>
    <n v="928"/>
    <x v="57"/>
    <x v="17"/>
    <x v="0"/>
    <x v="0"/>
    <x v="2"/>
    <x v="16"/>
    <n v="502"/>
    <x v="5"/>
    <n v="65"/>
    <n v="4"/>
    <n v="260"/>
    <n v="134.39999388000001"/>
    <n v="125.60000611999999"/>
    <n v="33.599998470000003"/>
  </r>
  <r>
    <n v="65141"/>
    <d v="2020-09-04T00:00:00"/>
    <s v="04-Sep-20"/>
    <x v="6"/>
    <x v="0"/>
    <n v="7762"/>
    <x v="111"/>
    <x v="17"/>
    <x v="0"/>
    <x v="0"/>
    <x v="2"/>
    <x v="21"/>
    <n v="627"/>
    <x v="0"/>
    <n v="165"/>
    <n v="4"/>
    <n v="660"/>
    <n v="490.9200136"/>
    <n v="169.0799864"/>
    <n v="122.7300034"/>
  </r>
  <r>
    <n v="16464"/>
    <d v="2020-09-04T00:00:00"/>
    <s v="04-Sep-20"/>
    <x v="6"/>
    <x v="0"/>
    <n v="341"/>
    <x v="1"/>
    <x v="73"/>
    <x v="0"/>
    <x v="0"/>
    <x v="2"/>
    <x v="16"/>
    <n v="502"/>
    <x v="5"/>
    <n v="65"/>
    <n v="4"/>
    <n v="260"/>
    <n v="134.39999388000001"/>
    <n v="125.60000611999999"/>
    <n v="33.599998470000003"/>
  </r>
  <r>
    <n v="66519"/>
    <d v="2020-09-04T00:00:00"/>
    <s v="04-Sep-20"/>
    <x v="6"/>
    <x v="0"/>
    <n v="4161"/>
    <x v="112"/>
    <x v="4"/>
    <x v="0"/>
    <x v="0"/>
    <x v="0"/>
    <x v="16"/>
    <n v="502"/>
    <x v="5"/>
    <n v="65"/>
    <n v="4"/>
    <n v="260"/>
    <n v="134.39999388000001"/>
    <n v="125.60000611999999"/>
    <n v="33.599998470000003"/>
  </r>
  <r>
    <n v="61888"/>
    <d v="2020-09-04T00:00:00"/>
    <s v="04-Sep-20"/>
    <x v="6"/>
    <x v="0"/>
    <n v="5687"/>
    <x v="113"/>
    <x v="74"/>
    <x v="0"/>
    <x v="0"/>
    <x v="0"/>
    <x v="16"/>
    <n v="502"/>
    <x v="5"/>
    <n v="65"/>
    <n v="4"/>
    <n v="260"/>
    <n v="134.39999388000001"/>
    <n v="125.60000611999999"/>
    <n v="33.599998470000003"/>
  </r>
  <r>
    <n v="16863"/>
    <d v="2020-09-04T00:00:00"/>
    <s v="04-Sep-20"/>
    <x v="6"/>
    <x v="0"/>
    <n v="7586"/>
    <x v="54"/>
    <x v="75"/>
    <x v="0"/>
    <x v="0"/>
    <x v="0"/>
    <x v="6"/>
    <n v="365"/>
    <x v="1"/>
    <n v="94.75"/>
    <n v="4"/>
    <n v="379"/>
    <n v="122.2799988"/>
    <n v="256.72000120000001"/>
    <n v="30.5699997"/>
  </r>
  <r>
    <n v="17490"/>
    <d v="2020-09-04T00:00:00"/>
    <s v="04-Sep-20"/>
    <x v="6"/>
    <x v="0"/>
    <n v="11065"/>
    <x v="1"/>
    <x v="20"/>
    <x v="0"/>
    <x v="0"/>
    <x v="0"/>
    <x v="16"/>
    <n v="502"/>
    <x v="5"/>
    <n v="65"/>
    <n v="4"/>
    <n v="260"/>
    <n v="134.39999388000001"/>
    <n v="125.60000611999999"/>
    <n v="33.599998470000003"/>
  </r>
  <r>
    <n v="17490"/>
    <d v="2020-09-04T00:00:00"/>
    <s v="04-Sep-20"/>
    <x v="6"/>
    <x v="0"/>
    <n v="11065"/>
    <x v="1"/>
    <x v="20"/>
    <x v="0"/>
    <x v="0"/>
    <x v="0"/>
    <x v="16"/>
    <n v="502"/>
    <x v="5"/>
    <n v="65"/>
    <n v="4"/>
    <n v="260"/>
    <n v="134.39999388000001"/>
    <n v="125.60000611999999"/>
    <n v="33.599998470000003"/>
  </r>
  <r>
    <n v="17984"/>
    <d v="2020-09-04T00:00:00"/>
    <s v="04-Sep-20"/>
    <x v="6"/>
    <x v="0"/>
    <n v="4306"/>
    <x v="25"/>
    <x v="64"/>
    <x v="0"/>
    <x v="0"/>
    <x v="0"/>
    <x v="16"/>
    <n v="502"/>
    <x v="5"/>
    <n v="65"/>
    <n v="4"/>
    <n v="260"/>
    <n v="134.39999388000001"/>
    <n v="125.60000611999999"/>
    <n v="33.599998470000003"/>
  </r>
  <r>
    <n v="68871"/>
    <d v="2020-09-04T00:00:00"/>
    <s v="04-Sep-20"/>
    <x v="6"/>
    <x v="0"/>
    <n v="4960"/>
    <x v="1"/>
    <x v="76"/>
    <x v="0"/>
    <x v="0"/>
    <x v="0"/>
    <x v="16"/>
    <n v="502"/>
    <x v="5"/>
    <n v="65"/>
    <n v="4"/>
    <n v="260"/>
    <n v="134.39999388000001"/>
    <n v="125.60000611999999"/>
    <n v="33.599998470000003"/>
  </r>
  <r>
    <n v="11882"/>
    <d v="2020-09-04T00:00:00"/>
    <s v="04-Sep-20"/>
    <x v="6"/>
    <x v="0"/>
    <n v="10316"/>
    <x v="114"/>
    <x v="54"/>
    <x v="0"/>
    <x v="0"/>
    <x v="0"/>
    <x v="16"/>
    <n v="502"/>
    <x v="5"/>
    <n v="65"/>
    <n v="4"/>
    <n v="260"/>
    <n v="134.39999388000001"/>
    <n v="125.60000611999999"/>
    <n v="33.599998470000003"/>
  </r>
  <r>
    <n v="65453"/>
    <d v="2020-09-04T00:00:00"/>
    <s v="04-Sep-20"/>
    <x v="6"/>
    <x v="0"/>
    <n v="6034"/>
    <x v="1"/>
    <x v="23"/>
    <x v="0"/>
    <x v="0"/>
    <x v="0"/>
    <x v="16"/>
    <n v="502"/>
    <x v="5"/>
    <n v="65"/>
    <n v="4"/>
    <n v="260"/>
    <n v="134.39999388000001"/>
    <n v="125.60000611999999"/>
    <n v="33.599998470000003"/>
  </r>
  <r>
    <n v="18950"/>
    <d v="2020-09-03T00:00:00"/>
    <s v="03-Sep-20"/>
    <x v="0"/>
    <x v="0"/>
    <n v="6428"/>
    <x v="1"/>
    <x v="9"/>
    <x v="1"/>
    <x v="1"/>
    <x v="0"/>
    <x v="5"/>
    <n v="1004"/>
    <x v="4"/>
    <n v="460.58"/>
    <n v="1"/>
    <n v="460.58"/>
    <n v="268.7900085"/>
    <n v="191.78999149999999"/>
    <n v="268.7900085"/>
  </r>
  <r>
    <n v="66758"/>
    <d v="2020-09-02T00:00:00"/>
    <s v="02-Sep-20"/>
    <x v="1"/>
    <x v="0"/>
    <n v="4186"/>
    <x v="1"/>
    <x v="9"/>
    <x v="1"/>
    <x v="1"/>
    <x v="0"/>
    <x v="4"/>
    <n v="957"/>
    <x v="3"/>
    <n v="80"/>
    <n v="1"/>
    <n v="80"/>
    <n v="47.430000309999997"/>
    <n v="32.569999690000003"/>
    <n v="47.430000309999997"/>
  </r>
  <r>
    <n v="64705"/>
    <d v="2020-09-01T00:00:00"/>
    <s v="01-Sep-20"/>
    <x v="2"/>
    <x v="0"/>
    <n v="11604"/>
    <x v="115"/>
    <x v="9"/>
    <x v="1"/>
    <x v="1"/>
    <x v="0"/>
    <x v="26"/>
    <n v="305"/>
    <x v="6"/>
    <n v="199"/>
    <n v="1"/>
    <n v="199"/>
    <n v="107.34000014999999"/>
    <n v="91.659999850000005"/>
    <n v="107.34000014999999"/>
  </r>
  <r>
    <n v="18009"/>
    <d v="2020-08-31T00:00:00"/>
    <s v="31-Aug-20"/>
    <x v="3"/>
    <x v="0"/>
    <n v="1222"/>
    <x v="116"/>
    <x v="9"/>
    <x v="1"/>
    <x v="1"/>
    <x v="0"/>
    <x v="5"/>
    <n v="1004"/>
    <x v="4"/>
    <n v="460.58"/>
    <n v="1"/>
    <n v="460.58"/>
    <n v="268.7900085"/>
    <n v="191.78999149999999"/>
    <n v="268.7900085"/>
  </r>
  <r>
    <n v="16617"/>
    <d v="2020-08-31T00:00:00"/>
    <s v="31-Aug-20"/>
    <x v="3"/>
    <x v="0"/>
    <n v="4047"/>
    <x v="5"/>
    <x v="9"/>
    <x v="1"/>
    <x v="1"/>
    <x v="0"/>
    <x v="0"/>
    <n v="810"/>
    <x v="0"/>
    <n v="18.989999999999998"/>
    <n v="1"/>
    <n v="18.989999999999998"/>
    <n v="10.510000229999999"/>
    <n v="8.4799997699999992"/>
    <n v="10.510000229999999"/>
  </r>
  <r>
    <n v="19665"/>
    <d v="2020-08-30T00:00:00"/>
    <s v="30-Aug-20"/>
    <x v="4"/>
    <x v="1"/>
    <n v="951"/>
    <x v="117"/>
    <x v="9"/>
    <x v="1"/>
    <x v="1"/>
    <x v="0"/>
    <x v="5"/>
    <n v="1004"/>
    <x v="4"/>
    <n v="460.58"/>
    <n v="1"/>
    <n v="460.58"/>
    <n v="268.7900085"/>
    <n v="191.78999149999999"/>
    <n v="268.7900085"/>
  </r>
  <r>
    <n v="44388"/>
    <d v="2020-08-29T00:00:00"/>
    <s v="29-Aug-20"/>
    <x v="5"/>
    <x v="1"/>
    <n v="468"/>
    <x v="118"/>
    <x v="9"/>
    <x v="1"/>
    <x v="1"/>
    <x v="0"/>
    <x v="4"/>
    <n v="957"/>
    <x v="3"/>
    <n v="80"/>
    <n v="1"/>
    <n v="80"/>
    <n v="47.430000309999997"/>
    <n v="32.569999690000003"/>
    <n v="47.430000309999997"/>
  </r>
  <r>
    <n v="12224"/>
    <d v="2020-08-28T00:00:00"/>
    <s v="28-Aug-20"/>
    <x v="6"/>
    <x v="0"/>
    <n v="7357"/>
    <x v="1"/>
    <x v="9"/>
    <x v="1"/>
    <x v="1"/>
    <x v="0"/>
    <x v="4"/>
    <n v="957"/>
    <x v="3"/>
    <n v="80"/>
    <n v="1"/>
    <n v="80"/>
    <n v="47.430000309999997"/>
    <n v="32.569999690000003"/>
    <n v="47.430000309999997"/>
  </r>
  <r>
    <n v="19126"/>
    <d v="2020-08-26T00:00:00"/>
    <s v="26-Aug-20"/>
    <x v="1"/>
    <x v="0"/>
    <n v="10070"/>
    <x v="119"/>
    <x v="9"/>
    <x v="1"/>
    <x v="1"/>
    <x v="0"/>
    <x v="4"/>
    <n v="957"/>
    <x v="3"/>
    <n v="80"/>
    <n v="1"/>
    <n v="80"/>
    <n v="47.430000309999997"/>
    <n v="32.569999690000003"/>
    <n v="47.430000309999997"/>
  </r>
  <r>
    <n v="10814"/>
    <d v="2020-08-26T00:00:00"/>
    <s v="26-Aug-20"/>
    <x v="1"/>
    <x v="0"/>
    <n v="9608"/>
    <x v="120"/>
    <x v="77"/>
    <x v="0"/>
    <x v="0"/>
    <x v="2"/>
    <x v="6"/>
    <n v="365"/>
    <x v="1"/>
    <n v="94.75"/>
    <n v="4"/>
    <n v="379"/>
    <n v="122.2799988"/>
    <n v="256.72000120000001"/>
    <n v="30.5699997"/>
  </r>
  <r>
    <n v="19126"/>
    <d v="2020-08-25T00:00:00"/>
    <s v="25-Aug-20"/>
    <x v="2"/>
    <x v="0"/>
    <n v="10070"/>
    <x v="119"/>
    <x v="9"/>
    <x v="1"/>
    <x v="1"/>
    <x v="0"/>
    <x v="5"/>
    <n v="1004"/>
    <x v="4"/>
    <n v="460.58"/>
    <n v="1"/>
    <n v="460.58"/>
    <n v="268.7900085"/>
    <n v="191.78999149999999"/>
    <n v="268.7900085"/>
  </r>
  <r>
    <n v="15380"/>
    <d v="2020-08-25T00:00:00"/>
    <s v="25-Aug-20"/>
    <x v="2"/>
    <x v="0"/>
    <n v="7504"/>
    <x v="1"/>
    <x v="78"/>
    <x v="0"/>
    <x v="0"/>
    <x v="2"/>
    <x v="6"/>
    <n v="365"/>
    <x v="1"/>
    <n v="94.75"/>
    <n v="4"/>
    <n v="379"/>
    <n v="122.2799988"/>
    <n v="256.72000120000001"/>
    <n v="30.5699997"/>
  </r>
  <r>
    <n v="19024"/>
    <d v="2020-08-25T00:00:00"/>
    <s v="25-Aug-20"/>
    <x v="2"/>
    <x v="0"/>
    <n v="9867"/>
    <x v="121"/>
    <x v="79"/>
    <x v="0"/>
    <x v="0"/>
    <x v="2"/>
    <x v="27"/>
    <n v="835"/>
    <x v="0"/>
    <n v="185"/>
    <n v="4"/>
    <n v="740"/>
    <n v="411.96000672000002"/>
    <n v="328.03999327999998"/>
    <n v="102.99000168000001"/>
  </r>
  <r>
    <n v="11110"/>
    <d v="2020-08-24T00:00:00"/>
    <s v="24-Aug-20"/>
    <x v="3"/>
    <x v="0"/>
    <n v="1461"/>
    <x v="122"/>
    <x v="9"/>
    <x v="1"/>
    <x v="1"/>
    <x v="0"/>
    <x v="5"/>
    <n v="1004"/>
    <x v="4"/>
    <n v="460.58"/>
    <n v="1"/>
    <n v="460.58"/>
    <n v="268.7900085"/>
    <n v="191.78999149999999"/>
    <n v="268.7900085"/>
  </r>
  <r>
    <n v="16107"/>
    <d v="2020-08-24T00:00:00"/>
    <s v="24-Aug-20"/>
    <x v="3"/>
    <x v="0"/>
    <n v="1902"/>
    <x v="123"/>
    <x v="80"/>
    <x v="0"/>
    <x v="0"/>
    <x v="2"/>
    <x v="6"/>
    <n v="365"/>
    <x v="1"/>
    <n v="94.75"/>
    <n v="4"/>
    <n v="379"/>
    <n v="122.2799988"/>
    <n v="256.72000120000001"/>
    <n v="30.5699997"/>
  </r>
  <r>
    <n v="10459"/>
    <d v="2020-08-24T00:00:00"/>
    <s v="24-Aug-20"/>
    <x v="3"/>
    <x v="0"/>
    <n v="9814"/>
    <x v="1"/>
    <x v="15"/>
    <x v="0"/>
    <x v="0"/>
    <x v="2"/>
    <x v="13"/>
    <n v="926"/>
    <x v="0"/>
    <n v="14.99"/>
    <n v="4"/>
    <n v="59.96"/>
    <n v="28.319999696"/>
    <n v="31.640000304000001"/>
    <n v="7.079999924"/>
  </r>
  <r>
    <n v="19131"/>
    <d v="2020-08-23T00:00:00"/>
    <s v="23-Aug-20"/>
    <x v="4"/>
    <x v="1"/>
    <n v="6388"/>
    <x v="1"/>
    <x v="9"/>
    <x v="1"/>
    <x v="1"/>
    <x v="0"/>
    <x v="5"/>
    <n v="1004"/>
    <x v="4"/>
    <n v="460.58"/>
    <n v="1"/>
    <n v="460.58"/>
    <n v="268.7900085"/>
    <n v="191.78999149999999"/>
    <n v="268.7900085"/>
  </r>
  <r>
    <n v="14957"/>
    <d v="2020-08-23T00:00:00"/>
    <s v="23-Aug-20"/>
    <x v="4"/>
    <x v="1"/>
    <n v="9821"/>
    <x v="1"/>
    <x v="81"/>
    <x v="0"/>
    <x v="0"/>
    <x v="2"/>
    <x v="0"/>
    <n v="810"/>
    <x v="0"/>
    <n v="18.989999999999998"/>
    <n v="4"/>
    <n v="75.959999999999994"/>
    <n v="42.040000919999997"/>
    <n v="33.919999079999997"/>
    <n v="10.510000229999999"/>
  </r>
  <r>
    <n v="19544"/>
    <d v="2020-08-22T00:00:00"/>
    <s v="22-Aug-20"/>
    <x v="5"/>
    <x v="1"/>
    <n v="5292"/>
    <x v="124"/>
    <x v="9"/>
    <x v="1"/>
    <x v="1"/>
    <x v="0"/>
    <x v="5"/>
    <n v="1004"/>
    <x v="4"/>
    <n v="460.58"/>
    <n v="1"/>
    <n v="460.58"/>
    <n v="268.7900085"/>
    <n v="191.78999149999999"/>
    <n v="268.7900085"/>
  </r>
  <r>
    <n v="49839"/>
    <d v="2020-08-22T00:00:00"/>
    <s v="22-Aug-20"/>
    <x v="5"/>
    <x v="1"/>
    <n v="1759"/>
    <x v="125"/>
    <x v="82"/>
    <x v="0"/>
    <x v="0"/>
    <x v="2"/>
    <x v="21"/>
    <n v="627"/>
    <x v="0"/>
    <n v="165"/>
    <n v="4"/>
    <n v="660"/>
    <n v="490.9200136"/>
    <n v="169.0799864"/>
    <n v="122.7300034"/>
  </r>
  <r>
    <n v="24438"/>
    <d v="2020-08-22T00:00:00"/>
    <s v="22-Aug-20"/>
    <x v="5"/>
    <x v="1"/>
    <n v="12038"/>
    <x v="1"/>
    <x v="74"/>
    <x v="0"/>
    <x v="0"/>
    <x v="0"/>
    <x v="1"/>
    <n v="403"/>
    <x v="1"/>
    <n v="133.37"/>
    <n v="1"/>
    <n v="133.37"/>
    <n v="84.590000149999995"/>
    <n v="48.77999985000001"/>
    <n v="84.590000149999995"/>
  </r>
  <r>
    <n v="14612"/>
    <d v="2020-08-21T00:00:00"/>
    <s v="21-Aug-20"/>
    <x v="6"/>
    <x v="0"/>
    <n v="1928"/>
    <x v="126"/>
    <x v="9"/>
    <x v="1"/>
    <x v="1"/>
    <x v="0"/>
    <x v="4"/>
    <n v="957"/>
    <x v="3"/>
    <n v="80"/>
    <n v="1"/>
    <n v="80"/>
    <n v="47.430000309999997"/>
    <n v="32.569999690000003"/>
    <n v="47.430000309999997"/>
  </r>
  <r>
    <n v="13790"/>
    <d v="2020-08-21T00:00:00"/>
    <s v="21-Aug-20"/>
    <x v="6"/>
    <x v="0"/>
    <n v="9663"/>
    <x v="63"/>
    <x v="83"/>
    <x v="2"/>
    <x v="0"/>
    <x v="2"/>
    <x v="21"/>
    <n v="627"/>
    <x v="0"/>
    <n v="165"/>
    <n v="4"/>
    <n v="660"/>
    <n v="490.9200136"/>
    <n v="169.0799864"/>
    <n v="122.7300034"/>
  </r>
  <r>
    <n v="12867"/>
    <d v="2020-08-20T00:00:00"/>
    <s v="20-Aug-20"/>
    <x v="0"/>
    <x v="0"/>
    <n v="882"/>
    <x v="1"/>
    <x v="9"/>
    <x v="1"/>
    <x v="1"/>
    <x v="0"/>
    <x v="4"/>
    <n v="957"/>
    <x v="3"/>
    <n v="80"/>
    <n v="1"/>
    <n v="80"/>
    <n v="47.430000309999997"/>
    <n v="32.569999690000003"/>
    <n v="47.430000309999997"/>
  </r>
  <r>
    <n v="11152"/>
    <d v="2020-08-19T00:00:00"/>
    <s v="19-Aug-20"/>
    <x v="1"/>
    <x v="0"/>
    <n v="11597"/>
    <x v="1"/>
    <x v="9"/>
    <x v="1"/>
    <x v="1"/>
    <x v="0"/>
    <x v="28"/>
    <n v="905"/>
    <x v="0"/>
    <n v="52.99"/>
    <n v="1"/>
    <n v="52.99"/>
    <n v="35.86000061"/>
    <n v="17.129999390000002"/>
    <n v="35.86000061"/>
  </r>
  <r>
    <n v="15152"/>
    <d v="2020-08-19T00:00:00"/>
    <s v="19-Aug-20"/>
    <x v="1"/>
    <x v="0"/>
    <n v="11928"/>
    <x v="64"/>
    <x v="84"/>
    <x v="0"/>
    <x v="0"/>
    <x v="2"/>
    <x v="21"/>
    <n v="627"/>
    <x v="0"/>
    <n v="165"/>
    <n v="4"/>
    <n v="660"/>
    <n v="490.9200136"/>
    <n v="169.0799864"/>
    <n v="122.7300034"/>
  </r>
  <r>
    <n v="68084"/>
    <d v="2020-08-18T00:00:00"/>
    <s v="18-Aug-20"/>
    <x v="2"/>
    <x v="0"/>
    <n v="11674"/>
    <x v="127"/>
    <x v="9"/>
    <x v="1"/>
    <x v="1"/>
    <x v="0"/>
    <x v="16"/>
    <n v="502"/>
    <x v="5"/>
    <n v="65"/>
    <n v="1"/>
    <n v="65"/>
    <n v="33.599998470000003"/>
    <n v="31.400001529999997"/>
    <n v="33.599998470000003"/>
  </r>
  <r>
    <n v="18019"/>
    <d v="2020-08-18T00:00:00"/>
    <s v="18-Aug-20"/>
    <x v="2"/>
    <x v="0"/>
    <n v="10823"/>
    <x v="128"/>
    <x v="85"/>
    <x v="0"/>
    <x v="0"/>
    <x v="2"/>
    <x v="16"/>
    <n v="502"/>
    <x v="5"/>
    <n v="65"/>
    <n v="4"/>
    <n v="260"/>
    <n v="134.39999388000001"/>
    <n v="125.60000611999999"/>
    <n v="33.599998470000003"/>
  </r>
  <r>
    <n v="11110"/>
    <d v="2020-08-17T00:00:00"/>
    <s v="17-Aug-20"/>
    <x v="3"/>
    <x v="0"/>
    <n v="1461"/>
    <x v="122"/>
    <x v="9"/>
    <x v="1"/>
    <x v="1"/>
    <x v="0"/>
    <x v="16"/>
    <n v="502"/>
    <x v="5"/>
    <n v="65"/>
    <n v="1"/>
    <n v="65"/>
    <n v="33.599998470000003"/>
    <n v="31.400001529999997"/>
    <n v="33.599998470000003"/>
  </r>
  <r>
    <n v="15655"/>
    <d v="2020-08-17T00:00:00"/>
    <s v="17-Aug-20"/>
    <x v="3"/>
    <x v="0"/>
    <n v="2278"/>
    <x v="1"/>
    <x v="2"/>
    <x v="0"/>
    <x v="0"/>
    <x v="2"/>
    <x v="21"/>
    <n v="627"/>
    <x v="0"/>
    <n v="165"/>
    <n v="4"/>
    <n v="660"/>
    <n v="490.9200136"/>
    <n v="169.0799864"/>
    <n v="122.7300034"/>
  </r>
  <r>
    <n v="19501"/>
    <d v="2020-08-16T00:00:00"/>
    <s v="16-Aug-20"/>
    <x v="4"/>
    <x v="1"/>
    <n v="870"/>
    <x v="129"/>
    <x v="9"/>
    <x v="1"/>
    <x v="1"/>
    <x v="0"/>
    <x v="21"/>
    <n v="627"/>
    <x v="0"/>
    <n v="165"/>
    <n v="1"/>
    <n v="165"/>
    <n v="122.7300034"/>
    <n v="42.269996599999999"/>
    <n v="122.7300034"/>
  </r>
  <r>
    <n v="15530"/>
    <d v="2020-08-15T00:00:00"/>
    <s v="15-Aug-20"/>
    <x v="5"/>
    <x v="1"/>
    <n v="12005"/>
    <x v="130"/>
    <x v="9"/>
    <x v="1"/>
    <x v="1"/>
    <x v="0"/>
    <x v="1"/>
    <n v="403"/>
    <x v="1"/>
    <n v="133.37"/>
    <n v="1"/>
    <n v="133.37"/>
    <n v="84.590000149999995"/>
    <n v="48.77999985000001"/>
    <n v="84.590000149999995"/>
  </r>
  <r>
    <n v="75925"/>
    <d v="2020-08-12T00:00:00"/>
    <s v="12-Aug-20"/>
    <x v="1"/>
    <x v="0"/>
    <n v="19478"/>
    <x v="131"/>
    <x v="47"/>
    <x v="1"/>
    <x v="0"/>
    <x v="0"/>
    <x v="2"/>
    <n v="1360"/>
    <x v="2"/>
    <n v="370"/>
    <n v="1"/>
    <n v="370"/>
    <n v="249.0899963"/>
    <n v="120.9100037"/>
    <n v="249.0899963"/>
  </r>
  <r>
    <n v="21868"/>
    <d v="2020-08-11T00:00:00"/>
    <s v="11-Aug-20"/>
    <x v="2"/>
    <x v="0"/>
    <n v="11979"/>
    <x v="1"/>
    <x v="86"/>
    <x v="0"/>
    <x v="0"/>
    <x v="0"/>
    <x v="1"/>
    <n v="403"/>
    <x v="1"/>
    <n v="133.37"/>
    <n v="1"/>
    <n v="133.37"/>
    <n v="84.590000149999995"/>
    <n v="48.77999985000001"/>
    <n v="84.590000149999995"/>
  </r>
  <r>
    <n v="10831"/>
    <d v="2020-08-08T00:00:00"/>
    <s v="08-Aug-20"/>
    <x v="5"/>
    <x v="1"/>
    <n v="487"/>
    <x v="132"/>
    <x v="9"/>
    <x v="1"/>
    <x v="1"/>
    <x v="0"/>
    <x v="1"/>
    <n v="403"/>
    <x v="1"/>
    <n v="133.37"/>
    <n v="1"/>
    <n v="133.37"/>
    <n v="84.590000149999995"/>
    <n v="48.77999985000001"/>
    <n v="84.590000149999995"/>
  </r>
  <r>
    <n v="16953"/>
    <d v="2020-08-05T00:00:00"/>
    <s v="05-Aug-20"/>
    <x v="1"/>
    <x v="0"/>
    <n v="2078"/>
    <x v="10"/>
    <x v="13"/>
    <x v="1"/>
    <x v="1"/>
    <x v="0"/>
    <x v="1"/>
    <n v="403"/>
    <x v="1"/>
    <n v="133.37"/>
    <n v="1"/>
    <n v="133.37"/>
    <n v="84.590000149999995"/>
    <n v="48.77999985000001"/>
    <n v="84.590000149999995"/>
  </r>
  <r>
    <n v="65965"/>
    <d v="2020-08-03T00:00:00"/>
    <s v="03-Aug-20"/>
    <x v="3"/>
    <x v="0"/>
    <n v="12280"/>
    <x v="1"/>
    <x v="87"/>
    <x v="0"/>
    <x v="0"/>
    <x v="2"/>
    <x v="16"/>
    <n v="502"/>
    <x v="5"/>
    <n v="65"/>
    <n v="4"/>
    <n v="260"/>
    <n v="134.39999388000001"/>
    <n v="125.60000611999999"/>
    <n v="33.599998470000003"/>
  </r>
  <r>
    <n v="12535"/>
    <d v="2020-08-02T00:00:00"/>
    <s v="02-Aug-20"/>
    <x v="4"/>
    <x v="1"/>
    <n v="653"/>
    <x v="133"/>
    <x v="9"/>
    <x v="1"/>
    <x v="1"/>
    <x v="0"/>
    <x v="1"/>
    <n v="403"/>
    <x v="1"/>
    <n v="133.37"/>
    <n v="1"/>
    <n v="133.37"/>
    <n v="84.590000149999995"/>
    <n v="48.77999985000001"/>
    <n v="84.590000149999995"/>
  </r>
  <r>
    <n v="65701"/>
    <d v="2020-08-02T00:00:00"/>
    <s v="02-Aug-20"/>
    <x v="4"/>
    <x v="1"/>
    <n v="2141"/>
    <x v="134"/>
    <x v="88"/>
    <x v="0"/>
    <x v="0"/>
    <x v="0"/>
    <x v="16"/>
    <n v="502"/>
    <x v="5"/>
    <n v="65"/>
    <n v="4"/>
    <n v="260"/>
    <n v="134.39999388000001"/>
    <n v="125.60000611999999"/>
    <n v="33.599998470000003"/>
  </r>
  <r>
    <n v="10451"/>
    <d v="2020-08-02T00:00:00"/>
    <s v="02-Aug-20"/>
    <x v="4"/>
    <x v="1"/>
    <n v="11715"/>
    <x v="1"/>
    <x v="89"/>
    <x v="0"/>
    <x v="0"/>
    <x v="0"/>
    <x v="24"/>
    <n v="44"/>
    <x v="1"/>
    <n v="94.75"/>
    <n v="4"/>
    <n v="379"/>
    <n v="296.35998536"/>
    <n v="82.640014640000004"/>
    <n v="74.089996339999999"/>
  </r>
  <r>
    <n v="62130"/>
    <d v="2020-08-01T00:00:00"/>
    <s v="01-Aug-20"/>
    <x v="5"/>
    <x v="1"/>
    <n v="3971"/>
    <x v="1"/>
    <x v="90"/>
    <x v="0"/>
    <x v="0"/>
    <x v="0"/>
    <x v="16"/>
    <n v="502"/>
    <x v="5"/>
    <n v="65"/>
    <n v="4"/>
    <n v="260"/>
    <n v="134.39999388000001"/>
    <n v="125.60000611999999"/>
    <n v="33.599998470000003"/>
  </r>
  <r>
    <n v="12529"/>
    <d v="2020-07-31T00:00:00"/>
    <s v="31-Jul-20"/>
    <x v="6"/>
    <x v="0"/>
    <n v="11741"/>
    <x v="1"/>
    <x v="41"/>
    <x v="0"/>
    <x v="0"/>
    <x v="0"/>
    <x v="16"/>
    <n v="502"/>
    <x v="5"/>
    <n v="65"/>
    <n v="4"/>
    <n v="260"/>
    <n v="134.39999388000001"/>
    <n v="125.60000611999999"/>
    <n v="33.599998470000003"/>
  </r>
  <r>
    <n v="64612"/>
    <d v="2020-07-30T00:00:00"/>
    <s v="30-Jul-20"/>
    <x v="0"/>
    <x v="0"/>
    <n v="12332"/>
    <x v="135"/>
    <x v="13"/>
    <x v="0"/>
    <x v="0"/>
    <x v="0"/>
    <x v="16"/>
    <n v="502"/>
    <x v="5"/>
    <n v="65"/>
    <n v="4"/>
    <n v="260"/>
    <n v="134.39999388000001"/>
    <n v="125.60000611999999"/>
    <n v="33.599998470000003"/>
  </r>
  <r>
    <n v="46951"/>
    <d v="2020-07-29T00:00:00"/>
    <s v="29-Jul-20"/>
    <x v="1"/>
    <x v="0"/>
    <n v="6408"/>
    <x v="136"/>
    <x v="9"/>
    <x v="1"/>
    <x v="0"/>
    <x v="0"/>
    <x v="16"/>
    <n v="502"/>
    <x v="5"/>
    <n v="65"/>
    <n v="1"/>
    <n v="65"/>
    <n v="33.599998470000003"/>
    <n v="31.400001529999997"/>
    <n v="33.599998470000003"/>
  </r>
  <r>
    <n v="22792"/>
    <d v="2020-07-29T00:00:00"/>
    <s v="29-Jul-20"/>
    <x v="1"/>
    <x v="0"/>
    <n v="7454"/>
    <x v="137"/>
    <x v="91"/>
    <x v="0"/>
    <x v="0"/>
    <x v="0"/>
    <x v="1"/>
    <n v="403"/>
    <x v="1"/>
    <n v="133.37"/>
    <n v="1"/>
    <n v="133.37"/>
    <n v="84.590000149999995"/>
    <n v="48.77999985000001"/>
    <n v="84.590000149999995"/>
  </r>
  <r>
    <n v="11885"/>
    <d v="2020-07-29T00:00:00"/>
    <s v="29-Jul-20"/>
    <x v="1"/>
    <x v="0"/>
    <n v="188"/>
    <x v="1"/>
    <x v="10"/>
    <x v="0"/>
    <x v="0"/>
    <x v="0"/>
    <x v="16"/>
    <n v="502"/>
    <x v="5"/>
    <n v="65"/>
    <n v="4"/>
    <n v="260"/>
    <n v="134.39999388000001"/>
    <n v="125.60000611999999"/>
    <n v="33.599998470000003"/>
  </r>
  <r>
    <n v="31905"/>
    <d v="2020-07-28T00:00:00"/>
    <s v="28-Jul-20"/>
    <x v="2"/>
    <x v="0"/>
    <n v="7060"/>
    <x v="138"/>
    <x v="92"/>
    <x v="2"/>
    <x v="0"/>
    <x v="0"/>
    <x v="7"/>
    <n v="893"/>
    <x v="0"/>
    <n v="52.99"/>
    <n v="5"/>
    <n v="264.95"/>
    <n v="181.84999465000001"/>
    <n v="83.100005349999975"/>
    <n v="36.369998930000001"/>
  </r>
  <r>
    <n v="13179"/>
    <d v="2020-07-28T00:00:00"/>
    <s v="28-Jul-20"/>
    <x v="2"/>
    <x v="0"/>
    <n v="8703"/>
    <x v="139"/>
    <x v="93"/>
    <x v="0"/>
    <x v="0"/>
    <x v="0"/>
    <x v="6"/>
    <n v="365"/>
    <x v="1"/>
    <n v="94.75"/>
    <n v="4"/>
    <n v="379"/>
    <n v="122.2799988"/>
    <n v="256.72000120000001"/>
    <n v="30.5699997"/>
  </r>
  <r>
    <n v="63170"/>
    <d v="2020-07-28T00:00:00"/>
    <s v="28-Jul-20"/>
    <x v="2"/>
    <x v="0"/>
    <n v="10961"/>
    <x v="1"/>
    <x v="94"/>
    <x v="0"/>
    <x v="0"/>
    <x v="0"/>
    <x v="16"/>
    <n v="502"/>
    <x v="5"/>
    <n v="65"/>
    <n v="4"/>
    <n v="260"/>
    <n v="134.39999388000001"/>
    <n v="125.60000611999999"/>
    <n v="33.599998470000003"/>
  </r>
  <r>
    <n v="34631"/>
    <d v="2020-07-27T00:00:00"/>
    <s v="27-Jul-20"/>
    <x v="3"/>
    <x v="0"/>
    <n v="47"/>
    <x v="140"/>
    <x v="9"/>
    <x v="1"/>
    <x v="0"/>
    <x v="0"/>
    <x v="16"/>
    <n v="502"/>
    <x v="5"/>
    <n v="65"/>
    <n v="5"/>
    <n v="325"/>
    <n v="167.99999235000001"/>
    <n v="157.00000764999999"/>
    <n v="33.599998470000003"/>
  </r>
  <r>
    <n v="15819"/>
    <d v="2020-07-27T00:00:00"/>
    <s v="27-Jul-20"/>
    <x v="3"/>
    <x v="0"/>
    <n v="1996"/>
    <x v="1"/>
    <x v="17"/>
    <x v="0"/>
    <x v="0"/>
    <x v="0"/>
    <x v="6"/>
    <n v="365"/>
    <x v="1"/>
    <n v="94.75"/>
    <n v="4"/>
    <n v="379"/>
    <n v="122.2799988"/>
    <n v="256.72000120000001"/>
    <n v="30.5699997"/>
  </r>
  <r>
    <n v="12158"/>
    <d v="2020-07-27T00:00:00"/>
    <s v="27-Jul-20"/>
    <x v="3"/>
    <x v="0"/>
    <n v="9253"/>
    <x v="1"/>
    <x v="74"/>
    <x v="0"/>
    <x v="0"/>
    <x v="0"/>
    <x v="21"/>
    <n v="627"/>
    <x v="0"/>
    <n v="165"/>
    <n v="4"/>
    <n v="660"/>
    <n v="490.9200136"/>
    <n v="169.0799864"/>
    <n v="122.7300034"/>
  </r>
  <r>
    <n v="40645"/>
    <d v="2020-07-26T00:00:00"/>
    <s v="26-Jul-20"/>
    <x v="4"/>
    <x v="1"/>
    <n v="3104"/>
    <x v="1"/>
    <x v="11"/>
    <x v="1"/>
    <x v="0"/>
    <x v="0"/>
    <x v="16"/>
    <n v="502"/>
    <x v="5"/>
    <n v="65"/>
    <n v="5"/>
    <n v="325"/>
    <n v="167.99999235000001"/>
    <n v="157.00000764999999"/>
    <n v="33.599998470000003"/>
  </r>
  <r>
    <n v="14179"/>
    <d v="2020-07-26T00:00:00"/>
    <s v="26-Jul-20"/>
    <x v="4"/>
    <x v="1"/>
    <n v="11760"/>
    <x v="1"/>
    <x v="95"/>
    <x v="0"/>
    <x v="0"/>
    <x v="0"/>
    <x v="6"/>
    <n v="365"/>
    <x v="1"/>
    <n v="94.75"/>
    <n v="4"/>
    <n v="379"/>
    <n v="122.2799988"/>
    <n v="256.72000120000001"/>
    <n v="30.5699997"/>
  </r>
  <r>
    <n v="37180"/>
    <d v="2020-07-25T00:00:00"/>
    <s v="25-Jul-20"/>
    <x v="5"/>
    <x v="1"/>
    <n v="8608"/>
    <x v="141"/>
    <x v="13"/>
    <x v="1"/>
    <x v="0"/>
    <x v="0"/>
    <x v="21"/>
    <n v="627"/>
    <x v="0"/>
    <n v="165"/>
    <n v="5"/>
    <n v="825"/>
    <n v="613.65001700000005"/>
    <n v="211.34998299999995"/>
    <n v="122.73000340000002"/>
  </r>
  <r>
    <n v="37276"/>
    <d v="2020-07-24T00:00:00"/>
    <s v="24-Jul-20"/>
    <x v="6"/>
    <x v="0"/>
    <n v="5820"/>
    <x v="1"/>
    <x v="38"/>
    <x v="1"/>
    <x v="0"/>
    <x v="0"/>
    <x v="6"/>
    <n v="365"/>
    <x v="1"/>
    <n v="94.75"/>
    <n v="5"/>
    <n v="473.75"/>
    <n v="152.8499985"/>
    <n v="320.90000150000003"/>
    <n v="30.5699997"/>
  </r>
  <r>
    <n v="31697"/>
    <d v="2020-07-23T00:00:00"/>
    <s v="23-Jul-20"/>
    <x v="0"/>
    <x v="0"/>
    <n v="1575"/>
    <x v="142"/>
    <x v="11"/>
    <x v="1"/>
    <x v="0"/>
    <x v="0"/>
    <x v="6"/>
    <n v="365"/>
    <x v="1"/>
    <n v="94.75"/>
    <n v="5"/>
    <n v="473.75"/>
    <n v="152.8499985"/>
    <n v="320.90000150000003"/>
    <n v="30.5699997"/>
  </r>
  <r>
    <n v="75934"/>
    <d v="2020-07-23T00:00:00"/>
    <s v="23-Jul-20"/>
    <x v="0"/>
    <x v="0"/>
    <n v="19487"/>
    <x v="143"/>
    <x v="47"/>
    <x v="1"/>
    <x v="0"/>
    <x v="0"/>
    <x v="2"/>
    <n v="1360"/>
    <x v="2"/>
    <n v="370"/>
    <n v="1"/>
    <n v="370"/>
    <n v="249.0899963"/>
    <n v="120.9100037"/>
    <n v="249.0899963"/>
  </r>
  <r>
    <n v="24661"/>
    <d v="2020-07-22T00:00:00"/>
    <s v="22-Jul-20"/>
    <x v="1"/>
    <x v="0"/>
    <n v="5728"/>
    <x v="144"/>
    <x v="38"/>
    <x v="1"/>
    <x v="0"/>
    <x v="0"/>
    <x v="21"/>
    <n v="627"/>
    <x v="0"/>
    <n v="165"/>
    <n v="5"/>
    <n v="825"/>
    <n v="613.65001700000005"/>
    <n v="211.34998299999995"/>
    <n v="122.73000340000002"/>
  </r>
  <r>
    <n v="66760"/>
    <d v="2020-07-18T00:00:00"/>
    <s v="18-Jul-20"/>
    <x v="5"/>
    <x v="1"/>
    <n v="3938"/>
    <x v="1"/>
    <x v="96"/>
    <x v="0"/>
    <x v="0"/>
    <x v="0"/>
    <x v="6"/>
    <n v="365"/>
    <x v="1"/>
    <n v="94.75"/>
    <n v="4"/>
    <n v="379"/>
    <n v="122.2799988"/>
    <n v="256.72000120000001"/>
    <n v="30.5699997"/>
  </r>
  <r>
    <n v="18923"/>
    <d v="2020-07-18T00:00:00"/>
    <s v="18-Jul-20"/>
    <x v="5"/>
    <x v="1"/>
    <n v="8188"/>
    <x v="1"/>
    <x v="97"/>
    <x v="0"/>
    <x v="0"/>
    <x v="0"/>
    <x v="6"/>
    <n v="365"/>
    <x v="1"/>
    <n v="94.75"/>
    <n v="4"/>
    <n v="379"/>
    <n v="122.2799988"/>
    <n v="256.72000120000001"/>
    <n v="30.5699997"/>
  </r>
  <r>
    <n v="65050"/>
    <d v="2020-07-18T00:00:00"/>
    <s v="18-Jul-20"/>
    <x v="5"/>
    <x v="1"/>
    <n v="9324"/>
    <x v="145"/>
    <x v="86"/>
    <x v="0"/>
    <x v="0"/>
    <x v="0"/>
    <x v="6"/>
    <n v="365"/>
    <x v="1"/>
    <n v="94.75"/>
    <n v="4"/>
    <n v="379"/>
    <n v="122.2799988"/>
    <n v="256.72000120000001"/>
    <n v="30.5699997"/>
  </r>
  <r>
    <n v="17814"/>
    <d v="2020-07-18T00:00:00"/>
    <s v="18-Jul-20"/>
    <x v="5"/>
    <x v="1"/>
    <n v="7766"/>
    <x v="1"/>
    <x v="98"/>
    <x v="0"/>
    <x v="0"/>
    <x v="0"/>
    <x v="6"/>
    <n v="365"/>
    <x v="1"/>
    <n v="94.75"/>
    <n v="4"/>
    <n v="379"/>
    <n v="122.2799988"/>
    <n v="256.72000120000001"/>
    <n v="30.5699997"/>
  </r>
  <r>
    <n v="18926"/>
    <d v="2020-07-18T00:00:00"/>
    <s v="18-Jul-20"/>
    <x v="5"/>
    <x v="1"/>
    <n v="2717"/>
    <x v="1"/>
    <x v="99"/>
    <x v="0"/>
    <x v="0"/>
    <x v="0"/>
    <x v="6"/>
    <n v="365"/>
    <x v="1"/>
    <n v="94.75"/>
    <n v="4"/>
    <n v="379"/>
    <n v="122.2799988"/>
    <n v="256.72000120000001"/>
    <n v="30.5699997"/>
  </r>
  <r>
    <n v="15042"/>
    <d v="2020-07-18T00:00:00"/>
    <s v="18-Jul-20"/>
    <x v="5"/>
    <x v="1"/>
    <n v="1443"/>
    <x v="27"/>
    <x v="100"/>
    <x v="0"/>
    <x v="0"/>
    <x v="0"/>
    <x v="6"/>
    <n v="365"/>
    <x v="1"/>
    <n v="94.75"/>
    <n v="4"/>
    <n v="379"/>
    <n v="122.2799988"/>
    <n v="256.72000120000001"/>
    <n v="30.5699997"/>
  </r>
  <r>
    <n v="75917"/>
    <d v="2020-07-15T00:00:00"/>
    <s v="15-Jul-20"/>
    <x v="1"/>
    <x v="0"/>
    <n v="19470"/>
    <x v="146"/>
    <x v="47"/>
    <x v="1"/>
    <x v="0"/>
    <x v="0"/>
    <x v="2"/>
    <n v="1360"/>
    <x v="2"/>
    <n v="370"/>
    <n v="1"/>
    <n v="370"/>
    <n v="249.0899963"/>
    <n v="120.9100037"/>
    <n v="249.0899963"/>
  </r>
  <r>
    <n v="75905"/>
    <d v="2020-07-14T00:00:00"/>
    <s v="14-Jul-20"/>
    <x v="2"/>
    <x v="0"/>
    <n v="19458"/>
    <x v="147"/>
    <x v="47"/>
    <x v="1"/>
    <x v="0"/>
    <x v="0"/>
    <x v="2"/>
    <n v="1360"/>
    <x v="2"/>
    <n v="370"/>
    <n v="1"/>
    <n v="370"/>
    <n v="249.0899963"/>
    <n v="120.9100037"/>
    <n v="249.0899963"/>
  </r>
  <r>
    <n v="29286"/>
    <d v="2020-07-12T00:00:00"/>
    <s v="12-Jul-20"/>
    <x v="4"/>
    <x v="1"/>
    <n v="10053"/>
    <x v="1"/>
    <x v="9"/>
    <x v="1"/>
    <x v="1"/>
    <x v="2"/>
    <x v="6"/>
    <n v="365"/>
    <x v="1"/>
    <n v="94.75"/>
    <n v="5"/>
    <n v="473.75"/>
    <n v="152.8499985"/>
    <n v="320.90000150000003"/>
    <n v="30.5699997"/>
  </r>
  <r>
    <n v="22926"/>
    <d v="2020-07-11T00:00:00"/>
    <s v="11-Jul-20"/>
    <x v="5"/>
    <x v="1"/>
    <n v="7101"/>
    <x v="1"/>
    <x v="9"/>
    <x v="1"/>
    <x v="1"/>
    <x v="2"/>
    <x v="6"/>
    <n v="365"/>
    <x v="1"/>
    <n v="94.75"/>
    <n v="5"/>
    <n v="473.75"/>
    <n v="152.8499985"/>
    <n v="320.90000150000003"/>
    <n v="30.5699997"/>
  </r>
  <r>
    <n v="75751"/>
    <d v="2020-07-11T00:00:00"/>
    <s v="11-Jul-20"/>
    <x v="5"/>
    <x v="1"/>
    <n v="19304"/>
    <x v="148"/>
    <x v="26"/>
    <x v="1"/>
    <x v="0"/>
    <x v="0"/>
    <x v="2"/>
    <n v="1360"/>
    <x v="2"/>
    <n v="370"/>
    <n v="1"/>
    <n v="370"/>
    <n v="249.0899963"/>
    <n v="120.9100037"/>
    <n v="249.0899963"/>
  </r>
  <r>
    <n v="75752"/>
    <d v="2020-07-10T00:00:00"/>
    <s v="10-Jul-20"/>
    <x v="6"/>
    <x v="0"/>
    <n v="19305"/>
    <x v="149"/>
    <x v="101"/>
    <x v="0"/>
    <x v="0"/>
    <x v="2"/>
    <x v="2"/>
    <n v="1360"/>
    <x v="2"/>
    <n v="370"/>
    <n v="1"/>
    <n v="370"/>
    <n v="249.0899963"/>
    <n v="120.9100037"/>
    <n v="249.0899963"/>
  </r>
  <r>
    <n v="23456"/>
    <d v="2020-07-09T00:00:00"/>
    <s v="09-Jul-20"/>
    <x v="0"/>
    <x v="0"/>
    <n v="241"/>
    <x v="150"/>
    <x v="14"/>
    <x v="0"/>
    <x v="0"/>
    <x v="0"/>
    <x v="1"/>
    <n v="403"/>
    <x v="1"/>
    <n v="133.37"/>
    <n v="1"/>
    <n v="133.37"/>
    <n v="84.590000149999995"/>
    <n v="48.77999985000001"/>
    <n v="84.590000149999995"/>
  </r>
  <r>
    <n v="12525"/>
    <d v="2020-07-02T00:00:00"/>
    <s v="02-Jul-20"/>
    <x v="0"/>
    <x v="0"/>
    <n v="4936"/>
    <x v="1"/>
    <x v="25"/>
    <x v="1"/>
    <x v="0"/>
    <x v="0"/>
    <x v="29"/>
    <n v="917"/>
    <x v="4"/>
    <n v="26.95"/>
    <n v="3"/>
    <n v="80.849999999999994"/>
    <n v="56.070001589999997"/>
    <n v="24.779998409999997"/>
    <n v="18.690000529999999"/>
  </r>
  <r>
    <n v="19840"/>
    <d v="2020-07-01T00:00:00"/>
    <s v="01-Jul-20"/>
    <x v="1"/>
    <x v="0"/>
    <n v="1464"/>
    <x v="151"/>
    <x v="9"/>
    <x v="1"/>
    <x v="1"/>
    <x v="0"/>
    <x v="1"/>
    <n v="403"/>
    <x v="1"/>
    <n v="133.37"/>
    <n v="1"/>
    <n v="133.37"/>
    <n v="84.590000149999995"/>
    <n v="48.77999985000001"/>
    <n v="84.590000149999995"/>
  </r>
  <r>
    <n v="16555"/>
    <d v="2020-06-30T00:00:00"/>
    <s v="30-Jun-20"/>
    <x v="2"/>
    <x v="0"/>
    <n v="5670"/>
    <x v="101"/>
    <x v="9"/>
    <x v="1"/>
    <x v="1"/>
    <x v="0"/>
    <x v="6"/>
    <n v="365"/>
    <x v="1"/>
    <n v="94.75"/>
    <n v="1"/>
    <n v="94.75"/>
    <n v="30.5699997"/>
    <n v="64.180000300000003"/>
    <n v="30.5699997"/>
  </r>
  <r>
    <n v="24752"/>
    <d v="2020-06-22T00:00:00"/>
    <s v="22-Jun-20"/>
    <x v="3"/>
    <x v="0"/>
    <n v="11892"/>
    <x v="86"/>
    <x v="102"/>
    <x v="0"/>
    <x v="0"/>
    <x v="0"/>
    <x v="1"/>
    <n v="403"/>
    <x v="1"/>
    <n v="133.37"/>
    <n v="1"/>
    <n v="133.37"/>
    <n v="84.590000149999995"/>
    <n v="48.77999985000001"/>
    <n v="84.590000149999995"/>
  </r>
  <r>
    <n v="48334"/>
    <d v="2020-06-15T00:00:00"/>
    <s v="15-Jun-20"/>
    <x v="3"/>
    <x v="0"/>
    <n v="6900"/>
    <x v="152"/>
    <x v="9"/>
    <x v="1"/>
    <x v="1"/>
    <x v="2"/>
    <x v="6"/>
    <n v="365"/>
    <x v="1"/>
    <n v="94.75"/>
    <n v="5"/>
    <n v="473.75"/>
    <n v="152.8499985"/>
    <n v="320.90000150000003"/>
    <n v="30.5699997"/>
  </r>
  <r>
    <n v="21624"/>
    <d v="2020-06-14T00:00:00"/>
    <s v="14-Jun-20"/>
    <x v="4"/>
    <x v="1"/>
    <n v="10852"/>
    <x v="153"/>
    <x v="9"/>
    <x v="1"/>
    <x v="1"/>
    <x v="2"/>
    <x v="6"/>
    <n v="365"/>
    <x v="1"/>
    <n v="94.75"/>
    <n v="5"/>
    <n v="473.75"/>
    <n v="152.8499985"/>
    <n v="320.90000150000003"/>
    <n v="30.5699997"/>
  </r>
  <r>
    <n v="21872"/>
    <d v="2020-06-13T00:00:00"/>
    <s v="13-Jun-20"/>
    <x v="5"/>
    <x v="1"/>
    <n v="1234"/>
    <x v="154"/>
    <x v="9"/>
    <x v="1"/>
    <x v="1"/>
    <x v="2"/>
    <x v="6"/>
    <n v="365"/>
    <x v="1"/>
    <n v="94.75"/>
    <n v="5"/>
    <n v="473.75"/>
    <n v="152.8499985"/>
    <n v="320.90000150000003"/>
    <n v="30.5699997"/>
  </r>
  <r>
    <n v="17520"/>
    <d v="2020-06-13T00:00:00"/>
    <s v="13-Jun-20"/>
    <x v="5"/>
    <x v="1"/>
    <n v="6248"/>
    <x v="155"/>
    <x v="103"/>
    <x v="0"/>
    <x v="0"/>
    <x v="2"/>
    <x v="21"/>
    <n v="627"/>
    <x v="0"/>
    <n v="165"/>
    <n v="4"/>
    <n v="660"/>
    <n v="490.9200136"/>
    <n v="169.0799864"/>
    <n v="122.7300034"/>
  </r>
  <r>
    <n v="75922"/>
    <d v="2020-06-12T00:00:00"/>
    <s v="12-Jun-20"/>
    <x v="6"/>
    <x v="0"/>
    <n v="19475"/>
    <x v="25"/>
    <x v="13"/>
    <x v="1"/>
    <x v="1"/>
    <x v="0"/>
    <x v="2"/>
    <n v="1360"/>
    <x v="2"/>
    <n v="370"/>
    <n v="1"/>
    <n v="370"/>
    <n v="249.0899963"/>
    <n v="120.9100037"/>
    <n v="249.0899963"/>
  </r>
  <r>
    <n v="19496"/>
    <d v="2020-06-12T00:00:00"/>
    <s v="12-Jun-20"/>
    <x v="6"/>
    <x v="0"/>
    <n v="7521"/>
    <x v="156"/>
    <x v="104"/>
    <x v="2"/>
    <x v="0"/>
    <x v="0"/>
    <x v="9"/>
    <n v="191"/>
    <x v="5"/>
    <n v="85"/>
    <n v="4"/>
    <n v="340"/>
    <n v="219.11999520000001"/>
    <n v="120.88000479999999"/>
    <n v="54.779998800000001"/>
  </r>
  <r>
    <n v="14363"/>
    <d v="2020-06-12T00:00:00"/>
    <s v="12-Jun-20"/>
    <x v="6"/>
    <x v="0"/>
    <n v="11388"/>
    <x v="157"/>
    <x v="49"/>
    <x v="0"/>
    <x v="0"/>
    <x v="0"/>
    <x v="16"/>
    <n v="502"/>
    <x v="5"/>
    <n v="65"/>
    <n v="4"/>
    <n v="260"/>
    <n v="134.39999388000001"/>
    <n v="125.60000611999999"/>
    <n v="33.599998470000003"/>
  </r>
  <r>
    <n v="47899"/>
    <d v="2020-06-12T00:00:00"/>
    <s v="12-Jun-20"/>
    <x v="6"/>
    <x v="0"/>
    <n v="1695"/>
    <x v="158"/>
    <x v="98"/>
    <x v="0"/>
    <x v="0"/>
    <x v="0"/>
    <x v="6"/>
    <n v="365"/>
    <x v="1"/>
    <n v="94.75"/>
    <n v="1"/>
    <n v="94.75"/>
    <n v="30.5699997"/>
    <n v="64.180000300000003"/>
    <n v="30.5699997"/>
  </r>
  <r>
    <n v="75748"/>
    <d v="2020-06-11T00:00:00"/>
    <s v="11-Jun-20"/>
    <x v="0"/>
    <x v="0"/>
    <n v="19301"/>
    <x v="92"/>
    <x v="105"/>
    <x v="0"/>
    <x v="0"/>
    <x v="0"/>
    <x v="2"/>
    <n v="1360"/>
    <x v="2"/>
    <n v="370"/>
    <n v="1"/>
    <n v="370"/>
    <n v="249.0899963"/>
    <n v="120.9100037"/>
    <n v="249.0899963"/>
  </r>
  <r>
    <n v="21868"/>
    <d v="2020-06-11T00:00:00"/>
    <s v="11-Jun-20"/>
    <x v="0"/>
    <x v="0"/>
    <n v="11979"/>
    <x v="1"/>
    <x v="86"/>
    <x v="0"/>
    <x v="0"/>
    <x v="0"/>
    <x v="1"/>
    <n v="403"/>
    <x v="1"/>
    <n v="133.37"/>
    <n v="1"/>
    <n v="133.37"/>
    <n v="84.590000149999995"/>
    <n v="48.77999985000001"/>
    <n v="84.590000149999995"/>
  </r>
  <r>
    <n v="75749"/>
    <d v="2020-06-10T00:00:00"/>
    <s v="10-Jun-20"/>
    <x v="1"/>
    <x v="0"/>
    <n v="19302"/>
    <x v="115"/>
    <x v="10"/>
    <x v="0"/>
    <x v="0"/>
    <x v="0"/>
    <x v="2"/>
    <n v="1360"/>
    <x v="2"/>
    <n v="370"/>
    <n v="1"/>
    <n v="370"/>
    <n v="249.0899963"/>
    <n v="120.9100037"/>
    <n v="249.0899963"/>
  </r>
  <r>
    <n v="75753"/>
    <d v="2020-06-10T00:00:00"/>
    <s v="10-Jun-20"/>
    <x v="1"/>
    <x v="0"/>
    <n v="19306"/>
    <x v="37"/>
    <x v="106"/>
    <x v="0"/>
    <x v="0"/>
    <x v="0"/>
    <x v="2"/>
    <n v="1360"/>
    <x v="2"/>
    <n v="370"/>
    <n v="1"/>
    <n v="370"/>
    <n v="249.0899963"/>
    <n v="120.9100037"/>
    <n v="249.0899963"/>
  </r>
  <r>
    <n v="6776"/>
    <d v="2020-06-09T00:00:00"/>
    <s v="09-Jun-20"/>
    <x v="2"/>
    <x v="0"/>
    <n v="7307"/>
    <x v="159"/>
    <x v="1"/>
    <x v="0"/>
    <x v="0"/>
    <x v="0"/>
    <x v="21"/>
    <n v="627"/>
    <x v="0"/>
    <n v="165"/>
    <n v="2"/>
    <n v="330"/>
    <n v="245.4600068"/>
    <n v="84.539993199999998"/>
    <n v="122.7300034"/>
  </r>
  <r>
    <n v="16863"/>
    <d v="2020-06-04T00:00:00"/>
    <s v="04-Jun-20"/>
    <x v="0"/>
    <x v="0"/>
    <n v="7586"/>
    <x v="54"/>
    <x v="32"/>
    <x v="0"/>
    <x v="0"/>
    <x v="0"/>
    <x v="6"/>
    <n v="365"/>
    <x v="1"/>
    <n v="94.75"/>
    <n v="4"/>
    <n v="379"/>
    <n v="122.2799988"/>
    <n v="256.72000120000001"/>
    <n v="30.5699997"/>
  </r>
  <r>
    <n v="75906"/>
    <d v="2020-06-03T00:00:00"/>
    <s v="03-Jun-20"/>
    <x v="1"/>
    <x v="0"/>
    <n v="19459"/>
    <x v="160"/>
    <x v="71"/>
    <x v="0"/>
    <x v="0"/>
    <x v="0"/>
    <x v="2"/>
    <n v="1360"/>
    <x v="2"/>
    <n v="370"/>
    <n v="1"/>
    <n v="370"/>
    <n v="249.0899963"/>
    <n v="120.9100037"/>
    <n v="249.0899963"/>
  </r>
  <r>
    <n v="14924"/>
    <d v="2020-05-28T00:00:00"/>
    <s v="28-May-20"/>
    <x v="0"/>
    <x v="0"/>
    <n v="11486"/>
    <x v="1"/>
    <x v="107"/>
    <x v="0"/>
    <x v="0"/>
    <x v="2"/>
    <x v="6"/>
    <n v="365"/>
    <x v="1"/>
    <n v="94.75"/>
    <n v="4"/>
    <n v="379"/>
    <n v="122.2799988"/>
    <n v="256.72000120000001"/>
    <n v="30.5699997"/>
  </r>
  <r>
    <n v="10007"/>
    <d v="2020-05-27T00:00:00"/>
    <s v="27-May-20"/>
    <x v="1"/>
    <x v="0"/>
    <n v="3375"/>
    <x v="54"/>
    <x v="9"/>
    <x v="1"/>
    <x v="1"/>
    <x v="2"/>
    <x v="16"/>
    <n v="502"/>
    <x v="5"/>
    <n v="65"/>
    <n v="5"/>
    <n v="325"/>
    <n v="167.99999235000001"/>
    <n v="157.00000764999999"/>
    <n v="33.599998470000003"/>
  </r>
  <r>
    <n v="18183"/>
    <d v="2020-05-25T00:00:00"/>
    <s v="25-May-20"/>
    <x v="3"/>
    <x v="0"/>
    <n v="10519"/>
    <x v="1"/>
    <x v="9"/>
    <x v="1"/>
    <x v="1"/>
    <x v="0"/>
    <x v="25"/>
    <n v="278"/>
    <x v="5"/>
    <n v="27.54"/>
    <n v="1"/>
    <n v="27.54"/>
    <n v="12.52999973"/>
    <n v="15.010000269999999"/>
    <n v="12.52999973"/>
  </r>
  <r>
    <n v="66035"/>
    <d v="2020-05-25T00:00:00"/>
    <s v="25-May-20"/>
    <x v="3"/>
    <x v="0"/>
    <n v="11153"/>
    <x v="161"/>
    <x v="9"/>
    <x v="1"/>
    <x v="1"/>
    <x v="0"/>
    <x v="1"/>
    <n v="403"/>
    <x v="1"/>
    <n v="133.37"/>
    <n v="1"/>
    <n v="133.37"/>
    <n v="84.590000149999995"/>
    <n v="48.77999985000001"/>
    <n v="84.590000149999995"/>
  </r>
  <r>
    <n v="18235"/>
    <d v="2020-05-24T00:00:00"/>
    <s v="24-May-20"/>
    <x v="4"/>
    <x v="1"/>
    <n v="6233"/>
    <x v="162"/>
    <x v="38"/>
    <x v="1"/>
    <x v="0"/>
    <x v="0"/>
    <x v="1"/>
    <n v="403"/>
    <x v="1"/>
    <n v="133.37"/>
    <n v="1"/>
    <n v="133.37"/>
    <n v="84.590000149999995"/>
    <n v="48.77999985000001"/>
    <n v="84.590000149999995"/>
  </r>
  <r>
    <n v="24558"/>
    <d v="2020-05-22T00:00:00"/>
    <s v="22-May-20"/>
    <x v="6"/>
    <x v="0"/>
    <n v="8720"/>
    <x v="163"/>
    <x v="108"/>
    <x v="0"/>
    <x v="0"/>
    <x v="0"/>
    <x v="1"/>
    <n v="403"/>
    <x v="1"/>
    <n v="133.37"/>
    <n v="1"/>
    <n v="133.37"/>
    <n v="84.590000149999995"/>
    <n v="48.77999985000001"/>
    <n v="84.590000149999995"/>
  </r>
  <r>
    <n v="22019"/>
    <d v="2020-05-18T00:00:00"/>
    <s v="18-May-20"/>
    <x v="3"/>
    <x v="0"/>
    <n v="9494"/>
    <x v="164"/>
    <x v="109"/>
    <x v="0"/>
    <x v="0"/>
    <x v="0"/>
    <x v="1"/>
    <n v="403"/>
    <x v="1"/>
    <n v="133.37"/>
    <n v="1"/>
    <n v="133.37"/>
    <n v="84.590000149999995"/>
    <n v="48.77999985000001"/>
    <n v="84.590000149999995"/>
  </r>
  <r>
    <n v="75935"/>
    <d v="2020-05-17T00:00:00"/>
    <s v="17-May-20"/>
    <x v="4"/>
    <x v="1"/>
    <n v="19488"/>
    <x v="165"/>
    <x v="110"/>
    <x v="0"/>
    <x v="0"/>
    <x v="2"/>
    <x v="2"/>
    <n v="1360"/>
    <x v="2"/>
    <n v="370"/>
    <n v="1"/>
    <n v="370"/>
    <n v="249.0899963"/>
    <n v="120.9100037"/>
    <n v="249.0899963"/>
  </r>
  <r>
    <n v="15673"/>
    <d v="2020-05-14T00:00:00"/>
    <s v="14-May-20"/>
    <x v="0"/>
    <x v="0"/>
    <n v="3784"/>
    <x v="147"/>
    <x v="9"/>
    <x v="1"/>
    <x v="1"/>
    <x v="0"/>
    <x v="9"/>
    <n v="191"/>
    <x v="5"/>
    <n v="85"/>
    <n v="1"/>
    <n v="85"/>
    <n v="54.779998800000001"/>
    <n v="30.220001199999999"/>
    <n v="54.779998800000001"/>
  </r>
  <r>
    <n v="75916"/>
    <d v="2020-05-13T00:00:00"/>
    <s v="13-May-20"/>
    <x v="1"/>
    <x v="0"/>
    <n v="19469"/>
    <x v="166"/>
    <x v="111"/>
    <x v="0"/>
    <x v="0"/>
    <x v="2"/>
    <x v="2"/>
    <n v="1360"/>
    <x v="2"/>
    <n v="370"/>
    <n v="1"/>
    <n v="370"/>
    <n v="249.0899963"/>
    <n v="120.9100037"/>
    <n v="249.0899963"/>
  </r>
  <r>
    <n v="75792"/>
    <d v="2020-05-11T00:00:00"/>
    <s v="11-May-20"/>
    <x v="3"/>
    <x v="0"/>
    <n v="19345"/>
    <x v="167"/>
    <x v="13"/>
    <x v="1"/>
    <x v="1"/>
    <x v="0"/>
    <x v="2"/>
    <n v="1360"/>
    <x v="2"/>
    <n v="370"/>
    <n v="1"/>
    <n v="370"/>
    <n v="249.0899963"/>
    <n v="120.9100037"/>
    <n v="249.0899963"/>
  </r>
  <r>
    <n v="10831"/>
    <d v="2020-05-08T00:00:00"/>
    <s v="08-May-20"/>
    <x v="6"/>
    <x v="0"/>
    <n v="487"/>
    <x v="132"/>
    <x v="9"/>
    <x v="1"/>
    <x v="1"/>
    <x v="0"/>
    <x v="1"/>
    <n v="403"/>
    <x v="1"/>
    <n v="133.37"/>
    <n v="1"/>
    <n v="133.37"/>
    <n v="84.590000149999995"/>
    <n v="48.77999985000001"/>
    <n v="84.590000149999995"/>
  </r>
  <r>
    <n v="18005"/>
    <d v="2020-05-08T00:00:00"/>
    <s v="08-May-20"/>
    <x v="6"/>
    <x v="0"/>
    <n v="2168"/>
    <x v="168"/>
    <x v="9"/>
    <x v="1"/>
    <x v="1"/>
    <x v="0"/>
    <x v="1"/>
    <n v="403"/>
    <x v="1"/>
    <n v="133.37"/>
    <n v="1"/>
    <n v="133.37"/>
    <n v="84.590000149999995"/>
    <n v="48.77999985000001"/>
    <n v="84.590000149999995"/>
  </r>
  <r>
    <n v="8728"/>
    <d v="2020-05-08T00:00:00"/>
    <s v="08-May-20"/>
    <x v="6"/>
    <x v="0"/>
    <n v="9501"/>
    <x v="1"/>
    <x v="9"/>
    <x v="1"/>
    <x v="1"/>
    <x v="2"/>
    <x v="14"/>
    <n v="897"/>
    <x v="0"/>
    <n v="52.99"/>
    <n v="5"/>
    <n v="264.95"/>
    <n v="179.30000304999999"/>
    <n v="85.649996950000002"/>
    <n v="35.86000061"/>
  </r>
  <r>
    <n v="8636"/>
    <d v="2020-05-07T00:00:00"/>
    <s v="07-May-20"/>
    <x v="0"/>
    <x v="0"/>
    <n v="4781"/>
    <x v="1"/>
    <x v="9"/>
    <x v="1"/>
    <x v="1"/>
    <x v="2"/>
    <x v="9"/>
    <n v="191"/>
    <x v="5"/>
    <n v="85"/>
    <n v="5"/>
    <n v="425"/>
    <n v="273.89999399999999"/>
    <n v="151.10000600000001"/>
    <n v="54.779998800000001"/>
  </r>
  <r>
    <n v="13343"/>
    <d v="2020-05-07T00:00:00"/>
    <s v="07-May-20"/>
    <x v="0"/>
    <x v="0"/>
    <n v="9726"/>
    <x v="1"/>
    <x v="9"/>
    <x v="1"/>
    <x v="1"/>
    <x v="0"/>
    <x v="1"/>
    <n v="403"/>
    <x v="1"/>
    <n v="133.37"/>
    <n v="1"/>
    <n v="133.37"/>
    <n v="84.590000149999995"/>
    <n v="48.77999985000001"/>
    <n v="84.590000149999995"/>
  </r>
  <r>
    <n v="14960"/>
    <d v="2020-05-07T00:00:00"/>
    <s v="07-May-20"/>
    <x v="0"/>
    <x v="0"/>
    <n v="9857"/>
    <x v="9"/>
    <x v="9"/>
    <x v="1"/>
    <x v="1"/>
    <x v="0"/>
    <x v="6"/>
    <n v="365"/>
    <x v="1"/>
    <n v="94.75"/>
    <n v="1"/>
    <n v="94.75"/>
    <n v="30.5699997"/>
    <n v="64.180000300000003"/>
    <n v="30.5699997"/>
  </r>
  <r>
    <n v="8678"/>
    <d v="2020-05-07T00:00:00"/>
    <s v="07-May-20"/>
    <x v="0"/>
    <x v="0"/>
    <n v="11149"/>
    <x v="1"/>
    <x v="9"/>
    <x v="1"/>
    <x v="1"/>
    <x v="2"/>
    <x v="9"/>
    <n v="191"/>
    <x v="5"/>
    <n v="85"/>
    <n v="5"/>
    <n v="425"/>
    <n v="273.89999399999999"/>
    <n v="151.10000600000001"/>
    <n v="54.779998800000001"/>
  </r>
  <r>
    <n v="15599"/>
    <d v="2020-05-06T00:00:00"/>
    <s v="06-May-20"/>
    <x v="1"/>
    <x v="0"/>
    <n v="1186"/>
    <x v="105"/>
    <x v="9"/>
    <x v="1"/>
    <x v="1"/>
    <x v="0"/>
    <x v="1"/>
    <n v="403"/>
    <x v="1"/>
    <n v="133.37"/>
    <n v="1"/>
    <n v="133.37"/>
    <n v="84.590000149999995"/>
    <n v="48.77999985000001"/>
    <n v="84.590000149999995"/>
  </r>
  <r>
    <n v="6522"/>
    <d v="2020-05-06T00:00:00"/>
    <s v="06-May-20"/>
    <x v="1"/>
    <x v="0"/>
    <n v="2538"/>
    <x v="63"/>
    <x v="9"/>
    <x v="1"/>
    <x v="1"/>
    <x v="2"/>
    <x v="6"/>
    <n v="365"/>
    <x v="1"/>
    <n v="94.75"/>
    <n v="5"/>
    <n v="473.75"/>
    <n v="152.8499985"/>
    <n v="320.90000150000003"/>
    <n v="30.5699997"/>
  </r>
  <r>
    <n v="12804"/>
    <d v="2020-05-06T00:00:00"/>
    <s v="06-May-20"/>
    <x v="1"/>
    <x v="0"/>
    <n v="4078"/>
    <x v="169"/>
    <x v="9"/>
    <x v="1"/>
    <x v="1"/>
    <x v="0"/>
    <x v="6"/>
    <n v="365"/>
    <x v="1"/>
    <n v="94.75"/>
    <n v="1"/>
    <n v="94.75"/>
    <n v="30.5699997"/>
    <n v="64.180000300000003"/>
    <n v="30.5699997"/>
  </r>
  <r>
    <n v="8455"/>
    <d v="2020-05-05T00:00:00"/>
    <s v="05-May-20"/>
    <x v="2"/>
    <x v="0"/>
    <n v="468"/>
    <x v="118"/>
    <x v="9"/>
    <x v="1"/>
    <x v="1"/>
    <x v="0"/>
    <x v="6"/>
    <n v="365"/>
    <x v="1"/>
    <n v="94.75"/>
    <n v="1"/>
    <n v="94.75"/>
    <n v="30.5699997"/>
    <n v="64.180000300000003"/>
    <n v="30.5699997"/>
  </r>
  <r>
    <n v="12698"/>
    <d v="2020-05-05T00:00:00"/>
    <s v="05-May-20"/>
    <x v="2"/>
    <x v="0"/>
    <n v="3940"/>
    <x v="1"/>
    <x v="9"/>
    <x v="1"/>
    <x v="1"/>
    <x v="0"/>
    <x v="1"/>
    <n v="403"/>
    <x v="1"/>
    <n v="133.37"/>
    <n v="1"/>
    <n v="133.37"/>
    <n v="84.590000149999995"/>
    <n v="48.77999985000001"/>
    <n v="84.590000149999995"/>
  </r>
  <r>
    <n v="14621"/>
    <d v="2020-05-02T00:00:00"/>
    <s v="02-May-20"/>
    <x v="5"/>
    <x v="1"/>
    <n v="8502"/>
    <x v="170"/>
    <x v="9"/>
    <x v="1"/>
    <x v="1"/>
    <x v="1"/>
    <x v="1"/>
    <n v="403"/>
    <x v="1"/>
    <n v="133.37"/>
    <n v="1"/>
    <n v="133.37"/>
    <n v="84.590000149999995"/>
    <n v="48.77999985000001"/>
    <n v="84.590000149999995"/>
  </r>
  <r>
    <n v="14651"/>
    <d v="2020-05-02T00:00:00"/>
    <s v="02-May-20"/>
    <x v="5"/>
    <x v="1"/>
    <n v="11887"/>
    <x v="1"/>
    <x v="9"/>
    <x v="1"/>
    <x v="1"/>
    <x v="0"/>
    <x v="1"/>
    <n v="403"/>
    <x v="1"/>
    <n v="133.37"/>
    <n v="1"/>
    <n v="133.37"/>
    <n v="84.590000149999995"/>
    <n v="48.77999985000001"/>
    <n v="84.590000149999995"/>
  </r>
  <r>
    <n v="10459"/>
    <d v="2020-05-02T00:00:00"/>
    <s v="02-May-20"/>
    <x v="5"/>
    <x v="1"/>
    <n v="9814"/>
    <x v="1"/>
    <x v="15"/>
    <x v="0"/>
    <x v="0"/>
    <x v="2"/>
    <x v="9"/>
    <n v="191"/>
    <x v="5"/>
    <n v="85"/>
    <n v="4"/>
    <n v="340"/>
    <n v="219.11999520000001"/>
    <n v="120.88000479999999"/>
    <n v="54.779998800000001"/>
  </r>
  <r>
    <n v="7888"/>
    <d v="2020-04-26T00:00:00"/>
    <s v="26-Apr-20"/>
    <x v="4"/>
    <x v="1"/>
    <n v="5417"/>
    <x v="48"/>
    <x v="16"/>
    <x v="1"/>
    <x v="0"/>
    <x v="0"/>
    <x v="16"/>
    <n v="502"/>
    <x v="5"/>
    <n v="65"/>
    <n v="3"/>
    <n v="195"/>
    <n v="100.79999541000001"/>
    <n v="94.200004589999992"/>
    <n v="33.599998470000003"/>
  </r>
  <r>
    <n v="7824"/>
    <d v="2020-04-25T00:00:00"/>
    <s v="25-Apr-20"/>
    <x v="5"/>
    <x v="1"/>
    <n v="10679"/>
    <x v="1"/>
    <x v="14"/>
    <x v="1"/>
    <x v="0"/>
    <x v="0"/>
    <x v="6"/>
    <n v="365"/>
    <x v="1"/>
    <n v="94.75"/>
    <n v="3"/>
    <n v="284.25"/>
    <n v="91.709999100000005"/>
    <n v="192.5400009"/>
    <n v="30.5699997"/>
  </r>
  <r>
    <n v="7824"/>
    <d v="2020-04-25T00:00:00"/>
    <s v="25-Apr-20"/>
    <x v="5"/>
    <x v="1"/>
    <n v="10679"/>
    <x v="1"/>
    <x v="14"/>
    <x v="1"/>
    <x v="0"/>
    <x v="0"/>
    <x v="16"/>
    <n v="502"/>
    <x v="5"/>
    <n v="65"/>
    <n v="3"/>
    <n v="195"/>
    <n v="100.79999541000001"/>
    <n v="94.200004589999992"/>
    <n v="33.599998470000003"/>
  </r>
  <r>
    <n v="62545"/>
    <d v="2020-04-23T00:00:00"/>
    <s v="23-Apr-20"/>
    <x v="0"/>
    <x v="0"/>
    <n v="450"/>
    <x v="150"/>
    <x v="9"/>
    <x v="1"/>
    <x v="0"/>
    <x v="0"/>
    <x v="9"/>
    <n v="191"/>
    <x v="5"/>
    <n v="85"/>
    <n v="1"/>
    <n v="85"/>
    <n v="54.779998800000001"/>
    <n v="30.220001199999999"/>
    <n v="54.779998800000001"/>
  </r>
  <r>
    <n v="20202"/>
    <d v="2020-04-22T00:00:00"/>
    <s v="22-Apr-20"/>
    <x v="1"/>
    <x v="0"/>
    <n v="11784"/>
    <x v="83"/>
    <x v="21"/>
    <x v="1"/>
    <x v="0"/>
    <x v="0"/>
    <x v="9"/>
    <n v="191"/>
    <x v="5"/>
    <n v="85"/>
    <n v="1"/>
    <n v="85"/>
    <n v="54.779998800000001"/>
    <n v="30.220001199999999"/>
    <n v="54.779998800000001"/>
  </r>
  <r>
    <n v="24764"/>
    <d v="2020-04-22T00:00:00"/>
    <s v="22-Apr-20"/>
    <x v="1"/>
    <x v="0"/>
    <n v="8551"/>
    <x v="171"/>
    <x v="10"/>
    <x v="0"/>
    <x v="0"/>
    <x v="0"/>
    <x v="1"/>
    <n v="403"/>
    <x v="1"/>
    <n v="133.37"/>
    <n v="1"/>
    <n v="133.37"/>
    <n v="84.590000149999995"/>
    <n v="48.77999985000001"/>
    <n v="84.590000149999995"/>
  </r>
  <r>
    <n v="20250"/>
    <d v="2020-04-20T00:00:00"/>
    <s v="20-Apr-20"/>
    <x v="3"/>
    <x v="0"/>
    <n v="376"/>
    <x v="54"/>
    <x v="9"/>
    <x v="1"/>
    <x v="0"/>
    <x v="0"/>
    <x v="1"/>
    <n v="403"/>
    <x v="1"/>
    <n v="133.37"/>
    <n v="1"/>
    <n v="133.37"/>
    <n v="84.590000149999995"/>
    <n v="48.77999985000001"/>
    <n v="84.590000149999995"/>
  </r>
  <r>
    <n v="70433"/>
    <d v="2020-04-19T00:00:00"/>
    <s v="19-Apr-20"/>
    <x v="4"/>
    <x v="1"/>
    <n v="13986"/>
    <x v="172"/>
    <x v="21"/>
    <x v="1"/>
    <x v="0"/>
    <x v="0"/>
    <x v="22"/>
    <n v="1350"/>
    <x v="5"/>
    <n v="22.74"/>
    <n v="1"/>
    <n v="22.74"/>
    <n v="14.6999969"/>
    <n v="8.0400030999999981"/>
    <n v="14.6999969"/>
  </r>
  <r>
    <n v="8488"/>
    <d v="2020-04-19T00:00:00"/>
    <s v="19-Apr-20"/>
    <x v="4"/>
    <x v="1"/>
    <n v="9154"/>
    <x v="173"/>
    <x v="112"/>
    <x v="0"/>
    <x v="0"/>
    <x v="2"/>
    <x v="9"/>
    <n v="191"/>
    <x v="5"/>
    <n v="85"/>
    <n v="4"/>
    <n v="340"/>
    <n v="219.11999520000001"/>
    <n v="120.88000479999999"/>
    <n v="54.779998800000001"/>
  </r>
  <r>
    <n v="17829"/>
    <d v="2020-04-18T00:00:00"/>
    <s v="18-Apr-20"/>
    <x v="5"/>
    <x v="1"/>
    <n v="10492"/>
    <x v="1"/>
    <x v="14"/>
    <x v="1"/>
    <x v="0"/>
    <x v="0"/>
    <x v="1"/>
    <n v="403"/>
    <x v="1"/>
    <n v="133.37"/>
    <n v="1"/>
    <n v="133.37"/>
    <n v="84.590000149999995"/>
    <n v="48.77999985000001"/>
    <n v="84.590000149999995"/>
  </r>
  <r>
    <n v="1186"/>
    <d v="2020-04-18T00:00:00"/>
    <s v="18-Apr-20"/>
    <x v="5"/>
    <x v="1"/>
    <n v="11947"/>
    <x v="1"/>
    <x v="4"/>
    <x v="0"/>
    <x v="0"/>
    <x v="0"/>
    <x v="9"/>
    <n v="191"/>
    <x v="5"/>
    <n v="85"/>
    <n v="4"/>
    <n v="340"/>
    <n v="219.11999520000001"/>
    <n v="120.88000479999999"/>
    <n v="54.779998800000001"/>
  </r>
  <r>
    <n v="75920"/>
    <d v="2020-04-18T00:00:00"/>
    <s v="18-Apr-20"/>
    <x v="5"/>
    <x v="1"/>
    <n v="19473"/>
    <x v="174"/>
    <x v="113"/>
    <x v="0"/>
    <x v="0"/>
    <x v="0"/>
    <x v="2"/>
    <n v="1360"/>
    <x v="2"/>
    <n v="370"/>
    <n v="1"/>
    <n v="370"/>
    <n v="249.0899963"/>
    <n v="120.9100037"/>
    <n v="249.0899963"/>
  </r>
  <r>
    <n v="21906"/>
    <d v="2020-04-16T00:00:00"/>
    <s v="16-Apr-20"/>
    <x v="0"/>
    <x v="0"/>
    <n v="6961"/>
    <x v="175"/>
    <x v="114"/>
    <x v="0"/>
    <x v="0"/>
    <x v="0"/>
    <x v="1"/>
    <n v="403"/>
    <x v="1"/>
    <n v="133.37"/>
    <n v="1"/>
    <n v="133.37"/>
    <n v="84.590000149999995"/>
    <n v="48.77999985000001"/>
    <n v="84.590000149999995"/>
  </r>
  <r>
    <n v="75924"/>
    <d v="2020-04-14T00:00:00"/>
    <s v="14-Apr-20"/>
    <x v="2"/>
    <x v="0"/>
    <n v="19477"/>
    <x v="176"/>
    <x v="8"/>
    <x v="1"/>
    <x v="0"/>
    <x v="0"/>
    <x v="2"/>
    <n v="1360"/>
    <x v="2"/>
    <n v="370"/>
    <n v="1"/>
    <n v="370"/>
    <n v="249.0899963"/>
    <n v="120.9100037"/>
    <n v="249.0899963"/>
  </r>
  <r>
    <n v="7884"/>
    <d v="2020-04-06T00:00:00"/>
    <s v="06-Apr-20"/>
    <x v="3"/>
    <x v="0"/>
    <n v="4899"/>
    <x v="177"/>
    <x v="9"/>
    <x v="1"/>
    <x v="1"/>
    <x v="0"/>
    <x v="6"/>
    <n v="365"/>
    <x v="1"/>
    <n v="94.75"/>
    <n v="1"/>
    <n v="94.75"/>
    <n v="30.5699997"/>
    <n v="64.180000300000003"/>
    <n v="30.5699997"/>
  </r>
  <r>
    <n v="4427"/>
    <d v="2020-04-06T00:00:00"/>
    <s v="06-Apr-20"/>
    <x v="3"/>
    <x v="0"/>
    <n v="8397"/>
    <x v="1"/>
    <x v="9"/>
    <x v="1"/>
    <x v="1"/>
    <x v="2"/>
    <x v="6"/>
    <n v="365"/>
    <x v="1"/>
    <n v="94.75"/>
    <n v="5"/>
    <n v="473.75"/>
    <n v="152.8499985"/>
    <n v="320.90000150000003"/>
    <n v="30.5699997"/>
  </r>
  <r>
    <n v="6358"/>
    <d v="2020-04-03T00:00:00"/>
    <s v="03-Apr-20"/>
    <x v="6"/>
    <x v="0"/>
    <n v="4209"/>
    <x v="178"/>
    <x v="9"/>
    <x v="1"/>
    <x v="1"/>
    <x v="2"/>
    <x v="21"/>
    <n v="627"/>
    <x v="0"/>
    <n v="165"/>
    <n v="5"/>
    <n v="825"/>
    <n v="613.65001700000005"/>
    <n v="211.34998299999995"/>
    <n v="122.73000340000002"/>
  </r>
  <r>
    <n v="14685"/>
    <d v="2020-04-03T00:00:00"/>
    <s v="03-Apr-20"/>
    <x v="6"/>
    <x v="0"/>
    <n v="10563"/>
    <x v="1"/>
    <x v="115"/>
    <x v="0"/>
    <x v="0"/>
    <x v="2"/>
    <x v="6"/>
    <n v="365"/>
    <x v="1"/>
    <n v="94.75"/>
    <n v="4"/>
    <n v="379"/>
    <n v="122.2799988"/>
    <n v="256.72000120000001"/>
    <n v="30.5699997"/>
  </r>
  <r>
    <n v="6245"/>
    <d v="2020-04-02T00:00:00"/>
    <s v="02-Apr-20"/>
    <x v="0"/>
    <x v="0"/>
    <n v="7784"/>
    <x v="1"/>
    <x v="9"/>
    <x v="1"/>
    <x v="1"/>
    <x v="2"/>
    <x v="16"/>
    <n v="502"/>
    <x v="5"/>
    <n v="65"/>
    <n v="5"/>
    <n v="325"/>
    <n v="167.99999235000001"/>
    <n v="157.00000764999999"/>
    <n v="33.599998470000003"/>
  </r>
  <r>
    <n v="5991"/>
    <d v="2020-03-29T00:00:00"/>
    <s v="29-Mar-20"/>
    <x v="4"/>
    <x v="1"/>
    <n v="4673"/>
    <x v="179"/>
    <x v="25"/>
    <x v="1"/>
    <x v="0"/>
    <x v="0"/>
    <x v="16"/>
    <n v="502"/>
    <x v="5"/>
    <n v="65"/>
    <n v="3"/>
    <n v="195"/>
    <n v="100.79999541000001"/>
    <n v="94.200004589999992"/>
    <n v="33.599998470000003"/>
  </r>
  <r>
    <n v="40085"/>
    <d v="2020-03-28T00:00:00"/>
    <s v="28-Mar-20"/>
    <x v="5"/>
    <x v="1"/>
    <n v="2426"/>
    <x v="180"/>
    <x v="11"/>
    <x v="1"/>
    <x v="0"/>
    <x v="0"/>
    <x v="16"/>
    <n v="502"/>
    <x v="5"/>
    <n v="65"/>
    <n v="4"/>
    <n v="260"/>
    <n v="134.39999388000001"/>
    <n v="125.60000611999999"/>
    <n v="33.599998470000003"/>
  </r>
  <r>
    <n v="40085"/>
    <d v="2020-03-27T00:00:00"/>
    <s v="27-Mar-20"/>
    <x v="6"/>
    <x v="0"/>
    <n v="2426"/>
    <x v="180"/>
    <x v="11"/>
    <x v="1"/>
    <x v="0"/>
    <x v="0"/>
    <x v="21"/>
    <n v="627"/>
    <x v="0"/>
    <n v="165"/>
    <n v="4"/>
    <n v="660"/>
    <n v="490.9200136"/>
    <n v="169.0799864"/>
    <n v="122.7300034"/>
  </r>
  <r>
    <n v="37867"/>
    <d v="2020-03-26T00:00:00"/>
    <s v="26-Mar-20"/>
    <x v="0"/>
    <x v="0"/>
    <n v="11776"/>
    <x v="1"/>
    <x v="21"/>
    <x v="1"/>
    <x v="0"/>
    <x v="0"/>
    <x v="6"/>
    <n v="365"/>
    <x v="1"/>
    <n v="94.75"/>
    <n v="4"/>
    <n v="379"/>
    <n v="122.2799988"/>
    <n v="256.72000120000001"/>
    <n v="30.5699997"/>
  </r>
  <r>
    <n v="36269"/>
    <d v="2020-03-25T00:00:00"/>
    <s v="25-Mar-20"/>
    <x v="1"/>
    <x v="0"/>
    <n v="3466"/>
    <x v="1"/>
    <x v="25"/>
    <x v="1"/>
    <x v="0"/>
    <x v="0"/>
    <x v="6"/>
    <n v="365"/>
    <x v="1"/>
    <n v="94.75"/>
    <n v="4"/>
    <n v="379"/>
    <n v="122.2799988"/>
    <n v="256.72000120000001"/>
    <n v="30.5699997"/>
  </r>
  <r>
    <n v="31905"/>
    <d v="2020-03-24T00:00:00"/>
    <s v="24-Mar-20"/>
    <x v="2"/>
    <x v="0"/>
    <n v="7060"/>
    <x v="138"/>
    <x v="92"/>
    <x v="2"/>
    <x v="0"/>
    <x v="0"/>
    <x v="6"/>
    <n v="365"/>
    <x v="1"/>
    <n v="94.75"/>
    <n v="4"/>
    <n v="379"/>
    <n v="122.2799988"/>
    <n v="256.72000120000001"/>
    <n v="30.5699997"/>
  </r>
  <r>
    <n v="37867"/>
    <d v="2020-03-23T00:00:00"/>
    <s v="23-Mar-20"/>
    <x v="3"/>
    <x v="0"/>
    <n v="11776"/>
    <x v="1"/>
    <x v="21"/>
    <x v="1"/>
    <x v="0"/>
    <x v="0"/>
    <x v="6"/>
    <n v="365"/>
    <x v="1"/>
    <n v="94.75"/>
    <n v="4"/>
    <n v="379"/>
    <n v="122.2799988"/>
    <n v="256.72000120000001"/>
    <n v="30.5699997"/>
  </r>
  <r>
    <n v="71195"/>
    <d v="2020-03-23T00:00:00"/>
    <s v="23-Mar-20"/>
    <x v="3"/>
    <x v="0"/>
    <n v="14748"/>
    <x v="181"/>
    <x v="21"/>
    <x v="1"/>
    <x v="0"/>
    <x v="0"/>
    <x v="11"/>
    <n v="1353"/>
    <x v="5"/>
    <n v="9.59"/>
    <n v="1"/>
    <n v="9.59"/>
    <n v="3.6100006100000002"/>
    <n v="5.9799993899999997"/>
    <n v="3.6100006100000002"/>
  </r>
  <r>
    <n v="20072"/>
    <d v="2020-03-22T00:00:00"/>
    <s v="22-Mar-20"/>
    <x v="4"/>
    <x v="1"/>
    <n v="4279"/>
    <x v="48"/>
    <x v="9"/>
    <x v="1"/>
    <x v="1"/>
    <x v="0"/>
    <x v="1"/>
    <n v="403"/>
    <x v="1"/>
    <n v="133.37"/>
    <n v="1"/>
    <n v="133.37"/>
    <n v="84.590000149999995"/>
    <n v="48.77999985000001"/>
    <n v="84.590000149999995"/>
  </r>
  <r>
    <n v="11494"/>
    <d v="2020-03-22T00:00:00"/>
    <s v="22-Mar-20"/>
    <x v="4"/>
    <x v="1"/>
    <n v="4366"/>
    <x v="182"/>
    <x v="25"/>
    <x v="1"/>
    <x v="0"/>
    <x v="0"/>
    <x v="1"/>
    <n v="403"/>
    <x v="1"/>
    <n v="133.37"/>
    <n v="1"/>
    <n v="133.37"/>
    <n v="84.590000149999995"/>
    <n v="48.77999985000001"/>
    <n v="84.590000149999995"/>
  </r>
  <r>
    <n v="37763"/>
    <d v="2020-03-22T00:00:00"/>
    <s v="22-Mar-20"/>
    <x v="4"/>
    <x v="1"/>
    <n v="5870"/>
    <x v="183"/>
    <x v="38"/>
    <x v="1"/>
    <x v="0"/>
    <x v="0"/>
    <x v="6"/>
    <n v="365"/>
    <x v="1"/>
    <n v="94.75"/>
    <n v="4"/>
    <n v="379"/>
    <n v="122.2799988"/>
    <n v="256.72000120000001"/>
    <n v="30.5699997"/>
  </r>
  <r>
    <n v="22679"/>
    <d v="2020-03-22T00:00:00"/>
    <s v="22-Mar-20"/>
    <x v="4"/>
    <x v="1"/>
    <n v="6951"/>
    <x v="63"/>
    <x v="116"/>
    <x v="0"/>
    <x v="0"/>
    <x v="0"/>
    <x v="1"/>
    <n v="403"/>
    <x v="1"/>
    <n v="133.37"/>
    <n v="1"/>
    <n v="133.37"/>
    <n v="84.590000149999995"/>
    <n v="48.77999985000001"/>
    <n v="84.590000149999995"/>
  </r>
  <r>
    <n v="67082"/>
    <d v="2020-03-21T00:00:00"/>
    <s v="21-Mar-20"/>
    <x v="5"/>
    <x v="1"/>
    <n v="12117"/>
    <x v="1"/>
    <x v="21"/>
    <x v="1"/>
    <x v="0"/>
    <x v="0"/>
    <x v="1"/>
    <n v="403"/>
    <x v="1"/>
    <n v="133.37"/>
    <n v="1"/>
    <n v="133.37"/>
    <n v="84.590000149999995"/>
    <n v="48.77999985000001"/>
    <n v="84.590000149999995"/>
  </r>
  <r>
    <n v="45390"/>
    <d v="2020-03-21T00:00:00"/>
    <s v="21-Mar-20"/>
    <x v="5"/>
    <x v="1"/>
    <n v="19"/>
    <x v="175"/>
    <x v="9"/>
    <x v="1"/>
    <x v="0"/>
    <x v="0"/>
    <x v="1"/>
    <n v="403"/>
    <x v="1"/>
    <n v="133.37"/>
    <n v="1"/>
    <n v="133.37"/>
    <n v="84.590000149999995"/>
    <n v="48.77999985000001"/>
    <n v="84.590000149999995"/>
  </r>
  <r>
    <n v="32102"/>
    <d v="2020-03-21T00:00:00"/>
    <s v="21-Mar-20"/>
    <x v="5"/>
    <x v="1"/>
    <n v="6352"/>
    <x v="1"/>
    <x v="38"/>
    <x v="1"/>
    <x v="0"/>
    <x v="0"/>
    <x v="30"/>
    <n v="282"/>
    <x v="5"/>
    <n v="185"/>
    <n v="4"/>
    <n v="740"/>
    <n v="399.48001099999999"/>
    <n v="340.51998900000001"/>
    <n v="99.870002749999998"/>
  </r>
  <r>
    <n v="11655"/>
    <d v="2020-03-20T00:00:00"/>
    <s v="20-Mar-20"/>
    <x v="6"/>
    <x v="0"/>
    <n v="10208"/>
    <x v="184"/>
    <x v="27"/>
    <x v="1"/>
    <x v="0"/>
    <x v="0"/>
    <x v="1"/>
    <n v="403"/>
    <x v="1"/>
    <n v="133.37"/>
    <n v="1"/>
    <n v="133.37"/>
    <n v="84.590000149999995"/>
    <n v="48.77999985000001"/>
    <n v="84.590000149999995"/>
  </r>
  <r>
    <n v="39159"/>
    <d v="2020-03-20T00:00:00"/>
    <s v="20-Mar-20"/>
    <x v="6"/>
    <x v="0"/>
    <n v="11292"/>
    <x v="185"/>
    <x v="21"/>
    <x v="1"/>
    <x v="0"/>
    <x v="0"/>
    <x v="16"/>
    <n v="502"/>
    <x v="5"/>
    <n v="65"/>
    <n v="4"/>
    <n v="260"/>
    <n v="134.39999388000001"/>
    <n v="125.60000611999999"/>
    <n v="33.599998470000003"/>
  </r>
  <r>
    <n v="62971"/>
    <d v="2020-03-20T00:00:00"/>
    <s v="20-Mar-20"/>
    <x v="6"/>
    <x v="0"/>
    <n v="6316"/>
    <x v="1"/>
    <x v="38"/>
    <x v="1"/>
    <x v="0"/>
    <x v="0"/>
    <x v="1"/>
    <n v="403"/>
    <x v="1"/>
    <n v="133.37"/>
    <n v="1"/>
    <n v="133.37"/>
    <n v="84.590000149999995"/>
    <n v="48.77999985000001"/>
    <n v="84.590000149999995"/>
  </r>
  <r>
    <n v="24160"/>
    <d v="2020-03-19T00:00:00"/>
    <s v="19-Mar-20"/>
    <x v="0"/>
    <x v="0"/>
    <n v="12160"/>
    <x v="172"/>
    <x v="21"/>
    <x v="1"/>
    <x v="0"/>
    <x v="0"/>
    <x v="31"/>
    <n v="885"/>
    <x v="0"/>
    <n v="52.99"/>
    <n v="4"/>
    <n v="211.96"/>
    <n v="143.44000244"/>
    <n v="68.519997560000007"/>
    <n v="35.86000061"/>
  </r>
  <r>
    <n v="11643"/>
    <d v="2020-03-19T00:00:00"/>
    <s v="19-Mar-20"/>
    <x v="0"/>
    <x v="0"/>
    <n v="823"/>
    <x v="186"/>
    <x v="11"/>
    <x v="1"/>
    <x v="0"/>
    <x v="0"/>
    <x v="1"/>
    <n v="403"/>
    <x v="1"/>
    <n v="133.37"/>
    <n v="1"/>
    <n v="133.37"/>
    <n v="84.590000149999995"/>
    <n v="48.77999985000001"/>
    <n v="84.590000149999995"/>
  </r>
  <r>
    <n v="21966"/>
    <d v="2020-03-17T00:00:00"/>
    <s v="17-Mar-20"/>
    <x v="2"/>
    <x v="0"/>
    <n v="10291"/>
    <x v="1"/>
    <x v="0"/>
    <x v="0"/>
    <x v="0"/>
    <x v="0"/>
    <x v="1"/>
    <n v="403"/>
    <x v="1"/>
    <n v="133.37"/>
    <n v="1"/>
    <n v="133.37"/>
    <n v="84.590000149999995"/>
    <n v="48.77999985000001"/>
    <n v="84.590000149999995"/>
  </r>
  <r>
    <n v="21906"/>
    <d v="2020-03-16T00:00:00"/>
    <s v="16-Mar-20"/>
    <x v="3"/>
    <x v="0"/>
    <n v="6961"/>
    <x v="175"/>
    <x v="114"/>
    <x v="0"/>
    <x v="0"/>
    <x v="0"/>
    <x v="6"/>
    <n v="365"/>
    <x v="1"/>
    <n v="94.75"/>
    <n v="1"/>
    <n v="94.75"/>
    <n v="30.5699997"/>
    <n v="64.180000300000003"/>
    <n v="30.5699997"/>
  </r>
  <r>
    <n v="19732"/>
    <d v="2020-03-16T00:00:00"/>
    <s v="16-Mar-20"/>
    <x v="3"/>
    <x v="0"/>
    <n v="6402"/>
    <x v="187"/>
    <x v="23"/>
    <x v="0"/>
    <x v="0"/>
    <x v="2"/>
    <x v="6"/>
    <n v="365"/>
    <x v="1"/>
    <n v="94.75"/>
    <n v="4"/>
    <n v="379"/>
    <n v="122.2799988"/>
    <n v="256.72000120000001"/>
    <n v="30.5699997"/>
  </r>
  <r>
    <n v="75921"/>
    <d v="2020-03-16T00:00:00"/>
    <s v="16-Mar-20"/>
    <x v="3"/>
    <x v="0"/>
    <n v="19474"/>
    <x v="188"/>
    <x v="117"/>
    <x v="0"/>
    <x v="0"/>
    <x v="0"/>
    <x v="2"/>
    <n v="1360"/>
    <x v="2"/>
    <n v="370"/>
    <n v="1"/>
    <n v="370"/>
    <n v="249.0899963"/>
    <n v="120.9100037"/>
    <n v="249.0899963"/>
  </r>
  <r>
    <n v="4919"/>
    <d v="2020-03-13T00:00:00"/>
    <s v="13-Mar-20"/>
    <x v="6"/>
    <x v="0"/>
    <n v="647"/>
    <x v="189"/>
    <x v="9"/>
    <x v="1"/>
    <x v="1"/>
    <x v="2"/>
    <x v="16"/>
    <n v="502"/>
    <x v="5"/>
    <n v="65"/>
    <n v="5"/>
    <n v="325"/>
    <n v="167.99999235000001"/>
    <n v="157.00000764999999"/>
    <n v="33.599998470000003"/>
  </r>
  <r>
    <n v="75936"/>
    <d v="2020-03-13T00:00:00"/>
    <s v="13-Mar-20"/>
    <x v="6"/>
    <x v="0"/>
    <n v="19489"/>
    <x v="190"/>
    <x v="47"/>
    <x v="1"/>
    <x v="0"/>
    <x v="0"/>
    <x v="2"/>
    <n v="1360"/>
    <x v="2"/>
    <n v="370"/>
    <n v="1"/>
    <n v="370"/>
    <n v="249.0899963"/>
    <n v="120.9100037"/>
    <n v="249.0899963"/>
  </r>
  <r>
    <n v="45461"/>
    <d v="2020-03-12T00:00:00"/>
    <s v="12-Mar-20"/>
    <x v="0"/>
    <x v="0"/>
    <n v="4741"/>
    <x v="1"/>
    <x v="25"/>
    <x v="1"/>
    <x v="0"/>
    <x v="0"/>
    <x v="16"/>
    <n v="502"/>
    <x v="5"/>
    <n v="65"/>
    <n v="4"/>
    <n v="260"/>
    <n v="134.39999388000001"/>
    <n v="125.60000611999999"/>
    <n v="33.599998470000003"/>
  </r>
  <r>
    <n v="75738"/>
    <d v="2020-03-12T00:00:00"/>
    <s v="12-Mar-20"/>
    <x v="0"/>
    <x v="0"/>
    <n v="19291"/>
    <x v="191"/>
    <x v="118"/>
    <x v="0"/>
    <x v="0"/>
    <x v="0"/>
    <x v="2"/>
    <n v="1360"/>
    <x v="2"/>
    <n v="370"/>
    <n v="1"/>
    <n v="370"/>
    <n v="249.0899963"/>
    <n v="120.9100037"/>
    <n v="249.0899963"/>
  </r>
  <r>
    <n v="21534"/>
    <d v="2020-03-11T00:00:00"/>
    <s v="11-Mar-20"/>
    <x v="1"/>
    <x v="0"/>
    <n v="11216"/>
    <x v="192"/>
    <x v="14"/>
    <x v="1"/>
    <x v="0"/>
    <x v="0"/>
    <x v="21"/>
    <n v="627"/>
    <x v="0"/>
    <n v="165"/>
    <n v="4"/>
    <n v="660"/>
    <n v="490.9200136"/>
    <n v="169.0799864"/>
    <n v="122.7300034"/>
  </r>
  <r>
    <n v="75739"/>
    <d v="2020-03-11T00:00:00"/>
    <s v="11-Mar-20"/>
    <x v="1"/>
    <x v="0"/>
    <n v="19292"/>
    <x v="193"/>
    <x v="112"/>
    <x v="0"/>
    <x v="0"/>
    <x v="0"/>
    <x v="2"/>
    <n v="1360"/>
    <x v="2"/>
    <n v="370"/>
    <n v="1"/>
    <n v="370"/>
    <n v="249.0899963"/>
    <n v="120.9100037"/>
    <n v="249.0899963"/>
  </r>
  <r>
    <n v="75740"/>
    <d v="2020-03-10T00:00:00"/>
    <s v="10-Mar-20"/>
    <x v="2"/>
    <x v="0"/>
    <n v="19293"/>
    <x v="53"/>
    <x v="26"/>
    <x v="1"/>
    <x v="0"/>
    <x v="2"/>
    <x v="2"/>
    <n v="1360"/>
    <x v="2"/>
    <n v="370"/>
    <n v="1"/>
    <n v="370"/>
    <n v="249.0899963"/>
    <n v="120.9100037"/>
    <n v="249.0899963"/>
  </r>
  <r>
    <n v="50054"/>
    <d v="2020-02-27T00:00:00"/>
    <s v="27-Feb-20"/>
    <x v="0"/>
    <x v="0"/>
    <n v="1362"/>
    <x v="1"/>
    <x v="11"/>
    <x v="1"/>
    <x v="0"/>
    <x v="0"/>
    <x v="16"/>
    <n v="502"/>
    <x v="5"/>
    <n v="65"/>
    <n v="4"/>
    <n v="260"/>
    <n v="134.39999388000001"/>
    <n v="125.60000611999999"/>
    <n v="33.599998470000003"/>
  </r>
  <r>
    <n v="24661"/>
    <d v="2020-02-26T00:00:00"/>
    <s v="26-Feb-20"/>
    <x v="1"/>
    <x v="0"/>
    <n v="5728"/>
    <x v="144"/>
    <x v="38"/>
    <x v="1"/>
    <x v="0"/>
    <x v="0"/>
    <x v="21"/>
    <n v="627"/>
    <x v="0"/>
    <n v="165"/>
    <n v="4"/>
    <n v="660"/>
    <n v="490.9200136"/>
    <n v="169.0799864"/>
    <n v="122.7300034"/>
  </r>
  <r>
    <n v="30802"/>
    <d v="2020-02-25T00:00:00"/>
    <s v="25-Feb-20"/>
    <x v="2"/>
    <x v="0"/>
    <n v="8422"/>
    <x v="89"/>
    <x v="9"/>
    <x v="1"/>
    <x v="1"/>
    <x v="2"/>
    <x v="32"/>
    <n v="37"/>
    <x v="1"/>
    <n v="34.950000000000003"/>
    <n v="5"/>
    <n v="174.75"/>
    <n v="67.75000095"/>
    <n v="106.99999905"/>
    <n v="13.55000019"/>
  </r>
  <r>
    <n v="31145"/>
    <d v="2020-02-24T00:00:00"/>
    <s v="24-Feb-20"/>
    <x v="3"/>
    <x v="0"/>
    <n v="9803"/>
    <x v="194"/>
    <x v="9"/>
    <x v="1"/>
    <x v="1"/>
    <x v="2"/>
    <x v="9"/>
    <n v="191"/>
    <x v="5"/>
    <n v="85"/>
    <n v="5"/>
    <n v="425"/>
    <n v="273.89999399999999"/>
    <n v="151.10000600000001"/>
    <n v="54.779998800000001"/>
  </r>
  <r>
    <n v="24453"/>
    <d v="2020-02-23T00:00:00"/>
    <s v="23-Feb-20"/>
    <x v="4"/>
    <x v="1"/>
    <n v="4841"/>
    <x v="195"/>
    <x v="9"/>
    <x v="1"/>
    <x v="1"/>
    <x v="2"/>
    <x v="9"/>
    <n v="191"/>
    <x v="5"/>
    <n v="85"/>
    <n v="5"/>
    <n v="425"/>
    <n v="273.89999399999999"/>
    <n v="151.10000600000001"/>
    <n v="54.779998800000001"/>
  </r>
  <r>
    <n v="24438"/>
    <d v="2020-02-23T00:00:00"/>
    <s v="23-Feb-20"/>
    <x v="4"/>
    <x v="1"/>
    <n v="12038"/>
    <x v="1"/>
    <x v="74"/>
    <x v="0"/>
    <x v="0"/>
    <x v="0"/>
    <x v="1"/>
    <n v="403"/>
    <x v="1"/>
    <n v="133.37"/>
    <n v="1"/>
    <n v="133.37"/>
    <n v="84.590000149999995"/>
    <n v="48.77999985000001"/>
    <n v="84.590000149999995"/>
  </r>
  <r>
    <n v="22811"/>
    <d v="2020-02-22T00:00:00"/>
    <s v="22-Feb-20"/>
    <x v="5"/>
    <x v="1"/>
    <n v="1962"/>
    <x v="1"/>
    <x v="9"/>
    <x v="1"/>
    <x v="1"/>
    <x v="2"/>
    <x v="6"/>
    <n v="365"/>
    <x v="1"/>
    <n v="94.75"/>
    <n v="5"/>
    <n v="473.75"/>
    <n v="152.8499985"/>
    <n v="320.90000150000003"/>
    <n v="30.5699997"/>
  </r>
  <r>
    <n v="20234"/>
    <d v="2020-02-22T00:00:00"/>
    <s v="22-Feb-20"/>
    <x v="5"/>
    <x v="1"/>
    <n v="7132"/>
    <x v="196"/>
    <x v="9"/>
    <x v="1"/>
    <x v="1"/>
    <x v="0"/>
    <x v="9"/>
    <n v="191"/>
    <x v="5"/>
    <n v="85"/>
    <n v="1"/>
    <n v="85"/>
    <n v="54.779998800000001"/>
    <n v="30.220001199999999"/>
    <n v="54.779998800000001"/>
  </r>
  <r>
    <n v="26073"/>
    <d v="2020-02-22T00:00:00"/>
    <s v="22-Feb-20"/>
    <x v="5"/>
    <x v="1"/>
    <n v="9148"/>
    <x v="197"/>
    <x v="9"/>
    <x v="1"/>
    <x v="1"/>
    <x v="2"/>
    <x v="16"/>
    <n v="502"/>
    <x v="5"/>
    <n v="65"/>
    <n v="5"/>
    <n v="325"/>
    <n v="167.99999235000001"/>
    <n v="157.00000764999999"/>
    <n v="33.599998470000003"/>
  </r>
  <r>
    <n v="24230"/>
    <d v="2020-02-22T00:00:00"/>
    <s v="22-Feb-20"/>
    <x v="5"/>
    <x v="1"/>
    <n v="1718"/>
    <x v="1"/>
    <x v="12"/>
    <x v="0"/>
    <x v="0"/>
    <x v="0"/>
    <x v="6"/>
    <n v="365"/>
    <x v="1"/>
    <n v="94.75"/>
    <n v="1"/>
    <n v="94.75"/>
    <n v="30.5699997"/>
    <n v="64.180000300000003"/>
    <n v="30.5699997"/>
  </r>
  <r>
    <n v="21193"/>
    <d v="2020-02-21T00:00:00"/>
    <s v="21-Feb-20"/>
    <x v="6"/>
    <x v="0"/>
    <n v="5074"/>
    <x v="1"/>
    <x v="9"/>
    <x v="1"/>
    <x v="1"/>
    <x v="2"/>
    <x v="16"/>
    <n v="502"/>
    <x v="5"/>
    <n v="65"/>
    <n v="5"/>
    <n v="325"/>
    <n v="167.99999235000001"/>
    <n v="157.00000764999999"/>
    <n v="33.599998470000003"/>
  </r>
  <r>
    <n v="21196"/>
    <d v="2020-02-20T00:00:00"/>
    <s v="20-Feb-20"/>
    <x v="0"/>
    <x v="0"/>
    <n v="6738"/>
    <x v="198"/>
    <x v="9"/>
    <x v="1"/>
    <x v="1"/>
    <x v="2"/>
    <x v="16"/>
    <n v="502"/>
    <x v="5"/>
    <n v="65"/>
    <n v="5"/>
    <n v="325"/>
    <n v="167.99999235000001"/>
    <n v="157.00000764999999"/>
    <n v="33.599998470000003"/>
  </r>
  <r>
    <n v="24764"/>
    <d v="2020-02-20T00:00:00"/>
    <s v="20-Feb-20"/>
    <x v="0"/>
    <x v="0"/>
    <n v="8551"/>
    <x v="171"/>
    <x v="10"/>
    <x v="0"/>
    <x v="0"/>
    <x v="0"/>
    <x v="1"/>
    <n v="403"/>
    <x v="1"/>
    <n v="133.37"/>
    <n v="1"/>
    <n v="133.37"/>
    <n v="84.590000149999995"/>
    <n v="48.77999985000001"/>
    <n v="84.590000149999995"/>
  </r>
  <r>
    <n v="44617"/>
    <d v="2020-02-19T00:00:00"/>
    <s v="19-Feb-20"/>
    <x v="1"/>
    <x v="0"/>
    <n v="2214"/>
    <x v="1"/>
    <x v="9"/>
    <x v="1"/>
    <x v="1"/>
    <x v="2"/>
    <x v="16"/>
    <n v="502"/>
    <x v="5"/>
    <n v="65"/>
    <n v="5"/>
    <n v="325"/>
    <n v="167.99999235000001"/>
    <n v="157.00000764999999"/>
    <n v="33.599998470000003"/>
  </r>
  <r>
    <n v="50226"/>
    <d v="2020-02-18T00:00:00"/>
    <s v="18-Feb-20"/>
    <x v="2"/>
    <x v="0"/>
    <n v="9248"/>
    <x v="72"/>
    <x v="9"/>
    <x v="1"/>
    <x v="1"/>
    <x v="2"/>
    <x v="16"/>
    <n v="502"/>
    <x v="5"/>
    <n v="65"/>
    <n v="5"/>
    <n v="325"/>
    <n v="167.99999235000001"/>
    <n v="157.00000764999999"/>
    <n v="33.599998470000003"/>
  </r>
  <r>
    <n v="21973"/>
    <d v="2020-02-17T00:00:00"/>
    <s v="17-Feb-20"/>
    <x v="3"/>
    <x v="0"/>
    <n v="12033"/>
    <x v="199"/>
    <x v="9"/>
    <x v="1"/>
    <x v="1"/>
    <x v="2"/>
    <x v="21"/>
    <n v="627"/>
    <x v="0"/>
    <n v="165"/>
    <n v="5"/>
    <n v="825"/>
    <n v="613.65001700000005"/>
    <n v="211.34998299999995"/>
    <n v="122.73000340000002"/>
  </r>
  <r>
    <n v="21522"/>
    <d v="2020-02-17T00:00:00"/>
    <s v="17-Feb-20"/>
    <x v="3"/>
    <x v="0"/>
    <n v="5270"/>
    <x v="200"/>
    <x v="4"/>
    <x v="0"/>
    <x v="0"/>
    <x v="0"/>
    <x v="1"/>
    <n v="403"/>
    <x v="1"/>
    <n v="133.37"/>
    <n v="1"/>
    <n v="133.37"/>
    <n v="84.590000149999995"/>
    <n v="48.77999985000001"/>
    <n v="84.590000149999995"/>
  </r>
  <r>
    <n v="23886"/>
    <d v="2020-02-15T00:00:00"/>
    <s v="15-Feb-20"/>
    <x v="5"/>
    <x v="1"/>
    <n v="5243"/>
    <x v="1"/>
    <x v="9"/>
    <x v="1"/>
    <x v="1"/>
    <x v="2"/>
    <x v="9"/>
    <n v="191"/>
    <x v="5"/>
    <n v="85"/>
    <n v="5"/>
    <n v="425"/>
    <n v="273.89999399999999"/>
    <n v="151.10000600000001"/>
    <n v="54.779998800000001"/>
  </r>
  <r>
    <n v="3137"/>
    <d v="2020-02-15T00:00:00"/>
    <s v="15-Feb-20"/>
    <x v="5"/>
    <x v="1"/>
    <n v="8524"/>
    <x v="201"/>
    <x v="9"/>
    <x v="1"/>
    <x v="1"/>
    <x v="2"/>
    <x v="16"/>
    <n v="502"/>
    <x v="5"/>
    <n v="65"/>
    <n v="5"/>
    <n v="325"/>
    <n v="167.99999235000001"/>
    <n v="157.00000764999999"/>
    <n v="33.599998470000003"/>
  </r>
  <r>
    <n v="18245"/>
    <d v="2020-02-14T00:00:00"/>
    <s v="14-Feb-20"/>
    <x v="6"/>
    <x v="0"/>
    <n v="8224"/>
    <x v="202"/>
    <x v="9"/>
    <x v="1"/>
    <x v="1"/>
    <x v="0"/>
    <x v="1"/>
    <n v="403"/>
    <x v="1"/>
    <n v="133.37"/>
    <n v="1"/>
    <n v="133.37"/>
    <n v="84.590000149999995"/>
    <n v="48.77999985000001"/>
    <n v="84.590000149999995"/>
  </r>
  <r>
    <n v="20085"/>
    <d v="2020-02-13T00:00:00"/>
    <s v="13-Feb-20"/>
    <x v="0"/>
    <x v="0"/>
    <n v="7466"/>
    <x v="203"/>
    <x v="9"/>
    <x v="1"/>
    <x v="1"/>
    <x v="0"/>
    <x v="1"/>
    <n v="403"/>
    <x v="1"/>
    <n v="133.37"/>
    <n v="1"/>
    <n v="133.37"/>
    <n v="84.590000149999995"/>
    <n v="48.77999985000001"/>
    <n v="84.590000149999995"/>
  </r>
  <r>
    <n v="19528"/>
    <d v="2020-02-13T00:00:00"/>
    <s v="13-Feb-20"/>
    <x v="0"/>
    <x v="0"/>
    <n v="2364"/>
    <x v="204"/>
    <x v="119"/>
    <x v="0"/>
    <x v="0"/>
    <x v="2"/>
    <x v="9"/>
    <n v="191"/>
    <x v="5"/>
    <n v="85"/>
    <n v="4"/>
    <n v="340"/>
    <n v="219.11999520000001"/>
    <n v="120.88000479999999"/>
    <n v="54.779998800000001"/>
  </r>
  <r>
    <n v="75937"/>
    <d v="2020-02-13T00:00:00"/>
    <s v="13-Feb-20"/>
    <x v="0"/>
    <x v="0"/>
    <n v="19490"/>
    <x v="97"/>
    <x v="10"/>
    <x v="0"/>
    <x v="0"/>
    <x v="0"/>
    <x v="2"/>
    <n v="1360"/>
    <x v="2"/>
    <n v="370"/>
    <n v="1"/>
    <n v="370"/>
    <n v="249.0899963"/>
    <n v="120.9100037"/>
    <n v="249.0899963"/>
  </r>
  <r>
    <n v="65005"/>
    <d v="2020-02-12T00:00:00"/>
    <s v="12-Feb-20"/>
    <x v="1"/>
    <x v="0"/>
    <n v="1956"/>
    <x v="205"/>
    <x v="9"/>
    <x v="1"/>
    <x v="1"/>
    <x v="0"/>
    <x v="1"/>
    <n v="403"/>
    <x v="1"/>
    <n v="133.37"/>
    <n v="1"/>
    <n v="133.37"/>
    <n v="84.590000149999995"/>
    <n v="48.77999985000001"/>
    <n v="84.590000149999995"/>
  </r>
  <r>
    <n v="24063"/>
    <d v="2020-02-12T00:00:00"/>
    <s v="12-Feb-20"/>
    <x v="1"/>
    <x v="0"/>
    <n v="8358"/>
    <x v="1"/>
    <x v="23"/>
    <x v="0"/>
    <x v="0"/>
    <x v="0"/>
    <x v="1"/>
    <n v="403"/>
    <x v="1"/>
    <n v="133.37"/>
    <n v="1"/>
    <n v="133.37"/>
    <n v="84.590000149999995"/>
    <n v="48.77999985000001"/>
    <n v="84.590000149999995"/>
  </r>
  <r>
    <n v="19610"/>
    <d v="2020-02-11T00:00:00"/>
    <s v="11-Feb-20"/>
    <x v="2"/>
    <x v="0"/>
    <n v="387"/>
    <x v="33"/>
    <x v="9"/>
    <x v="1"/>
    <x v="1"/>
    <x v="0"/>
    <x v="1"/>
    <n v="403"/>
    <x v="1"/>
    <n v="133.37"/>
    <n v="1"/>
    <n v="133.37"/>
    <n v="84.590000149999995"/>
    <n v="48.77999985000001"/>
    <n v="84.590000149999995"/>
  </r>
  <r>
    <n v="19380"/>
    <d v="2020-02-11T00:00:00"/>
    <s v="11-Feb-20"/>
    <x v="2"/>
    <x v="0"/>
    <n v="482"/>
    <x v="206"/>
    <x v="9"/>
    <x v="1"/>
    <x v="1"/>
    <x v="0"/>
    <x v="1"/>
    <n v="403"/>
    <x v="1"/>
    <n v="133.37"/>
    <n v="1"/>
    <n v="133.37"/>
    <n v="84.590000149999995"/>
    <n v="48.77999985000001"/>
    <n v="84.590000149999995"/>
  </r>
  <r>
    <n v="19817"/>
    <d v="2020-02-11T00:00:00"/>
    <s v="11-Feb-20"/>
    <x v="2"/>
    <x v="0"/>
    <n v="3490"/>
    <x v="1"/>
    <x v="9"/>
    <x v="1"/>
    <x v="1"/>
    <x v="0"/>
    <x v="1"/>
    <n v="403"/>
    <x v="1"/>
    <n v="133.37"/>
    <n v="1"/>
    <n v="133.37"/>
    <n v="84.590000149999995"/>
    <n v="48.77999985000001"/>
    <n v="84.590000149999995"/>
  </r>
  <r>
    <n v="22076"/>
    <d v="2020-02-11T00:00:00"/>
    <s v="11-Feb-20"/>
    <x v="2"/>
    <x v="0"/>
    <n v="2240"/>
    <x v="207"/>
    <x v="11"/>
    <x v="1"/>
    <x v="0"/>
    <x v="0"/>
    <x v="6"/>
    <n v="365"/>
    <x v="1"/>
    <n v="94.75"/>
    <n v="3"/>
    <n v="284.25"/>
    <n v="91.709999100000005"/>
    <n v="192.5400009"/>
    <n v="30.5699997"/>
  </r>
  <r>
    <n v="21971"/>
    <d v="2020-02-11T00:00:00"/>
    <s v="11-Feb-20"/>
    <x v="2"/>
    <x v="0"/>
    <n v="9163"/>
    <x v="208"/>
    <x v="111"/>
    <x v="0"/>
    <x v="0"/>
    <x v="0"/>
    <x v="1"/>
    <n v="403"/>
    <x v="1"/>
    <n v="133.37"/>
    <n v="1"/>
    <n v="133.37"/>
    <n v="84.590000149999995"/>
    <n v="48.77999985000001"/>
    <n v="84.590000149999995"/>
  </r>
  <r>
    <n v="21907"/>
    <d v="2020-02-11T00:00:00"/>
    <s v="11-Feb-20"/>
    <x v="2"/>
    <x v="0"/>
    <n v="12038"/>
    <x v="1"/>
    <x v="74"/>
    <x v="0"/>
    <x v="0"/>
    <x v="0"/>
    <x v="1"/>
    <n v="403"/>
    <x v="1"/>
    <n v="133.37"/>
    <n v="1"/>
    <n v="133.37"/>
    <n v="84.590000149999995"/>
    <n v="48.77999985000001"/>
    <n v="84.590000149999995"/>
  </r>
  <r>
    <n v="23610"/>
    <d v="2020-02-11T00:00:00"/>
    <s v="11-Feb-20"/>
    <x v="2"/>
    <x v="0"/>
    <n v="6780"/>
    <x v="209"/>
    <x v="49"/>
    <x v="0"/>
    <x v="0"/>
    <x v="0"/>
    <x v="1"/>
    <n v="403"/>
    <x v="1"/>
    <n v="133.37"/>
    <n v="1"/>
    <n v="133.37"/>
    <n v="84.590000149999995"/>
    <n v="48.77999985000001"/>
    <n v="84.590000149999995"/>
  </r>
  <r>
    <n v="75729"/>
    <d v="2020-02-10T00:00:00"/>
    <s v="10-Feb-20"/>
    <x v="3"/>
    <x v="0"/>
    <n v="19282"/>
    <x v="210"/>
    <x v="120"/>
    <x v="0"/>
    <x v="0"/>
    <x v="2"/>
    <x v="2"/>
    <n v="1360"/>
    <x v="2"/>
    <n v="370"/>
    <n v="1"/>
    <n v="370"/>
    <n v="249.0899963"/>
    <n v="120.9100037"/>
    <n v="249.0899963"/>
  </r>
  <r>
    <n v="75915"/>
    <d v="2020-02-09T00:00:00"/>
    <s v="09-Feb-20"/>
    <x v="4"/>
    <x v="1"/>
    <n v="19468"/>
    <x v="211"/>
    <x v="47"/>
    <x v="1"/>
    <x v="0"/>
    <x v="0"/>
    <x v="2"/>
    <n v="1360"/>
    <x v="2"/>
    <n v="370"/>
    <n v="1"/>
    <n v="370"/>
    <n v="249.0899963"/>
    <n v="120.9100037"/>
    <n v="249.0899963"/>
  </r>
  <r>
    <n v="75851"/>
    <d v="2020-02-08T00:00:00"/>
    <s v="08-Feb-20"/>
    <x v="5"/>
    <x v="1"/>
    <n v="19404"/>
    <x v="212"/>
    <x v="13"/>
    <x v="1"/>
    <x v="1"/>
    <x v="2"/>
    <x v="2"/>
    <n v="1360"/>
    <x v="2"/>
    <n v="370"/>
    <n v="1"/>
    <n v="370"/>
    <n v="249.0899963"/>
    <n v="120.9100037"/>
    <n v="249.0899963"/>
  </r>
  <r>
    <n v="75852"/>
    <d v="2020-02-07T00:00:00"/>
    <s v="07-Feb-20"/>
    <x v="6"/>
    <x v="0"/>
    <n v="19405"/>
    <x v="213"/>
    <x v="44"/>
    <x v="0"/>
    <x v="0"/>
    <x v="0"/>
    <x v="2"/>
    <n v="1360"/>
    <x v="2"/>
    <n v="370"/>
    <n v="1"/>
    <n v="370"/>
    <n v="249.0899963"/>
    <n v="120.9100037"/>
    <n v="249.0899963"/>
  </r>
  <r>
    <n v="75853"/>
    <d v="2020-02-06T00:00:00"/>
    <s v="06-Feb-20"/>
    <x v="0"/>
    <x v="0"/>
    <n v="19406"/>
    <x v="214"/>
    <x v="13"/>
    <x v="1"/>
    <x v="1"/>
    <x v="0"/>
    <x v="2"/>
    <n v="1360"/>
    <x v="2"/>
    <n v="370"/>
    <n v="1"/>
    <n v="370"/>
    <n v="249.0899963"/>
    <n v="120.9100037"/>
    <n v="249.0899963"/>
  </r>
  <r>
    <n v="75854"/>
    <d v="2020-02-05T00:00:00"/>
    <s v="05-Feb-20"/>
    <x v="1"/>
    <x v="0"/>
    <n v="19407"/>
    <x v="42"/>
    <x v="121"/>
    <x v="0"/>
    <x v="0"/>
    <x v="0"/>
    <x v="2"/>
    <n v="1360"/>
    <x v="2"/>
    <n v="370"/>
    <n v="1"/>
    <n v="370"/>
    <n v="249.0899963"/>
    <n v="120.9100037"/>
    <n v="249.0899963"/>
  </r>
  <r>
    <n v="75855"/>
    <d v="2020-02-04T00:00:00"/>
    <s v="04-Feb-20"/>
    <x v="2"/>
    <x v="0"/>
    <n v="19408"/>
    <x v="215"/>
    <x v="13"/>
    <x v="1"/>
    <x v="1"/>
    <x v="0"/>
    <x v="2"/>
    <n v="1360"/>
    <x v="2"/>
    <n v="370"/>
    <n v="1"/>
    <n v="370"/>
    <n v="249.0899963"/>
    <n v="120.9100037"/>
    <n v="249.0899963"/>
  </r>
  <r>
    <n v="2263"/>
    <d v="2020-02-04T00:00:00"/>
    <s v="04-Feb-20"/>
    <x v="2"/>
    <x v="0"/>
    <n v="5367"/>
    <x v="13"/>
    <x v="16"/>
    <x v="1"/>
    <x v="0"/>
    <x v="0"/>
    <x v="16"/>
    <n v="502"/>
    <x v="5"/>
    <n v="65"/>
    <n v="3"/>
    <n v="195"/>
    <n v="100.79999541000001"/>
    <n v="94.200004589999992"/>
    <n v="33.599998470000003"/>
  </r>
  <r>
    <n v="2263"/>
    <d v="2020-02-03T00:00:00"/>
    <s v="03-Feb-20"/>
    <x v="3"/>
    <x v="0"/>
    <n v="5367"/>
    <x v="13"/>
    <x v="16"/>
    <x v="1"/>
    <x v="0"/>
    <x v="0"/>
    <x v="16"/>
    <n v="502"/>
    <x v="5"/>
    <n v="65"/>
    <n v="3"/>
    <n v="195"/>
    <n v="100.79999541000001"/>
    <n v="94.200004589999992"/>
    <n v="33.599998470000003"/>
  </r>
  <r>
    <n v="22819"/>
    <d v="2020-02-03T00:00:00"/>
    <s v="03-Feb-20"/>
    <x v="3"/>
    <x v="0"/>
    <n v="10368"/>
    <x v="216"/>
    <x v="14"/>
    <x v="1"/>
    <x v="0"/>
    <x v="0"/>
    <x v="21"/>
    <n v="627"/>
    <x v="0"/>
    <n v="165"/>
    <n v="3"/>
    <n v="495"/>
    <n v="368.19001020000002"/>
    <n v="126.80998979999998"/>
    <n v="122.7300034"/>
  </r>
  <r>
    <n v="75856"/>
    <d v="2020-02-03T00:00:00"/>
    <s v="03-Feb-20"/>
    <x v="3"/>
    <x v="0"/>
    <n v="19409"/>
    <x v="217"/>
    <x v="112"/>
    <x v="0"/>
    <x v="0"/>
    <x v="0"/>
    <x v="2"/>
    <n v="1360"/>
    <x v="2"/>
    <n v="370"/>
    <n v="1"/>
    <n v="370"/>
    <n v="249.0899963"/>
    <n v="120.9100037"/>
    <n v="249.0899963"/>
  </r>
  <r>
    <n v="75803"/>
    <d v="2020-02-03T00:00:00"/>
    <s v="03-Feb-20"/>
    <x v="3"/>
    <x v="0"/>
    <n v="19356"/>
    <x v="218"/>
    <x v="106"/>
    <x v="0"/>
    <x v="0"/>
    <x v="0"/>
    <x v="2"/>
    <n v="1360"/>
    <x v="2"/>
    <n v="370"/>
    <n v="1"/>
    <n v="370"/>
    <n v="249.0899963"/>
    <n v="120.9100037"/>
    <n v="249.0899963"/>
  </r>
  <r>
    <n v="19213"/>
    <d v="2020-02-02T00:00:00"/>
    <s v="02-Feb-20"/>
    <x v="4"/>
    <x v="1"/>
    <n v="3311"/>
    <x v="219"/>
    <x v="9"/>
    <x v="1"/>
    <x v="1"/>
    <x v="0"/>
    <x v="5"/>
    <n v="1004"/>
    <x v="4"/>
    <n v="460.58"/>
    <n v="1"/>
    <n v="460.58"/>
    <n v="268.7900085"/>
    <n v="191.78999149999999"/>
    <n v="268.7900085"/>
  </r>
  <r>
    <n v="2203"/>
    <d v="2020-02-02T00:00:00"/>
    <s v="02-Feb-20"/>
    <x v="4"/>
    <x v="1"/>
    <n v="7701"/>
    <x v="220"/>
    <x v="9"/>
    <x v="1"/>
    <x v="1"/>
    <x v="2"/>
    <x v="9"/>
    <n v="191"/>
    <x v="5"/>
    <n v="85"/>
    <n v="5"/>
    <n v="425"/>
    <n v="273.89999399999999"/>
    <n v="151.10000600000001"/>
    <n v="54.779998800000001"/>
  </r>
  <r>
    <n v="16864"/>
    <d v="2020-02-02T00:00:00"/>
    <s v="02-Feb-20"/>
    <x v="4"/>
    <x v="1"/>
    <n v="10992"/>
    <x v="11"/>
    <x v="14"/>
    <x v="1"/>
    <x v="0"/>
    <x v="0"/>
    <x v="6"/>
    <n v="365"/>
    <x v="1"/>
    <n v="94.75"/>
    <n v="1"/>
    <n v="94.75"/>
    <n v="30.5699997"/>
    <n v="64.180000300000003"/>
    <n v="30.5699997"/>
  </r>
  <r>
    <n v="75804"/>
    <d v="2020-02-02T00:00:00"/>
    <s v="02-Feb-20"/>
    <x v="4"/>
    <x v="1"/>
    <n v="19357"/>
    <x v="221"/>
    <x v="26"/>
    <x v="1"/>
    <x v="0"/>
    <x v="0"/>
    <x v="2"/>
    <n v="1360"/>
    <x v="2"/>
    <n v="370"/>
    <n v="1"/>
    <n v="370"/>
    <n v="249.0899963"/>
    <n v="120.9100037"/>
    <n v="249.0899963"/>
  </r>
  <r>
    <n v="75857"/>
    <d v="2020-02-02T00:00:00"/>
    <s v="02-Feb-20"/>
    <x v="4"/>
    <x v="1"/>
    <n v="19410"/>
    <x v="20"/>
    <x v="47"/>
    <x v="1"/>
    <x v="0"/>
    <x v="0"/>
    <x v="2"/>
    <n v="1360"/>
    <x v="2"/>
    <n v="370"/>
    <n v="1"/>
    <n v="370"/>
    <n v="249.0899963"/>
    <n v="120.9100037"/>
    <n v="249.0899963"/>
  </r>
  <r>
    <n v="14250"/>
    <d v="2020-02-01T00:00:00"/>
    <s v="01-Feb-20"/>
    <x v="5"/>
    <x v="1"/>
    <n v="6010"/>
    <x v="222"/>
    <x v="9"/>
    <x v="1"/>
    <x v="1"/>
    <x v="0"/>
    <x v="4"/>
    <n v="957"/>
    <x v="3"/>
    <n v="80"/>
    <n v="1"/>
    <n v="80"/>
    <n v="47.430000309999997"/>
    <n v="32.569999690000003"/>
    <n v="47.430000309999997"/>
  </r>
  <r>
    <n v="46064"/>
    <d v="2020-02-01T00:00:00"/>
    <s v="01-Feb-20"/>
    <x v="5"/>
    <x v="1"/>
    <n v="6980"/>
    <x v="75"/>
    <x v="92"/>
    <x v="2"/>
    <x v="0"/>
    <x v="0"/>
    <x v="1"/>
    <n v="403"/>
    <x v="1"/>
    <n v="133.37"/>
    <n v="1"/>
    <n v="133.37"/>
    <n v="84.590000149999995"/>
    <n v="48.77999985000001"/>
    <n v="84.590000149999995"/>
  </r>
  <r>
    <n v="21522"/>
    <d v="2020-02-01T00:00:00"/>
    <s v="01-Feb-20"/>
    <x v="5"/>
    <x v="1"/>
    <n v="5270"/>
    <x v="200"/>
    <x v="4"/>
    <x v="0"/>
    <x v="0"/>
    <x v="0"/>
    <x v="1"/>
    <n v="403"/>
    <x v="1"/>
    <n v="133.37"/>
    <n v="1"/>
    <n v="133.37"/>
    <n v="84.590000149999995"/>
    <n v="48.77999985000001"/>
    <n v="84.590000149999995"/>
  </r>
  <r>
    <n v="75858"/>
    <d v="2020-02-01T00:00:00"/>
    <s v="01-Feb-20"/>
    <x v="5"/>
    <x v="1"/>
    <n v="19411"/>
    <x v="62"/>
    <x v="4"/>
    <x v="0"/>
    <x v="0"/>
    <x v="0"/>
    <x v="2"/>
    <n v="1360"/>
    <x v="2"/>
    <n v="370"/>
    <n v="1"/>
    <n v="370"/>
    <n v="249.0899963"/>
    <n v="120.9100037"/>
    <n v="249.0899963"/>
  </r>
  <r>
    <n v="75805"/>
    <d v="2020-02-01T00:00:00"/>
    <s v="01-Feb-20"/>
    <x v="5"/>
    <x v="1"/>
    <n v="19358"/>
    <x v="223"/>
    <x v="80"/>
    <x v="0"/>
    <x v="0"/>
    <x v="0"/>
    <x v="2"/>
    <n v="1360"/>
    <x v="2"/>
    <n v="370"/>
    <n v="1"/>
    <n v="370"/>
    <n v="249.0899963"/>
    <n v="120.9100037"/>
    <n v="249.0899963"/>
  </r>
  <r>
    <n v="77202"/>
    <d v="2020-01-31T00:00:00"/>
    <s v="31-Jan-20"/>
    <x v="6"/>
    <x v="0"/>
    <n v="20755"/>
    <x v="224"/>
    <x v="13"/>
    <x v="1"/>
    <x v="1"/>
    <x v="0"/>
    <x v="2"/>
    <n v="1360"/>
    <x v="2"/>
    <n v="370"/>
    <n v="1"/>
    <n v="370"/>
    <n v="249.0899963"/>
    <n v="120.9100037"/>
    <n v="249.0899963"/>
  </r>
  <r>
    <n v="16617"/>
    <d v="2020-01-31T00:00:00"/>
    <s v="31-Jan-20"/>
    <x v="6"/>
    <x v="0"/>
    <n v="4047"/>
    <x v="5"/>
    <x v="9"/>
    <x v="1"/>
    <x v="1"/>
    <x v="0"/>
    <x v="1"/>
    <n v="403"/>
    <x v="1"/>
    <n v="133.37"/>
    <n v="1"/>
    <n v="133.37"/>
    <n v="84.590000149999995"/>
    <n v="48.77999985000001"/>
    <n v="84.590000149999995"/>
  </r>
  <r>
    <n v="10580"/>
    <d v="2020-01-31T00:00:00"/>
    <s v="31-Jan-20"/>
    <x v="6"/>
    <x v="0"/>
    <n v="9556"/>
    <x v="225"/>
    <x v="9"/>
    <x v="1"/>
    <x v="1"/>
    <x v="0"/>
    <x v="5"/>
    <n v="1004"/>
    <x v="4"/>
    <n v="460.58"/>
    <n v="1"/>
    <n v="460.58"/>
    <n v="268.7900085"/>
    <n v="191.78999149999999"/>
    <n v="268.7900085"/>
  </r>
  <r>
    <n v="47369"/>
    <d v="2020-01-31T00:00:00"/>
    <s v="31-Jan-20"/>
    <x v="6"/>
    <x v="0"/>
    <n v="7531"/>
    <x v="89"/>
    <x v="34"/>
    <x v="1"/>
    <x v="0"/>
    <x v="0"/>
    <x v="6"/>
    <n v="365"/>
    <x v="1"/>
    <n v="94.75"/>
    <n v="1"/>
    <n v="94.75"/>
    <n v="30.5699997"/>
    <n v="64.180000300000003"/>
    <n v="30.5699997"/>
  </r>
  <r>
    <n v="75859"/>
    <d v="2020-01-31T00:00:00"/>
    <s v="31-Jan-20"/>
    <x v="6"/>
    <x v="0"/>
    <n v="19412"/>
    <x v="226"/>
    <x v="47"/>
    <x v="1"/>
    <x v="0"/>
    <x v="2"/>
    <x v="2"/>
    <n v="1360"/>
    <x v="2"/>
    <n v="370"/>
    <n v="1"/>
    <n v="370"/>
    <n v="249.0899963"/>
    <n v="120.9100037"/>
    <n v="249.0899963"/>
  </r>
  <r>
    <n v="14474"/>
    <d v="2020-01-31T00:00:00"/>
    <s v="31-Jan-20"/>
    <x v="6"/>
    <x v="0"/>
    <n v="11686"/>
    <x v="127"/>
    <x v="73"/>
    <x v="0"/>
    <x v="0"/>
    <x v="2"/>
    <x v="6"/>
    <n v="365"/>
    <x v="1"/>
    <n v="94.75"/>
    <n v="4"/>
    <n v="379"/>
    <n v="122.2799988"/>
    <n v="256.72000120000001"/>
    <n v="30.5699997"/>
  </r>
  <r>
    <n v="75806"/>
    <d v="2020-01-31T00:00:00"/>
    <s v="31-Jan-20"/>
    <x v="6"/>
    <x v="0"/>
    <n v="19359"/>
    <x v="227"/>
    <x v="122"/>
    <x v="0"/>
    <x v="0"/>
    <x v="0"/>
    <x v="2"/>
    <n v="1360"/>
    <x v="2"/>
    <n v="370"/>
    <n v="1"/>
    <n v="370"/>
    <n v="249.0899963"/>
    <n v="120.9100037"/>
    <n v="249.0899963"/>
  </r>
  <r>
    <n v="18884"/>
    <d v="2020-01-31T00:00:00"/>
    <s v="31-Jan-20"/>
    <x v="6"/>
    <x v="0"/>
    <n v="10408"/>
    <x v="1"/>
    <x v="10"/>
    <x v="0"/>
    <x v="0"/>
    <x v="0"/>
    <x v="19"/>
    <n v="235"/>
    <x v="6"/>
    <n v="34.950000000000003"/>
    <n v="5"/>
    <n v="174.75"/>
    <n v="95.650005349999986"/>
    <n v="79.099994650000014"/>
    <n v="19.130001069999999"/>
  </r>
  <r>
    <n v="10253"/>
    <d v="2020-01-30T00:00:00"/>
    <s v="30-Jan-20"/>
    <x v="0"/>
    <x v="0"/>
    <n v="8398"/>
    <x v="63"/>
    <x v="46"/>
    <x v="1"/>
    <x v="1"/>
    <x v="0"/>
    <x v="9"/>
    <n v="191"/>
    <x v="5"/>
    <n v="85"/>
    <n v="1"/>
    <n v="85"/>
    <n v="54.779998800000001"/>
    <n v="30.220001199999999"/>
    <n v="54.779998800000001"/>
  </r>
  <r>
    <n v="70112"/>
    <d v="2020-01-30T00:00:00"/>
    <s v="30-Jan-20"/>
    <x v="0"/>
    <x v="0"/>
    <n v="13665"/>
    <x v="228"/>
    <x v="50"/>
    <x v="1"/>
    <x v="1"/>
    <x v="0"/>
    <x v="22"/>
    <n v="1350"/>
    <x v="5"/>
    <n v="22.74"/>
    <n v="1"/>
    <n v="22.74"/>
    <n v="14.6999969"/>
    <n v="8.0400030999999981"/>
    <n v="14.6999969"/>
  </r>
  <r>
    <n v="8221"/>
    <d v="2020-01-30T00:00:00"/>
    <s v="30-Jan-20"/>
    <x v="0"/>
    <x v="0"/>
    <n v="1273"/>
    <x v="229"/>
    <x v="9"/>
    <x v="1"/>
    <x v="1"/>
    <x v="2"/>
    <x v="24"/>
    <n v="44"/>
    <x v="1"/>
    <n v="94.75"/>
    <n v="5"/>
    <n v="473.75"/>
    <n v="370.44998169999997"/>
    <n v="103.30001830000003"/>
    <n v="74.089996339999999"/>
  </r>
  <r>
    <n v="16555"/>
    <d v="2020-01-30T00:00:00"/>
    <s v="30-Jan-20"/>
    <x v="0"/>
    <x v="0"/>
    <n v="5670"/>
    <x v="101"/>
    <x v="9"/>
    <x v="1"/>
    <x v="1"/>
    <x v="0"/>
    <x v="4"/>
    <n v="957"/>
    <x v="3"/>
    <n v="80"/>
    <n v="1"/>
    <n v="80"/>
    <n v="47.430000309999997"/>
    <n v="32.569999690000003"/>
    <n v="47.430000309999997"/>
  </r>
  <r>
    <n v="18692"/>
    <d v="2020-01-30T00:00:00"/>
    <s v="30-Jan-20"/>
    <x v="0"/>
    <x v="0"/>
    <n v="7367"/>
    <x v="1"/>
    <x v="9"/>
    <x v="1"/>
    <x v="1"/>
    <x v="0"/>
    <x v="4"/>
    <n v="957"/>
    <x v="3"/>
    <n v="80"/>
    <n v="1"/>
    <n v="80"/>
    <n v="47.430000309999997"/>
    <n v="32.569999690000003"/>
    <n v="47.430000309999997"/>
  </r>
  <r>
    <n v="18901"/>
    <d v="2020-01-30T00:00:00"/>
    <s v="30-Jan-20"/>
    <x v="0"/>
    <x v="0"/>
    <n v="5256"/>
    <x v="1"/>
    <x v="123"/>
    <x v="1"/>
    <x v="0"/>
    <x v="0"/>
    <x v="6"/>
    <n v="365"/>
    <x v="1"/>
    <n v="94.75"/>
    <n v="1"/>
    <n v="94.75"/>
    <n v="30.5699997"/>
    <n v="64.180000300000003"/>
    <n v="30.5699997"/>
  </r>
  <r>
    <n v="75807"/>
    <d v="2020-01-30T00:00:00"/>
    <s v="30-Jan-20"/>
    <x v="0"/>
    <x v="0"/>
    <n v="19360"/>
    <x v="82"/>
    <x v="26"/>
    <x v="1"/>
    <x v="0"/>
    <x v="0"/>
    <x v="2"/>
    <n v="1360"/>
    <x v="2"/>
    <n v="370"/>
    <n v="1"/>
    <n v="370"/>
    <n v="249.0899963"/>
    <n v="120.9100037"/>
    <n v="249.0899963"/>
  </r>
  <r>
    <n v="12354"/>
    <d v="2020-01-30T00:00:00"/>
    <s v="30-Jan-20"/>
    <x v="0"/>
    <x v="0"/>
    <n v="2379"/>
    <x v="1"/>
    <x v="11"/>
    <x v="1"/>
    <x v="0"/>
    <x v="0"/>
    <x v="1"/>
    <n v="403"/>
    <x v="1"/>
    <n v="133.37"/>
    <n v="1"/>
    <n v="133.37"/>
    <n v="84.590000149999995"/>
    <n v="48.77999985000001"/>
    <n v="84.590000149999995"/>
  </r>
  <r>
    <n v="18845"/>
    <d v="2020-01-30T00:00:00"/>
    <s v="30-Jan-20"/>
    <x v="0"/>
    <x v="0"/>
    <n v="11011"/>
    <x v="36"/>
    <x v="60"/>
    <x v="0"/>
    <x v="0"/>
    <x v="0"/>
    <x v="19"/>
    <n v="235"/>
    <x v="6"/>
    <n v="34.950000000000003"/>
    <n v="5"/>
    <n v="174.75"/>
    <n v="95.650005349999986"/>
    <n v="79.099994650000014"/>
    <n v="19.130001069999999"/>
  </r>
  <r>
    <n v="12393"/>
    <d v="2020-01-30T00:00:00"/>
    <s v="30-Jan-20"/>
    <x v="0"/>
    <x v="0"/>
    <n v="10659"/>
    <x v="230"/>
    <x v="33"/>
    <x v="0"/>
    <x v="0"/>
    <x v="2"/>
    <x v="6"/>
    <n v="365"/>
    <x v="1"/>
    <n v="94.75"/>
    <n v="4"/>
    <n v="379"/>
    <n v="122.2799988"/>
    <n v="256.72000120000001"/>
    <n v="30.5699997"/>
  </r>
  <r>
    <n v="75860"/>
    <d v="2020-01-30T00:00:00"/>
    <s v="30-Jan-20"/>
    <x v="0"/>
    <x v="0"/>
    <n v="19413"/>
    <x v="10"/>
    <x v="124"/>
    <x v="0"/>
    <x v="0"/>
    <x v="0"/>
    <x v="2"/>
    <n v="1360"/>
    <x v="2"/>
    <n v="370"/>
    <n v="1"/>
    <n v="370"/>
    <n v="249.0899963"/>
    <n v="120.9100037"/>
    <n v="249.0899963"/>
  </r>
  <r>
    <n v="67037"/>
    <d v="2020-01-30T00:00:00"/>
    <s v="30-Jan-20"/>
    <x v="0"/>
    <x v="0"/>
    <n v="8701"/>
    <x v="161"/>
    <x v="125"/>
    <x v="0"/>
    <x v="0"/>
    <x v="0"/>
    <x v="6"/>
    <n v="365"/>
    <x v="1"/>
    <n v="94.75"/>
    <n v="5"/>
    <n v="473.75"/>
    <n v="152.8499985"/>
    <n v="320.90000150000003"/>
    <n v="30.5699997"/>
  </r>
  <r>
    <n v="75808"/>
    <d v="2020-01-29T00:00:00"/>
    <s v="29-Jan-20"/>
    <x v="1"/>
    <x v="0"/>
    <n v="19361"/>
    <x v="231"/>
    <x v="8"/>
    <x v="1"/>
    <x v="1"/>
    <x v="0"/>
    <x v="2"/>
    <n v="1360"/>
    <x v="2"/>
    <n v="370"/>
    <n v="1"/>
    <n v="370"/>
    <n v="249.0899963"/>
    <n v="120.9100037"/>
    <n v="249.0899963"/>
  </r>
  <r>
    <n v="16477"/>
    <d v="2020-01-29T00:00:00"/>
    <s v="29-Jan-20"/>
    <x v="1"/>
    <x v="0"/>
    <n v="2860"/>
    <x v="1"/>
    <x v="9"/>
    <x v="1"/>
    <x v="1"/>
    <x v="1"/>
    <x v="1"/>
    <n v="403"/>
    <x v="1"/>
    <n v="133.37"/>
    <n v="1"/>
    <n v="133.37"/>
    <n v="84.590000149999995"/>
    <n v="48.77999985000001"/>
    <n v="84.590000149999995"/>
  </r>
  <r>
    <n v="16477"/>
    <d v="2020-01-29T00:00:00"/>
    <s v="29-Jan-20"/>
    <x v="1"/>
    <x v="0"/>
    <n v="2860"/>
    <x v="1"/>
    <x v="9"/>
    <x v="1"/>
    <x v="1"/>
    <x v="1"/>
    <x v="1"/>
    <n v="403"/>
    <x v="1"/>
    <n v="133.37"/>
    <n v="1"/>
    <n v="133.37"/>
    <n v="84.590000149999995"/>
    <n v="48.77999985000001"/>
    <n v="84.590000149999995"/>
  </r>
  <r>
    <n v="16477"/>
    <d v="2020-01-29T00:00:00"/>
    <s v="29-Jan-20"/>
    <x v="1"/>
    <x v="0"/>
    <n v="2860"/>
    <x v="1"/>
    <x v="9"/>
    <x v="1"/>
    <x v="1"/>
    <x v="1"/>
    <x v="1"/>
    <n v="403"/>
    <x v="1"/>
    <n v="133.37"/>
    <n v="1"/>
    <n v="133.37"/>
    <n v="84.590000149999995"/>
    <n v="48.77999985000001"/>
    <n v="84.590000149999995"/>
  </r>
  <r>
    <n v="12323"/>
    <d v="2020-01-29T00:00:00"/>
    <s v="29-Jan-20"/>
    <x v="1"/>
    <x v="0"/>
    <n v="4151"/>
    <x v="1"/>
    <x v="9"/>
    <x v="1"/>
    <x v="1"/>
    <x v="0"/>
    <x v="6"/>
    <n v="365"/>
    <x v="1"/>
    <n v="94.75"/>
    <n v="1"/>
    <n v="94.75"/>
    <n v="30.5699997"/>
    <n v="64.180000300000003"/>
    <n v="30.5699997"/>
  </r>
  <r>
    <n v="65105"/>
    <d v="2020-01-29T00:00:00"/>
    <s v="29-Jan-20"/>
    <x v="1"/>
    <x v="0"/>
    <n v="5898"/>
    <x v="232"/>
    <x v="9"/>
    <x v="1"/>
    <x v="1"/>
    <x v="0"/>
    <x v="4"/>
    <n v="957"/>
    <x v="3"/>
    <n v="80"/>
    <n v="1"/>
    <n v="80"/>
    <n v="47.430000309999997"/>
    <n v="32.569999690000003"/>
    <n v="47.430000309999997"/>
  </r>
  <r>
    <n v="14250"/>
    <d v="2020-01-29T00:00:00"/>
    <s v="29-Jan-20"/>
    <x v="1"/>
    <x v="0"/>
    <n v="6010"/>
    <x v="222"/>
    <x v="9"/>
    <x v="1"/>
    <x v="1"/>
    <x v="0"/>
    <x v="1"/>
    <n v="403"/>
    <x v="1"/>
    <n v="133.37"/>
    <n v="1"/>
    <n v="133.37"/>
    <n v="84.590000149999995"/>
    <n v="48.77999985000001"/>
    <n v="84.590000149999995"/>
  </r>
  <r>
    <n v="16499"/>
    <d v="2020-01-29T00:00:00"/>
    <s v="29-Jan-20"/>
    <x v="1"/>
    <x v="0"/>
    <n v="5447"/>
    <x v="233"/>
    <x v="16"/>
    <x v="1"/>
    <x v="0"/>
    <x v="0"/>
    <x v="9"/>
    <n v="191"/>
    <x v="5"/>
    <n v="85"/>
    <n v="1"/>
    <n v="85"/>
    <n v="54.779998800000001"/>
    <n v="30.220001199999999"/>
    <n v="54.779998800000001"/>
  </r>
  <r>
    <n v="16499"/>
    <d v="2020-01-29T00:00:00"/>
    <s v="29-Jan-20"/>
    <x v="1"/>
    <x v="0"/>
    <n v="5447"/>
    <x v="233"/>
    <x v="16"/>
    <x v="1"/>
    <x v="0"/>
    <x v="0"/>
    <x v="1"/>
    <n v="403"/>
    <x v="1"/>
    <n v="133.37"/>
    <n v="1"/>
    <n v="133.37"/>
    <n v="84.590000149999995"/>
    <n v="48.77999985000001"/>
    <n v="84.590000149999995"/>
  </r>
  <r>
    <n v="16499"/>
    <d v="2020-01-29T00:00:00"/>
    <s v="29-Jan-20"/>
    <x v="1"/>
    <x v="0"/>
    <n v="5447"/>
    <x v="233"/>
    <x v="16"/>
    <x v="1"/>
    <x v="0"/>
    <x v="0"/>
    <x v="1"/>
    <n v="403"/>
    <x v="1"/>
    <n v="133.37"/>
    <n v="1"/>
    <n v="133.37"/>
    <n v="84.590000149999995"/>
    <n v="48.77999985000001"/>
    <n v="84.590000149999995"/>
  </r>
  <r>
    <n v="16444"/>
    <d v="2020-01-29T00:00:00"/>
    <s v="29-Jan-20"/>
    <x v="1"/>
    <x v="0"/>
    <n v="9011"/>
    <x v="1"/>
    <x v="13"/>
    <x v="1"/>
    <x v="0"/>
    <x v="0"/>
    <x v="6"/>
    <n v="365"/>
    <x v="1"/>
    <n v="94.75"/>
    <n v="5"/>
    <n v="473.75"/>
    <n v="152.8499985"/>
    <n v="320.90000150000003"/>
    <n v="30.5699997"/>
  </r>
  <r>
    <n v="12300"/>
    <d v="2020-01-29T00:00:00"/>
    <s v="29-Jan-20"/>
    <x v="1"/>
    <x v="0"/>
    <n v="127"/>
    <x v="234"/>
    <x v="9"/>
    <x v="1"/>
    <x v="0"/>
    <x v="0"/>
    <x v="1"/>
    <n v="403"/>
    <x v="1"/>
    <n v="133.37"/>
    <n v="1"/>
    <n v="133.37"/>
    <n v="84.590000149999995"/>
    <n v="48.77999985000001"/>
    <n v="84.590000149999995"/>
  </r>
  <r>
    <n v="12300"/>
    <d v="2020-01-29T00:00:00"/>
    <s v="29-Jan-20"/>
    <x v="1"/>
    <x v="0"/>
    <n v="127"/>
    <x v="234"/>
    <x v="9"/>
    <x v="1"/>
    <x v="0"/>
    <x v="0"/>
    <x v="1"/>
    <n v="403"/>
    <x v="1"/>
    <n v="133.37"/>
    <n v="1"/>
    <n v="133.37"/>
    <n v="84.590000149999995"/>
    <n v="48.77999985000001"/>
    <n v="84.590000149999995"/>
  </r>
  <r>
    <n v="67322"/>
    <d v="2020-01-29T00:00:00"/>
    <s v="29-Jan-20"/>
    <x v="1"/>
    <x v="0"/>
    <n v="6980"/>
    <x v="75"/>
    <x v="92"/>
    <x v="2"/>
    <x v="0"/>
    <x v="0"/>
    <x v="1"/>
    <n v="403"/>
    <x v="1"/>
    <n v="133.37"/>
    <n v="1"/>
    <n v="133.37"/>
    <n v="84.590000149999995"/>
    <n v="48.77999985000001"/>
    <n v="84.590000149999995"/>
  </r>
  <r>
    <n v="62470"/>
    <d v="2020-01-29T00:00:00"/>
    <s v="29-Jan-20"/>
    <x v="1"/>
    <x v="0"/>
    <n v="895"/>
    <x v="235"/>
    <x v="4"/>
    <x v="0"/>
    <x v="0"/>
    <x v="0"/>
    <x v="16"/>
    <n v="502"/>
    <x v="5"/>
    <n v="65"/>
    <n v="4"/>
    <n v="260"/>
    <n v="134.39999388000001"/>
    <n v="125.60000611999999"/>
    <n v="33.599998470000003"/>
  </r>
  <r>
    <n v="75861"/>
    <d v="2020-01-29T00:00:00"/>
    <s v="29-Jan-20"/>
    <x v="1"/>
    <x v="0"/>
    <n v="19414"/>
    <x v="208"/>
    <x v="1"/>
    <x v="0"/>
    <x v="0"/>
    <x v="0"/>
    <x v="2"/>
    <n v="1360"/>
    <x v="2"/>
    <n v="370"/>
    <n v="1"/>
    <n v="370"/>
    <n v="249.0899963"/>
    <n v="120.9100037"/>
    <n v="249.0899963"/>
  </r>
  <r>
    <n v="8095"/>
    <d v="2020-01-29T00:00:00"/>
    <s v="29-Jan-20"/>
    <x v="1"/>
    <x v="0"/>
    <n v="7347"/>
    <x v="169"/>
    <x v="126"/>
    <x v="0"/>
    <x v="0"/>
    <x v="0"/>
    <x v="33"/>
    <n v="822"/>
    <x v="0"/>
    <n v="46.69"/>
    <n v="2"/>
    <n v="93.38"/>
    <n v="52.880001059999998"/>
    <n v="40.499998939999998"/>
    <n v="26.440000529999999"/>
  </r>
  <r>
    <n v="21407"/>
    <d v="2020-01-29T00:00:00"/>
    <s v="29-Jan-20"/>
    <x v="1"/>
    <x v="0"/>
    <n v="6956"/>
    <x v="236"/>
    <x v="127"/>
    <x v="0"/>
    <x v="0"/>
    <x v="0"/>
    <x v="1"/>
    <n v="403"/>
    <x v="1"/>
    <n v="133.37"/>
    <n v="1"/>
    <n v="133.37"/>
    <n v="84.590000149999995"/>
    <n v="48.77999985000001"/>
    <n v="84.590000149999995"/>
  </r>
  <r>
    <n v="14384"/>
    <d v="2020-01-29T00:00:00"/>
    <s v="29-Jan-20"/>
    <x v="1"/>
    <x v="0"/>
    <n v="6947"/>
    <x v="237"/>
    <x v="10"/>
    <x v="0"/>
    <x v="0"/>
    <x v="0"/>
    <x v="9"/>
    <n v="191"/>
    <x v="5"/>
    <n v="85"/>
    <n v="5"/>
    <n v="425"/>
    <n v="273.89999399999999"/>
    <n v="151.10000600000001"/>
    <n v="54.779998800000001"/>
  </r>
  <r>
    <n v="77102"/>
    <d v="2020-01-29T00:00:00"/>
    <s v="29-Jan-20"/>
    <x v="1"/>
    <x v="0"/>
    <n v="20655"/>
    <x v="238"/>
    <x v="128"/>
    <x v="0"/>
    <x v="0"/>
    <x v="0"/>
    <x v="34"/>
    <n v="1363"/>
    <x v="4"/>
    <n v="139.9"/>
    <n v="1"/>
    <n v="139.9"/>
    <n v="72.86000061"/>
    <n v="67.039999390000006"/>
    <n v="72.86000061"/>
  </r>
  <r>
    <n v="67079"/>
    <d v="2020-01-29T00:00:00"/>
    <s v="29-Jan-20"/>
    <x v="1"/>
    <x v="0"/>
    <n v="5584"/>
    <x v="1"/>
    <x v="20"/>
    <x v="0"/>
    <x v="0"/>
    <x v="0"/>
    <x v="16"/>
    <n v="502"/>
    <x v="5"/>
    <n v="65"/>
    <n v="4"/>
    <n v="260"/>
    <n v="134.39999388000001"/>
    <n v="125.60000611999999"/>
    <n v="33.599998470000003"/>
  </r>
  <r>
    <n v="5528"/>
    <d v="2020-01-29T00:00:00"/>
    <s v="29-Jan-20"/>
    <x v="1"/>
    <x v="0"/>
    <n v="6071"/>
    <x v="239"/>
    <x v="20"/>
    <x v="0"/>
    <x v="0"/>
    <x v="0"/>
    <x v="16"/>
    <n v="502"/>
    <x v="5"/>
    <n v="65"/>
    <n v="2"/>
    <n v="130"/>
    <n v="67.199996940000005"/>
    <n v="62.800003059999995"/>
    <n v="33.599998470000003"/>
  </r>
  <r>
    <n v="67331"/>
    <d v="2020-01-29T00:00:00"/>
    <s v="29-Jan-20"/>
    <x v="1"/>
    <x v="0"/>
    <n v="7327"/>
    <x v="240"/>
    <x v="110"/>
    <x v="0"/>
    <x v="0"/>
    <x v="0"/>
    <x v="6"/>
    <n v="365"/>
    <x v="1"/>
    <n v="94.75"/>
    <n v="5"/>
    <n v="473.75"/>
    <n v="152.8499985"/>
    <n v="320.90000150000003"/>
    <n v="30.5699997"/>
  </r>
  <r>
    <n v="67066"/>
    <d v="2020-01-29T00:00:00"/>
    <s v="29-Jan-20"/>
    <x v="1"/>
    <x v="0"/>
    <n v="7231"/>
    <x v="1"/>
    <x v="35"/>
    <x v="0"/>
    <x v="0"/>
    <x v="0"/>
    <x v="35"/>
    <n v="24"/>
    <x v="6"/>
    <n v="40.89"/>
    <n v="4"/>
    <n v="163.56"/>
    <n v="68.199996959999993"/>
    <n v="95.360003040000009"/>
    <n v="17.049999239999998"/>
  </r>
  <r>
    <n v="1634"/>
    <d v="2020-01-28T00:00:00"/>
    <s v="28-Jan-20"/>
    <x v="2"/>
    <x v="0"/>
    <n v="7273"/>
    <x v="1"/>
    <x v="46"/>
    <x v="1"/>
    <x v="1"/>
    <x v="2"/>
    <x v="28"/>
    <n v="905"/>
    <x v="0"/>
    <n v="52.99"/>
    <n v="5"/>
    <n v="264.95"/>
    <n v="179.30000304999999"/>
    <n v="85.649996950000002"/>
    <n v="35.86000061"/>
  </r>
  <r>
    <n v="75862"/>
    <d v="2020-01-28T00:00:00"/>
    <s v="28-Jan-20"/>
    <x v="2"/>
    <x v="0"/>
    <n v="19415"/>
    <x v="219"/>
    <x v="13"/>
    <x v="1"/>
    <x v="1"/>
    <x v="2"/>
    <x v="2"/>
    <n v="1360"/>
    <x v="2"/>
    <n v="370"/>
    <n v="1"/>
    <n v="370"/>
    <n v="249.0899963"/>
    <n v="120.9100037"/>
    <n v="249.0899963"/>
  </r>
  <r>
    <n v="16228"/>
    <d v="2020-01-28T00:00:00"/>
    <s v="28-Jan-20"/>
    <x v="2"/>
    <x v="0"/>
    <n v="275"/>
    <x v="1"/>
    <x v="9"/>
    <x v="1"/>
    <x v="1"/>
    <x v="0"/>
    <x v="1"/>
    <n v="403"/>
    <x v="1"/>
    <n v="133.37"/>
    <n v="1"/>
    <n v="133.37"/>
    <n v="84.590000149999995"/>
    <n v="48.77999985000001"/>
    <n v="84.590000149999995"/>
  </r>
  <r>
    <n v="5919"/>
    <d v="2020-01-28T00:00:00"/>
    <s v="28-Jan-20"/>
    <x v="2"/>
    <x v="0"/>
    <n v="6306"/>
    <x v="241"/>
    <x v="9"/>
    <x v="1"/>
    <x v="1"/>
    <x v="2"/>
    <x v="21"/>
    <n v="627"/>
    <x v="0"/>
    <n v="165"/>
    <n v="5"/>
    <n v="825"/>
    <n v="613.65001700000005"/>
    <n v="211.34998299999995"/>
    <n v="122.73000340000002"/>
  </r>
  <r>
    <n v="14730"/>
    <d v="2020-01-28T00:00:00"/>
    <s v="28-Jan-20"/>
    <x v="2"/>
    <x v="0"/>
    <n v="8098"/>
    <x v="1"/>
    <x v="9"/>
    <x v="1"/>
    <x v="1"/>
    <x v="0"/>
    <x v="5"/>
    <n v="1004"/>
    <x v="4"/>
    <n v="460.58"/>
    <n v="1"/>
    <n v="460.58"/>
    <n v="268.7900085"/>
    <n v="191.78999149999999"/>
    <n v="268.7900085"/>
  </r>
  <r>
    <n v="61419"/>
    <d v="2020-01-28T00:00:00"/>
    <s v="28-Jan-20"/>
    <x v="2"/>
    <x v="0"/>
    <n v="11273"/>
    <x v="242"/>
    <x v="9"/>
    <x v="1"/>
    <x v="1"/>
    <x v="2"/>
    <x v="16"/>
    <n v="502"/>
    <x v="5"/>
    <n v="65"/>
    <n v="5"/>
    <n v="325"/>
    <n v="167.99999235000001"/>
    <n v="157.00000764999999"/>
    <n v="33.599998470000003"/>
  </r>
  <r>
    <n v="10113"/>
    <d v="2020-01-28T00:00:00"/>
    <s v="28-Jan-20"/>
    <x v="2"/>
    <x v="0"/>
    <n v="12119"/>
    <x v="152"/>
    <x v="9"/>
    <x v="1"/>
    <x v="1"/>
    <x v="2"/>
    <x v="7"/>
    <n v="893"/>
    <x v="0"/>
    <n v="52.99"/>
    <n v="5"/>
    <n v="264.95"/>
    <n v="181.84999465000001"/>
    <n v="83.100005349999975"/>
    <n v="36.369998930000001"/>
  </r>
  <r>
    <n v="12218"/>
    <d v="2020-01-28T00:00:00"/>
    <s v="28-Jan-20"/>
    <x v="2"/>
    <x v="0"/>
    <n v="9818"/>
    <x v="243"/>
    <x v="27"/>
    <x v="1"/>
    <x v="0"/>
    <x v="0"/>
    <x v="6"/>
    <n v="365"/>
    <x v="1"/>
    <n v="94.75"/>
    <n v="1"/>
    <n v="94.75"/>
    <n v="30.5699997"/>
    <n v="64.180000300000003"/>
    <n v="30.5699997"/>
  </r>
  <r>
    <n v="5895"/>
    <d v="2020-01-28T00:00:00"/>
    <s v="28-Jan-20"/>
    <x v="2"/>
    <x v="0"/>
    <n v="8707"/>
    <x v="1"/>
    <x v="13"/>
    <x v="1"/>
    <x v="0"/>
    <x v="0"/>
    <x v="9"/>
    <n v="191"/>
    <x v="5"/>
    <n v="85"/>
    <n v="3"/>
    <n v="255"/>
    <n v="164.33999640000002"/>
    <n v="90.660003599999982"/>
    <n v="54.779998800000008"/>
  </r>
  <r>
    <n v="66275"/>
    <d v="2020-01-28T00:00:00"/>
    <s v="28-Jan-20"/>
    <x v="2"/>
    <x v="0"/>
    <n v="9029"/>
    <x v="244"/>
    <x v="13"/>
    <x v="1"/>
    <x v="0"/>
    <x v="0"/>
    <x v="6"/>
    <n v="365"/>
    <x v="1"/>
    <n v="94.75"/>
    <n v="5"/>
    <n v="473.75"/>
    <n v="152.8499985"/>
    <n v="320.90000150000003"/>
    <n v="30.5699997"/>
  </r>
  <r>
    <n v="10116"/>
    <d v="2020-01-28T00:00:00"/>
    <s v="28-Jan-20"/>
    <x v="2"/>
    <x v="0"/>
    <n v="1180"/>
    <x v="234"/>
    <x v="129"/>
    <x v="0"/>
    <x v="0"/>
    <x v="2"/>
    <x v="9"/>
    <n v="191"/>
    <x v="5"/>
    <n v="85"/>
    <n v="2"/>
    <n v="170"/>
    <n v="109.5599976"/>
    <n v="60.440002399999997"/>
    <n v="54.779998800000001"/>
  </r>
  <r>
    <n v="16436"/>
    <d v="2020-01-28T00:00:00"/>
    <s v="28-Jan-20"/>
    <x v="2"/>
    <x v="0"/>
    <n v="6050"/>
    <x v="245"/>
    <x v="130"/>
    <x v="0"/>
    <x v="0"/>
    <x v="2"/>
    <x v="9"/>
    <n v="191"/>
    <x v="5"/>
    <n v="85"/>
    <n v="4"/>
    <n v="340"/>
    <n v="219.11999520000001"/>
    <n v="120.88000479999999"/>
    <n v="54.779998800000001"/>
  </r>
  <r>
    <n v="16436"/>
    <d v="2020-01-28T00:00:00"/>
    <s v="28-Jan-20"/>
    <x v="2"/>
    <x v="0"/>
    <n v="6050"/>
    <x v="245"/>
    <x v="130"/>
    <x v="0"/>
    <x v="0"/>
    <x v="2"/>
    <x v="3"/>
    <n v="804"/>
    <x v="0"/>
    <n v="18.989999999999998"/>
    <n v="4"/>
    <n v="75.959999999999994"/>
    <n v="47.279998800000001"/>
    <n v="28.680001199999992"/>
    <n v="11.8199997"/>
  </r>
  <r>
    <n v="76992"/>
    <d v="2020-01-28T00:00:00"/>
    <s v="28-Jan-20"/>
    <x v="2"/>
    <x v="0"/>
    <n v="20545"/>
    <x v="246"/>
    <x v="131"/>
    <x v="0"/>
    <x v="0"/>
    <x v="0"/>
    <x v="34"/>
    <n v="1363"/>
    <x v="4"/>
    <n v="139.9"/>
    <n v="1"/>
    <n v="139.9"/>
    <n v="72.86000061"/>
    <n v="67.039999390000006"/>
    <n v="72.86000061"/>
  </r>
  <r>
    <n v="76976"/>
    <d v="2020-01-28T00:00:00"/>
    <s v="28-Jan-20"/>
    <x v="2"/>
    <x v="0"/>
    <n v="20529"/>
    <x v="247"/>
    <x v="132"/>
    <x v="0"/>
    <x v="0"/>
    <x v="0"/>
    <x v="34"/>
    <n v="1363"/>
    <x v="4"/>
    <n v="139.9"/>
    <n v="1"/>
    <n v="139.9"/>
    <n v="72.86000061"/>
    <n v="67.039999390000006"/>
    <n v="72.86000061"/>
  </r>
  <r>
    <n v="5893"/>
    <d v="2020-01-28T00:00:00"/>
    <s v="28-Jan-20"/>
    <x v="2"/>
    <x v="0"/>
    <n v="4539"/>
    <x v="248"/>
    <x v="32"/>
    <x v="0"/>
    <x v="0"/>
    <x v="2"/>
    <x v="21"/>
    <n v="627"/>
    <x v="0"/>
    <n v="165"/>
    <n v="2"/>
    <n v="330"/>
    <n v="245.4600068"/>
    <n v="84.539993199999998"/>
    <n v="122.7300034"/>
  </r>
  <r>
    <n v="62523"/>
    <d v="2020-01-28T00:00:00"/>
    <s v="28-Jan-20"/>
    <x v="2"/>
    <x v="0"/>
    <n v="636"/>
    <x v="249"/>
    <x v="113"/>
    <x v="0"/>
    <x v="0"/>
    <x v="2"/>
    <x v="16"/>
    <n v="502"/>
    <x v="5"/>
    <n v="65"/>
    <n v="4"/>
    <n v="260"/>
    <n v="134.39999388000001"/>
    <n v="125.60000611999999"/>
    <n v="33.599998470000003"/>
  </r>
  <r>
    <n v="16419"/>
    <d v="2020-01-28T00:00:00"/>
    <s v="28-Jan-20"/>
    <x v="2"/>
    <x v="0"/>
    <n v="6815"/>
    <x v="250"/>
    <x v="10"/>
    <x v="0"/>
    <x v="0"/>
    <x v="0"/>
    <x v="9"/>
    <n v="191"/>
    <x v="5"/>
    <n v="85"/>
    <n v="5"/>
    <n v="425"/>
    <n v="273.89999399999999"/>
    <n v="151.10000600000001"/>
    <n v="54.779998800000001"/>
  </r>
  <r>
    <n v="16378"/>
    <d v="2020-01-28T00:00:00"/>
    <s v="28-Jan-20"/>
    <x v="2"/>
    <x v="0"/>
    <n v="1445"/>
    <x v="251"/>
    <x v="23"/>
    <x v="0"/>
    <x v="0"/>
    <x v="0"/>
    <x v="6"/>
    <n v="365"/>
    <x v="1"/>
    <n v="94.75"/>
    <n v="5"/>
    <n v="473.75"/>
    <n v="152.8499985"/>
    <n v="320.90000150000003"/>
    <n v="30.5699997"/>
  </r>
  <r>
    <n v="75809"/>
    <d v="2020-01-28T00:00:00"/>
    <s v="28-Jan-20"/>
    <x v="2"/>
    <x v="0"/>
    <n v="19362"/>
    <x v="252"/>
    <x v="2"/>
    <x v="0"/>
    <x v="0"/>
    <x v="0"/>
    <x v="2"/>
    <n v="1360"/>
    <x v="2"/>
    <n v="370"/>
    <n v="1"/>
    <n v="370"/>
    <n v="249.0899963"/>
    <n v="120.9100037"/>
    <n v="249.0899963"/>
  </r>
  <r>
    <n v="11636"/>
    <d v="2020-01-28T00:00:00"/>
    <s v="28-Jan-20"/>
    <x v="2"/>
    <x v="0"/>
    <n v="8148"/>
    <x v="1"/>
    <x v="133"/>
    <x v="0"/>
    <x v="0"/>
    <x v="2"/>
    <x v="16"/>
    <n v="502"/>
    <x v="5"/>
    <n v="65"/>
    <n v="4"/>
    <n v="260"/>
    <n v="134.39999388000001"/>
    <n v="125.60000611999999"/>
    <n v="33.599998470000003"/>
  </r>
  <r>
    <n v="71450"/>
    <d v="2020-01-27T00:00:00"/>
    <s v="27-Jan-20"/>
    <x v="3"/>
    <x v="0"/>
    <n v="15003"/>
    <x v="190"/>
    <x v="46"/>
    <x v="1"/>
    <x v="1"/>
    <x v="0"/>
    <x v="36"/>
    <n v="1354"/>
    <x v="2"/>
    <n v="78.89"/>
    <n v="1"/>
    <n v="78.89"/>
    <n v="36.159999849999998"/>
    <n v="42.730000150000002"/>
    <n v="36.159999849999998"/>
  </r>
  <r>
    <n v="71471"/>
    <d v="2020-01-27T00:00:00"/>
    <s v="27-Jan-20"/>
    <x v="3"/>
    <x v="0"/>
    <n v="15024"/>
    <x v="253"/>
    <x v="46"/>
    <x v="1"/>
    <x v="1"/>
    <x v="0"/>
    <x v="36"/>
    <n v="1354"/>
    <x v="2"/>
    <n v="78.89"/>
    <n v="1"/>
    <n v="78.89"/>
    <n v="36.159999849999998"/>
    <n v="42.730000150000002"/>
    <n v="36.159999849999998"/>
  </r>
  <r>
    <n v="71473"/>
    <d v="2020-01-27T00:00:00"/>
    <s v="27-Jan-20"/>
    <x v="3"/>
    <x v="0"/>
    <n v="15026"/>
    <x v="254"/>
    <x v="46"/>
    <x v="1"/>
    <x v="1"/>
    <x v="0"/>
    <x v="36"/>
    <n v="1354"/>
    <x v="2"/>
    <n v="78.89"/>
    <n v="1"/>
    <n v="78.89"/>
    <n v="36.159999849999998"/>
    <n v="42.730000150000002"/>
    <n v="36.159999849999998"/>
  </r>
  <r>
    <n v="71515"/>
    <d v="2020-01-27T00:00:00"/>
    <s v="27-Jan-20"/>
    <x v="3"/>
    <x v="0"/>
    <n v="15068"/>
    <x v="167"/>
    <x v="46"/>
    <x v="1"/>
    <x v="1"/>
    <x v="0"/>
    <x v="36"/>
    <n v="1354"/>
    <x v="2"/>
    <n v="78.89"/>
    <n v="1"/>
    <n v="78.89"/>
    <n v="36.159999849999998"/>
    <n v="42.730000150000002"/>
    <n v="36.159999849999998"/>
  </r>
  <r>
    <n v="71517"/>
    <d v="2020-01-27T00:00:00"/>
    <s v="27-Jan-20"/>
    <x v="3"/>
    <x v="0"/>
    <n v="15070"/>
    <x v="255"/>
    <x v="46"/>
    <x v="1"/>
    <x v="1"/>
    <x v="0"/>
    <x v="36"/>
    <n v="1354"/>
    <x v="2"/>
    <n v="78.89"/>
    <n v="1"/>
    <n v="78.89"/>
    <n v="36.159999849999998"/>
    <n v="42.730000150000002"/>
    <n v="36.159999849999998"/>
  </r>
  <r>
    <n v="71533"/>
    <d v="2020-01-27T00:00:00"/>
    <s v="27-Jan-20"/>
    <x v="3"/>
    <x v="0"/>
    <n v="15086"/>
    <x v="256"/>
    <x v="46"/>
    <x v="1"/>
    <x v="1"/>
    <x v="0"/>
    <x v="36"/>
    <n v="1354"/>
    <x v="2"/>
    <n v="78.89"/>
    <n v="1"/>
    <n v="78.89"/>
    <n v="36.159999849999998"/>
    <n v="42.730000150000002"/>
    <n v="36.159999849999998"/>
  </r>
  <r>
    <n v="16998"/>
    <d v="2020-01-27T00:00:00"/>
    <s v="27-Jan-20"/>
    <x v="3"/>
    <x v="0"/>
    <n v="548"/>
    <x v="257"/>
    <x v="9"/>
    <x v="1"/>
    <x v="1"/>
    <x v="0"/>
    <x v="5"/>
    <n v="1004"/>
    <x v="4"/>
    <n v="460.58"/>
    <n v="1"/>
    <n v="460.58"/>
    <n v="268.7900085"/>
    <n v="191.78999149999999"/>
    <n v="268.7900085"/>
  </r>
  <r>
    <n v="8906"/>
    <d v="2020-01-27T00:00:00"/>
    <s v="27-Jan-20"/>
    <x v="3"/>
    <x v="0"/>
    <n v="2291"/>
    <x v="258"/>
    <x v="9"/>
    <x v="1"/>
    <x v="1"/>
    <x v="2"/>
    <x v="16"/>
    <n v="502"/>
    <x v="5"/>
    <n v="65"/>
    <n v="5"/>
    <n v="325"/>
    <n v="167.99999235000001"/>
    <n v="157.00000764999999"/>
    <n v="33.599998470000003"/>
  </r>
  <r>
    <n v="9063"/>
    <d v="2020-01-27T00:00:00"/>
    <s v="27-Jan-20"/>
    <x v="3"/>
    <x v="0"/>
    <n v="5274"/>
    <x v="76"/>
    <x v="9"/>
    <x v="1"/>
    <x v="1"/>
    <x v="2"/>
    <x v="37"/>
    <n v="564"/>
    <x v="1"/>
    <n v="30"/>
    <n v="5"/>
    <n v="150"/>
    <n v="92.650003450000014"/>
    <n v="57.349996549999986"/>
    <n v="18.530000690000001"/>
  </r>
  <r>
    <n v="7980"/>
    <d v="2020-01-27T00:00:00"/>
    <s v="27-Jan-20"/>
    <x v="3"/>
    <x v="0"/>
    <n v="5828"/>
    <x v="128"/>
    <x v="9"/>
    <x v="1"/>
    <x v="1"/>
    <x v="2"/>
    <x v="9"/>
    <n v="191"/>
    <x v="5"/>
    <n v="85"/>
    <n v="5"/>
    <n v="425"/>
    <n v="273.89999399999999"/>
    <n v="151.10000600000001"/>
    <n v="54.779998800000001"/>
  </r>
  <r>
    <n v="10580"/>
    <d v="2020-01-27T00:00:00"/>
    <s v="27-Jan-20"/>
    <x v="3"/>
    <x v="0"/>
    <n v="9556"/>
    <x v="225"/>
    <x v="9"/>
    <x v="1"/>
    <x v="1"/>
    <x v="0"/>
    <x v="1"/>
    <n v="403"/>
    <x v="1"/>
    <n v="133.37"/>
    <n v="1"/>
    <n v="133.37"/>
    <n v="84.590000149999995"/>
    <n v="48.77999985000001"/>
    <n v="84.590000149999995"/>
  </r>
  <r>
    <n v="14193"/>
    <d v="2020-01-27T00:00:00"/>
    <s v="27-Jan-20"/>
    <x v="3"/>
    <x v="0"/>
    <n v="10928"/>
    <x v="1"/>
    <x v="9"/>
    <x v="1"/>
    <x v="1"/>
    <x v="0"/>
    <x v="5"/>
    <n v="1004"/>
    <x v="4"/>
    <n v="460.58"/>
    <n v="1"/>
    <n v="460.58"/>
    <n v="268.7900085"/>
    <n v="191.78999149999999"/>
    <n v="268.7900085"/>
  </r>
  <r>
    <n v="1797"/>
    <d v="2020-01-27T00:00:00"/>
    <s v="27-Jan-20"/>
    <x v="3"/>
    <x v="0"/>
    <n v="11793"/>
    <x v="182"/>
    <x v="9"/>
    <x v="1"/>
    <x v="1"/>
    <x v="2"/>
    <x v="38"/>
    <n v="886"/>
    <x v="0"/>
    <n v="52.99"/>
    <n v="5"/>
    <n v="264.95"/>
    <n v="179.30000304999999"/>
    <n v="85.649996950000002"/>
    <n v="35.86000061"/>
  </r>
  <r>
    <n v="68977"/>
    <d v="2020-01-27T00:00:00"/>
    <s v="27-Jan-20"/>
    <x v="3"/>
    <x v="0"/>
    <n v="12530"/>
    <x v="259"/>
    <x v="9"/>
    <x v="1"/>
    <x v="1"/>
    <x v="0"/>
    <x v="39"/>
    <n v="1346"/>
    <x v="7"/>
    <n v="12.89"/>
    <n v="1"/>
    <n v="12.89"/>
    <n v="6.7600002290000001"/>
    <n v="6.1299997710000005"/>
    <n v="6.7600002290000001"/>
  </r>
  <r>
    <n v="68996"/>
    <d v="2020-01-27T00:00:00"/>
    <s v="27-Jan-20"/>
    <x v="3"/>
    <x v="0"/>
    <n v="12549"/>
    <x v="165"/>
    <x v="9"/>
    <x v="1"/>
    <x v="1"/>
    <x v="0"/>
    <x v="39"/>
    <n v="1346"/>
    <x v="7"/>
    <n v="12.89"/>
    <n v="1"/>
    <n v="12.89"/>
    <n v="6.7600002290000001"/>
    <n v="6.1299997710000005"/>
    <n v="6.7600002290000001"/>
  </r>
  <r>
    <n v="69057"/>
    <d v="2020-01-27T00:00:00"/>
    <s v="27-Jan-20"/>
    <x v="3"/>
    <x v="0"/>
    <n v="12610"/>
    <x v="260"/>
    <x v="9"/>
    <x v="1"/>
    <x v="1"/>
    <x v="0"/>
    <x v="39"/>
    <n v="1346"/>
    <x v="7"/>
    <n v="12.89"/>
    <n v="1"/>
    <n v="12.89"/>
    <n v="6.7600002290000001"/>
    <n v="6.1299997710000005"/>
    <n v="6.7600002290000001"/>
  </r>
  <r>
    <n v="69170"/>
    <d v="2020-01-27T00:00:00"/>
    <s v="27-Jan-20"/>
    <x v="3"/>
    <x v="0"/>
    <n v="12723"/>
    <x v="261"/>
    <x v="9"/>
    <x v="1"/>
    <x v="1"/>
    <x v="0"/>
    <x v="39"/>
    <n v="1346"/>
    <x v="7"/>
    <n v="12.89"/>
    <n v="1"/>
    <n v="12.89"/>
    <n v="6.7600002290000001"/>
    <n v="6.1299997710000005"/>
    <n v="6.7600002290000001"/>
  </r>
  <r>
    <n v="69285"/>
    <d v="2020-01-27T00:00:00"/>
    <s v="27-Jan-20"/>
    <x v="3"/>
    <x v="0"/>
    <n v="12838"/>
    <x v="262"/>
    <x v="9"/>
    <x v="1"/>
    <x v="1"/>
    <x v="0"/>
    <x v="40"/>
    <n v="1348"/>
    <x v="5"/>
    <n v="25.99"/>
    <n v="1"/>
    <n v="25.99"/>
    <n v="16.790000920000001"/>
    <n v="9.1999990799999978"/>
    <n v="16.790000920000001"/>
  </r>
  <r>
    <n v="69302"/>
    <d v="2020-01-27T00:00:00"/>
    <s v="27-Jan-20"/>
    <x v="3"/>
    <x v="0"/>
    <n v="12855"/>
    <x v="263"/>
    <x v="9"/>
    <x v="1"/>
    <x v="1"/>
    <x v="0"/>
    <x v="40"/>
    <n v="1348"/>
    <x v="5"/>
    <n v="25.99"/>
    <n v="1"/>
    <n v="25.99"/>
    <n v="16.790000920000001"/>
    <n v="9.1999990799999978"/>
    <n v="16.790000920000001"/>
  </r>
  <r>
    <n v="12179"/>
    <d v="2020-01-27T00:00:00"/>
    <s v="27-Jan-20"/>
    <x v="3"/>
    <x v="0"/>
    <n v="6310"/>
    <x v="9"/>
    <x v="38"/>
    <x v="1"/>
    <x v="0"/>
    <x v="0"/>
    <x v="6"/>
    <n v="365"/>
    <x v="1"/>
    <n v="94.75"/>
    <n v="5"/>
    <n v="473.75"/>
    <n v="152.8499985"/>
    <n v="320.90000150000003"/>
    <n v="30.5699997"/>
  </r>
  <r>
    <n v="76870"/>
    <d v="2020-01-27T00:00:00"/>
    <s v="27-Jan-20"/>
    <x v="3"/>
    <x v="0"/>
    <n v="20423"/>
    <x v="47"/>
    <x v="134"/>
    <x v="0"/>
    <x v="0"/>
    <x v="0"/>
    <x v="34"/>
    <n v="1363"/>
    <x v="4"/>
    <n v="139.9"/>
    <n v="1"/>
    <n v="139.9"/>
    <n v="72.86000061"/>
    <n v="67.039999390000006"/>
    <n v="72.86000061"/>
  </r>
  <r>
    <n v="10014"/>
    <d v="2020-01-27T00:00:00"/>
    <s v="27-Jan-20"/>
    <x v="3"/>
    <x v="0"/>
    <n v="10864"/>
    <x v="230"/>
    <x v="17"/>
    <x v="0"/>
    <x v="0"/>
    <x v="2"/>
    <x v="9"/>
    <n v="191"/>
    <x v="5"/>
    <n v="85"/>
    <n v="2"/>
    <n v="170"/>
    <n v="109.5599976"/>
    <n v="60.440002399999997"/>
    <n v="54.779998800000001"/>
  </r>
  <r>
    <n v="75863"/>
    <d v="2020-01-27T00:00:00"/>
    <s v="27-Jan-20"/>
    <x v="3"/>
    <x v="0"/>
    <n v="19416"/>
    <x v="264"/>
    <x v="17"/>
    <x v="0"/>
    <x v="0"/>
    <x v="0"/>
    <x v="2"/>
    <n v="1360"/>
    <x v="2"/>
    <n v="370"/>
    <n v="1"/>
    <n v="370"/>
    <n v="249.0899963"/>
    <n v="120.9100037"/>
    <n v="249.0899963"/>
  </r>
  <r>
    <n v="19122"/>
    <d v="2020-01-27T00:00:00"/>
    <s v="27-Jan-20"/>
    <x v="3"/>
    <x v="0"/>
    <n v="11686"/>
    <x v="127"/>
    <x v="73"/>
    <x v="0"/>
    <x v="0"/>
    <x v="2"/>
    <x v="6"/>
    <n v="365"/>
    <x v="1"/>
    <n v="94.75"/>
    <n v="4"/>
    <n v="379"/>
    <n v="122.2799988"/>
    <n v="256.72000120000001"/>
    <n v="30.5699997"/>
  </r>
  <r>
    <n v="75810"/>
    <d v="2020-01-27T00:00:00"/>
    <s v="27-Jan-20"/>
    <x v="3"/>
    <x v="0"/>
    <n v="19363"/>
    <x v="92"/>
    <x v="135"/>
    <x v="0"/>
    <x v="0"/>
    <x v="0"/>
    <x v="2"/>
    <n v="1360"/>
    <x v="2"/>
    <n v="370"/>
    <n v="1"/>
    <n v="370"/>
    <n v="249.0899963"/>
    <n v="120.9100037"/>
    <n v="249.0899963"/>
  </r>
  <r>
    <n v="18448"/>
    <d v="2020-01-27T00:00:00"/>
    <s v="27-Jan-20"/>
    <x v="3"/>
    <x v="0"/>
    <n v="4563"/>
    <x v="108"/>
    <x v="71"/>
    <x v="0"/>
    <x v="0"/>
    <x v="0"/>
    <x v="6"/>
    <n v="365"/>
    <x v="1"/>
    <n v="94.75"/>
    <n v="5"/>
    <n v="473.75"/>
    <n v="152.8499985"/>
    <n v="320.90000150000003"/>
    <n v="30.5699997"/>
  </r>
  <r>
    <n v="16369"/>
    <d v="2020-01-27T00:00:00"/>
    <s v="27-Jan-20"/>
    <x v="3"/>
    <x v="0"/>
    <n v="9910"/>
    <x v="156"/>
    <x v="136"/>
    <x v="0"/>
    <x v="0"/>
    <x v="0"/>
    <x v="9"/>
    <n v="191"/>
    <x v="5"/>
    <n v="85"/>
    <n v="5"/>
    <n v="425"/>
    <n v="273.89999399999999"/>
    <n v="151.10000600000001"/>
    <n v="54.779998800000001"/>
  </r>
  <r>
    <n v="15443"/>
    <d v="2020-01-27T00:00:00"/>
    <s v="27-Jan-20"/>
    <x v="3"/>
    <x v="0"/>
    <n v="2284"/>
    <x v="265"/>
    <x v="137"/>
    <x v="0"/>
    <x v="0"/>
    <x v="2"/>
    <x v="16"/>
    <n v="502"/>
    <x v="5"/>
    <n v="65"/>
    <n v="4"/>
    <n v="260"/>
    <n v="134.39999388000001"/>
    <n v="125.60000611999999"/>
    <n v="33.599998470000003"/>
  </r>
  <r>
    <n v="18482"/>
    <d v="2020-01-27T00:00:00"/>
    <s v="27-Jan-20"/>
    <x v="3"/>
    <x v="0"/>
    <n v="3369"/>
    <x v="266"/>
    <x v="15"/>
    <x v="0"/>
    <x v="0"/>
    <x v="2"/>
    <x v="16"/>
    <n v="502"/>
    <x v="5"/>
    <n v="65"/>
    <n v="4"/>
    <n v="260"/>
    <n v="134.39999388000001"/>
    <n v="125.60000611999999"/>
    <n v="33.599998470000003"/>
  </r>
  <r>
    <n v="14210"/>
    <d v="2020-01-27T00:00:00"/>
    <s v="27-Jan-20"/>
    <x v="3"/>
    <x v="0"/>
    <n v="11654"/>
    <x v="17"/>
    <x v="35"/>
    <x v="0"/>
    <x v="0"/>
    <x v="2"/>
    <x v="20"/>
    <n v="273"/>
    <x v="5"/>
    <n v="54.99"/>
    <n v="4"/>
    <n v="219.96"/>
    <n v="103.32000732"/>
    <n v="116.63999268000001"/>
    <n v="25.83000183"/>
  </r>
  <r>
    <n v="52772"/>
    <d v="2020-01-26T00:00:00"/>
    <s v="26-Jan-20"/>
    <x v="4"/>
    <x v="1"/>
    <n v="27"/>
    <x v="267"/>
    <x v="9"/>
    <x v="1"/>
    <x v="1"/>
    <x v="2"/>
    <x v="16"/>
    <n v="502"/>
    <x v="5"/>
    <n v="65"/>
    <n v="5"/>
    <n v="325"/>
    <n v="167.99999235000001"/>
    <n v="157.00000764999999"/>
    <n v="33.599998470000003"/>
  </r>
  <r>
    <n v="16966"/>
    <d v="2020-01-26T00:00:00"/>
    <s v="26-Jan-20"/>
    <x v="4"/>
    <x v="1"/>
    <n v="1948"/>
    <x v="1"/>
    <x v="9"/>
    <x v="1"/>
    <x v="1"/>
    <x v="0"/>
    <x v="1"/>
    <n v="403"/>
    <x v="1"/>
    <n v="133.37"/>
    <n v="1"/>
    <n v="133.37"/>
    <n v="84.590000149999995"/>
    <n v="48.77999985000001"/>
    <n v="84.590000149999995"/>
  </r>
  <r>
    <n v="52250"/>
    <d v="2020-01-26T00:00:00"/>
    <s v="26-Jan-20"/>
    <x v="4"/>
    <x v="1"/>
    <n v="8274"/>
    <x v="268"/>
    <x v="9"/>
    <x v="1"/>
    <x v="1"/>
    <x v="2"/>
    <x v="16"/>
    <n v="502"/>
    <x v="5"/>
    <n v="65"/>
    <n v="5"/>
    <n v="325"/>
    <n v="167.99999235000001"/>
    <n v="157.00000764999999"/>
    <n v="33.599998470000003"/>
  </r>
  <r>
    <n v="18387"/>
    <d v="2020-01-26T00:00:00"/>
    <s v="26-Jan-20"/>
    <x v="4"/>
    <x v="1"/>
    <n v="8302"/>
    <x v="269"/>
    <x v="9"/>
    <x v="1"/>
    <x v="1"/>
    <x v="0"/>
    <x v="5"/>
    <n v="1004"/>
    <x v="4"/>
    <n v="460.58"/>
    <n v="1"/>
    <n v="460.58"/>
    <n v="268.7900085"/>
    <n v="191.78999149999999"/>
    <n v="268.7900085"/>
  </r>
  <r>
    <n v="12108"/>
    <d v="2020-01-26T00:00:00"/>
    <s v="26-Jan-20"/>
    <x v="4"/>
    <x v="1"/>
    <n v="4631"/>
    <x v="1"/>
    <x v="25"/>
    <x v="1"/>
    <x v="0"/>
    <x v="0"/>
    <x v="1"/>
    <n v="403"/>
    <x v="1"/>
    <n v="133.37"/>
    <n v="1"/>
    <n v="133.37"/>
    <n v="84.590000149999995"/>
    <n v="48.77999985000001"/>
    <n v="84.590000149999995"/>
  </r>
  <r>
    <n v="12108"/>
    <d v="2020-01-26T00:00:00"/>
    <s v="26-Jan-20"/>
    <x v="4"/>
    <x v="1"/>
    <n v="4631"/>
    <x v="1"/>
    <x v="25"/>
    <x v="1"/>
    <x v="0"/>
    <x v="0"/>
    <x v="1"/>
    <n v="403"/>
    <x v="1"/>
    <n v="133.37"/>
    <n v="1"/>
    <n v="133.37"/>
    <n v="84.590000149999995"/>
    <n v="48.77999985000001"/>
    <n v="84.590000149999995"/>
  </r>
  <r>
    <n v="75864"/>
    <d v="2020-01-26T00:00:00"/>
    <s v="26-Jan-20"/>
    <x v="4"/>
    <x v="1"/>
    <n v="19417"/>
    <x v="270"/>
    <x v="13"/>
    <x v="1"/>
    <x v="0"/>
    <x v="2"/>
    <x v="2"/>
    <n v="1360"/>
    <x v="2"/>
    <n v="370"/>
    <n v="1"/>
    <n v="370"/>
    <n v="249.0899963"/>
    <n v="120.9100037"/>
    <n v="249.0899963"/>
  </r>
  <r>
    <n v="19973"/>
    <d v="2020-01-26T00:00:00"/>
    <s v="26-Jan-20"/>
    <x v="4"/>
    <x v="1"/>
    <n v="3868"/>
    <x v="1"/>
    <x v="138"/>
    <x v="0"/>
    <x v="0"/>
    <x v="0"/>
    <x v="6"/>
    <n v="365"/>
    <x v="1"/>
    <n v="94.75"/>
    <n v="5"/>
    <n v="473.75"/>
    <n v="152.8499985"/>
    <n v="320.90000150000003"/>
    <n v="30.5699997"/>
  </r>
  <r>
    <n v="12075"/>
    <d v="2020-01-26T00:00:00"/>
    <s v="26-Jan-20"/>
    <x v="4"/>
    <x v="1"/>
    <n v="11700"/>
    <x v="1"/>
    <x v="139"/>
    <x v="0"/>
    <x v="0"/>
    <x v="2"/>
    <x v="6"/>
    <n v="365"/>
    <x v="1"/>
    <n v="94.75"/>
    <n v="4"/>
    <n v="379"/>
    <n v="122.2799988"/>
    <n v="256.72000120000001"/>
    <n v="30.5699997"/>
  </r>
  <r>
    <n v="12075"/>
    <d v="2020-01-26T00:00:00"/>
    <s v="26-Jan-20"/>
    <x v="4"/>
    <x v="1"/>
    <n v="11700"/>
    <x v="1"/>
    <x v="139"/>
    <x v="0"/>
    <x v="0"/>
    <x v="2"/>
    <x v="6"/>
    <n v="365"/>
    <x v="1"/>
    <n v="94.75"/>
    <n v="4"/>
    <n v="379"/>
    <n v="122.2799988"/>
    <n v="256.72000120000001"/>
    <n v="30.5699997"/>
  </r>
  <r>
    <n v="75811"/>
    <d v="2020-01-26T00:00:00"/>
    <s v="26-Jan-20"/>
    <x v="4"/>
    <x v="1"/>
    <n v="19364"/>
    <x v="271"/>
    <x v="140"/>
    <x v="0"/>
    <x v="0"/>
    <x v="0"/>
    <x v="2"/>
    <n v="1360"/>
    <x v="2"/>
    <n v="370"/>
    <n v="1"/>
    <n v="370"/>
    <n v="249.0899963"/>
    <n v="120.9100037"/>
    <n v="249.0899963"/>
  </r>
  <r>
    <n v="76847"/>
    <d v="2020-01-26T00:00:00"/>
    <s v="26-Jan-20"/>
    <x v="4"/>
    <x v="1"/>
    <n v="20400"/>
    <x v="272"/>
    <x v="10"/>
    <x v="0"/>
    <x v="0"/>
    <x v="0"/>
    <x v="34"/>
    <n v="1363"/>
    <x v="4"/>
    <n v="139.9"/>
    <n v="1"/>
    <n v="139.9"/>
    <n v="72.86000061"/>
    <n v="67.039999390000006"/>
    <n v="72.86000061"/>
  </r>
  <r>
    <n v="15979"/>
    <d v="2020-01-26T00:00:00"/>
    <s v="26-Jan-20"/>
    <x v="4"/>
    <x v="1"/>
    <n v="4789"/>
    <x v="172"/>
    <x v="141"/>
    <x v="0"/>
    <x v="0"/>
    <x v="2"/>
    <x v="16"/>
    <n v="502"/>
    <x v="5"/>
    <n v="65"/>
    <n v="4"/>
    <n v="260"/>
    <n v="134.39999388000001"/>
    <n v="125.60000611999999"/>
    <n v="33.599998470000003"/>
  </r>
  <r>
    <n v="56222"/>
    <d v="2020-01-26T00:00:00"/>
    <s v="26-Jan-20"/>
    <x v="4"/>
    <x v="1"/>
    <n v="7259"/>
    <x v="273"/>
    <x v="121"/>
    <x v="0"/>
    <x v="0"/>
    <x v="2"/>
    <x v="16"/>
    <n v="502"/>
    <x v="5"/>
    <n v="65"/>
    <n v="2"/>
    <n v="130"/>
    <n v="67.199996940000005"/>
    <n v="62.800003059999995"/>
    <n v="33.599998470000003"/>
  </r>
  <r>
    <n v="1756"/>
    <d v="2020-01-26T00:00:00"/>
    <s v="26-Jan-20"/>
    <x v="4"/>
    <x v="1"/>
    <n v="6875"/>
    <x v="274"/>
    <x v="33"/>
    <x v="0"/>
    <x v="0"/>
    <x v="2"/>
    <x v="9"/>
    <n v="191"/>
    <x v="5"/>
    <n v="85"/>
    <n v="2"/>
    <n v="170"/>
    <n v="109.5599976"/>
    <n v="60.440002399999997"/>
    <n v="54.779998800000001"/>
  </r>
  <r>
    <n v="76849"/>
    <d v="2020-01-26T00:00:00"/>
    <s v="26-Jan-20"/>
    <x v="4"/>
    <x v="1"/>
    <n v="20402"/>
    <x v="275"/>
    <x v="97"/>
    <x v="0"/>
    <x v="0"/>
    <x v="0"/>
    <x v="34"/>
    <n v="1363"/>
    <x v="4"/>
    <n v="139.9"/>
    <n v="1"/>
    <n v="139.9"/>
    <n v="72.86000061"/>
    <n v="67.039999390000006"/>
    <n v="72.86000061"/>
  </r>
  <r>
    <n v="18036"/>
    <d v="2020-01-26T00:00:00"/>
    <s v="26-Jan-20"/>
    <x v="4"/>
    <x v="1"/>
    <n v="3365"/>
    <x v="89"/>
    <x v="142"/>
    <x v="0"/>
    <x v="0"/>
    <x v="2"/>
    <x v="16"/>
    <n v="502"/>
    <x v="5"/>
    <n v="65"/>
    <n v="4"/>
    <n v="260"/>
    <n v="134.39999388000001"/>
    <n v="125.60000611999999"/>
    <n v="33.599998470000003"/>
  </r>
  <r>
    <n v="13943"/>
    <d v="2020-01-26T00:00:00"/>
    <s v="26-Jan-20"/>
    <x v="4"/>
    <x v="1"/>
    <n v="1107"/>
    <x v="276"/>
    <x v="101"/>
    <x v="0"/>
    <x v="0"/>
    <x v="2"/>
    <x v="16"/>
    <n v="502"/>
    <x v="5"/>
    <n v="65"/>
    <n v="4"/>
    <n v="260"/>
    <n v="134.39999388000001"/>
    <n v="125.60000611999999"/>
    <n v="33.599998470000003"/>
  </r>
  <r>
    <n v="75812"/>
    <d v="2020-01-25T00:00:00"/>
    <s v="25-Jan-20"/>
    <x v="5"/>
    <x v="1"/>
    <n v="19365"/>
    <x v="277"/>
    <x v="13"/>
    <x v="1"/>
    <x v="1"/>
    <x v="0"/>
    <x v="2"/>
    <n v="1360"/>
    <x v="2"/>
    <n v="370"/>
    <n v="1"/>
    <n v="370"/>
    <n v="249.0899963"/>
    <n v="120.9100037"/>
    <n v="249.0899963"/>
  </r>
  <r>
    <n v="5919"/>
    <d v="2020-01-25T00:00:00"/>
    <s v="25-Jan-20"/>
    <x v="5"/>
    <x v="1"/>
    <n v="6306"/>
    <x v="241"/>
    <x v="9"/>
    <x v="1"/>
    <x v="1"/>
    <x v="2"/>
    <x v="41"/>
    <n v="565"/>
    <x v="1"/>
    <n v="70"/>
    <n v="5"/>
    <n v="350"/>
    <n v="195.75000764999999"/>
    <n v="154.24999235000001"/>
    <n v="39.150001529999997"/>
  </r>
  <r>
    <n v="19550"/>
    <d v="2020-01-25T00:00:00"/>
    <s v="25-Jan-20"/>
    <x v="5"/>
    <x v="1"/>
    <n v="7158"/>
    <x v="278"/>
    <x v="9"/>
    <x v="1"/>
    <x v="1"/>
    <x v="0"/>
    <x v="1"/>
    <n v="403"/>
    <x v="1"/>
    <n v="133.37"/>
    <n v="1"/>
    <n v="133.37"/>
    <n v="84.590000149999995"/>
    <n v="48.77999985000001"/>
    <n v="84.590000149999995"/>
  </r>
  <r>
    <n v="3828"/>
    <d v="2020-01-25T00:00:00"/>
    <s v="25-Jan-20"/>
    <x v="5"/>
    <x v="1"/>
    <n v="11761"/>
    <x v="279"/>
    <x v="9"/>
    <x v="1"/>
    <x v="1"/>
    <x v="2"/>
    <x v="21"/>
    <n v="627"/>
    <x v="0"/>
    <n v="165"/>
    <n v="5"/>
    <n v="825"/>
    <n v="613.65001700000005"/>
    <n v="211.34998299999995"/>
    <n v="122.73000340000002"/>
  </r>
  <r>
    <n v="10113"/>
    <d v="2020-01-25T00:00:00"/>
    <s v="25-Jan-20"/>
    <x v="5"/>
    <x v="1"/>
    <n v="12119"/>
    <x v="152"/>
    <x v="9"/>
    <x v="1"/>
    <x v="1"/>
    <x v="2"/>
    <x v="16"/>
    <n v="502"/>
    <x v="5"/>
    <n v="65"/>
    <n v="5"/>
    <n v="325"/>
    <n v="167.99999235000001"/>
    <n v="157.00000764999999"/>
    <n v="33.599998470000003"/>
  </r>
  <r>
    <n v="7814"/>
    <d v="2020-01-25T00:00:00"/>
    <s v="25-Jan-20"/>
    <x v="5"/>
    <x v="1"/>
    <n v="5007"/>
    <x v="1"/>
    <x v="25"/>
    <x v="1"/>
    <x v="0"/>
    <x v="0"/>
    <x v="6"/>
    <n v="365"/>
    <x v="1"/>
    <n v="94.75"/>
    <n v="3"/>
    <n v="284.25"/>
    <n v="91.709999100000005"/>
    <n v="192.5400009"/>
    <n v="30.5699997"/>
  </r>
  <r>
    <n v="7814"/>
    <d v="2020-01-25T00:00:00"/>
    <s v="25-Jan-20"/>
    <x v="5"/>
    <x v="1"/>
    <n v="5007"/>
    <x v="1"/>
    <x v="25"/>
    <x v="1"/>
    <x v="0"/>
    <x v="0"/>
    <x v="6"/>
    <n v="365"/>
    <x v="1"/>
    <n v="94.75"/>
    <n v="3"/>
    <n v="284.25"/>
    <n v="91.709999100000005"/>
    <n v="192.5400009"/>
    <n v="30.5699997"/>
  </r>
  <r>
    <n v="56973"/>
    <d v="2020-01-25T00:00:00"/>
    <s v="25-Jan-20"/>
    <x v="5"/>
    <x v="1"/>
    <n v="8541"/>
    <x v="1"/>
    <x v="13"/>
    <x v="1"/>
    <x v="0"/>
    <x v="0"/>
    <x v="6"/>
    <n v="365"/>
    <x v="1"/>
    <n v="94.75"/>
    <n v="5"/>
    <n v="473.75"/>
    <n v="152.8499985"/>
    <n v="320.90000150000003"/>
    <n v="30.5699997"/>
  </r>
  <r>
    <n v="13215"/>
    <d v="2020-01-25T00:00:00"/>
    <s v="25-Jan-20"/>
    <x v="5"/>
    <x v="1"/>
    <n v="7465"/>
    <x v="1"/>
    <x v="96"/>
    <x v="0"/>
    <x v="0"/>
    <x v="2"/>
    <x v="21"/>
    <n v="627"/>
    <x v="0"/>
    <n v="165"/>
    <n v="4"/>
    <n v="660"/>
    <n v="490.9200136"/>
    <n v="169.0799864"/>
    <n v="122.7300034"/>
  </r>
  <r>
    <n v="46305"/>
    <d v="2020-01-25T00:00:00"/>
    <s v="25-Jan-20"/>
    <x v="5"/>
    <x v="1"/>
    <n v="3964"/>
    <x v="1"/>
    <x v="17"/>
    <x v="0"/>
    <x v="0"/>
    <x v="0"/>
    <x v="6"/>
    <n v="365"/>
    <x v="1"/>
    <n v="94.75"/>
    <n v="5"/>
    <n v="473.75"/>
    <n v="152.8499985"/>
    <n v="320.90000150000003"/>
    <n v="30.5699997"/>
  </r>
  <r>
    <n v="75865"/>
    <d v="2020-01-25T00:00:00"/>
    <s v="25-Jan-20"/>
    <x v="5"/>
    <x v="1"/>
    <n v="19418"/>
    <x v="280"/>
    <x v="143"/>
    <x v="0"/>
    <x v="0"/>
    <x v="0"/>
    <x v="2"/>
    <n v="1360"/>
    <x v="2"/>
    <n v="370"/>
    <n v="1"/>
    <n v="370"/>
    <n v="249.0899963"/>
    <n v="120.9100037"/>
    <n v="249.0899963"/>
  </r>
  <r>
    <n v="5712"/>
    <d v="2020-01-25T00:00:00"/>
    <s v="25-Jan-20"/>
    <x v="5"/>
    <x v="1"/>
    <n v="8925"/>
    <x v="281"/>
    <x v="10"/>
    <x v="0"/>
    <x v="0"/>
    <x v="2"/>
    <x v="28"/>
    <n v="905"/>
    <x v="0"/>
    <n v="52.99"/>
    <n v="2"/>
    <n v="105.98"/>
    <n v="71.72000122"/>
    <n v="34.259998780000004"/>
    <n v="35.86000061"/>
  </r>
  <r>
    <n v="67806"/>
    <d v="2020-01-25T00:00:00"/>
    <s v="25-Jan-20"/>
    <x v="5"/>
    <x v="1"/>
    <n v="6652"/>
    <x v="55"/>
    <x v="89"/>
    <x v="0"/>
    <x v="0"/>
    <x v="2"/>
    <x v="16"/>
    <n v="502"/>
    <x v="5"/>
    <n v="65"/>
    <n v="4"/>
    <n v="260"/>
    <n v="134.39999388000001"/>
    <n v="125.60000611999999"/>
    <n v="33.599998470000003"/>
  </r>
  <r>
    <n v="52582"/>
    <d v="2020-01-25T00:00:00"/>
    <s v="25-Jan-20"/>
    <x v="5"/>
    <x v="1"/>
    <n v="9563"/>
    <x v="123"/>
    <x v="89"/>
    <x v="0"/>
    <x v="0"/>
    <x v="2"/>
    <x v="16"/>
    <n v="502"/>
    <x v="5"/>
    <n v="65"/>
    <n v="2"/>
    <n v="130"/>
    <n v="67.199996940000005"/>
    <n v="62.800003059999995"/>
    <n v="33.599998470000003"/>
  </r>
  <r>
    <n v="16218"/>
    <d v="2020-01-25T00:00:00"/>
    <s v="25-Jan-20"/>
    <x v="5"/>
    <x v="1"/>
    <n v="5246"/>
    <x v="1"/>
    <x v="144"/>
    <x v="0"/>
    <x v="0"/>
    <x v="0"/>
    <x v="6"/>
    <n v="365"/>
    <x v="1"/>
    <n v="94.75"/>
    <n v="5"/>
    <n v="473.75"/>
    <n v="152.8499985"/>
    <n v="320.90000150000003"/>
    <n v="30.5699997"/>
  </r>
  <r>
    <n v="16218"/>
    <d v="2020-01-25T00:00:00"/>
    <s v="25-Jan-20"/>
    <x v="5"/>
    <x v="1"/>
    <n v="5246"/>
    <x v="1"/>
    <x v="144"/>
    <x v="0"/>
    <x v="0"/>
    <x v="0"/>
    <x v="6"/>
    <n v="365"/>
    <x v="1"/>
    <n v="94.75"/>
    <n v="5"/>
    <n v="473.75"/>
    <n v="152.8499985"/>
    <n v="320.90000150000003"/>
    <n v="30.5699997"/>
  </r>
  <r>
    <n v="75909"/>
    <d v="2020-01-25T00:00:00"/>
    <s v="25-Jan-20"/>
    <x v="5"/>
    <x v="1"/>
    <n v="19462"/>
    <x v="282"/>
    <x v="145"/>
    <x v="0"/>
    <x v="0"/>
    <x v="0"/>
    <x v="2"/>
    <n v="1360"/>
    <x v="2"/>
    <n v="370"/>
    <n v="1"/>
    <n v="370"/>
    <n v="249.0899963"/>
    <n v="120.9100037"/>
    <n v="249.0899963"/>
  </r>
  <r>
    <n v="14003"/>
    <d v="2020-01-24T00:00:00"/>
    <s v="24-Jan-20"/>
    <x v="6"/>
    <x v="0"/>
    <n v="614"/>
    <x v="283"/>
    <x v="9"/>
    <x v="1"/>
    <x v="1"/>
    <x v="1"/>
    <x v="1"/>
    <n v="403"/>
    <x v="1"/>
    <n v="133.37"/>
    <n v="1"/>
    <n v="133.37"/>
    <n v="84.590000149999995"/>
    <n v="48.77999985000001"/>
    <n v="84.590000149999995"/>
  </r>
  <r>
    <n v="67158"/>
    <d v="2020-01-24T00:00:00"/>
    <s v="24-Jan-20"/>
    <x v="6"/>
    <x v="0"/>
    <n v="1516"/>
    <x v="1"/>
    <x v="9"/>
    <x v="1"/>
    <x v="1"/>
    <x v="0"/>
    <x v="1"/>
    <n v="403"/>
    <x v="1"/>
    <n v="133.37"/>
    <n v="1"/>
    <n v="133.37"/>
    <n v="84.590000149999995"/>
    <n v="48.77999985000001"/>
    <n v="84.590000149999995"/>
  </r>
  <r>
    <n v="57032"/>
    <d v="2020-01-24T00:00:00"/>
    <s v="24-Jan-20"/>
    <x v="6"/>
    <x v="0"/>
    <n v="10093"/>
    <x v="284"/>
    <x v="9"/>
    <x v="1"/>
    <x v="1"/>
    <x v="2"/>
    <x v="16"/>
    <n v="502"/>
    <x v="5"/>
    <n v="65"/>
    <n v="5"/>
    <n v="325"/>
    <n v="167.99999235000001"/>
    <n v="157.00000764999999"/>
    <n v="33.599998470000003"/>
  </r>
  <r>
    <n v="20029"/>
    <d v="2020-01-24T00:00:00"/>
    <s v="24-Jan-20"/>
    <x v="6"/>
    <x v="0"/>
    <n v="10735"/>
    <x v="285"/>
    <x v="9"/>
    <x v="1"/>
    <x v="1"/>
    <x v="1"/>
    <x v="1"/>
    <n v="403"/>
    <x v="1"/>
    <n v="133.37"/>
    <n v="1"/>
    <n v="133.37"/>
    <n v="84.590000149999995"/>
    <n v="48.77999985000001"/>
    <n v="84.590000149999995"/>
  </r>
  <r>
    <n v="58896"/>
    <d v="2020-01-24T00:00:00"/>
    <s v="24-Jan-20"/>
    <x v="6"/>
    <x v="0"/>
    <n v="9697"/>
    <x v="63"/>
    <x v="146"/>
    <x v="1"/>
    <x v="1"/>
    <x v="2"/>
    <x v="16"/>
    <n v="502"/>
    <x v="5"/>
    <n v="65"/>
    <n v="5"/>
    <n v="325"/>
    <n v="167.99999235000001"/>
    <n v="157.00000764999999"/>
    <n v="33.599998470000003"/>
  </r>
  <r>
    <n v="4135"/>
    <d v="2020-01-24T00:00:00"/>
    <s v="24-Jan-20"/>
    <x v="6"/>
    <x v="0"/>
    <n v="10041"/>
    <x v="1"/>
    <x v="27"/>
    <x v="1"/>
    <x v="0"/>
    <x v="0"/>
    <x v="6"/>
    <n v="365"/>
    <x v="1"/>
    <n v="94.75"/>
    <n v="5"/>
    <n v="473.75"/>
    <n v="152.8499985"/>
    <n v="320.90000150000003"/>
    <n v="30.5699997"/>
  </r>
  <r>
    <n v="16111"/>
    <d v="2020-01-24T00:00:00"/>
    <s v="24-Jan-20"/>
    <x v="6"/>
    <x v="0"/>
    <n v="6746"/>
    <x v="54"/>
    <x v="9"/>
    <x v="1"/>
    <x v="0"/>
    <x v="0"/>
    <x v="1"/>
    <n v="403"/>
    <x v="1"/>
    <n v="133.37"/>
    <n v="1"/>
    <n v="133.37"/>
    <n v="84.590000149999995"/>
    <n v="48.77999985000001"/>
    <n v="84.590000149999995"/>
  </r>
  <r>
    <n v="16111"/>
    <d v="2020-01-24T00:00:00"/>
    <s v="24-Jan-20"/>
    <x v="6"/>
    <x v="0"/>
    <n v="6746"/>
    <x v="54"/>
    <x v="9"/>
    <x v="1"/>
    <x v="0"/>
    <x v="0"/>
    <x v="1"/>
    <n v="403"/>
    <x v="1"/>
    <n v="133.37"/>
    <n v="1"/>
    <n v="133.37"/>
    <n v="84.590000149999995"/>
    <n v="48.77999985000001"/>
    <n v="84.590000149999995"/>
  </r>
  <r>
    <n v="75866"/>
    <d v="2020-01-24T00:00:00"/>
    <s v="24-Jan-20"/>
    <x v="6"/>
    <x v="0"/>
    <n v="19419"/>
    <x v="286"/>
    <x v="47"/>
    <x v="1"/>
    <x v="0"/>
    <x v="0"/>
    <x v="2"/>
    <n v="1360"/>
    <x v="2"/>
    <n v="370"/>
    <n v="1"/>
    <n v="370"/>
    <n v="249.0899963"/>
    <n v="120.9100037"/>
    <n v="249.0899963"/>
  </r>
  <r>
    <n v="75813"/>
    <d v="2020-01-24T00:00:00"/>
    <s v="24-Jan-20"/>
    <x v="6"/>
    <x v="0"/>
    <n v="19366"/>
    <x v="46"/>
    <x v="147"/>
    <x v="0"/>
    <x v="0"/>
    <x v="0"/>
    <x v="2"/>
    <n v="1360"/>
    <x v="2"/>
    <n v="370"/>
    <n v="1"/>
    <n v="370"/>
    <n v="249.0899963"/>
    <n v="120.9100037"/>
    <n v="249.0899963"/>
  </r>
  <r>
    <n v="13991"/>
    <d v="2020-01-24T00:00:00"/>
    <s v="24-Jan-20"/>
    <x v="6"/>
    <x v="0"/>
    <n v="10647"/>
    <x v="200"/>
    <x v="4"/>
    <x v="0"/>
    <x v="0"/>
    <x v="0"/>
    <x v="6"/>
    <n v="365"/>
    <x v="1"/>
    <n v="94.75"/>
    <n v="5"/>
    <n v="473.75"/>
    <n v="152.8499985"/>
    <n v="320.90000150000003"/>
    <n v="30.5699997"/>
  </r>
  <r>
    <n v="11968"/>
    <d v="2020-01-24T00:00:00"/>
    <s v="24-Jan-20"/>
    <x v="6"/>
    <x v="0"/>
    <n v="2610"/>
    <x v="200"/>
    <x v="148"/>
    <x v="0"/>
    <x v="0"/>
    <x v="0"/>
    <x v="6"/>
    <n v="365"/>
    <x v="1"/>
    <n v="94.75"/>
    <n v="5"/>
    <n v="473.75"/>
    <n v="152.8499985"/>
    <n v="320.90000150000003"/>
    <n v="30.5699997"/>
  </r>
  <r>
    <n v="16107"/>
    <d v="2020-01-24T00:00:00"/>
    <s v="24-Jan-20"/>
    <x v="6"/>
    <x v="0"/>
    <n v="1902"/>
    <x v="123"/>
    <x v="80"/>
    <x v="0"/>
    <x v="0"/>
    <x v="2"/>
    <x v="9"/>
    <n v="191"/>
    <x v="5"/>
    <n v="85"/>
    <n v="4"/>
    <n v="340"/>
    <n v="219.11999520000001"/>
    <n v="120.88000479999999"/>
    <n v="54.779998800000001"/>
  </r>
  <r>
    <n v="11948"/>
    <d v="2020-01-24T00:00:00"/>
    <s v="24-Jan-20"/>
    <x v="6"/>
    <x v="0"/>
    <n v="8470"/>
    <x v="287"/>
    <x v="149"/>
    <x v="0"/>
    <x v="0"/>
    <x v="2"/>
    <x v="6"/>
    <n v="365"/>
    <x v="1"/>
    <n v="94.75"/>
    <n v="4"/>
    <n v="379"/>
    <n v="122.2799988"/>
    <n v="256.72000120000001"/>
    <n v="30.5699997"/>
  </r>
  <r>
    <n v="63792"/>
    <d v="2020-01-24T00:00:00"/>
    <s v="24-Jan-20"/>
    <x v="6"/>
    <x v="0"/>
    <n v="4452"/>
    <x v="284"/>
    <x v="68"/>
    <x v="0"/>
    <x v="0"/>
    <x v="2"/>
    <x v="16"/>
    <n v="502"/>
    <x v="5"/>
    <n v="65"/>
    <n v="4"/>
    <n v="260"/>
    <n v="134.39999388000001"/>
    <n v="125.60000611999999"/>
    <n v="33.599998470000003"/>
  </r>
  <r>
    <n v="55899"/>
    <d v="2020-01-24T00:00:00"/>
    <s v="24-Jan-20"/>
    <x v="6"/>
    <x v="0"/>
    <n v="2502"/>
    <x v="1"/>
    <x v="113"/>
    <x v="0"/>
    <x v="0"/>
    <x v="2"/>
    <x v="42"/>
    <n v="567"/>
    <x v="5"/>
    <n v="25"/>
    <n v="2"/>
    <n v="50"/>
    <n v="34.880001059999998"/>
    <n v="15.119998940000002"/>
    <n v="17.440000529999999"/>
  </r>
  <r>
    <n v="14660"/>
    <d v="2020-01-24T00:00:00"/>
    <s v="24-Jan-20"/>
    <x v="6"/>
    <x v="0"/>
    <n v="9371"/>
    <x v="3"/>
    <x v="150"/>
    <x v="0"/>
    <x v="0"/>
    <x v="0"/>
    <x v="6"/>
    <n v="365"/>
    <x v="1"/>
    <n v="94.75"/>
    <n v="5"/>
    <n v="473.75"/>
    <n v="152.8499985"/>
    <n v="320.90000150000003"/>
    <n v="30.5699997"/>
  </r>
  <r>
    <n v="19116"/>
    <d v="2020-01-24T00:00:00"/>
    <s v="24-Jan-20"/>
    <x v="6"/>
    <x v="0"/>
    <n v="8245"/>
    <x v="288"/>
    <x v="151"/>
    <x v="0"/>
    <x v="0"/>
    <x v="2"/>
    <x v="16"/>
    <n v="502"/>
    <x v="5"/>
    <n v="65"/>
    <n v="4"/>
    <n v="260"/>
    <n v="134.39999388000001"/>
    <n v="125.60000611999999"/>
    <n v="33.599998470000003"/>
  </r>
  <r>
    <n v="75814"/>
    <d v="2020-01-23T00:00:00"/>
    <s v="23-Jan-20"/>
    <x v="0"/>
    <x v="0"/>
    <n v="19367"/>
    <x v="289"/>
    <x v="13"/>
    <x v="1"/>
    <x v="1"/>
    <x v="0"/>
    <x v="2"/>
    <n v="1360"/>
    <x v="2"/>
    <n v="370"/>
    <n v="1"/>
    <n v="370"/>
    <n v="249.0899963"/>
    <n v="120.9100037"/>
    <n v="249.0899963"/>
  </r>
  <r>
    <n v="18156"/>
    <d v="2020-01-23T00:00:00"/>
    <s v="23-Jan-20"/>
    <x v="0"/>
    <x v="0"/>
    <n v="9265"/>
    <x v="290"/>
    <x v="50"/>
    <x v="1"/>
    <x v="1"/>
    <x v="0"/>
    <x v="4"/>
    <n v="957"/>
    <x v="3"/>
    <n v="80"/>
    <n v="1"/>
    <n v="80"/>
    <n v="47.430000309999997"/>
    <n v="32.569999690000003"/>
    <n v="47.430000309999997"/>
  </r>
  <r>
    <n v="70437"/>
    <d v="2020-01-23T00:00:00"/>
    <s v="23-Jan-20"/>
    <x v="0"/>
    <x v="0"/>
    <n v="13990"/>
    <x v="291"/>
    <x v="50"/>
    <x v="1"/>
    <x v="1"/>
    <x v="0"/>
    <x v="22"/>
    <n v="1350"/>
    <x v="5"/>
    <n v="22.74"/>
    <n v="1"/>
    <n v="22.74"/>
    <n v="14.6999969"/>
    <n v="8.0400030999999981"/>
    <n v="14.6999969"/>
  </r>
  <r>
    <n v="10394"/>
    <d v="2020-01-23T00:00:00"/>
    <s v="23-Jan-20"/>
    <x v="0"/>
    <x v="0"/>
    <n v="934"/>
    <x v="292"/>
    <x v="9"/>
    <x v="1"/>
    <x v="1"/>
    <x v="1"/>
    <x v="1"/>
    <n v="403"/>
    <x v="1"/>
    <n v="133.37"/>
    <n v="1"/>
    <n v="133.37"/>
    <n v="84.590000149999995"/>
    <n v="48.77999985000001"/>
    <n v="84.590000149999995"/>
  </r>
  <r>
    <n v="18160"/>
    <d v="2020-01-23T00:00:00"/>
    <s v="23-Jan-20"/>
    <x v="0"/>
    <x v="0"/>
    <n v="1001"/>
    <x v="293"/>
    <x v="9"/>
    <x v="1"/>
    <x v="1"/>
    <x v="1"/>
    <x v="1"/>
    <n v="403"/>
    <x v="1"/>
    <n v="133.37"/>
    <n v="1"/>
    <n v="133.37"/>
    <n v="84.590000149999995"/>
    <n v="48.77999985000001"/>
    <n v="84.590000149999995"/>
  </r>
  <r>
    <n v="18160"/>
    <d v="2020-01-23T00:00:00"/>
    <s v="23-Jan-20"/>
    <x v="0"/>
    <x v="0"/>
    <n v="1001"/>
    <x v="293"/>
    <x v="9"/>
    <x v="1"/>
    <x v="1"/>
    <x v="1"/>
    <x v="1"/>
    <n v="403"/>
    <x v="1"/>
    <n v="133.37"/>
    <n v="1"/>
    <n v="133.37"/>
    <n v="84.590000149999995"/>
    <n v="48.77999985000001"/>
    <n v="84.590000149999995"/>
  </r>
  <r>
    <n v="52321"/>
    <d v="2020-01-23T00:00:00"/>
    <s v="23-Jan-20"/>
    <x v="0"/>
    <x v="0"/>
    <n v="4249"/>
    <x v="294"/>
    <x v="9"/>
    <x v="1"/>
    <x v="1"/>
    <x v="1"/>
    <x v="16"/>
    <n v="502"/>
    <x v="5"/>
    <n v="65"/>
    <n v="5"/>
    <n v="325"/>
    <n v="167.99999235000001"/>
    <n v="157.00000764999999"/>
    <n v="33.599998470000003"/>
  </r>
  <r>
    <n v="13970"/>
    <d v="2020-01-23T00:00:00"/>
    <s v="23-Jan-20"/>
    <x v="0"/>
    <x v="0"/>
    <n v="5224"/>
    <x v="161"/>
    <x v="9"/>
    <x v="1"/>
    <x v="1"/>
    <x v="1"/>
    <x v="1"/>
    <n v="403"/>
    <x v="1"/>
    <n v="133.37"/>
    <n v="1"/>
    <n v="133.37"/>
    <n v="84.590000149999995"/>
    <n v="48.77999985000001"/>
    <n v="84.590000149999995"/>
  </r>
  <r>
    <n v="55174"/>
    <d v="2020-01-23T00:00:00"/>
    <s v="23-Jan-20"/>
    <x v="0"/>
    <x v="0"/>
    <n v="8677"/>
    <x v="295"/>
    <x v="9"/>
    <x v="1"/>
    <x v="1"/>
    <x v="2"/>
    <x v="16"/>
    <n v="502"/>
    <x v="5"/>
    <n v="65"/>
    <n v="5"/>
    <n v="325"/>
    <n v="167.99999235000001"/>
    <n v="157.00000764999999"/>
    <n v="33.599998470000003"/>
  </r>
  <r>
    <n v="4135"/>
    <d v="2020-01-23T00:00:00"/>
    <s v="23-Jan-20"/>
    <x v="0"/>
    <x v="0"/>
    <n v="10041"/>
    <x v="1"/>
    <x v="27"/>
    <x v="1"/>
    <x v="0"/>
    <x v="0"/>
    <x v="6"/>
    <n v="365"/>
    <x v="1"/>
    <n v="94.75"/>
    <n v="5"/>
    <n v="473.75"/>
    <n v="152.8499985"/>
    <n v="320.90000150000003"/>
    <n v="30.5699997"/>
  </r>
  <r>
    <n v="19442"/>
    <d v="2020-01-23T00:00:00"/>
    <s v="23-Jan-20"/>
    <x v="0"/>
    <x v="0"/>
    <n v="9989"/>
    <x v="296"/>
    <x v="152"/>
    <x v="0"/>
    <x v="0"/>
    <x v="0"/>
    <x v="16"/>
    <n v="502"/>
    <x v="5"/>
    <n v="65"/>
    <n v="4"/>
    <n v="260"/>
    <n v="134.39999388000001"/>
    <n v="125.60000611999999"/>
    <n v="33.599998470000003"/>
  </r>
  <r>
    <n v="13217"/>
    <d v="2020-01-23T00:00:00"/>
    <s v="23-Jan-20"/>
    <x v="0"/>
    <x v="0"/>
    <n v="10165"/>
    <x v="297"/>
    <x v="53"/>
    <x v="0"/>
    <x v="0"/>
    <x v="0"/>
    <x v="16"/>
    <n v="502"/>
    <x v="5"/>
    <n v="65"/>
    <n v="4"/>
    <n v="260"/>
    <n v="134.39999388000001"/>
    <n v="125.60000611999999"/>
    <n v="33.599998470000003"/>
  </r>
  <r>
    <n v="23211"/>
    <d v="2020-01-23T00:00:00"/>
    <s v="23-Jan-20"/>
    <x v="0"/>
    <x v="0"/>
    <n v="12100"/>
    <x v="298"/>
    <x v="4"/>
    <x v="0"/>
    <x v="0"/>
    <x v="0"/>
    <x v="1"/>
    <n v="403"/>
    <x v="1"/>
    <n v="133.37"/>
    <n v="1"/>
    <n v="133.37"/>
    <n v="84.590000149999995"/>
    <n v="48.77999985000001"/>
    <n v="84.590000149999995"/>
  </r>
  <r>
    <n v="16093"/>
    <d v="2020-01-23T00:00:00"/>
    <s v="23-Jan-20"/>
    <x v="0"/>
    <x v="0"/>
    <n v="1902"/>
    <x v="123"/>
    <x v="80"/>
    <x v="0"/>
    <x v="0"/>
    <x v="0"/>
    <x v="6"/>
    <n v="365"/>
    <x v="1"/>
    <n v="94.75"/>
    <n v="5"/>
    <n v="473.75"/>
    <n v="152.8499985"/>
    <n v="320.90000150000003"/>
    <n v="30.5699997"/>
  </r>
  <r>
    <n v="16098"/>
    <d v="2020-01-23T00:00:00"/>
    <s v="23-Jan-20"/>
    <x v="0"/>
    <x v="0"/>
    <n v="5939"/>
    <x v="299"/>
    <x v="67"/>
    <x v="0"/>
    <x v="0"/>
    <x v="0"/>
    <x v="6"/>
    <n v="365"/>
    <x v="1"/>
    <n v="94.75"/>
    <n v="5"/>
    <n v="473.75"/>
    <n v="152.8499985"/>
    <n v="320.90000150000003"/>
    <n v="30.5699997"/>
  </r>
  <r>
    <n v="13939"/>
    <d v="2020-01-23T00:00:00"/>
    <s v="23-Jan-20"/>
    <x v="0"/>
    <x v="0"/>
    <n v="5854"/>
    <x v="1"/>
    <x v="153"/>
    <x v="0"/>
    <x v="0"/>
    <x v="0"/>
    <x v="6"/>
    <n v="365"/>
    <x v="1"/>
    <n v="94.75"/>
    <n v="4"/>
    <n v="379"/>
    <n v="122.2799988"/>
    <n v="256.72000120000001"/>
    <n v="30.5699997"/>
  </r>
  <r>
    <n v="16767"/>
    <d v="2020-01-23T00:00:00"/>
    <s v="23-Jan-20"/>
    <x v="0"/>
    <x v="0"/>
    <n v="10132"/>
    <x v="300"/>
    <x v="154"/>
    <x v="0"/>
    <x v="0"/>
    <x v="0"/>
    <x v="6"/>
    <n v="365"/>
    <x v="1"/>
    <n v="94.75"/>
    <n v="5"/>
    <n v="473.75"/>
    <n v="152.8499985"/>
    <n v="320.90000150000003"/>
    <n v="30.5699997"/>
  </r>
  <r>
    <n v="75867"/>
    <d v="2020-01-23T00:00:00"/>
    <s v="23-Jan-20"/>
    <x v="0"/>
    <x v="0"/>
    <n v="19420"/>
    <x v="301"/>
    <x v="155"/>
    <x v="0"/>
    <x v="0"/>
    <x v="0"/>
    <x v="2"/>
    <n v="1360"/>
    <x v="2"/>
    <n v="370"/>
    <n v="1"/>
    <n v="370"/>
    <n v="249.0899963"/>
    <n v="120.9100037"/>
    <n v="249.0899963"/>
  </r>
  <r>
    <n v="2014"/>
    <d v="2020-01-23T00:00:00"/>
    <s v="23-Jan-20"/>
    <x v="0"/>
    <x v="0"/>
    <n v="5875"/>
    <x v="302"/>
    <x v="137"/>
    <x v="0"/>
    <x v="0"/>
    <x v="0"/>
    <x v="41"/>
    <n v="565"/>
    <x v="1"/>
    <n v="70"/>
    <n v="2"/>
    <n v="140"/>
    <n v="78.300003059999995"/>
    <n v="61.699996940000005"/>
    <n v="39.150001529999997"/>
  </r>
  <r>
    <n v="18213"/>
    <d v="2020-01-23T00:00:00"/>
    <s v="23-Jan-20"/>
    <x v="0"/>
    <x v="0"/>
    <n v="10831"/>
    <x v="1"/>
    <x v="23"/>
    <x v="0"/>
    <x v="0"/>
    <x v="0"/>
    <x v="6"/>
    <n v="365"/>
    <x v="1"/>
    <n v="94.75"/>
    <n v="4"/>
    <n v="379"/>
    <n v="122.2799988"/>
    <n v="256.72000120000001"/>
    <n v="30.5699997"/>
  </r>
  <r>
    <n v="18213"/>
    <d v="2020-01-23T00:00:00"/>
    <s v="23-Jan-20"/>
    <x v="0"/>
    <x v="0"/>
    <n v="10831"/>
    <x v="1"/>
    <x v="23"/>
    <x v="0"/>
    <x v="0"/>
    <x v="0"/>
    <x v="21"/>
    <n v="627"/>
    <x v="0"/>
    <n v="165"/>
    <n v="4"/>
    <n v="660"/>
    <n v="490.9200136"/>
    <n v="169.0799864"/>
    <n v="122.7300034"/>
  </r>
  <r>
    <n v="64369"/>
    <d v="2020-01-23T00:00:00"/>
    <s v="23-Jan-20"/>
    <x v="0"/>
    <x v="0"/>
    <n v="2975"/>
    <x v="1"/>
    <x v="144"/>
    <x v="0"/>
    <x v="0"/>
    <x v="0"/>
    <x v="16"/>
    <n v="502"/>
    <x v="5"/>
    <n v="65"/>
    <n v="4"/>
    <n v="260"/>
    <n v="134.39999388000001"/>
    <n v="125.60000611999999"/>
    <n v="33.599998470000003"/>
  </r>
  <r>
    <n v="70149"/>
    <d v="2020-01-22T00:00:00"/>
    <s v="22-Jan-20"/>
    <x v="1"/>
    <x v="0"/>
    <n v="13702"/>
    <x v="303"/>
    <x v="50"/>
    <x v="1"/>
    <x v="1"/>
    <x v="0"/>
    <x v="22"/>
    <n v="1350"/>
    <x v="5"/>
    <n v="22.74"/>
    <n v="1"/>
    <n v="22.74"/>
    <n v="14.6999969"/>
    <n v="8.0400030999999981"/>
    <n v="14.6999969"/>
  </r>
  <r>
    <n v="3625"/>
    <d v="2020-01-22T00:00:00"/>
    <s v="22-Jan-20"/>
    <x v="1"/>
    <x v="0"/>
    <n v="2813"/>
    <x v="1"/>
    <x v="9"/>
    <x v="1"/>
    <x v="1"/>
    <x v="2"/>
    <x v="21"/>
    <n v="627"/>
    <x v="0"/>
    <n v="165"/>
    <n v="5"/>
    <n v="825"/>
    <n v="613.65001700000005"/>
    <n v="211.34998299999995"/>
    <n v="122.73000340000002"/>
  </r>
  <r>
    <n v="18154"/>
    <d v="2020-01-22T00:00:00"/>
    <s v="22-Jan-20"/>
    <x v="1"/>
    <x v="0"/>
    <n v="5082"/>
    <x v="1"/>
    <x v="9"/>
    <x v="1"/>
    <x v="1"/>
    <x v="1"/>
    <x v="1"/>
    <n v="403"/>
    <x v="1"/>
    <n v="133.37"/>
    <n v="1"/>
    <n v="133.37"/>
    <n v="84.590000149999995"/>
    <n v="48.77999985000001"/>
    <n v="84.590000149999995"/>
  </r>
  <r>
    <n v="2428"/>
    <d v="2020-01-22T00:00:00"/>
    <s v="22-Jan-20"/>
    <x v="1"/>
    <x v="0"/>
    <n v="5965"/>
    <x v="145"/>
    <x v="9"/>
    <x v="1"/>
    <x v="1"/>
    <x v="2"/>
    <x v="21"/>
    <n v="627"/>
    <x v="0"/>
    <n v="165"/>
    <n v="5"/>
    <n v="825"/>
    <n v="613.65001700000005"/>
    <n v="211.34998299999995"/>
    <n v="122.73000340000002"/>
  </r>
  <r>
    <n v="20931"/>
    <d v="2020-01-22T00:00:00"/>
    <s v="22-Jan-20"/>
    <x v="1"/>
    <x v="0"/>
    <n v="11664"/>
    <x v="1"/>
    <x v="9"/>
    <x v="1"/>
    <x v="1"/>
    <x v="2"/>
    <x v="9"/>
    <n v="191"/>
    <x v="5"/>
    <n v="85"/>
    <n v="5"/>
    <n v="425"/>
    <n v="273.89999399999999"/>
    <n v="151.10000600000001"/>
    <n v="54.779998800000001"/>
  </r>
  <r>
    <n v="20931"/>
    <d v="2020-01-22T00:00:00"/>
    <s v="22-Jan-20"/>
    <x v="1"/>
    <x v="0"/>
    <n v="11664"/>
    <x v="1"/>
    <x v="9"/>
    <x v="1"/>
    <x v="1"/>
    <x v="2"/>
    <x v="6"/>
    <n v="365"/>
    <x v="1"/>
    <n v="94.75"/>
    <n v="5"/>
    <n v="473.75"/>
    <n v="152.8499985"/>
    <n v="320.90000150000003"/>
    <n v="30.5699997"/>
  </r>
  <r>
    <n v="13890"/>
    <d v="2020-01-22T00:00:00"/>
    <s v="22-Jan-20"/>
    <x v="1"/>
    <x v="0"/>
    <n v="9120"/>
    <x v="304"/>
    <x v="27"/>
    <x v="1"/>
    <x v="0"/>
    <x v="0"/>
    <x v="9"/>
    <n v="191"/>
    <x v="5"/>
    <n v="85"/>
    <n v="4"/>
    <n v="340"/>
    <n v="219.11999520000001"/>
    <n v="120.88000479999999"/>
    <n v="54.779998800000001"/>
  </r>
  <r>
    <n v="6783"/>
    <d v="2020-01-22T00:00:00"/>
    <s v="22-Jan-20"/>
    <x v="1"/>
    <x v="0"/>
    <n v="10759"/>
    <x v="1"/>
    <x v="14"/>
    <x v="1"/>
    <x v="0"/>
    <x v="0"/>
    <x v="9"/>
    <n v="191"/>
    <x v="5"/>
    <n v="85"/>
    <n v="5"/>
    <n v="425"/>
    <n v="273.89999399999999"/>
    <n v="151.10000600000001"/>
    <n v="54.779998800000001"/>
  </r>
  <r>
    <n v="69841"/>
    <d v="2020-01-22T00:00:00"/>
    <s v="22-Jan-20"/>
    <x v="1"/>
    <x v="0"/>
    <n v="13394"/>
    <x v="305"/>
    <x v="21"/>
    <x v="1"/>
    <x v="0"/>
    <x v="0"/>
    <x v="43"/>
    <n v="1349"/>
    <x v="2"/>
    <n v="99.98"/>
    <n v="1"/>
    <n v="99.98"/>
    <n v="76.830001800000005"/>
    <n v="23.149998199999999"/>
    <n v="76.830001800000005"/>
  </r>
  <r>
    <n v="13736"/>
    <d v="2020-01-22T00:00:00"/>
    <s v="22-Jan-20"/>
    <x v="1"/>
    <x v="0"/>
    <n v="1086"/>
    <x v="1"/>
    <x v="11"/>
    <x v="1"/>
    <x v="0"/>
    <x v="0"/>
    <x v="16"/>
    <n v="502"/>
    <x v="5"/>
    <n v="65"/>
    <n v="5"/>
    <n v="325"/>
    <n v="167.99999235000001"/>
    <n v="157.00000764999999"/>
    <n v="33.599998470000003"/>
  </r>
  <r>
    <n v="53455"/>
    <d v="2020-01-22T00:00:00"/>
    <s v="22-Jan-20"/>
    <x v="1"/>
    <x v="0"/>
    <n v="8993"/>
    <x v="1"/>
    <x v="53"/>
    <x v="0"/>
    <x v="0"/>
    <x v="2"/>
    <x v="16"/>
    <n v="502"/>
    <x v="5"/>
    <n v="65"/>
    <n v="2"/>
    <n v="130"/>
    <n v="67.199996940000005"/>
    <n v="62.800003059999995"/>
    <n v="33.599998470000003"/>
  </r>
  <r>
    <n v="22988"/>
    <d v="2020-01-22T00:00:00"/>
    <s v="22-Jan-20"/>
    <x v="1"/>
    <x v="0"/>
    <n v="4756"/>
    <x v="306"/>
    <x v="17"/>
    <x v="0"/>
    <x v="0"/>
    <x v="2"/>
    <x v="9"/>
    <n v="191"/>
    <x v="5"/>
    <n v="85"/>
    <n v="2"/>
    <n v="170"/>
    <n v="109.5599976"/>
    <n v="60.440002399999997"/>
    <n v="54.779998800000001"/>
  </r>
  <r>
    <n v="11851"/>
    <d v="2020-01-22T00:00:00"/>
    <s v="22-Jan-20"/>
    <x v="1"/>
    <x v="0"/>
    <n v="9252"/>
    <x v="59"/>
    <x v="4"/>
    <x v="0"/>
    <x v="0"/>
    <x v="2"/>
    <x v="21"/>
    <n v="627"/>
    <x v="0"/>
    <n v="165"/>
    <n v="4"/>
    <n v="660"/>
    <n v="490.9200136"/>
    <n v="169.0799864"/>
    <n v="122.7300034"/>
  </r>
  <r>
    <n v="75815"/>
    <d v="2020-01-22T00:00:00"/>
    <s v="22-Jan-20"/>
    <x v="1"/>
    <x v="0"/>
    <n v="19368"/>
    <x v="307"/>
    <x v="156"/>
    <x v="0"/>
    <x v="0"/>
    <x v="0"/>
    <x v="2"/>
    <n v="1360"/>
    <x v="2"/>
    <n v="370"/>
    <n v="1"/>
    <n v="370"/>
    <n v="249.0899963"/>
    <n v="120.9100037"/>
    <n v="249.0899963"/>
  </r>
  <r>
    <n v="49936"/>
    <d v="2020-01-22T00:00:00"/>
    <s v="22-Jan-20"/>
    <x v="1"/>
    <x v="0"/>
    <n v="5767"/>
    <x v="1"/>
    <x v="10"/>
    <x v="0"/>
    <x v="0"/>
    <x v="0"/>
    <x v="6"/>
    <n v="365"/>
    <x v="1"/>
    <n v="94.75"/>
    <n v="5"/>
    <n v="473.75"/>
    <n v="152.8499985"/>
    <n v="320.90000150000003"/>
    <n v="30.5699997"/>
  </r>
  <r>
    <n v="13907"/>
    <d v="2020-01-22T00:00:00"/>
    <s v="22-Jan-20"/>
    <x v="1"/>
    <x v="0"/>
    <n v="4842"/>
    <x v="1"/>
    <x v="79"/>
    <x v="0"/>
    <x v="0"/>
    <x v="0"/>
    <x v="6"/>
    <n v="365"/>
    <x v="1"/>
    <n v="94.75"/>
    <n v="5"/>
    <n v="473.75"/>
    <n v="152.8499985"/>
    <n v="320.90000150000003"/>
    <n v="30.5699997"/>
  </r>
  <r>
    <n v="66887"/>
    <d v="2020-01-22T00:00:00"/>
    <s v="22-Jan-20"/>
    <x v="1"/>
    <x v="0"/>
    <n v="8488"/>
    <x v="19"/>
    <x v="40"/>
    <x v="0"/>
    <x v="0"/>
    <x v="2"/>
    <x v="21"/>
    <n v="627"/>
    <x v="0"/>
    <n v="165"/>
    <n v="4"/>
    <n v="660"/>
    <n v="490.9200136"/>
    <n v="169.0799864"/>
    <n v="122.7300034"/>
  </r>
  <r>
    <n v="11822"/>
    <d v="2020-01-22T00:00:00"/>
    <s v="22-Jan-20"/>
    <x v="1"/>
    <x v="0"/>
    <n v="3246"/>
    <x v="308"/>
    <x v="89"/>
    <x v="0"/>
    <x v="0"/>
    <x v="2"/>
    <x v="30"/>
    <n v="282"/>
    <x v="5"/>
    <n v="185"/>
    <n v="4"/>
    <n v="740"/>
    <n v="399.48001099999999"/>
    <n v="340.51998900000001"/>
    <n v="99.870002749999998"/>
  </r>
  <r>
    <n v="75868"/>
    <d v="2020-01-22T00:00:00"/>
    <s v="22-Jan-20"/>
    <x v="1"/>
    <x v="0"/>
    <n v="19421"/>
    <x v="309"/>
    <x v="157"/>
    <x v="0"/>
    <x v="0"/>
    <x v="2"/>
    <x v="2"/>
    <n v="1360"/>
    <x v="2"/>
    <n v="370"/>
    <n v="1"/>
    <n v="370"/>
    <n v="249.0899963"/>
    <n v="120.9100037"/>
    <n v="249.0899963"/>
  </r>
  <r>
    <n v="18120"/>
    <d v="2020-01-22T00:00:00"/>
    <s v="22-Jan-20"/>
    <x v="1"/>
    <x v="0"/>
    <n v="10821"/>
    <x v="136"/>
    <x v="2"/>
    <x v="0"/>
    <x v="0"/>
    <x v="0"/>
    <x v="6"/>
    <n v="365"/>
    <x v="1"/>
    <n v="94.75"/>
    <n v="5"/>
    <n v="473.75"/>
    <n v="152.8499985"/>
    <n v="320.90000150000003"/>
    <n v="30.5699997"/>
  </r>
  <r>
    <n v="75869"/>
    <d v="2020-01-21T00:00:00"/>
    <s v="21-Jan-20"/>
    <x v="2"/>
    <x v="0"/>
    <n v="19422"/>
    <x v="14"/>
    <x v="13"/>
    <x v="1"/>
    <x v="1"/>
    <x v="0"/>
    <x v="2"/>
    <n v="1360"/>
    <x v="2"/>
    <n v="370"/>
    <n v="1"/>
    <n v="370"/>
    <n v="249.0899963"/>
    <n v="120.9100037"/>
    <n v="249.0899963"/>
  </r>
  <r>
    <n v="3527"/>
    <d v="2020-01-21T00:00:00"/>
    <s v="21-Jan-20"/>
    <x v="2"/>
    <x v="0"/>
    <n v="7407"/>
    <x v="137"/>
    <x v="9"/>
    <x v="1"/>
    <x v="1"/>
    <x v="2"/>
    <x v="44"/>
    <n v="572"/>
    <x v="5"/>
    <n v="165"/>
    <n v="5"/>
    <n v="825"/>
    <n v="436.05000018999999"/>
    <n v="388.94999981000001"/>
    <n v="87.210000038000004"/>
  </r>
  <r>
    <n v="66035"/>
    <d v="2020-01-21T00:00:00"/>
    <s v="21-Jan-20"/>
    <x v="2"/>
    <x v="0"/>
    <n v="11153"/>
    <x v="161"/>
    <x v="9"/>
    <x v="1"/>
    <x v="1"/>
    <x v="0"/>
    <x v="1"/>
    <n v="403"/>
    <x v="1"/>
    <n v="133.37"/>
    <n v="1"/>
    <n v="133.37"/>
    <n v="84.590000149999995"/>
    <n v="48.77999985000001"/>
    <n v="84.590000149999995"/>
  </r>
  <r>
    <n v="1386"/>
    <d v="2020-01-21T00:00:00"/>
    <s v="21-Jan-20"/>
    <x v="2"/>
    <x v="0"/>
    <n v="11310"/>
    <x v="63"/>
    <x v="9"/>
    <x v="1"/>
    <x v="1"/>
    <x v="2"/>
    <x v="21"/>
    <n v="627"/>
    <x v="0"/>
    <n v="165"/>
    <n v="5"/>
    <n v="825"/>
    <n v="613.65001700000005"/>
    <n v="211.34998299999995"/>
    <n v="122.73000340000002"/>
  </r>
  <r>
    <n v="69683"/>
    <d v="2020-01-21T00:00:00"/>
    <s v="21-Jan-20"/>
    <x v="2"/>
    <x v="0"/>
    <n v="13236"/>
    <x v="310"/>
    <x v="21"/>
    <x v="1"/>
    <x v="0"/>
    <x v="0"/>
    <x v="43"/>
    <n v="1349"/>
    <x v="2"/>
    <n v="99.98"/>
    <n v="1"/>
    <n v="99.98"/>
    <n v="76.830001800000005"/>
    <n v="23.149998199999999"/>
    <n v="76.830001800000005"/>
  </r>
  <r>
    <n v="14454"/>
    <d v="2020-01-21T00:00:00"/>
    <s v="21-Jan-20"/>
    <x v="2"/>
    <x v="0"/>
    <n v="1577"/>
    <x v="1"/>
    <x v="11"/>
    <x v="1"/>
    <x v="0"/>
    <x v="0"/>
    <x v="16"/>
    <n v="502"/>
    <x v="5"/>
    <n v="65"/>
    <n v="5"/>
    <n v="325"/>
    <n v="167.99999235000001"/>
    <n v="157.00000764999999"/>
    <n v="33.599998470000003"/>
  </r>
  <r>
    <n v="75816"/>
    <d v="2020-01-21T00:00:00"/>
    <s v="21-Jan-20"/>
    <x v="2"/>
    <x v="0"/>
    <n v="19369"/>
    <x v="311"/>
    <x v="82"/>
    <x v="0"/>
    <x v="0"/>
    <x v="2"/>
    <x v="2"/>
    <n v="1360"/>
    <x v="2"/>
    <n v="370"/>
    <n v="1"/>
    <n v="370"/>
    <n v="249.0899963"/>
    <n v="120.9100037"/>
    <n v="249.0899963"/>
  </r>
  <r>
    <n v="59742"/>
    <d v="2020-01-21T00:00:00"/>
    <s v="21-Jan-20"/>
    <x v="2"/>
    <x v="0"/>
    <n v="3997"/>
    <x v="312"/>
    <x v="17"/>
    <x v="0"/>
    <x v="0"/>
    <x v="2"/>
    <x v="16"/>
    <n v="502"/>
    <x v="5"/>
    <n v="65"/>
    <n v="2"/>
    <n v="130"/>
    <n v="67.199996940000005"/>
    <n v="62.800003059999995"/>
    <n v="33.599998470000003"/>
  </r>
  <r>
    <n v="5479"/>
    <d v="2020-01-21T00:00:00"/>
    <s v="21-Jan-20"/>
    <x v="2"/>
    <x v="0"/>
    <n v="6172"/>
    <x v="1"/>
    <x v="158"/>
    <x v="0"/>
    <x v="0"/>
    <x v="2"/>
    <x v="13"/>
    <n v="926"/>
    <x v="0"/>
    <n v="14.99"/>
    <n v="2"/>
    <n v="29.98"/>
    <n v="14.159999848"/>
    <n v="15.820000152"/>
    <n v="7.079999924"/>
  </r>
  <r>
    <n v="8470"/>
    <d v="2020-01-21T00:00:00"/>
    <s v="21-Jan-20"/>
    <x v="2"/>
    <x v="0"/>
    <n v="9162"/>
    <x v="150"/>
    <x v="102"/>
    <x v="0"/>
    <x v="0"/>
    <x v="2"/>
    <x v="21"/>
    <n v="627"/>
    <x v="0"/>
    <n v="165"/>
    <n v="2"/>
    <n v="330"/>
    <n v="245.4600068"/>
    <n v="84.539993199999998"/>
    <n v="122.7300034"/>
  </r>
  <r>
    <n v="19775"/>
    <d v="2020-01-21T00:00:00"/>
    <s v="21-Jan-20"/>
    <x v="2"/>
    <x v="0"/>
    <n v="3980"/>
    <x v="1"/>
    <x v="159"/>
    <x v="0"/>
    <x v="0"/>
    <x v="2"/>
    <x v="16"/>
    <n v="502"/>
    <x v="5"/>
    <n v="65"/>
    <n v="4"/>
    <n v="260"/>
    <n v="134.39999388000001"/>
    <n v="125.60000611999999"/>
    <n v="33.599998470000003"/>
  </r>
  <r>
    <n v="1383"/>
    <d v="2020-01-21T00:00:00"/>
    <s v="21-Jan-20"/>
    <x v="2"/>
    <x v="0"/>
    <n v="1753"/>
    <x v="1"/>
    <x v="70"/>
    <x v="0"/>
    <x v="0"/>
    <x v="2"/>
    <x v="6"/>
    <n v="365"/>
    <x v="1"/>
    <n v="94.75"/>
    <n v="4"/>
    <n v="379"/>
    <n v="122.2799988"/>
    <n v="256.72000120000001"/>
    <n v="30.5699997"/>
  </r>
  <r>
    <n v="1383"/>
    <d v="2020-01-21T00:00:00"/>
    <s v="21-Jan-20"/>
    <x v="2"/>
    <x v="0"/>
    <n v="1753"/>
    <x v="1"/>
    <x v="70"/>
    <x v="0"/>
    <x v="0"/>
    <x v="2"/>
    <x v="6"/>
    <n v="365"/>
    <x v="1"/>
    <n v="94.75"/>
    <n v="4"/>
    <n v="379"/>
    <n v="122.2799988"/>
    <n v="256.72000120000001"/>
    <n v="30.5699997"/>
  </r>
  <r>
    <n v="11749"/>
    <d v="2020-01-21T00:00:00"/>
    <s v="21-Jan-20"/>
    <x v="2"/>
    <x v="0"/>
    <n v="430"/>
    <x v="1"/>
    <x v="160"/>
    <x v="0"/>
    <x v="0"/>
    <x v="0"/>
    <x v="6"/>
    <n v="365"/>
    <x v="1"/>
    <n v="94.75"/>
    <n v="5"/>
    <n v="473.75"/>
    <n v="152.8499985"/>
    <n v="320.90000150000003"/>
    <n v="30.5699997"/>
  </r>
  <r>
    <n v="75817"/>
    <d v="2020-01-20T00:00:00"/>
    <s v="20-Jan-20"/>
    <x v="3"/>
    <x v="0"/>
    <n v="19370"/>
    <x v="313"/>
    <x v="13"/>
    <x v="1"/>
    <x v="1"/>
    <x v="1"/>
    <x v="2"/>
    <n v="1360"/>
    <x v="2"/>
    <n v="370"/>
    <n v="1"/>
    <n v="370"/>
    <n v="249.0899963"/>
    <n v="120.9100037"/>
    <n v="249.0899963"/>
  </r>
  <r>
    <n v="15884"/>
    <d v="2020-01-20T00:00:00"/>
    <s v="20-Jan-20"/>
    <x v="3"/>
    <x v="0"/>
    <n v="899"/>
    <x v="314"/>
    <x v="9"/>
    <x v="1"/>
    <x v="1"/>
    <x v="0"/>
    <x v="4"/>
    <n v="957"/>
    <x v="3"/>
    <n v="80"/>
    <n v="1"/>
    <n v="80"/>
    <n v="47.430000309999997"/>
    <n v="32.569999690000003"/>
    <n v="47.430000309999997"/>
  </r>
  <r>
    <n v="17999"/>
    <d v="2020-01-20T00:00:00"/>
    <s v="20-Jan-20"/>
    <x v="3"/>
    <x v="0"/>
    <n v="8760"/>
    <x v="1"/>
    <x v="9"/>
    <x v="1"/>
    <x v="1"/>
    <x v="0"/>
    <x v="1"/>
    <n v="403"/>
    <x v="1"/>
    <n v="133.37"/>
    <n v="1"/>
    <n v="133.37"/>
    <n v="84.590000149999995"/>
    <n v="48.77999985000001"/>
    <n v="84.590000149999995"/>
  </r>
  <r>
    <n v="15845"/>
    <d v="2020-01-20T00:00:00"/>
    <s v="20-Jan-20"/>
    <x v="3"/>
    <x v="0"/>
    <n v="11900"/>
    <x v="242"/>
    <x v="9"/>
    <x v="1"/>
    <x v="1"/>
    <x v="1"/>
    <x v="5"/>
    <n v="1004"/>
    <x v="4"/>
    <n v="460.58"/>
    <n v="1"/>
    <n v="460.58"/>
    <n v="268.7900085"/>
    <n v="191.78999149999999"/>
    <n v="268.7900085"/>
  </r>
  <r>
    <n v="11681"/>
    <d v="2020-01-20T00:00:00"/>
    <s v="20-Jan-20"/>
    <x v="3"/>
    <x v="0"/>
    <n v="12370"/>
    <x v="315"/>
    <x v="9"/>
    <x v="1"/>
    <x v="1"/>
    <x v="0"/>
    <x v="1"/>
    <n v="403"/>
    <x v="1"/>
    <n v="133.37"/>
    <n v="1"/>
    <n v="133.37"/>
    <n v="84.590000149999995"/>
    <n v="48.77999985000001"/>
    <n v="84.590000149999995"/>
  </r>
  <r>
    <n v="15835"/>
    <d v="2020-01-20T00:00:00"/>
    <s v="20-Jan-20"/>
    <x v="3"/>
    <x v="0"/>
    <n v="9349"/>
    <x v="316"/>
    <x v="27"/>
    <x v="1"/>
    <x v="0"/>
    <x v="0"/>
    <x v="1"/>
    <n v="403"/>
    <x v="1"/>
    <n v="133.37"/>
    <n v="1"/>
    <n v="133.37"/>
    <n v="84.590000149999995"/>
    <n v="48.77999985000001"/>
    <n v="84.590000149999995"/>
  </r>
  <r>
    <n v="65030"/>
    <d v="2020-01-20T00:00:00"/>
    <s v="20-Jan-20"/>
    <x v="3"/>
    <x v="0"/>
    <n v="3570"/>
    <x v="39"/>
    <x v="25"/>
    <x v="1"/>
    <x v="0"/>
    <x v="0"/>
    <x v="16"/>
    <n v="502"/>
    <x v="5"/>
    <n v="65"/>
    <n v="5"/>
    <n v="325"/>
    <n v="167.99999235000001"/>
    <n v="157.00000764999999"/>
    <n v="33.599998470000003"/>
  </r>
  <r>
    <n v="69685"/>
    <d v="2020-01-20T00:00:00"/>
    <s v="20-Jan-20"/>
    <x v="3"/>
    <x v="0"/>
    <n v="13238"/>
    <x v="227"/>
    <x v="21"/>
    <x v="1"/>
    <x v="0"/>
    <x v="0"/>
    <x v="43"/>
    <n v="1349"/>
    <x v="2"/>
    <n v="99.98"/>
    <n v="1"/>
    <n v="99.98"/>
    <n v="76.830001800000005"/>
    <n v="23.149998199999999"/>
    <n v="76.830001800000005"/>
  </r>
  <r>
    <n v="10764"/>
    <d v="2020-01-20T00:00:00"/>
    <s v="20-Jan-20"/>
    <x v="3"/>
    <x v="0"/>
    <n v="2927"/>
    <x v="54"/>
    <x v="11"/>
    <x v="1"/>
    <x v="0"/>
    <x v="0"/>
    <x v="1"/>
    <n v="403"/>
    <x v="1"/>
    <n v="133.37"/>
    <n v="1"/>
    <n v="133.37"/>
    <n v="84.590000149999995"/>
    <n v="48.77999985000001"/>
    <n v="84.590000149999995"/>
  </r>
  <r>
    <n v="75870"/>
    <d v="2020-01-20T00:00:00"/>
    <s v="20-Jan-20"/>
    <x v="3"/>
    <x v="0"/>
    <n v="19423"/>
    <x v="317"/>
    <x v="57"/>
    <x v="0"/>
    <x v="0"/>
    <x v="0"/>
    <x v="2"/>
    <n v="1360"/>
    <x v="2"/>
    <n v="370"/>
    <n v="1"/>
    <n v="370"/>
    <n v="249.0899963"/>
    <n v="120.9100037"/>
    <n v="249.0899963"/>
  </r>
  <r>
    <n v="11674"/>
    <d v="2020-01-20T00:00:00"/>
    <s v="20-Jan-20"/>
    <x v="3"/>
    <x v="0"/>
    <n v="7222"/>
    <x v="58"/>
    <x v="161"/>
    <x v="0"/>
    <x v="0"/>
    <x v="2"/>
    <x v="9"/>
    <n v="191"/>
    <x v="5"/>
    <n v="85"/>
    <n v="4"/>
    <n v="340"/>
    <n v="219.11999520000001"/>
    <n v="120.88000479999999"/>
    <n v="54.779998800000001"/>
  </r>
  <r>
    <n v="47429"/>
    <d v="2020-01-20T00:00:00"/>
    <s v="20-Jan-20"/>
    <x v="3"/>
    <x v="0"/>
    <n v="6168"/>
    <x v="318"/>
    <x v="70"/>
    <x v="0"/>
    <x v="0"/>
    <x v="2"/>
    <x v="6"/>
    <n v="365"/>
    <x v="1"/>
    <n v="94.75"/>
    <n v="4"/>
    <n v="379"/>
    <n v="122.2799988"/>
    <n v="256.72000120000001"/>
    <n v="30.5699997"/>
  </r>
  <r>
    <n v="3459"/>
    <d v="2020-01-20T00:00:00"/>
    <s v="20-Jan-20"/>
    <x v="3"/>
    <x v="0"/>
    <n v="3687"/>
    <x v="319"/>
    <x v="137"/>
    <x v="0"/>
    <x v="0"/>
    <x v="2"/>
    <x v="21"/>
    <n v="627"/>
    <x v="0"/>
    <n v="165"/>
    <n v="2"/>
    <n v="330"/>
    <n v="245.4600068"/>
    <n v="84.539993199999998"/>
    <n v="122.7300034"/>
  </r>
  <r>
    <n v="5348"/>
    <d v="2020-01-20T00:00:00"/>
    <s v="20-Jan-20"/>
    <x v="3"/>
    <x v="0"/>
    <n v="10966"/>
    <x v="35"/>
    <x v="30"/>
    <x v="0"/>
    <x v="0"/>
    <x v="2"/>
    <x v="16"/>
    <n v="502"/>
    <x v="5"/>
    <n v="65"/>
    <n v="2"/>
    <n v="130"/>
    <n v="67.199996940000005"/>
    <n v="62.800003059999995"/>
    <n v="33.599998470000003"/>
  </r>
  <r>
    <n v="16998"/>
    <d v="2020-01-19T00:00:00"/>
    <s v="19-Jan-20"/>
    <x v="4"/>
    <x v="1"/>
    <n v="548"/>
    <x v="257"/>
    <x v="9"/>
    <x v="1"/>
    <x v="1"/>
    <x v="0"/>
    <x v="1"/>
    <n v="403"/>
    <x v="1"/>
    <n v="133.37"/>
    <n v="1"/>
    <n v="133.37"/>
    <n v="84.590000149999995"/>
    <n v="48.77999985000001"/>
    <n v="84.590000149999995"/>
  </r>
  <r>
    <n v="18593"/>
    <d v="2020-01-19T00:00:00"/>
    <s v="19-Jan-20"/>
    <x v="4"/>
    <x v="1"/>
    <n v="1275"/>
    <x v="1"/>
    <x v="9"/>
    <x v="1"/>
    <x v="1"/>
    <x v="0"/>
    <x v="4"/>
    <n v="957"/>
    <x v="3"/>
    <n v="80"/>
    <n v="1"/>
    <n v="80"/>
    <n v="47.430000309999997"/>
    <n v="32.569999690000003"/>
    <n v="47.430000309999997"/>
  </r>
  <r>
    <n v="20246"/>
    <d v="2020-01-19T00:00:00"/>
    <s v="19-Jan-20"/>
    <x v="4"/>
    <x v="1"/>
    <n v="2152"/>
    <x v="320"/>
    <x v="9"/>
    <x v="1"/>
    <x v="1"/>
    <x v="0"/>
    <x v="5"/>
    <n v="1004"/>
    <x v="4"/>
    <n v="460.58"/>
    <n v="1"/>
    <n v="460.58"/>
    <n v="268.7900085"/>
    <n v="191.78999149999999"/>
    <n v="268.7900085"/>
  </r>
  <r>
    <n v="15784"/>
    <d v="2020-01-19T00:00:00"/>
    <s v="19-Jan-20"/>
    <x v="4"/>
    <x v="1"/>
    <n v="2907"/>
    <x v="321"/>
    <x v="9"/>
    <x v="1"/>
    <x v="1"/>
    <x v="0"/>
    <x v="1"/>
    <n v="403"/>
    <x v="1"/>
    <n v="133.37"/>
    <n v="1"/>
    <n v="133.37"/>
    <n v="84.590000149999995"/>
    <n v="48.77999985000001"/>
    <n v="84.590000149999995"/>
  </r>
  <r>
    <n v="17889"/>
    <d v="2020-01-19T00:00:00"/>
    <s v="19-Jan-20"/>
    <x v="4"/>
    <x v="1"/>
    <n v="12432"/>
    <x v="1"/>
    <x v="21"/>
    <x v="1"/>
    <x v="0"/>
    <x v="0"/>
    <x v="1"/>
    <n v="403"/>
    <x v="1"/>
    <n v="133.37"/>
    <n v="1"/>
    <n v="133.37"/>
    <n v="84.590000149999995"/>
    <n v="48.77999985000001"/>
    <n v="84.590000149999995"/>
  </r>
  <r>
    <n v="69559"/>
    <d v="2020-01-19T00:00:00"/>
    <s v="19-Jan-20"/>
    <x v="4"/>
    <x v="1"/>
    <n v="13112"/>
    <x v="322"/>
    <x v="21"/>
    <x v="1"/>
    <x v="0"/>
    <x v="0"/>
    <x v="43"/>
    <n v="1349"/>
    <x v="2"/>
    <n v="99.98"/>
    <n v="1"/>
    <n v="99.98"/>
    <n v="76.830001800000005"/>
    <n v="23.149998199999999"/>
    <n v="76.830001800000005"/>
  </r>
  <r>
    <n v="11643"/>
    <d v="2020-01-19T00:00:00"/>
    <s v="19-Jan-20"/>
    <x v="4"/>
    <x v="1"/>
    <n v="823"/>
    <x v="186"/>
    <x v="11"/>
    <x v="1"/>
    <x v="0"/>
    <x v="0"/>
    <x v="1"/>
    <n v="403"/>
    <x v="1"/>
    <n v="133.37"/>
    <n v="1"/>
    <n v="133.37"/>
    <n v="84.590000149999995"/>
    <n v="48.77999985000001"/>
    <n v="84.590000149999995"/>
  </r>
  <r>
    <n v="15766"/>
    <d v="2020-01-19T00:00:00"/>
    <s v="19-Jan-20"/>
    <x v="4"/>
    <x v="1"/>
    <n v="6416"/>
    <x v="1"/>
    <x v="9"/>
    <x v="1"/>
    <x v="0"/>
    <x v="0"/>
    <x v="9"/>
    <n v="191"/>
    <x v="5"/>
    <n v="85"/>
    <n v="5"/>
    <n v="425"/>
    <n v="273.89999399999999"/>
    <n v="151.10000600000001"/>
    <n v="54.779998800000001"/>
  </r>
  <r>
    <n v="15766"/>
    <d v="2020-01-19T00:00:00"/>
    <s v="19-Jan-20"/>
    <x v="4"/>
    <x v="1"/>
    <n v="6416"/>
    <x v="1"/>
    <x v="9"/>
    <x v="1"/>
    <x v="0"/>
    <x v="0"/>
    <x v="44"/>
    <n v="572"/>
    <x v="5"/>
    <n v="165"/>
    <n v="5"/>
    <n v="825"/>
    <n v="436.05000018999999"/>
    <n v="388.94999981000001"/>
    <n v="87.210000038000004"/>
  </r>
  <r>
    <n v="15787"/>
    <d v="2020-01-19T00:00:00"/>
    <s v="19-Jan-20"/>
    <x v="4"/>
    <x v="1"/>
    <n v="3961"/>
    <x v="323"/>
    <x v="138"/>
    <x v="0"/>
    <x v="0"/>
    <x v="0"/>
    <x v="6"/>
    <n v="365"/>
    <x v="1"/>
    <n v="94.75"/>
    <n v="5"/>
    <n v="473.75"/>
    <n v="152.8499985"/>
    <n v="320.90000150000003"/>
    <n v="30.5699997"/>
  </r>
  <r>
    <n v="7411"/>
    <d v="2020-01-19T00:00:00"/>
    <s v="19-Jan-20"/>
    <x v="4"/>
    <x v="1"/>
    <n v="2200"/>
    <x v="57"/>
    <x v="162"/>
    <x v="0"/>
    <x v="0"/>
    <x v="0"/>
    <x v="21"/>
    <n v="627"/>
    <x v="0"/>
    <n v="165"/>
    <n v="2"/>
    <n v="330"/>
    <n v="245.4600068"/>
    <n v="84.539993199999998"/>
    <n v="122.7300034"/>
  </r>
  <r>
    <n v="75818"/>
    <d v="2020-01-19T00:00:00"/>
    <s v="19-Jan-20"/>
    <x v="4"/>
    <x v="1"/>
    <n v="19371"/>
    <x v="269"/>
    <x v="163"/>
    <x v="0"/>
    <x v="0"/>
    <x v="0"/>
    <x v="2"/>
    <n v="1360"/>
    <x v="2"/>
    <n v="370"/>
    <n v="1"/>
    <n v="370"/>
    <n v="249.0899963"/>
    <n v="120.9100037"/>
    <n v="249.0899963"/>
  </r>
  <r>
    <n v="10759"/>
    <d v="2020-01-19T00:00:00"/>
    <s v="19-Jan-20"/>
    <x v="4"/>
    <x v="1"/>
    <n v="2861"/>
    <x v="324"/>
    <x v="56"/>
    <x v="0"/>
    <x v="0"/>
    <x v="0"/>
    <x v="6"/>
    <n v="365"/>
    <x v="1"/>
    <n v="94.75"/>
    <n v="4"/>
    <n v="379"/>
    <n v="122.2799988"/>
    <n v="256.72000120000001"/>
    <n v="30.5699997"/>
  </r>
  <r>
    <n v="45750"/>
    <d v="2020-01-19T00:00:00"/>
    <s v="19-Jan-20"/>
    <x v="4"/>
    <x v="1"/>
    <n v="4215"/>
    <x v="180"/>
    <x v="6"/>
    <x v="0"/>
    <x v="0"/>
    <x v="0"/>
    <x v="6"/>
    <n v="365"/>
    <x v="1"/>
    <n v="94.75"/>
    <n v="4"/>
    <n v="379"/>
    <n v="122.2799988"/>
    <n v="256.72000120000001"/>
    <n v="30.5699997"/>
  </r>
  <r>
    <n v="10384"/>
    <d v="2020-01-19T00:00:00"/>
    <s v="19-Jan-20"/>
    <x v="4"/>
    <x v="1"/>
    <n v="587"/>
    <x v="1"/>
    <x v="10"/>
    <x v="0"/>
    <x v="0"/>
    <x v="0"/>
    <x v="6"/>
    <n v="365"/>
    <x v="1"/>
    <n v="94.75"/>
    <n v="4"/>
    <n v="379"/>
    <n v="122.2799988"/>
    <n v="256.72000120000001"/>
    <n v="30.5699997"/>
  </r>
  <r>
    <n v="75871"/>
    <d v="2020-01-19T00:00:00"/>
    <s v="19-Jan-20"/>
    <x v="4"/>
    <x v="1"/>
    <n v="19424"/>
    <x v="325"/>
    <x v="164"/>
    <x v="0"/>
    <x v="0"/>
    <x v="0"/>
    <x v="2"/>
    <n v="1360"/>
    <x v="2"/>
    <n v="370"/>
    <n v="1"/>
    <n v="370"/>
    <n v="249.0899963"/>
    <n v="120.9100037"/>
    <n v="249.0899963"/>
  </r>
  <r>
    <n v="11636"/>
    <d v="2020-01-19T00:00:00"/>
    <s v="19-Jan-20"/>
    <x v="4"/>
    <x v="1"/>
    <n v="8148"/>
    <x v="1"/>
    <x v="133"/>
    <x v="0"/>
    <x v="0"/>
    <x v="2"/>
    <x v="6"/>
    <n v="365"/>
    <x v="1"/>
    <n v="94.75"/>
    <n v="4"/>
    <n v="379"/>
    <n v="122.2799988"/>
    <n v="256.72000120000001"/>
    <n v="30.5699997"/>
  </r>
  <r>
    <n v="75872"/>
    <d v="2020-01-18T00:00:00"/>
    <s v="18-Jan-20"/>
    <x v="5"/>
    <x v="1"/>
    <n v="19425"/>
    <x v="326"/>
    <x v="13"/>
    <x v="1"/>
    <x v="1"/>
    <x v="2"/>
    <x v="2"/>
    <n v="1360"/>
    <x v="2"/>
    <n v="370"/>
    <n v="1"/>
    <n v="370"/>
    <n v="249.0899963"/>
    <n v="120.9100037"/>
    <n v="249.0899963"/>
  </r>
  <r>
    <n v="15746"/>
    <d v="2020-01-18T00:00:00"/>
    <s v="18-Jan-20"/>
    <x v="5"/>
    <x v="1"/>
    <n v="1399"/>
    <x v="1"/>
    <x v="9"/>
    <x v="1"/>
    <x v="1"/>
    <x v="0"/>
    <x v="6"/>
    <n v="365"/>
    <x v="1"/>
    <n v="94.75"/>
    <n v="1"/>
    <n v="94.75"/>
    <n v="30.5699997"/>
    <n v="64.180000300000003"/>
    <n v="30.5699997"/>
  </r>
  <r>
    <n v="17878"/>
    <d v="2020-01-18T00:00:00"/>
    <s v="18-Jan-20"/>
    <x v="5"/>
    <x v="1"/>
    <n v="1459"/>
    <x v="1"/>
    <x v="9"/>
    <x v="1"/>
    <x v="1"/>
    <x v="0"/>
    <x v="1"/>
    <n v="403"/>
    <x v="1"/>
    <n v="133.37"/>
    <n v="1"/>
    <n v="133.37"/>
    <n v="84.590000149999995"/>
    <n v="48.77999985000001"/>
    <n v="84.590000149999995"/>
  </r>
  <r>
    <n v="17878"/>
    <d v="2020-01-18T00:00:00"/>
    <s v="18-Jan-20"/>
    <x v="5"/>
    <x v="1"/>
    <n v="1459"/>
    <x v="1"/>
    <x v="9"/>
    <x v="1"/>
    <x v="1"/>
    <x v="0"/>
    <x v="4"/>
    <n v="957"/>
    <x v="3"/>
    <n v="80"/>
    <n v="1"/>
    <n v="80"/>
    <n v="47.430000309999997"/>
    <n v="32.569999690000003"/>
    <n v="47.430000309999997"/>
  </r>
  <r>
    <n v="15751"/>
    <d v="2020-01-18T00:00:00"/>
    <s v="18-Jan-20"/>
    <x v="5"/>
    <x v="1"/>
    <n v="1851"/>
    <x v="1"/>
    <x v="9"/>
    <x v="1"/>
    <x v="1"/>
    <x v="0"/>
    <x v="5"/>
    <n v="1004"/>
    <x v="4"/>
    <n v="460.58"/>
    <n v="1"/>
    <n v="460.58"/>
    <n v="268.7900085"/>
    <n v="191.78999149999999"/>
    <n v="268.7900085"/>
  </r>
  <r>
    <n v="9331"/>
    <d v="2020-01-18T00:00:00"/>
    <s v="18-Jan-20"/>
    <x v="5"/>
    <x v="1"/>
    <n v="8002"/>
    <x v="316"/>
    <x v="9"/>
    <x v="1"/>
    <x v="1"/>
    <x v="2"/>
    <x v="6"/>
    <n v="365"/>
    <x v="1"/>
    <n v="94.75"/>
    <n v="5"/>
    <n v="473.75"/>
    <n v="152.8499985"/>
    <n v="320.90000150000003"/>
    <n v="30.5699997"/>
  </r>
  <r>
    <n v="15749"/>
    <d v="2020-01-18T00:00:00"/>
    <s v="18-Jan-20"/>
    <x v="5"/>
    <x v="1"/>
    <n v="8302"/>
    <x v="269"/>
    <x v="9"/>
    <x v="1"/>
    <x v="1"/>
    <x v="0"/>
    <x v="1"/>
    <n v="403"/>
    <x v="1"/>
    <n v="133.37"/>
    <n v="1"/>
    <n v="133.37"/>
    <n v="84.590000149999995"/>
    <n v="48.77999985000001"/>
    <n v="84.590000149999995"/>
  </r>
  <r>
    <n v="14651"/>
    <d v="2020-01-18T00:00:00"/>
    <s v="18-Jan-20"/>
    <x v="5"/>
    <x v="1"/>
    <n v="11887"/>
    <x v="1"/>
    <x v="9"/>
    <x v="1"/>
    <x v="1"/>
    <x v="0"/>
    <x v="4"/>
    <n v="957"/>
    <x v="3"/>
    <n v="80"/>
    <n v="1"/>
    <n v="80"/>
    <n v="47.430000309999997"/>
    <n v="32.569999690000003"/>
    <n v="47.430000309999997"/>
  </r>
  <r>
    <n v="17877"/>
    <d v="2020-01-18T00:00:00"/>
    <s v="18-Jan-20"/>
    <x v="5"/>
    <x v="1"/>
    <n v="12415"/>
    <x v="1"/>
    <x v="9"/>
    <x v="1"/>
    <x v="1"/>
    <x v="0"/>
    <x v="5"/>
    <n v="1004"/>
    <x v="4"/>
    <n v="460.58"/>
    <n v="1"/>
    <n v="460.58"/>
    <n v="268.7900085"/>
    <n v="191.78999149999999"/>
    <n v="268.7900085"/>
  </r>
  <r>
    <n v="71131"/>
    <d v="2020-01-18T00:00:00"/>
    <s v="18-Jan-20"/>
    <x v="5"/>
    <x v="1"/>
    <n v="14684"/>
    <x v="327"/>
    <x v="21"/>
    <x v="1"/>
    <x v="0"/>
    <x v="0"/>
    <x v="45"/>
    <n v="1352"/>
    <x v="2"/>
    <n v="669.99"/>
    <n v="1"/>
    <n v="669.99"/>
    <n v="450.58000183000001"/>
    <n v="219.40999816999999"/>
    <n v="450.58000183000001"/>
  </r>
  <r>
    <n v="75819"/>
    <d v="2020-01-18T00:00:00"/>
    <s v="18-Jan-20"/>
    <x v="5"/>
    <x v="1"/>
    <n v="19372"/>
    <x v="328"/>
    <x v="26"/>
    <x v="1"/>
    <x v="0"/>
    <x v="0"/>
    <x v="2"/>
    <n v="1360"/>
    <x v="2"/>
    <n v="370"/>
    <n v="1"/>
    <n v="370"/>
    <n v="249.0899963"/>
    <n v="120.9100037"/>
    <n v="249.0899963"/>
  </r>
  <r>
    <n v="13599"/>
    <d v="2020-01-18T00:00:00"/>
    <s v="18-Jan-20"/>
    <x v="5"/>
    <x v="1"/>
    <n v="6123"/>
    <x v="236"/>
    <x v="104"/>
    <x v="2"/>
    <x v="0"/>
    <x v="2"/>
    <x v="9"/>
    <n v="191"/>
    <x v="5"/>
    <n v="85"/>
    <n v="4"/>
    <n v="340"/>
    <n v="219.11999520000001"/>
    <n v="120.88000479999999"/>
    <n v="54.779998800000001"/>
  </r>
  <r>
    <n v="11554"/>
    <d v="2020-01-18T00:00:00"/>
    <s v="18-Jan-20"/>
    <x v="5"/>
    <x v="1"/>
    <n v="4717"/>
    <x v="69"/>
    <x v="12"/>
    <x v="0"/>
    <x v="0"/>
    <x v="2"/>
    <x v="6"/>
    <n v="365"/>
    <x v="1"/>
    <n v="94.75"/>
    <n v="4"/>
    <n v="379"/>
    <n v="122.2799988"/>
    <n v="256.72000120000001"/>
    <n v="30.5699997"/>
  </r>
  <r>
    <n v="1186"/>
    <d v="2020-01-18T00:00:00"/>
    <s v="18-Jan-20"/>
    <x v="5"/>
    <x v="1"/>
    <n v="11947"/>
    <x v="1"/>
    <x v="4"/>
    <x v="0"/>
    <x v="0"/>
    <x v="2"/>
    <x v="6"/>
    <n v="365"/>
    <x v="1"/>
    <n v="94.75"/>
    <n v="4"/>
    <n v="379"/>
    <n v="122.2799988"/>
    <n v="256.72000120000001"/>
    <n v="30.5699997"/>
  </r>
  <r>
    <n v="11558"/>
    <d v="2020-01-18T00:00:00"/>
    <s v="18-Jan-20"/>
    <x v="5"/>
    <x v="1"/>
    <n v="7457"/>
    <x v="1"/>
    <x v="165"/>
    <x v="0"/>
    <x v="0"/>
    <x v="2"/>
    <x v="6"/>
    <n v="365"/>
    <x v="1"/>
    <n v="94.75"/>
    <n v="4"/>
    <n v="379"/>
    <n v="122.2799988"/>
    <n v="256.72000120000001"/>
    <n v="30.5699997"/>
  </r>
  <r>
    <n v="11558"/>
    <d v="2020-01-18T00:00:00"/>
    <s v="18-Jan-20"/>
    <x v="5"/>
    <x v="1"/>
    <n v="7457"/>
    <x v="1"/>
    <x v="165"/>
    <x v="0"/>
    <x v="0"/>
    <x v="2"/>
    <x v="3"/>
    <n v="804"/>
    <x v="0"/>
    <n v="18.989999999999998"/>
    <n v="4"/>
    <n v="75.959999999999994"/>
    <n v="47.279998800000001"/>
    <n v="28.680001199999992"/>
    <n v="11.8199997"/>
  </r>
  <r>
    <n v="14100"/>
    <d v="2020-01-18T00:00:00"/>
    <s v="18-Jan-20"/>
    <x v="5"/>
    <x v="1"/>
    <n v="1045"/>
    <x v="329"/>
    <x v="126"/>
    <x v="0"/>
    <x v="0"/>
    <x v="0"/>
    <x v="6"/>
    <n v="365"/>
    <x v="1"/>
    <n v="94.75"/>
    <n v="5"/>
    <n v="473.75"/>
    <n v="152.8499985"/>
    <n v="320.90000150000003"/>
    <n v="30.5699997"/>
  </r>
  <r>
    <n v="11529"/>
    <d v="2020-01-18T00:00:00"/>
    <s v="18-Jan-20"/>
    <x v="5"/>
    <x v="1"/>
    <n v="8853"/>
    <x v="330"/>
    <x v="166"/>
    <x v="0"/>
    <x v="0"/>
    <x v="2"/>
    <x v="6"/>
    <n v="365"/>
    <x v="1"/>
    <n v="94.75"/>
    <n v="4"/>
    <n v="379"/>
    <n v="122.2799988"/>
    <n v="256.72000120000001"/>
    <n v="30.5699997"/>
  </r>
  <r>
    <n v="9340"/>
    <d v="2020-01-17T00:00:00"/>
    <s v="17-Jan-20"/>
    <x v="6"/>
    <x v="0"/>
    <n v="6306"/>
    <x v="241"/>
    <x v="9"/>
    <x v="1"/>
    <x v="1"/>
    <x v="2"/>
    <x v="6"/>
    <n v="365"/>
    <x v="1"/>
    <n v="94.75"/>
    <n v="5"/>
    <n v="473.75"/>
    <n v="152.8499985"/>
    <n v="320.90000150000003"/>
    <n v="30.5699997"/>
  </r>
  <r>
    <n v="17810"/>
    <d v="2020-01-17T00:00:00"/>
    <s v="17-Jan-20"/>
    <x v="6"/>
    <x v="0"/>
    <n v="6365"/>
    <x v="1"/>
    <x v="9"/>
    <x v="1"/>
    <x v="1"/>
    <x v="0"/>
    <x v="24"/>
    <n v="44"/>
    <x v="1"/>
    <n v="94.75"/>
    <n v="1"/>
    <n v="94.75"/>
    <n v="74.089996339999999"/>
    <n v="20.660003660000001"/>
    <n v="74.089996339999999"/>
  </r>
  <r>
    <n v="17810"/>
    <d v="2020-01-17T00:00:00"/>
    <s v="17-Jan-20"/>
    <x v="6"/>
    <x v="0"/>
    <n v="6365"/>
    <x v="1"/>
    <x v="9"/>
    <x v="1"/>
    <x v="1"/>
    <x v="0"/>
    <x v="1"/>
    <n v="403"/>
    <x v="1"/>
    <n v="133.37"/>
    <n v="1"/>
    <n v="133.37"/>
    <n v="84.590000149999995"/>
    <n v="48.77999985000001"/>
    <n v="84.590000149999995"/>
  </r>
  <r>
    <n v="1105"/>
    <d v="2020-01-17T00:00:00"/>
    <s v="17-Jan-20"/>
    <x v="6"/>
    <x v="0"/>
    <n v="9760"/>
    <x v="331"/>
    <x v="9"/>
    <x v="1"/>
    <x v="1"/>
    <x v="2"/>
    <x v="8"/>
    <n v="818"/>
    <x v="0"/>
    <n v="46.69"/>
    <n v="5"/>
    <n v="233.45"/>
    <n v="148.45000264999999"/>
    <n v="84.999997350000001"/>
    <n v="29.690000529999999"/>
  </r>
  <r>
    <n v="17770"/>
    <d v="2020-01-17T00:00:00"/>
    <s v="17-Jan-20"/>
    <x v="6"/>
    <x v="0"/>
    <n v="9957"/>
    <x v="332"/>
    <x v="9"/>
    <x v="1"/>
    <x v="1"/>
    <x v="0"/>
    <x v="4"/>
    <n v="957"/>
    <x v="3"/>
    <n v="80"/>
    <n v="1"/>
    <n v="80"/>
    <n v="47.430000309999997"/>
    <n v="32.569999690000003"/>
    <n v="47.430000309999997"/>
  </r>
  <r>
    <n v="5154"/>
    <d v="2020-01-17T00:00:00"/>
    <s v="17-Jan-20"/>
    <x v="6"/>
    <x v="0"/>
    <n v="12310"/>
    <x v="333"/>
    <x v="9"/>
    <x v="1"/>
    <x v="1"/>
    <x v="2"/>
    <x v="6"/>
    <n v="365"/>
    <x v="1"/>
    <n v="94.75"/>
    <n v="5"/>
    <n v="473.75"/>
    <n v="152.8499985"/>
    <n v="320.90000150000003"/>
    <n v="30.5699997"/>
  </r>
  <r>
    <n v="17766"/>
    <d v="2020-01-17T00:00:00"/>
    <s v="17-Jan-20"/>
    <x v="6"/>
    <x v="0"/>
    <n v="10863"/>
    <x v="213"/>
    <x v="14"/>
    <x v="1"/>
    <x v="0"/>
    <x v="0"/>
    <x v="1"/>
    <n v="403"/>
    <x v="1"/>
    <n v="133.37"/>
    <n v="1"/>
    <n v="133.37"/>
    <n v="84.590000149999995"/>
    <n v="48.77999985000001"/>
    <n v="84.590000149999995"/>
  </r>
  <r>
    <n v="69830"/>
    <d v="2020-01-17T00:00:00"/>
    <s v="17-Jan-20"/>
    <x v="6"/>
    <x v="0"/>
    <n v="13383"/>
    <x v="71"/>
    <x v="21"/>
    <x v="1"/>
    <x v="0"/>
    <x v="0"/>
    <x v="43"/>
    <n v="1349"/>
    <x v="2"/>
    <n v="99.98"/>
    <n v="1"/>
    <n v="99.98"/>
    <n v="76.830001800000005"/>
    <n v="23.149998199999999"/>
    <n v="76.830001800000005"/>
  </r>
  <r>
    <n v="17755"/>
    <d v="2020-01-17T00:00:00"/>
    <s v="17-Jan-20"/>
    <x v="6"/>
    <x v="0"/>
    <n v="8380"/>
    <x v="1"/>
    <x v="13"/>
    <x v="1"/>
    <x v="0"/>
    <x v="0"/>
    <x v="9"/>
    <n v="191"/>
    <x v="5"/>
    <n v="85"/>
    <n v="1"/>
    <n v="85"/>
    <n v="54.779998800000001"/>
    <n v="30.220001199999999"/>
    <n v="54.779998800000001"/>
  </r>
  <r>
    <n v="17755"/>
    <d v="2020-01-17T00:00:00"/>
    <s v="17-Jan-20"/>
    <x v="6"/>
    <x v="0"/>
    <n v="8380"/>
    <x v="1"/>
    <x v="13"/>
    <x v="1"/>
    <x v="0"/>
    <x v="0"/>
    <x v="1"/>
    <n v="403"/>
    <x v="1"/>
    <n v="133.37"/>
    <n v="1"/>
    <n v="133.37"/>
    <n v="84.590000149999995"/>
    <n v="48.77999985000001"/>
    <n v="84.590000149999995"/>
  </r>
  <r>
    <n v="17162"/>
    <d v="2020-01-17T00:00:00"/>
    <s v="17-Jan-20"/>
    <x v="6"/>
    <x v="0"/>
    <n v="54"/>
    <x v="106"/>
    <x v="9"/>
    <x v="1"/>
    <x v="0"/>
    <x v="0"/>
    <x v="6"/>
    <n v="365"/>
    <x v="1"/>
    <n v="94.75"/>
    <n v="4"/>
    <n v="379"/>
    <n v="122.2799988"/>
    <n v="256.72000120000001"/>
    <n v="30.5699997"/>
  </r>
  <r>
    <n v="75873"/>
    <d v="2020-01-17T00:00:00"/>
    <s v="17-Jan-20"/>
    <x v="6"/>
    <x v="0"/>
    <n v="19426"/>
    <x v="161"/>
    <x v="60"/>
    <x v="0"/>
    <x v="0"/>
    <x v="2"/>
    <x v="2"/>
    <n v="1360"/>
    <x v="2"/>
    <n v="370"/>
    <n v="1"/>
    <n v="370"/>
    <n v="249.0899963"/>
    <n v="120.9100037"/>
    <n v="249.0899963"/>
  </r>
  <r>
    <n v="12540"/>
    <d v="2020-01-17T00:00:00"/>
    <s v="17-Jan-20"/>
    <x v="6"/>
    <x v="0"/>
    <n v="6758"/>
    <x v="209"/>
    <x v="167"/>
    <x v="0"/>
    <x v="0"/>
    <x v="0"/>
    <x v="6"/>
    <n v="365"/>
    <x v="1"/>
    <n v="94.75"/>
    <n v="5"/>
    <n v="473.75"/>
    <n v="152.8499985"/>
    <n v="320.90000150000003"/>
    <n v="30.5699997"/>
  </r>
  <r>
    <n v="75820"/>
    <d v="2020-01-17T00:00:00"/>
    <s v="17-Jan-20"/>
    <x v="6"/>
    <x v="0"/>
    <n v="19373"/>
    <x v="334"/>
    <x v="87"/>
    <x v="0"/>
    <x v="0"/>
    <x v="0"/>
    <x v="2"/>
    <n v="1360"/>
    <x v="2"/>
    <n v="370"/>
    <n v="1"/>
    <n v="370"/>
    <n v="249.0899963"/>
    <n v="120.9100037"/>
    <n v="249.0899963"/>
  </r>
  <r>
    <n v="75821"/>
    <d v="2020-01-16T00:00:00"/>
    <s v="16-Jan-20"/>
    <x v="0"/>
    <x v="0"/>
    <n v="19374"/>
    <x v="335"/>
    <x v="13"/>
    <x v="1"/>
    <x v="1"/>
    <x v="0"/>
    <x v="2"/>
    <n v="1360"/>
    <x v="2"/>
    <n v="370"/>
    <n v="1"/>
    <n v="370"/>
    <n v="249.0899963"/>
    <n v="120.9100037"/>
    <n v="249.0899963"/>
  </r>
  <r>
    <n v="1077"/>
    <d v="2020-01-16T00:00:00"/>
    <s v="16-Jan-20"/>
    <x v="0"/>
    <x v="0"/>
    <n v="8103"/>
    <x v="135"/>
    <x v="9"/>
    <x v="1"/>
    <x v="1"/>
    <x v="0"/>
    <x v="9"/>
    <n v="191"/>
    <x v="5"/>
    <n v="85"/>
    <n v="1"/>
    <n v="85"/>
    <n v="54.779998800000001"/>
    <n v="30.220001199999999"/>
    <n v="54.779998800000001"/>
  </r>
  <r>
    <n v="64813"/>
    <d v="2020-01-16T00:00:00"/>
    <s v="16-Jan-20"/>
    <x v="0"/>
    <x v="0"/>
    <n v="10018"/>
    <x v="320"/>
    <x v="27"/>
    <x v="1"/>
    <x v="0"/>
    <x v="0"/>
    <x v="6"/>
    <n v="365"/>
    <x v="1"/>
    <n v="94.75"/>
    <n v="4"/>
    <n v="379"/>
    <n v="122.2799988"/>
    <n v="256.72000120000001"/>
    <n v="30.5699997"/>
  </r>
  <r>
    <n v="69160"/>
    <d v="2020-01-16T00:00:00"/>
    <s v="16-Jan-20"/>
    <x v="0"/>
    <x v="0"/>
    <n v="12713"/>
    <x v="336"/>
    <x v="21"/>
    <x v="1"/>
    <x v="0"/>
    <x v="0"/>
    <x v="39"/>
    <n v="1346"/>
    <x v="7"/>
    <n v="12.89"/>
    <n v="1"/>
    <n v="12.89"/>
    <n v="6.7600002290000001"/>
    <n v="6.1299997710000005"/>
    <n v="6.7600002290000001"/>
  </r>
  <r>
    <n v="17719"/>
    <d v="2020-01-16T00:00:00"/>
    <s v="16-Jan-20"/>
    <x v="0"/>
    <x v="0"/>
    <n v="2439"/>
    <x v="1"/>
    <x v="11"/>
    <x v="1"/>
    <x v="0"/>
    <x v="0"/>
    <x v="9"/>
    <n v="191"/>
    <x v="5"/>
    <n v="85"/>
    <n v="5"/>
    <n v="425"/>
    <n v="273.89999399999999"/>
    <n v="151.10000600000001"/>
    <n v="54.779998800000001"/>
  </r>
  <r>
    <n v="9309"/>
    <d v="2020-01-16T00:00:00"/>
    <s v="16-Jan-20"/>
    <x v="0"/>
    <x v="0"/>
    <n v="5981"/>
    <x v="324"/>
    <x v="168"/>
    <x v="0"/>
    <x v="0"/>
    <x v="2"/>
    <x v="3"/>
    <n v="804"/>
    <x v="0"/>
    <n v="18.989999999999998"/>
    <n v="2"/>
    <n v="37.979999999999997"/>
    <n v="23.639999400000001"/>
    <n v="14.340000599999996"/>
    <n v="11.8199997"/>
  </r>
  <r>
    <n v="11391"/>
    <d v="2020-01-16T00:00:00"/>
    <s v="16-Jan-20"/>
    <x v="0"/>
    <x v="0"/>
    <n v="558"/>
    <x v="85"/>
    <x v="93"/>
    <x v="0"/>
    <x v="0"/>
    <x v="0"/>
    <x v="6"/>
    <n v="365"/>
    <x v="1"/>
    <n v="94.75"/>
    <n v="5"/>
    <n v="473.75"/>
    <n v="152.8499985"/>
    <n v="320.90000150000003"/>
    <n v="30.5699997"/>
  </r>
  <r>
    <n v="64920"/>
    <d v="2020-01-16T00:00:00"/>
    <s v="16-Jan-20"/>
    <x v="0"/>
    <x v="0"/>
    <n v="2492"/>
    <x v="290"/>
    <x v="169"/>
    <x v="0"/>
    <x v="0"/>
    <x v="0"/>
    <x v="6"/>
    <n v="365"/>
    <x v="1"/>
    <n v="94.75"/>
    <n v="5"/>
    <n v="473.75"/>
    <n v="152.8499985"/>
    <n v="320.90000150000003"/>
    <n v="30.5699997"/>
  </r>
  <r>
    <n v="11378"/>
    <d v="2020-01-16T00:00:00"/>
    <s v="16-Jan-20"/>
    <x v="0"/>
    <x v="0"/>
    <n v="1261"/>
    <x v="149"/>
    <x v="153"/>
    <x v="0"/>
    <x v="0"/>
    <x v="0"/>
    <x v="6"/>
    <n v="365"/>
    <x v="1"/>
    <n v="94.75"/>
    <n v="5"/>
    <n v="473.75"/>
    <n v="152.8499985"/>
    <n v="320.90000150000003"/>
    <n v="30.5699997"/>
  </r>
  <r>
    <n v="75874"/>
    <d v="2020-01-16T00:00:00"/>
    <s v="16-Jan-20"/>
    <x v="0"/>
    <x v="0"/>
    <n v="19427"/>
    <x v="337"/>
    <x v="113"/>
    <x v="0"/>
    <x v="0"/>
    <x v="0"/>
    <x v="2"/>
    <n v="1360"/>
    <x v="2"/>
    <n v="370"/>
    <n v="1"/>
    <n v="370"/>
    <n v="249.0899963"/>
    <n v="120.9100037"/>
    <n v="249.0899963"/>
  </r>
  <r>
    <n v="17726"/>
    <d v="2020-01-16T00:00:00"/>
    <s v="16-Jan-20"/>
    <x v="0"/>
    <x v="0"/>
    <n v="2256"/>
    <x v="1"/>
    <x v="89"/>
    <x v="0"/>
    <x v="0"/>
    <x v="0"/>
    <x v="6"/>
    <n v="365"/>
    <x v="1"/>
    <n v="94.75"/>
    <n v="5"/>
    <n v="473.75"/>
    <n v="152.8499985"/>
    <n v="320.90000150000003"/>
    <n v="30.5699997"/>
  </r>
  <r>
    <n v="8455"/>
    <d v="2020-01-15T00:00:00"/>
    <s v="15-Jan-20"/>
    <x v="1"/>
    <x v="0"/>
    <n v="468"/>
    <x v="118"/>
    <x v="9"/>
    <x v="1"/>
    <x v="1"/>
    <x v="0"/>
    <x v="9"/>
    <n v="191"/>
    <x v="5"/>
    <n v="85"/>
    <n v="1"/>
    <n v="85"/>
    <n v="54.779998800000001"/>
    <n v="30.220001199999999"/>
    <n v="54.779998800000001"/>
  </r>
  <r>
    <n v="8455"/>
    <d v="2020-01-15T00:00:00"/>
    <s v="15-Jan-20"/>
    <x v="1"/>
    <x v="0"/>
    <n v="468"/>
    <x v="118"/>
    <x v="9"/>
    <x v="1"/>
    <x v="1"/>
    <x v="0"/>
    <x v="9"/>
    <n v="191"/>
    <x v="5"/>
    <n v="85"/>
    <n v="1"/>
    <n v="85"/>
    <n v="54.779998800000001"/>
    <n v="30.220001199999999"/>
    <n v="54.779998800000001"/>
  </r>
  <r>
    <n v="10444"/>
    <d v="2020-01-15T00:00:00"/>
    <s v="15-Jan-20"/>
    <x v="1"/>
    <x v="0"/>
    <n v="1596"/>
    <x v="55"/>
    <x v="9"/>
    <x v="1"/>
    <x v="1"/>
    <x v="0"/>
    <x v="4"/>
    <n v="957"/>
    <x v="3"/>
    <n v="80"/>
    <n v="1"/>
    <n v="80"/>
    <n v="47.430000309999997"/>
    <n v="32.569999690000003"/>
    <n v="47.430000309999997"/>
  </r>
  <r>
    <n v="973"/>
    <d v="2020-01-15T00:00:00"/>
    <s v="15-Jan-20"/>
    <x v="1"/>
    <x v="0"/>
    <n v="5118"/>
    <x v="1"/>
    <x v="9"/>
    <x v="1"/>
    <x v="1"/>
    <x v="2"/>
    <x v="21"/>
    <n v="627"/>
    <x v="0"/>
    <n v="165"/>
    <n v="5"/>
    <n v="825"/>
    <n v="613.65001700000005"/>
    <n v="211.34998299999995"/>
    <n v="122.73000340000002"/>
  </r>
  <r>
    <n v="52407"/>
    <d v="2020-01-15T00:00:00"/>
    <s v="15-Jan-20"/>
    <x v="1"/>
    <x v="0"/>
    <n v="6517"/>
    <x v="338"/>
    <x v="9"/>
    <x v="1"/>
    <x v="1"/>
    <x v="0"/>
    <x v="9"/>
    <n v="191"/>
    <x v="5"/>
    <n v="85"/>
    <n v="1"/>
    <n v="85"/>
    <n v="54.779998800000001"/>
    <n v="30.220001199999999"/>
    <n v="54.779998800000001"/>
  </r>
  <r>
    <n v="56317"/>
    <d v="2020-01-15T00:00:00"/>
    <s v="15-Jan-20"/>
    <x v="1"/>
    <x v="0"/>
    <n v="9918"/>
    <x v="1"/>
    <x v="9"/>
    <x v="1"/>
    <x v="1"/>
    <x v="0"/>
    <x v="9"/>
    <n v="191"/>
    <x v="5"/>
    <n v="85"/>
    <n v="1"/>
    <n v="85"/>
    <n v="54.779998800000001"/>
    <n v="30.220001199999999"/>
    <n v="54.779998800000001"/>
  </r>
  <r>
    <n v="19885"/>
    <d v="2020-01-15T00:00:00"/>
    <s v="15-Jan-20"/>
    <x v="1"/>
    <x v="0"/>
    <n v="10327"/>
    <x v="339"/>
    <x v="9"/>
    <x v="1"/>
    <x v="1"/>
    <x v="0"/>
    <x v="5"/>
    <n v="1004"/>
    <x v="4"/>
    <n v="460.58"/>
    <n v="1"/>
    <n v="460.58"/>
    <n v="268.7900085"/>
    <n v="191.78999149999999"/>
    <n v="268.7900085"/>
  </r>
  <r>
    <n v="15530"/>
    <d v="2020-01-15T00:00:00"/>
    <s v="15-Jan-20"/>
    <x v="1"/>
    <x v="0"/>
    <n v="12005"/>
    <x v="130"/>
    <x v="9"/>
    <x v="1"/>
    <x v="1"/>
    <x v="0"/>
    <x v="4"/>
    <n v="957"/>
    <x v="3"/>
    <n v="80"/>
    <n v="1"/>
    <n v="80"/>
    <n v="47.430000309999997"/>
    <n v="32.569999690000003"/>
    <n v="47.430000309999997"/>
  </r>
  <r>
    <n v="15530"/>
    <d v="2020-01-15T00:00:00"/>
    <s v="15-Jan-20"/>
    <x v="1"/>
    <x v="0"/>
    <n v="12005"/>
    <x v="130"/>
    <x v="9"/>
    <x v="1"/>
    <x v="1"/>
    <x v="0"/>
    <x v="5"/>
    <n v="1004"/>
    <x v="4"/>
    <n v="460.58"/>
    <n v="1"/>
    <n v="460.58"/>
    <n v="268.7900085"/>
    <n v="191.78999149999999"/>
    <n v="268.7900085"/>
  </r>
  <r>
    <n v="11321"/>
    <d v="2020-01-15T00:00:00"/>
    <s v="15-Jan-20"/>
    <x v="1"/>
    <x v="0"/>
    <n v="9415"/>
    <x v="223"/>
    <x v="27"/>
    <x v="1"/>
    <x v="0"/>
    <x v="0"/>
    <x v="9"/>
    <n v="191"/>
    <x v="5"/>
    <n v="85"/>
    <n v="4"/>
    <n v="340"/>
    <n v="219.11999520000001"/>
    <n v="120.88000479999999"/>
    <n v="54.779998800000001"/>
  </r>
  <r>
    <n v="11338"/>
    <d v="2020-01-15T00:00:00"/>
    <s v="15-Jan-20"/>
    <x v="1"/>
    <x v="0"/>
    <n v="8697"/>
    <x v="1"/>
    <x v="13"/>
    <x v="1"/>
    <x v="0"/>
    <x v="0"/>
    <x v="4"/>
    <n v="957"/>
    <x v="3"/>
    <n v="80"/>
    <n v="1"/>
    <n v="80"/>
    <n v="47.430000309999997"/>
    <n v="32.569999690000003"/>
    <n v="47.430000309999997"/>
  </r>
  <r>
    <n v="11338"/>
    <d v="2020-01-15T00:00:00"/>
    <s v="15-Jan-20"/>
    <x v="1"/>
    <x v="0"/>
    <n v="8697"/>
    <x v="1"/>
    <x v="13"/>
    <x v="1"/>
    <x v="0"/>
    <x v="0"/>
    <x v="5"/>
    <n v="1004"/>
    <x v="4"/>
    <n v="460.58"/>
    <n v="1"/>
    <n v="460.58"/>
    <n v="268.7900085"/>
    <n v="191.78999149999999"/>
    <n v="268.7900085"/>
  </r>
  <r>
    <n v="75875"/>
    <d v="2020-01-15T00:00:00"/>
    <s v="15-Jan-20"/>
    <x v="1"/>
    <x v="0"/>
    <n v="19428"/>
    <x v="340"/>
    <x v="147"/>
    <x v="0"/>
    <x v="0"/>
    <x v="0"/>
    <x v="2"/>
    <n v="1360"/>
    <x v="2"/>
    <n v="370"/>
    <n v="1"/>
    <n v="370"/>
    <n v="249.0899963"/>
    <n v="120.9100037"/>
    <n v="249.0899963"/>
  </r>
  <r>
    <n v="11305"/>
    <d v="2020-01-15T00:00:00"/>
    <s v="15-Jan-20"/>
    <x v="1"/>
    <x v="0"/>
    <n v="5158"/>
    <x v="1"/>
    <x v="60"/>
    <x v="0"/>
    <x v="0"/>
    <x v="2"/>
    <x v="9"/>
    <n v="191"/>
    <x v="5"/>
    <n v="85"/>
    <n v="4"/>
    <n v="340"/>
    <n v="219.11999520000001"/>
    <n v="120.88000479999999"/>
    <n v="54.779998800000001"/>
  </r>
  <r>
    <n v="75822"/>
    <d v="2020-01-15T00:00:00"/>
    <s v="15-Jan-20"/>
    <x v="1"/>
    <x v="0"/>
    <n v="19375"/>
    <x v="137"/>
    <x v="170"/>
    <x v="0"/>
    <x v="0"/>
    <x v="0"/>
    <x v="2"/>
    <n v="1360"/>
    <x v="2"/>
    <n v="370"/>
    <n v="1"/>
    <n v="370"/>
    <n v="249.0899963"/>
    <n v="120.9100037"/>
    <n v="249.0899963"/>
  </r>
  <r>
    <n v="11334"/>
    <d v="2020-01-15T00:00:00"/>
    <s v="15-Jan-20"/>
    <x v="1"/>
    <x v="0"/>
    <n v="900"/>
    <x v="1"/>
    <x v="143"/>
    <x v="0"/>
    <x v="0"/>
    <x v="0"/>
    <x v="30"/>
    <n v="282"/>
    <x v="5"/>
    <n v="185"/>
    <n v="5"/>
    <n v="925"/>
    <n v="499.35001375000002"/>
    <n v="425.64998624999998"/>
    <n v="99.870002749999998"/>
  </r>
  <r>
    <n v="64150"/>
    <d v="2020-01-15T00:00:00"/>
    <s v="15-Jan-20"/>
    <x v="1"/>
    <x v="0"/>
    <n v="4612"/>
    <x v="57"/>
    <x v="171"/>
    <x v="0"/>
    <x v="0"/>
    <x v="0"/>
    <x v="6"/>
    <n v="365"/>
    <x v="1"/>
    <n v="94.75"/>
    <n v="5"/>
    <n v="473.75"/>
    <n v="152.8499985"/>
    <n v="320.90000150000003"/>
    <n v="30.5699997"/>
  </r>
  <r>
    <n v="65048"/>
    <d v="2020-01-15T00:00:00"/>
    <s v="15-Jan-20"/>
    <x v="1"/>
    <x v="0"/>
    <n v="960"/>
    <x v="258"/>
    <x v="81"/>
    <x v="0"/>
    <x v="0"/>
    <x v="2"/>
    <x v="16"/>
    <n v="502"/>
    <x v="5"/>
    <n v="65"/>
    <n v="4"/>
    <n v="260"/>
    <n v="134.39999388000001"/>
    <n v="125.60000611999999"/>
    <n v="33.599998470000003"/>
  </r>
  <r>
    <n v="18237"/>
    <d v="2020-01-15T00:00:00"/>
    <s v="15-Jan-20"/>
    <x v="1"/>
    <x v="0"/>
    <n v="2682"/>
    <x v="276"/>
    <x v="76"/>
    <x v="0"/>
    <x v="0"/>
    <x v="2"/>
    <x v="16"/>
    <n v="502"/>
    <x v="5"/>
    <n v="65"/>
    <n v="4"/>
    <n v="260"/>
    <n v="134.39999388000001"/>
    <n v="125.60000611999999"/>
    <n v="33.599998470000003"/>
  </r>
  <r>
    <n v="71362"/>
    <d v="2020-01-14T00:00:00"/>
    <s v="14-Jan-20"/>
    <x v="2"/>
    <x v="0"/>
    <n v="14915"/>
    <x v="107"/>
    <x v="46"/>
    <x v="1"/>
    <x v="1"/>
    <x v="0"/>
    <x v="11"/>
    <n v="1353"/>
    <x v="5"/>
    <n v="9.59"/>
    <n v="1"/>
    <n v="9.59"/>
    <n v="3.6100006100000002"/>
    <n v="5.9799993899999997"/>
    <n v="3.6100006100000002"/>
  </r>
  <r>
    <n v="9122"/>
    <d v="2020-01-14T00:00:00"/>
    <s v="14-Jan-20"/>
    <x v="2"/>
    <x v="0"/>
    <n v="1222"/>
    <x v="116"/>
    <x v="9"/>
    <x v="1"/>
    <x v="1"/>
    <x v="2"/>
    <x v="6"/>
    <n v="365"/>
    <x v="1"/>
    <n v="94.75"/>
    <n v="5"/>
    <n v="473.75"/>
    <n v="152.8499985"/>
    <n v="320.90000150000003"/>
    <n v="30.5699997"/>
  </r>
  <r>
    <n v="67753"/>
    <d v="2020-01-14T00:00:00"/>
    <s v="14-Jan-20"/>
    <x v="2"/>
    <x v="0"/>
    <n v="1566"/>
    <x v="188"/>
    <x v="9"/>
    <x v="1"/>
    <x v="1"/>
    <x v="0"/>
    <x v="46"/>
    <n v="364"/>
    <x v="6"/>
    <n v="209.99"/>
    <n v="1"/>
    <n v="209.99"/>
    <n v="104.4673756"/>
    <n v="105.52262440000001"/>
    <n v="104.4673756"/>
  </r>
  <r>
    <n v="15421"/>
    <d v="2020-01-14T00:00:00"/>
    <s v="14-Jan-20"/>
    <x v="2"/>
    <x v="0"/>
    <n v="2918"/>
    <x v="341"/>
    <x v="9"/>
    <x v="1"/>
    <x v="1"/>
    <x v="0"/>
    <x v="9"/>
    <n v="191"/>
    <x v="5"/>
    <n v="85"/>
    <n v="1"/>
    <n v="85"/>
    <n v="54.779998800000001"/>
    <n v="30.220001199999999"/>
    <n v="54.779998800000001"/>
  </r>
  <r>
    <n v="15421"/>
    <d v="2020-01-14T00:00:00"/>
    <s v="14-Jan-20"/>
    <x v="2"/>
    <x v="0"/>
    <n v="2918"/>
    <x v="341"/>
    <x v="9"/>
    <x v="1"/>
    <x v="1"/>
    <x v="0"/>
    <x v="1"/>
    <n v="403"/>
    <x v="1"/>
    <n v="133.37"/>
    <n v="1"/>
    <n v="133.37"/>
    <n v="84.590000149999995"/>
    <n v="48.77999985000001"/>
    <n v="84.590000149999995"/>
  </r>
  <r>
    <n v="15421"/>
    <d v="2020-01-14T00:00:00"/>
    <s v="14-Jan-20"/>
    <x v="2"/>
    <x v="0"/>
    <n v="2918"/>
    <x v="341"/>
    <x v="9"/>
    <x v="1"/>
    <x v="1"/>
    <x v="0"/>
    <x v="4"/>
    <n v="957"/>
    <x v="3"/>
    <n v="80"/>
    <n v="1"/>
    <n v="80"/>
    <n v="47.430000309999997"/>
    <n v="32.569999690000003"/>
    <n v="47.430000309999997"/>
  </r>
  <r>
    <n v="11251"/>
    <d v="2020-01-14T00:00:00"/>
    <s v="14-Jan-20"/>
    <x v="2"/>
    <x v="0"/>
    <n v="11466"/>
    <x v="342"/>
    <x v="9"/>
    <x v="1"/>
    <x v="1"/>
    <x v="0"/>
    <x v="5"/>
    <n v="1004"/>
    <x v="4"/>
    <n v="460.58"/>
    <n v="1"/>
    <n v="460.58"/>
    <n v="268.7900085"/>
    <n v="191.78999149999999"/>
    <n v="268.7900085"/>
  </r>
  <r>
    <n v="15437"/>
    <d v="2020-01-14T00:00:00"/>
    <s v="14-Jan-20"/>
    <x v="2"/>
    <x v="0"/>
    <n v="4366"/>
    <x v="182"/>
    <x v="25"/>
    <x v="1"/>
    <x v="0"/>
    <x v="0"/>
    <x v="6"/>
    <n v="365"/>
    <x v="1"/>
    <n v="94.75"/>
    <n v="1"/>
    <n v="94.75"/>
    <n v="30.5699997"/>
    <n v="64.180000300000003"/>
    <n v="30.5699997"/>
  </r>
  <r>
    <n v="75823"/>
    <d v="2020-01-14T00:00:00"/>
    <s v="14-Jan-20"/>
    <x v="2"/>
    <x v="0"/>
    <n v="19376"/>
    <x v="343"/>
    <x v="47"/>
    <x v="1"/>
    <x v="0"/>
    <x v="2"/>
    <x v="2"/>
    <n v="1360"/>
    <x v="2"/>
    <n v="370"/>
    <n v="1"/>
    <n v="370"/>
    <n v="249.0899963"/>
    <n v="120.9100037"/>
    <n v="249.0899963"/>
  </r>
  <r>
    <n v="19333"/>
    <d v="2020-01-14T00:00:00"/>
    <s v="14-Jan-20"/>
    <x v="2"/>
    <x v="0"/>
    <n v="9813"/>
    <x v="344"/>
    <x v="0"/>
    <x v="0"/>
    <x v="0"/>
    <x v="2"/>
    <x v="6"/>
    <n v="365"/>
    <x v="1"/>
    <n v="94.75"/>
    <n v="5"/>
    <n v="473.75"/>
    <n v="152.8499985"/>
    <n v="320.90000150000003"/>
    <n v="30.5699997"/>
  </r>
  <r>
    <n v="15459"/>
    <d v="2020-01-14T00:00:00"/>
    <s v="14-Jan-20"/>
    <x v="2"/>
    <x v="0"/>
    <n v="8674"/>
    <x v="345"/>
    <x v="172"/>
    <x v="0"/>
    <x v="0"/>
    <x v="2"/>
    <x v="6"/>
    <n v="365"/>
    <x v="1"/>
    <n v="94.75"/>
    <n v="5"/>
    <n v="473.75"/>
    <n v="152.8499985"/>
    <n v="320.90000150000003"/>
    <n v="30.5699997"/>
  </r>
  <r>
    <n v="13298"/>
    <d v="2020-01-14T00:00:00"/>
    <s v="14-Jan-20"/>
    <x v="2"/>
    <x v="0"/>
    <n v="10549"/>
    <x v="346"/>
    <x v="173"/>
    <x v="0"/>
    <x v="0"/>
    <x v="2"/>
    <x v="6"/>
    <n v="365"/>
    <x v="1"/>
    <n v="94.75"/>
    <n v="4"/>
    <n v="379"/>
    <n v="122.2799988"/>
    <n v="256.72000120000001"/>
    <n v="30.5699997"/>
  </r>
  <r>
    <n v="13298"/>
    <d v="2020-01-14T00:00:00"/>
    <s v="14-Jan-20"/>
    <x v="2"/>
    <x v="0"/>
    <n v="10549"/>
    <x v="346"/>
    <x v="173"/>
    <x v="0"/>
    <x v="0"/>
    <x v="2"/>
    <x v="21"/>
    <n v="627"/>
    <x v="0"/>
    <n v="165"/>
    <n v="4"/>
    <n v="660"/>
    <n v="490.9200136"/>
    <n v="169.0799864"/>
    <n v="122.7300034"/>
  </r>
  <r>
    <n v="16877"/>
    <d v="2020-01-14T00:00:00"/>
    <s v="14-Jan-20"/>
    <x v="2"/>
    <x v="0"/>
    <n v="5929"/>
    <x v="91"/>
    <x v="6"/>
    <x v="0"/>
    <x v="0"/>
    <x v="2"/>
    <x v="16"/>
    <n v="502"/>
    <x v="5"/>
    <n v="65"/>
    <n v="4"/>
    <n v="260"/>
    <n v="134.39999388000001"/>
    <n v="125.60000611999999"/>
    <n v="33.599998470000003"/>
  </r>
  <r>
    <n v="15462"/>
    <d v="2020-01-14T00:00:00"/>
    <s v="14-Jan-20"/>
    <x v="2"/>
    <x v="0"/>
    <n v="1325"/>
    <x v="39"/>
    <x v="174"/>
    <x v="0"/>
    <x v="0"/>
    <x v="2"/>
    <x v="20"/>
    <n v="273"/>
    <x v="5"/>
    <n v="54.99"/>
    <n v="5"/>
    <n v="274.95"/>
    <n v="129.15000915000002"/>
    <n v="145.79999084999997"/>
    <n v="25.830001830000004"/>
  </r>
  <r>
    <n v="906"/>
    <d v="2020-01-14T00:00:00"/>
    <s v="14-Jan-20"/>
    <x v="2"/>
    <x v="0"/>
    <n v="7141"/>
    <x v="225"/>
    <x v="98"/>
    <x v="0"/>
    <x v="0"/>
    <x v="2"/>
    <x v="38"/>
    <n v="886"/>
    <x v="0"/>
    <n v="52.99"/>
    <n v="2"/>
    <n v="105.98"/>
    <n v="71.72000122"/>
    <n v="34.259998780000004"/>
    <n v="35.86000061"/>
  </r>
  <r>
    <n v="75876"/>
    <d v="2020-01-14T00:00:00"/>
    <s v="14-Jan-20"/>
    <x v="2"/>
    <x v="0"/>
    <n v="19429"/>
    <x v="161"/>
    <x v="175"/>
    <x v="0"/>
    <x v="0"/>
    <x v="2"/>
    <x v="2"/>
    <n v="1360"/>
    <x v="2"/>
    <n v="370"/>
    <n v="1"/>
    <n v="370"/>
    <n v="249.0899963"/>
    <n v="120.9100037"/>
    <n v="249.0899963"/>
  </r>
  <r>
    <n v="13225"/>
    <d v="2020-01-13T00:00:00"/>
    <s v="13-Jan-20"/>
    <x v="3"/>
    <x v="0"/>
    <n v="1491"/>
    <x v="1"/>
    <x v="9"/>
    <x v="1"/>
    <x v="1"/>
    <x v="0"/>
    <x v="20"/>
    <n v="273"/>
    <x v="5"/>
    <n v="54.99"/>
    <n v="1"/>
    <n v="54.99"/>
    <n v="25.83000183"/>
    <n v="29.159998170000001"/>
    <n v="25.83000183"/>
  </r>
  <r>
    <n v="14551"/>
    <d v="2020-01-13T00:00:00"/>
    <s v="13-Jan-20"/>
    <x v="3"/>
    <x v="0"/>
    <n v="2028"/>
    <x v="1"/>
    <x v="9"/>
    <x v="1"/>
    <x v="1"/>
    <x v="0"/>
    <x v="6"/>
    <n v="365"/>
    <x v="1"/>
    <n v="94.75"/>
    <n v="1"/>
    <n v="94.75"/>
    <n v="30.5699997"/>
    <n v="64.180000300000003"/>
    <n v="30.5699997"/>
  </r>
  <r>
    <n v="11209"/>
    <d v="2020-01-13T00:00:00"/>
    <s v="13-Jan-20"/>
    <x v="3"/>
    <x v="0"/>
    <n v="7202"/>
    <x v="1"/>
    <x v="9"/>
    <x v="1"/>
    <x v="1"/>
    <x v="0"/>
    <x v="1"/>
    <n v="403"/>
    <x v="1"/>
    <n v="133.37"/>
    <n v="1"/>
    <n v="133.37"/>
    <n v="84.590000149999995"/>
    <n v="48.77999985000001"/>
    <n v="84.590000149999995"/>
  </r>
  <r>
    <n v="13232"/>
    <d v="2020-01-13T00:00:00"/>
    <s v="13-Jan-20"/>
    <x v="3"/>
    <x v="0"/>
    <n v="9619"/>
    <x v="1"/>
    <x v="9"/>
    <x v="1"/>
    <x v="1"/>
    <x v="0"/>
    <x v="1"/>
    <n v="403"/>
    <x v="1"/>
    <n v="133.37"/>
    <n v="1"/>
    <n v="133.37"/>
    <n v="84.590000149999995"/>
    <n v="48.77999985000001"/>
    <n v="84.590000149999995"/>
  </r>
  <r>
    <n v="17506"/>
    <d v="2020-01-13T00:00:00"/>
    <s v="13-Jan-20"/>
    <x v="3"/>
    <x v="0"/>
    <n v="9876"/>
    <x v="1"/>
    <x v="27"/>
    <x v="1"/>
    <x v="0"/>
    <x v="0"/>
    <x v="9"/>
    <n v="191"/>
    <x v="5"/>
    <n v="85"/>
    <n v="1"/>
    <n v="85"/>
    <n v="54.779998800000001"/>
    <n v="30.220001199999999"/>
    <n v="54.779998800000001"/>
  </r>
  <r>
    <n v="13263"/>
    <d v="2020-01-13T00:00:00"/>
    <s v="13-Jan-20"/>
    <x v="3"/>
    <x v="0"/>
    <n v="10057"/>
    <x v="347"/>
    <x v="27"/>
    <x v="1"/>
    <x v="0"/>
    <x v="0"/>
    <x v="1"/>
    <n v="403"/>
    <x v="1"/>
    <n v="133.37"/>
    <n v="1"/>
    <n v="133.37"/>
    <n v="84.590000149999995"/>
    <n v="48.77999985000001"/>
    <n v="84.590000149999995"/>
  </r>
  <r>
    <n v="3130"/>
    <d v="2020-01-13T00:00:00"/>
    <s v="13-Jan-20"/>
    <x v="3"/>
    <x v="0"/>
    <n v="12069"/>
    <x v="348"/>
    <x v="21"/>
    <x v="1"/>
    <x v="0"/>
    <x v="0"/>
    <x v="16"/>
    <n v="502"/>
    <x v="5"/>
    <n v="65"/>
    <n v="3"/>
    <n v="195"/>
    <n v="100.79999541000001"/>
    <n v="94.200004589999992"/>
    <n v="33.599998470000003"/>
  </r>
  <r>
    <n v="75877"/>
    <d v="2020-01-13T00:00:00"/>
    <s v="13-Jan-20"/>
    <x v="3"/>
    <x v="0"/>
    <n v="19430"/>
    <x v="186"/>
    <x v="47"/>
    <x v="1"/>
    <x v="0"/>
    <x v="0"/>
    <x v="2"/>
    <n v="1360"/>
    <x v="2"/>
    <n v="370"/>
    <n v="1"/>
    <n v="370"/>
    <n v="249.0899963"/>
    <n v="120.9100037"/>
    <n v="249.0899963"/>
  </r>
  <r>
    <n v="75824"/>
    <d v="2020-01-13T00:00:00"/>
    <s v="13-Jan-20"/>
    <x v="3"/>
    <x v="0"/>
    <n v="19377"/>
    <x v="117"/>
    <x v="53"/>
    <x v="0"/>
    <x v="0"/>
    <x v="0"/>
    <x v="2"/>
    <n v="1360"/>
    <x v="2"/>
    <n v="370"/>
    <n v="1"/>
    <n v="370"/>
    <n v="249.0899963"/>
    <n v="120.9100037"/>
    <n v="249.0899963"/>
  </r>
  <r>
    <n v="67275"/>
    <d v="2020-01-13T00:00:00"/>
    <s v="13-Jan-20"/>
    <x v="3"/>
    <x v="0"/>
    <n v="4195"/>
    <x v="349"/>
    <x v="71"/>
    <x v="0"/>
    <x v="0"/>
    <x v="2"/>
    <x v="21"/>
    <n v="627"/>
    <x v="0"/>
    <n v="165"/>
    <n v="4"/>
    <n v="660"/>
    <n v="490.9200136"/>
    <n v="169.0799864"/>
    <n v="122.7300034"/>
  </r>
  <r>
    <n v="17524"/>
    <d v="2020-01-13T00:00:00"/>
    <s v="13-Jan-20"/>
    <x v="3"/>
    <x v="0"/>
    <n v="9096"/>
    <x v="121"/>
    <x v="10"/>
    <x v="0"/>
    <x v="0"/>
    <x v="0"/>
    <x v="6"/>
    <n v="365"/>
    <x v="1"/>
    <n v="94.75"/>
    <n v="5"/>
    <n v="473.75"/>
    <n v="152.8499985"/>
    <n v="320.90000150000003"/>
    <n v="30.5699997"/>
  </r>
  <r>
    <n v="44442"/>
    <d v="2020-01-13T00:00:00"/>
    <s v="13-Jan-20"/>
    <x v="3"/>
    <x v="0"/>
    <n v="2719"/>
    <x v="1"/>
    <x v="1"/>
    <x v="0"/>
    <x v="0"/>
    <x v="0"/>
    <x v="6"/>
    <n v="365"/>
    <x v="1"/>
    <n v="94.75"/>
    <n v="5"/>
    <n v="473.75"/>
    <n v="152.8499985"/>
    <n v="320.90000150000003"/>
    <n v="30.5699997"/>
  </r>
  <r>
    <n v="54488"/>
    <d v="2020-01-13T00:00:00"/>
    <s v="13-Jan-20"/>
    <x v="3"/>
    <x v="0"/>
    <n v="7534"/>
    <x v="1"/>
    <x v="176"/>
    <x v="0"/>
    <x v="0"/>
    <x v="2"/>
    <x v="16"/>
    <n v="502"/>
    <x v="5"/>
    <n v="65"/>
    <n v="2"/>
    <n v="130"/>
    <n v="67.199996940000005"/>
    <n v="62.800003059999995"/>
    <n v="33.599998470000003"/>
  </r>
  <r>
    <n v="71192"/>
    <d v="2020-01-12T00:00:00"/>
    <s v="12-Jan-20"/>
    <x v="4"/>
    <x v="1"/>
    <n v="14745"/>
    <x v="2"/>
    <x v="46"/>
    <x v="1"/>
    <x v="1"/>
    <x v="1"/>
    <x v="11"/>
    <n v="1353"/>
    <x v="5"/>
    <n v="9.59"/>
    <n v="1"/>
    <n v="9.59"/>
    <n v="3.6100006100000002"/>
    <n v="5.9799993899999997"/>
    <n v="3.6100006100000002"/>
  </r>
  <r>
    <n v="75825"/>
    <d v="2020-01-12T00:00:00"/>
    <s v="12-Jan-20"/>
    <x v="4"/>
    <x v="1"/>
    <n v="19378"/>
    <x v="350"/>
    <x v="13"/>
    <x v="1"/>
    <x v="1"/>
    <x v="0"/>
    <x v="2"/>
    <n v="1360"/>
    <x v="2"/>
    <n v="370"/>
    <n v="1"/>
    <n v="370"/>
    <n v="249.0899963"/>
    <n v="120.9100037"/>
    <n v="249.0899963"/>
  </r>
  <r>
    <n v="75840"/>
    <d v="2020-01-12T00:00:00"/>
    <s v="12-Jan-20"/>
    <x v="4"/>
    <x v="1"/>
    <n v="19393"/>
    <x v="351"/>
    <x v="13"/>
    <x v="1"/>
    <x v="1"/>
    <x v="1"/>
    <x v="2"/>
    <n v="1360"/>
    <x v="2"/>
    <n v="370"/>
    <n v="1"/>
    <n v="370"/>
    <n v="249.0899963"/>
    <n v="120.9100037"/>
    <n v="249.0899963"/>
  </r>
  <r>
    <n v="75902"/>
    <d v="2020-01-12T00:00:00"/>
    <s v="12-Jan-20"/>
    <x v="4"/>
    <x v="1"/>
    <n v="19455"/>
    <x v="352"/>
    <x v="13"/>
    <x v="1"/>
    <x v="1"/>
    <x v="0"/>
    <x v="2"/>
    <n v="1360"/>
    <x v="2"/>
    <n v="370"/>
    <n v="1"/>
    <n v="370"/>
    <n v="249.0899963"/>
    <n v="120.9100037"/>
    <n v="249.0899963"/>
  </r>
  <r>
    <n v="14064"/>
    <d v="2020-01-12T00:00:00"/>
    <s v="12-Jan-20"/>
    <x v="4"/>
    <x v="1"/>
    <n v="9342"/>
    <x v="353"/>
    <x v="9"/>
    <x v="1"/>
    <x v="1"/>
    <x v="1"/>
    <x v="1"/>
    <n v="403"/>
    <x v="1"/>
    <n v="133.37"/>
    <n v="1"/>
    <n v="133.37"/>
    <n v="84.590000149999995"/>
    <n v="48.77999985000001"/>
    <n v="84.590000149999995"/>
  </r>
  <r>
    <n v="49507"/>
    <d v="2020-01-12T00:00:00"/>
    <s v="12-Jan-20"/>
    <x v="4"/>
    <x v="1"/>
    <n v="11225"/>
    <x v="21"/>
    <x v="9"/>
    <x v="1"/>
    <x v="1"/>
    <x v="0"/>
    <x v="4"/>
    <n v="957"/>
    <x v="3"/>
    <n v="80"/>
    <n v="1"/>
    <n v="80"/>
    <n v="47.430000309999997"/>
    <n v="32.569999690000003"/>
    <n v="47.430000309999997"/>
  </r>
  <r>
    <n v="15338"/>
    <d v="2020-01-12T00:00:00"/>
    <s v="12-Jan-20"/>
    <x v="4"/>
    <x v="1"/>
    <n v="12128"/>
    <x v="1"/>
    <x v="9"/>
    <x v="1"/>
    <x v="1"/>
    <x v="1"/>
    <x v="6"/>
    <n v="365"/>
    <x v="1"/>
    <n v="94.75"/>
    <n v="1"/>
    <n v="94.75"/>
    <n v="30.5699997"/>
    <n v="64.180000300000003"/>
    <n v="30.5699997"/>
  </r>
  <r>
    <n v="15338"/>
    <d v="2020-01-12T00:00:00"/>
    <s v="12-Jan-20"/>
    <x v="4"/>
    <x v="1"/>
    <n v="12128"/>
    <x v="1"/>
    <x v="9"/>
    <x v="1"/>
    <x v="1"/>
    <x v="1"/>
    <x v="1"/>
    <n v="403"/>
    <x v="1"/>
    <n v="133.37"/>
    <n v="1"/>
    <n v="133.37"/>
    <n v="84.590000149999995"/>
    <n v="48.77999985000001"/>
    <n v="84.590000149999995"/>
  </r>
  <r>
    <n v="67082"/>
    <d v="2020-01-12T00:00:00"/>
    <s v="12-Jan-20"/>
    <x v="4"/>
    <x v="1"/>
    <n v="12117"/>
    <x v="1"/>
    <x v="21"/>
    <x v="1"/>
    <x v="0"/>
    <x v="0"/>
    <x v="1"/>
    <n v="403"/>
    <x v="1"/>
    <n v="133.37"/>
    <n v="1"/>
    <n v="133.37"/>
    <n v="84.590000149999995"/>
    <n v="48.77999985000001"/>
    <n v="84.590000149999995"/>
  </r>
  <r>
    <n v="21902"/>
    <d v="2020-01-12T00:00:00"/>
    <s v="12-Jan-20"/>
    <x v="4"/>
    <x v="1"/>
    <n v="8485"/>
    <x v="354"/>
    <x v="13"/>
    <x v="1"/>
    <x v="0"/>
    <x v="0"/>
    <x v="16"/>
    <n v="502"/>
    <x v="5"/>
    <n v="65"/>
    <n v="4"/>
    <n v="260"/>
    <n v="134.39999388000001"/>
    <n v="125.60000611999999"/>
    <n v="33.599998470000003"/>
  </r>
  <r>
    <n v="5895"/>
    <d v="2020-01-12T00:00:00"/>
    <s v="12-Jan-20"/>
    <x v="4"/>
    <x v="1"/>
    <n v="8707"/>
    <x v="1"/>
    <x v="13"/>
    <x v="1"/>
    <x v="0"/>
    <x v="0"/>
    <x v="16"/>
    <n v="502"/>
    <x v="5"/>
    <n v="65"/>
    <n v="3"/>
    <n v="195"/>
    <n v="100.79999541000001"/>
    <n v="94.200004589999992"/>
    <n v="33.599998470000003"/>
  </r>
  <r>
    <n v="75835"/>
    <d v="2020-01-12T00:00:00"/>
    <s v="12-Jan-20"/>
    <x v="4"/>
    <x v="1"/>
    <n v="19388"/>
    <x v="216"/>
    <x v="47"/>
    <x v="1"/>
    <x v="0"/>
    <x v="0"/>
    <x v="2"/>
    <n v="1360"/>
    <x v="2"/>
    <n v="370"/>
    <n v="1"/>
    <n v="370"/>
    <n v="249.0899963"/>
    <n v="120.9100037"/>
    <n v="249.0899963"/>
  </r>
  <r>
    <n v="75838"/>
    <d v="2020-01-12T00:00:00"/>
    <s v="12-Jan-20"/>
    <x v="4"/>
    <x v="1"/>
    <n v="19391"/>
    <x v="228"/>
    <x v="47"/>
    <x v="1"/>
    <x v="0"/>
    <x v="0"/>
    <x v="2"/>
    <n v="1360"/>
    <x v="2"/>
    <n v="370"/>
    <n v="1"/>
    <n v="370"/>
    <n v="249.0899963"/>
    <n v="120.9100037"/>
    <n v="249.0899963"/>
  </r>
  <r>
    <n v="75843"/>
    <d v="2020-01-12T00:00:00"/>
    <s v="12-Jan-20"/>
    <x v="4"/>
    <x v="1"/>
    <n v="19396"/>
    <x v="355"/>
    <x v="47"/>
    <x v="1"/>
    <x v="0"/>
    <x v="0"/>
    <x v="2"/>
    <n v="1360"/>
    <x v="2"/>
    <n v="370"/>
    <n v="1"/>
    <n v="370"/>
    <n v="249.0899963"/>
    <n v="120.9100037"/>
    <n v="249.0899963"/>
  </r>
  <r>
    <n v="75845"/>
    <d v="2020-01-12T00:00:00"/>
    <s v="12-Jan-20"/>
    <x v="4"/>
    <x v="1"/>
    <n v="19398"/>
    <x v="356"/>
    <x v="47"/>
    <x v="1"/>
    <x v="0"/>
    <x v="0"/>
    <x v="2"/>
    <n v="1360"/>
    <x v="2"/>
    <n v="370"/>
    <n v="1"/>
    <n v="370"/>
    <n v="249.0899963"/>
    <n v="120.9100037"/>
    <n v="249.0899963"/>
  </r>
  <r>
    <n v="75849"/>
    <d v="2020-01-12T00:00:00"/>
    <s v="12-Jan-20"/>
    <x v="4"/>
    <x v="1"/>
    <n v="19402"/>
    <x v="357"/>
    <x v="47"/>
    <x v="1"/>
    <x v="0"/>
    <x v="0"/>
    <x v="2"/>
    <n v="1360"/>
    <x v="2"/>
    <n v="370"/>
    <n v="1"/>
    <n v="370"/>
    <n v="249.0899963"/>
    <n v="120.9100037"/>
    <n v="249.0899963"/>
  </r>
  <r>
    <n v="75881"/>
    <d v="2020-01-12T00:00:00"/>
    <s v="12-Jan-20"/>
    <x v="4"/>
    <x v="1"/>
    <n v="19434"/>
    <x v="358"/>
    <x v="47"/>
    <x v="1"/>
    <x v="0"/>
    <x v="0"/>
    <x v="2"/>
    <n v="1360"/>
    <x v="2"/>
    <n v="370"/>
    <n v="1"/>
    <n v="370"/>
    <n v="249.0899963"/>
    <n v="120.9100037"/>
    <n v="249.0899963"/>
  </r>
  <r>
    <n v="75883"/>
    <d v="2020-01-12T00:00:00"/>
    <s v="12-Jan-20"/>
    <x v="4"/>
    <x v="1"/>
    <n v="19436"/>
    <x v="359"/>
    <x v="47"/>
    <x v="1"/>
    <x v="0"/>
    <x v="0"/>
    <x v="2"/>
    <n v="1360"/>
    <x v="2"/>
    <n v="370"/>
    <n v="1"/>
    <n v="370"/>
    <n v="249.0899963"/>
    <n v="120.9100037"/>
    <n v="249.0899963"/>
  </r>
  <r>
    <n v="75885"/>
    <d v="2020-01-12T00:00:00"/>
    <s v="12-Jan-20"/>
    <x v="4"/>
    <x v="1"/>
    <n v="19438"/>
    <x v="340"/>
    <x v="47"/>
    <x v="1"/>
    <x v="0"/>
    <x v="0"/>
    <x v="2"/>
    <n v="1360"/>
    <x v="2"/>
    <n v="370"/>
    <n v="1"/>
    <n v="370"/>
    <n v="249.0899963"/>
    <n v="120.9100037"/>
    <n v="249.0899963"/>
  </r>
  <r>
    <n v="75887"/>
    <d v="2020-01-12T00:00:00"/>
    <s v="12-Jan-20"/>
    <x v="4"/>
    <x v="1"/>
    <n v="19440"/>
    <x v="213"/>
    <x v="47"/>
    <x v="1"/>
    <x v="0"/>
    <x v="0"/>
    <x v="2"/>
    <n v="1360"/>
    <x v="2"/>
    <n v="370"/>
    <n v="1"/>
    <n v="370"/>
    <n v="249.0899963"/>
    <n v="120.9100037"/>
    <n v="249.0899963"/>
  </r>
  <r>
    <n v="75889"/>
    <d v="2020-01-12T00:00:00"/>
    <s v="12-Jan-20"/>
    <x v="4"/>
    <x v="1"/>
    <n v="19442"/>
    <x v="360"/>
    <x v="47"/>
    <x v="1"/>
    <x v="0"/>
    <x v="0"/>
    <x v="2"/>
    <n v="1360"/>
    <x v="2"/>
    <n v="370"/>
    <n v="1"/>
    <n v="370"/>
    <n v="249.0899963"/>
    <n v="120.9100037"/>
    <n v="249.0899963"/>
  </r>
  <r>
    <n v="75892"/>
    <d v="2020-01-12T00:00:00"/>
    <s v="12-Jan-20"/>
    <x v="4"/>
    <x v="1"/>
    <n v="19445"/>
    <x v="266"/>
    <x v="47"/>
    <x v="1"/>
    <x v="0"/>
    <x v="2"/>
    <x v="2"/>
    <n v="1360"/>
    <x v="2"/>
    <n v="370"/>
    <n v="1"/>
    <n v="370"/>
    <n v="249.0899963"/>
    <n v="120.9100037"/>
    <n v="249.0899963"/>
  </r>
  <r>
    <n v="75895"/>
    <d v="2020-01-12T00:00:00"/>
    <s v="12-Jan-20"/>
    <x v="4"/>
    <x v="1"/>
    <n v="19448"/>
    <x v="361"/>
    <x v="47"/>
    <x v="1"/>
    <x v="0"/>
    <x v="2"/>
    <x v="2"/>
    <n v="1360"/>
    <x v="2"/>
    <n v="370"/>
    <n v="1"/>
    <n v="370"/>
    <n v="249.0899963"/>
    <n v="120.9100037"/>
    <n v="249.0899963"/>
  </r>
  <r>
    <n v="75897"/>
    <d v="2020-01-12T00:00:00"/>
    <s v="12-Jan-20"/>
    <x v="4"/>
    <x v="1"/>
    <n v="19450"/>
    <x v="110"/>
    <x v="47"/>
    <x v="1"/>
    <x v="0"/>
    <x v="0"/>
    <x v="2"/>
    <n v="1360"/>
    <x v="2"/>
    <n v="370"/>
    <n v="1"/>
    <n v="370"/>
    <n v="249.0899963"/>
    <n v="120.9100037"/>
    <n v="249.0899963"/>
  </r>
  <r>
    <n v="75899"/>
    <d v="2020-01-12T00:00:00"/>
    <s v="12-Jan-20"/>
    <x v="4"/>
    <x v="1"/>
    <n v="19452"/>
    <x v="362"/>
    <x v="47"/>
    <x v="1"/>
    <x v="0"/>
    <x v="0"/>
    <x v="2"/>
    <n v="1360"/>
    <x v="2"/>
    <n v="370"/>
    <n v="1"/>
    <n v="370"/>
    <n v="249.0899963"/>
    <n v="120.9100037"/>
    <n v="249.0899963"/>
  </r>
  <r>
    <n v="75837"/>
    <d v="2020-01-12T00:00:00"/>
    <s v="12-Jan-20"/>
    <x v="4"/>
    <x v="1"/>
    <n v="19390"/>
    <x v="7"/>
    <x v="83"/>
    <x v="2"/>
    <x v="0"/>
    <x v="0"/>
    <x v="2"/>
    <n v="1360"/>
    <x v="2"/>
    <n v="370"/>
    <n v="1"/>
    <n v="370"/>
    <n v="249.0899963"/>
    <n v="120.9100037"/>
    <n v="249.0899963"/>
  </r>
  <r>
    <n v="15278"/>
    <d v="2020-01-12T00:00:00"/>
    <s v="12-Jan-20"/>
    <x v="4"/>
    <x v="1"/>
    <n v="3934"/>
    <x v="1"/>
    <x v="177"/>
    <x v="0"/>
    <x v="0"/>
    <x v="2"/>
    <x v="21"/>
    <n v="627"/>
    <x v="0"/>
    <n v="165"/>
    <n v="4"/>
    <n v="660"/>
    <n v="490.9200136"/>
    <n v="169.0799864"/>
    <n v="122.7300034"/>
  </r>
  <r>
    <n v="75898"/>
    <d v="2020-01-12T00:00:00"/>
    <s v="12-Jan-20"/>
    <x v="4"/>
    <x v="1"/>
    <n v="19451"/>
    <x v="363"/>
    <x v="178"/>
    <x v="0"/>
    <x v="0"/>
    <x v="0"/>
    <x v="2"/>
    <n v="1360"/>
    <x v="2"/>
    <n v="370"/>
    <n v="1"/>
    <n v="370"/>
    <n v="249.0899963"/>
    <n v="120.9100037"/>
    <n v="249.0899963"/>
  </r>
  <r>
    <n v="75880"/>
    <d v="2020-01-12T00:00:00"/>
    <s v="12-Jan-20"/>
    <x v="4"/>
    <x v="1"/>
    <n v="19433"/>
    <x v="143"/>
    <x v="179"/>
    <x v="0"/>
    <x v="0"/>
    <x v="0"/>
    <x v="2"/>
    <n v="1360"/>
    <x v="2"/>
    <n v="370"/>
    <n v="1"/>
    <n v="370"/>
    <n v="249.0899963"/>
    <n v="120.9100037"/>
    <n v="249.0899963"/>
  </r>
  <r>
    <n v="75884"/>
    <d v="2020-01-12T00:00:00"/>
    <s v="12-Jan-20"/>
    <x v="4"/>
    <x v="1"/>
    <n v="19437"/>
    <x v="335"/>
    <x v="179"/>
    <x v="0"/>
    <x v="0"/>
    <x v="2"/>
    <x v="2"/>
    <n v="1360"/>
    <x v="2"/>
    <n v="370"/>
    <n v="1"/>
    <n v="370"/>
    <n v="249.0899963"/>
    <n v="120.9100037"/>
    <n v="249.0899963"/>
  </r>
  <r>
    <n v="75888"/>
    <d v="2020-01-12T00:00:00"/>
    <s v="12-Jan-20"/>
    <x v="4"/>
    <x v="1"/>
    <n v="19441"/>
    <x v="364"/>
    <x v="180"/>
    <x v="0"/>
    <x v="0"/>
    <x v="0"/>
    <x v="2"/>
    <n v="1360"/>
    <x v="2"/>
    <n v="370"/>
    <n v="1"/>
    <n v="370"/>
    <n v="249.0899963"/>
    <n v="120.9100037"/>
    <n v="249.0899963"/>
  </r>
  <r>
    <n v="75836"/>
    <d v="2020-01-12T00:00:00"/>
    <s v="12-Jan-20"/>
    <x v="4"/>
    <x v="1"/>
    <n v="19389"/>
    <x v="365"/>
    <x v="17"/>
    <x v="0"/>
    <x v="0"/>
    <x v="0"/>
    <x v="2"/>
    <n v="1360"/>
    <x v="2"/>
    <n v="370"/>
    <n v="1"/>
    <n v="370"/>
    <n v="249.0899963"/>
    <n v="120.9100037"/>
    <n v="249.0899963"/>
  </r>
  <r>
    <n v="65174"/>
    <d v="2020-01-12T00:00:00"/>
    <s v="12-Jan-20"/>
    <x v="4"/>
    <x v="1"/>
    <n v="12045"/>
    <x v="366"/>
    <x v="93"/>
    <x v="0"/>
    <x v="0"/>
    <x v="0"/>
    <x v="6"/>
    <n v="365"/>
    <x v="1"/>
    <n v="94.75"/>
    <n v="5"/>
    <n v="473.75"/>
    <n v="152.8499985"/>
    <n v="320.90000150000003"/>
    <n v="30.5699997"/>
  </r>
  <r>
    <n v="11107"/>
    <d v="2020-01-12T00:00:00"/>
    <s v="12-Jan-20"/>
    <x v="4"/>
    <x v="1"/>
    <n v="9247"/>
    <x v="1"/>
    <x v="4"/>
    <x v="0"/>
    <x v="0"/>
    <x v="2"/>
    <x v="21"/>
    <n v="627"/>
    <x v="0"/>
    <n v="165"/>
    <n v="4"/>
    <n v="660"/>
    <n v="490.9200136"/>
    <n v="169.0799864"/>
    <n v="122.7300034"/>
  </r>
  <r>
    <n v="75846"/>
    <d v="2020-01-12T00:00:00"/>
    <s v="12-Jan-20"/>
    <x v="4"/>
    <x v="1"/>
    <n v="19399"/>
    <x v="4"/>
    <x v="181"/>
    <x v="0"/>
    <x v="0"/>
    <x v="2"/>
    <x v="2"/>
    <n v="1360"/>
    <x v="2"/>
    <n v="370"/>
    <n v="1"/>
    <n v="370"/>
    <n v="249.0899963"/>
    <n v="120.9100037"/>
    <n v="249.0899963"/>
  </r>
  <r>
    <n v="75893"/>
    <d v="2020-01-12T00:00:00"/>
    <s v="12-Jan-20"/>
    <x v="4"/>
    <x v="1"/>
    <n v="19446"/>
    <x v="367"/>
    <x v="71"/>
    <x v="0"/>
    <x v="0"/>
    <x v="2"/>
    <x v="2"/>
    <n v="1360"/>
    <x v="2"/>
    <n v="370"/>
    <n v="1"/>
    <n v="370"/>
    <n v="249.0899963"/>
    <n v="120.9100037"/>
    <n v="249.0899963"/>
  </r>
  <r>
    <n v="75903"/>
    <d v="2020-01-12T00:00:00"/>
    <s v="12-Jan-20"/>
    <x v="4"/>
    <x v="1"/>
    <n v="19456"/>
    <x v="368"/>
    <x v="71"/>
    <x v="0"/>
    <x v="0"/>
    <x v="0"/>
    <x v="2"/>
    <n v="1360"/>
    <x v="2"/>
    <n v="370"/>
    <n v="1"/>
    <n v="370"/>
    <n v="249.0899963"/>
    <n v="120.9100037"/>
    <n v="249.0899963"/>
  </r>
  <r>
    <n v="2887"/>
    <d v="2020-01-12T00:00:00"/>
    <s v="12-Jan-20"/>
    <x v="4"/>
    <x v="1"/>
    <n v="10632"/>
    <x v="63"/>
    <x v="149"/>
    <x v="0"/>
    <x v="0"/>
    <x v="2"/>
    <x v="24"/>
    <n v="44"/>
    <x v="1"/>
    <n v="94.75"/>
    <n v="4"/>
    <n v="379"/>
    <n v="296.35998536"/>
    <n v="82.640014640000004"/>
    <n v="74.089996339999999"/>
  </r>
  <r>
    <n v="75896"/>
    <d v="2020-01-12T00:00:00"/>
    <s v="12-Jan-20"/>
    <x v="4"/>
    <x v="1"/>
    <n v="19449"/>
    <x v="369"/>
    <x v="45"/>
    <x v="0"/>
    <x v="0"/>
    <x v="0"/>
    <x v="2"/>
    <n v="1360"/>
    <x v="2"/>
    <n v="370"/>
    <n v="1"/>
    <n v="370"/>
    <n v="249.0899963"/>
    <n v="120.9100037"/>
    <n v="249.0899963"/>
  </r>
  <r>
    <n v="75882"/>
    <d v="2020-01-12T00:00:00"/>
    <s v="12-Jan-20"/>
    <x v="4"/>
    <x v="1"/>
    <n v="19435"/>
    <x v="370"/>
    <x v="182"/>
    <x v="0"/>
    <x v="0"/>
    <x v="2"/>
    <x v="2"/>
    <n v="1360"/>
    <x v="2"/>
    <n v="370"/>
    <n v="1"/>
    <n v="370"/>
    <n v="249.0899963"/>
    <n v="120.9100037"/>
    <n v="249.0899963"/>
  </r>
  <r>
    <n v="75886"/>
    <d v="2020-01-12T00:00:00"/>
    <s v="12-Jan-20"/>
    <x v="4"/>
    <x v="1"/>
    <n v="19439"/>
    <x v="371"/>
    <x v="132"/>
    <x v="0"/>
    <x v="0"/>
    <x v="2"/>
    <x v="2"/>
    <n v="1360"/>
    <x v="2"/>
    <n v="370"/>
    <n v="1"/>
    <n v="370"/>
    <n v="249.0899963"/>
    <n v="120.9100037"/>
    <n v="249.0899963"/>
  </r>
  <r>
    <n v="75879"/>
    <d v="2020-01-12T00:00:00"/>
    <s v="12-Jan-20"/>
    <x v="4"/>
    <x v="1"/>
    <n v="19432"/>
    <x v="211"/>
    <x v="56"/>
    <x v="0"/>
    <x v="0"/>
    <x v="2"/>
    <x v="2"/>
    <n v="1360"/>
    <x v="2"/>
    <n v="370"/>
    <n v="1"/>
    <n v="370"/>
    <n v="249.0899963"/>
    <n v="120.9100037"/>
    <n v="249.0899963"/>
  </r>
  <r>
    <n v="75878"/>
    <d v="2020-01-12T00:00:00"/>
    <s v="12-Jan-20"/>
    <x v="4"/>
    <x v="1"/>
    <n v="19431"/>
    <x v="353"/>
    <x v="183"/>
    <x v="0"/>
    <x v="0"/>
    <x v="0"/>
    <x v="2"/>
    <n v="1360"/>
    <x v="2"/>
    <n v="370"/>
    <n v="1"/>
    <n v="370"/>
    <n v="249.0899963"/>
    <n v="120.9100037"/>
    <n v="249.0899963"/>
  </r>
  <r>
    <n v="75850"/>
    <d v="2020-01-12T00:00:00"/>
    <s v="12-Jan-20"/>
    <x v="4"/>
    <x v="1"/>
    <n v="19403"/>
    <x v="175"/>
    <x v="184"/>
    <x v="0"/>
    <x v="0"/>
    <x v="0"/>
    <x v="2"/>
    <n v="1360"/>
    <x v="2"/>
    <n v="370"/>
    <n v="1"/>
    <n v="370"/>
    <n v="249.0899963"/>
    <n v="120.9100037"/>
    <n v="249.0899963"/>
  </r>
  <r>
    <n v="53231"/>
    <d v="2020-01-12T00:00:00"/>
    <s v="12-Jan-20"/>
    <x v="4"/>
    <x v="1"/>
    <n v="5375"/>
    <x v="213"/>
    <x v="10"/>
    <x v="0"/>
    <x v="0"/>
    <x v="2"/>
    <x v="16"/>
    <n v="502"/>
    <x v="5"/>
    <n v="65"/>
    <n v="2"/>
    <n v="130"/>
    <n v="67.199996940000005"/>
    <n v="62.800003059999995"/>
    <n v="33.599998470000003"/>
  </r>
  <r>
    <n v="75841"/>
    <d v="2020-01-12T00:00:00"/>
    <s v="12-Jan-20"/>
    <x v="4"/>
    <x v="1"/>
    <n v="19394"/>
    <x v="80"/>
    <x v="10"/>
    <x v="0"/>
    <x v="0"/>
    <x v="0"/>
    <x v="2"/>
    <n v="1360"/>
    <x v="2"/>
    <n v="370"/>
    <n v="1"/>
    <n v="370"/>
    <n v="249.0899963"/>
    <n v="120.9100037"/>
    <n v="249.0899963"/>
  </r>
  <r>
    <n v="75847"/>
    <d v="2020-01-12T00:00:00"/>
    <s v="12-Jan-20"/>
    <x v="4"/>
    <x v="1"/>
    <n v="19400"/>
    <x v="79"/>
    <x v="10"/>
    <x v="0"/>
    <x v="0"/>
    <x v="2"/>
    <x v="2"/>
    <n v="1360"/>
    <x v="2"/>
    <n v="370"/>
    <n v="1"/>
    <n v="370"/>
    <n v="249.0899963"/>
    <n v="120.9100037"/>
    <n v="249.0899963"/>
  </r>
  <r>
    <n v="30997"/>
    <d v="2020-01-12T00:00:00"/>
    <s v="12-Jan-20"/>
    <x v="4"/>
    <x v="1"/>
    <n v="3029"/>
    <x v="1"/>
    <x v="159"/>
    <x v="0"/>
    <x v="0"/>
    <x v="0"/>
    <x v="1"/>
    <n v="403"/>
    <x v="1"/>
    <n v="133.37"/>
    <n v="1"/>
    <n v="133.37"/>
    <n v="84.590000149999995"/>
    <n v="48.77999985000001"/>
    <n v="84.590000149999995"/>
  </r>
  <r>
    <n v="75933"/>
    <d v="2020-01-12T00:00:00"/>
    <s v="12-Jan-20"/>
    <x v="4"/>
    <x v="1"/>
    <n v="19486"/>
    <x v="372"/>
    <x v="6"/>
    <x v="0"/>
    <x v="0"/>
    <x v="2"/>
    <x v="2"/>
    <n v="1360"/>
    <x v="2"/>
    <n v="370"/>
    <n v="1"/>
    <n v="370"/>
    <n v="249.0899963"/>
    <n v="120.9100037"/>
    <n v="249.0899963"/>
  </r>
  <r>
    <n v="75842"/>
    <d v="2020-01-12T00:00:00"/>
    <s v="12-Jan-20"/>
    <x v="4"/>
    <x v="1"/>
    <n v="19395"/>
    <x v="373"/>
    <x v="185"/>
    <x v="0"/>
    <x v="0"/>
    <x v="2"/>
    <x v="2"/>
    <n v="1360"/>
    <x v="2"/>
    <n v="370"/>
    <n v="1"/>
    <n v="370"/>
    <n v="249.0899963"/>
    <n v="120.9100037"/>
    <n v="249.0899963"/>
  </r>
  <r>
    <n v="75901"/>
    <d v="2020-01-12T00:00:00"/>
    <s v="12-Jan-20"/>
    <x v="4"/>
    <x v="1"/>
    <n v="19454"/>
    <x v="374"/>
    <x v="33"/>
    <x v="0"/>
    <x v="0"/>
    <x v="2"/>
    <x v="2"/>
    <n v="1360"/>
    <x v="2"/>
    <n v="370"/>
    <n v="1"/>
    <n v="370"/>
    <n v="249.0899963"/>
    <n v="120.9100037"/>
    <n v="249.0899963"/>
  </r>
  <r>
    <n v="75900"/>
    <d v="2020-01-12T00:00:00"/>
    <s v="12-Jan-20"/>
    <x v="4"/>
    <x v="1"/>
    <n v="19453"/>
    <x v="375"/>
    <x v="1"/>
    <x v="0"/>
    <x v="0"/>
    <x v="0"/>
    <x v="2"/>
    <n v="1360"/>
    <x v="2"/>
    <n v="370"/>
    <n v="1"/>
    <n v="370"/>
    <n v="249.0899963"/>
    <n v="120.9100037"/>
    <n v="249.0899963"/>
  </r>
  <r>
    <n v="17436"/>
    <d v="2020-01-12T00:00:00"/>
    <s v="12-Jan-20"/>
    <x v="4"/>
    <x v="1"/>
    <n v="235"/>
    <x v="1"/>
    <x v="79"/>
    <x v="0"/>
    <x v="0"/>
    <x v="2"/>
    <x v="47"/>
    <n v="825"/>
    <x v="0"/>
    <n v="185"/>
    <n v="4"/>
    <n v="740"/>
    <n v="454.7999878"/>
    <n v="285.2000122"/>
    <n v="113.69999695"/>
  </r>
  <r>
    <n v="75894"/>
    <d v="2020-01-12T00:00:00"/>
    <s v="12-Jan-20"/>
    <x v="4"/>
    <x v="1"/>
    <n v="19447"/>
    <x v="178"/>
    <x v="186"/>
    <x v="0"/>
    <x v="0"/>
    <x v="2"/>
    <x v="2"/>
    <n v="1360"/>
    <x v="2"/>
    <n v="370"/>
    <n v="1"/>
    <n v="370"/>
    <n v="249.0899963"/>
    <n v="120.9100037"/>
    <n v="249.0899963"/>
  </r>
  <r>
    <n v="75839"/>
    <d v="2020-01-12T00:00:00"/>
    <s v="12-Jan-20"/>
    <x v="4"/>
    <x v="1"/>
    <n v="19392"/>
    <x v="265"/>
    <x v="187"/>
    <x v="0"/>
    <x v="0"/>
    <x v="2"/>
    <x v="2"/>
    <n v="1360"/>
    <x v="2"/>
    <n v="370"/>
    <n v="1"/>
    <n v="370"/>
    <n v="249.0899963"/>
    <n v="120.9100037"/>
    <n v="249.0899963"/>
  </r>
  <r>
    <n v="75848"/>
    <d v="2020-01-12T00:00:00"/>
    <s v="12-Jan-20"/>
    <x v="4"/>
    <x v="1"/>
    <n v="19401"/>
    <x v="376"/>
    <x v="98"/>
    <x v="0"/>
    <x v="0"/>
    <x v="0"/>
    <x v="2"/>
    <n v="1360"/>
    <x v="2"/>
    <n v="370"/>
    <n v="1"/>
    <n v="370"/>
    <n v="249.0899963"/>
    <n v="120.9100037"/>
    <n v="249.0899963"/>
  </r>
  <r>
    <n v="75844"/>
    <d v="2020-01-12T00:00:00"/>
    <s v="12-Jan-20"/>
    <x v="4"/>
    <x v="1"/>
    <n v="19397"/>
    <x v="84"/>
    <x v="188"/>
    <x v="0"/>
    <x v="0"/>
    <x v="2"/>
    <x v="2"/>
    <n v="1360"/>
    <x v="2"/>
    <n v="370"/>
    <n v="1"/>
    <n v="370"/>
    <n v="249.0899963"/>
    <n v="120.9100037"/>
    <n v="249.0899963"/>
  </r>
  <r>
    <n v="20291"/>
    <d v="2020-01-12T00:00:00"/>
    <s v="12-Jan-20"/>
    <x v="4"/>
    <x v="1"/>
    <n v="1555"/>
    <x v="1"/>
    <x v="189"/>
    <x v="0"/>
    <x v="0"/>
    <x v="0"/>
    <x v="30"/>
    <n v="282"/>
    <x v="5"/>
    <n v="185"/>
    <n v="5"/>
    <n v="925"/>
    <n v="499.35001375000002"/>
    <n v="425.64998624999998"/>
    <n v="99.870002749999998"/>
  </r>
  <r>
    <n v="75890"/>
    <d v="2020-01-12T00:00:00"/>
    <s v="12-Jan-20"/>
    <x v="4"/>
    <x v="1"/>
    <n v="19443"/>
    <x v="237"/>
    <x v="190"/>
    <x v="0"/>
    <x v="0"/>
    <x v="0"/>
    <x v="2"/>
    <n v="1360"/>
    <x v="2"/>
    <n v="370"/>
    <n v="1"/>
    <n v="370"/>
    <n v="249.0899963"/>
    <n v="120.9100037"/>
    <n v="249.0899963"/>
  </r>
  <r>
    <n v="75891"/>
    <d v="2020-01-12T00:00:00"/>
    <s v="12-Jan-20"/>
    <x v="4"/>
    <x v="1"/>
    <n v="19444"/>
    <x v="377"/>
    <x v="191"/>
    <x v="0"/>
    <x v="0"/>
    <x v="0"/>
    <x v="2"/>
    <n v="1360"/>
    <x v="2"/>
    <n v="370"/>
    <n v="1"/>
    <n v="370"/>
    <n v="249.0899963"/>
    <n v="120.9100037"/>
    <n v="249.0899963"/>
  </r>
  <r>
    <n v="75767"/>
    <d v="2020-01-11T00:00:00"/>
    <s v="11-Jan-20"/>
    <x v="5"/>
    <x v="1"/>
    <n v="19320"/>
    <x v="378"/>
    <x v="8"/>
    <x v="1"/>
    <x v="1"/>
    <x v="2"/>
    <x v="2"/>
    <n v="1360"/>
    <x v="2"/>
    <n v="370"/>
    <n v="1"/>
    <n v="370"/>
    <n v="249.0899963"/>
    <n v="120.9100037"/>
    <n v="249.0899963"/>
  </r>
  <r>
    <n v="75770"/>
    <d v="2020-01-11T00:00:00"/>
    <s v="11-Jan-20"/>
    <x v="5"/>
    <x v="1"/>
    <n v="19323"/>
    <x v="27"/>
    <x v="13"/>
    <x v="1"/>
    <x v="1"/>
    <x v="2"/>
    <x v="2"/>
    <n v="1360"/>
    <x v="2"/>
    <n v="370"/>
    <n v="1"/>
    <n v="370"/>
    <n v="249.0899963"/>
    <n v="120.9100037"/>
    <n v="249.0899963"/>
  </r>
  <r>
    <n v="75797"/>
    <d v="2020-01-11T00:00:00"/>
    <s v="11-Jan-20"/>
    <x v="5"/>
    <x v="1"/>
    <n v="19350"/>
    <x v="379"/>
    <x v="13"/>
    <x v="1"/>
    <x v="1"/>
    <x v="2"/>
    <x v="2"/>
    <n v="1360"/>
    <x v="2"/>
    <n v="370"/>
    <n v="1"/>
    <n v="370"/>
    <n v="249.0899963"/>
    <n v="120.9100037"/>
    <n v="249.0899963"/>
  </r>
  <r>
    <n v="75827"/>
    <d v="2020-01-11T00:00:00"/>
    <s v="11-Jan-20"/>
    <x v="5"/>
    <x v="1"/>
    <n v="19380"/>
    <x v="240"/>
    <x v="13"/>
    <x v="1"/>
    <x v="1"/>
    <x v="0"/>
    <x v="2"/>
    <n v="1360"/>
    <x v="2"/>
    <n v="370"/>
    <n v="1"/>
    <n v="370"/>
    <n v="249.0899963"/>
    <n v="120.9100037"/>
    <n v="249.0899963"/>
  </r>
  <r>
    <n v="11076"/>
    <d v="2020-01-11T00:00:00"/>
    <s v="11-Jan-20"/>
    <x v="5"/>
    <x v="1"/>
    <n v="328"/>
    <x v="365"/>
    <x v="9"/>
    <x v="1"/>
    <x v="1"/>
    <x v="0"/>
    <x v="5"/>
    <n v="1004"/>
    <x v="4"/>
    <n v="460.58"/>
    <n v="1"/>
    <n v="460.58"/>
    <n v="268.7900085"/>
    <n v="191.78999149999999"/>
    <n v="268.7900085"/>
  </r>
  <r>
    <n v="13614"/>
    <d v="2020-01-11T00:00:00"/>
    <s v="11-Jan-20"/>
    <x v="5"/>
    <x v="1"/>
    <n v="2686"/>
    <x v="380"/>
    <x v="9"/>
    <x v="1"/>
    <x v="1"/>
    <x v="0"/>
    <x v="6"/>
    <n v="365"/>
    <x v="1"/>
    <n v="94.75"/>
    <n v="1"/>
    <n v="94.75"/>
    <n v="30.5699997"/>
    <n v="64.180000300000003"/>
    <n v="30.5699997"/>
  </r>
  <r>
    <n v="18763"/>
    <d v="2020-01-11T00:00:00"/>
    <s v="11-Jan-20"/>
    <x v="5"/>
    <x v="1"/>
    <n v="3433"/>
    <x v="248"/>
    <x v="9"/>
    <x v="1"/>
    <x v="1"/>
    <x v="1"/>
    <x v="6"/>
    <n v="365"/>
    <x v="1"/>
    <n v="94.75"/>
    <n v="1"/>
    <n v="94.75"/>
    <n v="30.5699997"/>
    <n v="64.180000300000003"/>
    <n v="30.5699997"/>
  </r>
  <r>
    <n v="13139"/>
    <d v="2020-01-11T00:00:00"/>
    <s v="11-Jan-20"/>
    <x v="5"/>
    <x v="1"/>
    <n v="3709"/>
    <x v="84"/>
    <x v="9"/>
    <x v="1"/>
    <x v="1"/>
    <x v="0"/>
    <x v="9"/>
    <n v="191"/>
    <x v="5"/>
    <n v="85"/>
    <n v="1"/>
    <n v="85"/>
    <n v="54.779998800000001"/>
    <n v="30.220001199999999"/>
    <n v="54.779998800000001"/>
  </r>
  <r>
    <n v="65609"/>
    <d v="2020-01-11T00:00:00"/>
    <s v="11-Jan-20"/>
    <x v="5"/>
    <x v="1"/>
    <n v="7167"/>
    <x v="381"/>
    <x v="9"/>
    <x v="1"/>
    <x v="1"/>
    <x v="0"/>
    <x v="1"/>
    <n v="403"/>
    <x v="1"/>
    <n v="133.37"/>
    <n v="1"/>
    <n v="133.37"/>
    <n v="84.590000149999995"/>
    <n v="48.77999985000001"/>
    <n v="84.590000149999995"/>
  </r>
  <r>
    <n v="18736"/>
    <d v="2020-01-11T00:00:00"/>
    <s v="11-Jan-20"/>
    <x v="5"/>
    <x v="1"/>
    <n v="10099"/>
    <x v="1"/>
    <x v="9"/>
    <x v="1"/>
    <x v="1"/>
    <x v="0"/>
    <x v="1"/>
    <n v="403"/>
    <x v="1"/>
    <n v="133.37"/>
    <n v="1"/>
    <n v="133.37"/>
    <n v="84.590000149999995"/>
    <n v="48.77999985000001"/>
    <n v="84.590000149999995"/>
  </r>
  <r>
    <n v="18736"/>
    <d v="2020-01-11T00:00:00"/>
    <s v="11-Jan-20"/>
    <x v="5"/>
    <x v="1"/>
    <n v="10099"/>
    <x v="1"/>
    <x v="9"/>
    <x v="1"/>
    <x v="1"/>
    <x v="0"/>
    <x v="1"/>
    <n v="403"/>
    <x v="1"/>
    <n v="133.37"/>
    <n v="1"/>
    <n v="133.37"/>
    <n v="84.590000149999995"/>
    <n v="48.77999985000001"/>
    <n v="84.590000149999995"/>
  </r>
  <r>
    <n v="18736"/>
    <d v="2020-01-11T00:00:00"/>
    <s v="11-Jan-20"/>
    <x v="5"/>
    <x v="1"/>
    <n v="10099"/>
    <x v="1"/>
    <x v="9"/>
    <x v="1"/>
    <x v="1"/>
    <x v="0"/>
    <x v="4"/>
    <n v="957"/>
    <x v="3"/>
    <n v="80"/>
    <n v="1"/>
    <n v="80"/>
    <n v="47.430000309999997"/>
    <n v="32.569999690000003"/>
    <n v="47.430000309999997"/>
  </r>
  <r>
    <n v="11038"/>
    <d v="2020-01-11T00:00:00"/>
    <s v="11-Jan-20"/>
    <x v="5"/>
    <x v="1"/>
    <n v="11361"/>
    <x v="214"/>
    <x v="9"/>
    <x v="1"/>
    <x v="1"/>
    <x v="0"/>
    <x v="21"/>
    <n v="627"/>
    <x v="0"/>
    <n v="165"/>
    <n v="1"/>
    <n v="165"/>
    <n v="122.7300034"/>
    <n v="42.269996599999999"/>
    <n v="122.7300034"/>
  </r>
  <r>
    <n v="15269"/>
    <d v="2020-01-11T00:00:00"/>
    <s v="11-Jan-20"/>
    <x v="5"/>
    <x v="1"/>
    <n v="3969"/>
    <x v="1"/>
    <x v="146"/>
    <x v="1"/>
    <x v="1"/>
    <x v="1"/>
    <x v="1"/>
    <n v="403"/>
    <x v="1"/>
    <n v="133.37"/>
    <n v="1"/>
    <n v="133.37"/>
    <n v="84.590000149999995"/>
    <n v="48.77999985000001"/>
    <n v="84.590000149999995"/>
  </r>
  <r>
    <n v="22924"/>
    <d v="2020-01-11T00:00:00"/>
    <s v="11-Jan-20"/>
    <x v="5"/>
    <x v="1"/>
    <n v="9704"/>
    <x v="371"/>
    <x v="27"/>
    <x v="1"/>
    <x v="0"/>
    <x v="0"/>
    <x v="6"/>
    <n v="365"/>
    <x v="1"/>
    <n v="94.75"/>
    <n v="5"/>
    <n v="473.75"/>
    <n v="152.8499985"/>
    <n v="320.90000150000003"/>
    <n v="30.5699997"/>
  </r>
  <r>
    <n v="22924"/>
    <d v="2020-01-11T00:00:00"/>
    <s v="11-Jan-20"/>
    <x v="5"/>
    <x v="1"/>
    <n v="9704"/>
    <x v="371"/>
    <x v="27"/>
    <x v="1"/>
    <x v="0"/>
    <x v="0"/>
    <x v="21"/>
    <n v="627"/>
    <x v="0"/>
    <n v="165"/>
    <n v="4"/>
    <n v="660"/>
    <n v="490.9200136"/>
    <n v="169.0799864"/>
    <n v="122.7300034"/>
  </r>
  <r>
    <n v="75799"/>
    <d v="2020-01-11T00:00:00"/>
    <s v="11-Jan-20"/>
    <x v="5"/>
    <x v="1"/>
    <n v="19352"/>
    <x v="382"/>
    <x v="26"/>
    <x v="1"/>
    <x v="0"/>
    <x v="0"/>
    <x v="2"/>
    <n v="1360"/>
    <x v="2"/>
    <n v="370"/>
    <n v="1"/>
    <n v="370"/>
    <n v="249.0899963"/>
    <n v="120.9100037"/>
    <n v="249.0899963"/>
  </r>
  <r>
    <n v="75802"/>
    <d v="2020-01-11T00:00:00"/>
    <s v="11-Jan-20"/>
    <x v="5"/>
    <x v="1"/>
    <n v="19355"/>
    <x v="383"/>
    <x v="26"/>
    <x v="1"/>
    <x v="0"/>
    <x v="2"/>
    <x v="2"/>
    <n v="1360"/>
    <x v="2"/>
    <n v="370"/>
    <n v="1"/>
    <n v="370"/>
    <n v="249.0899963"/>
    <n v="120.9100037"/>
    <n v="249.0899963"/>
  </r>
  <r>
    <n v="67628"/>
    <d v="2020-01-11T00:00:00"/>
    <s v="11-Jan-20"/>
    <x v="5"/>
    <x v="1"/>
    <n v="1294"/>
    <x v="1"/>
    <x v="11"/>
    <x v="1"/>
    <x v="0"/>
    <x v="0"/>
    <x v="6"/>
    <n v="365"/>
    <x v="1"/>
    <n v="94.75"/>
    <n v="1"/>
    <n v="94.75"/>
    <n v="30.5699997"/>
    <n v="64.180000300000003"/>
    <n v="30.5699997"/>
  </r>
  <r>
    <n v="13140"/>
    <d v="2020-01-11T00:00:00"/>
    <s v="11-Jan-20"/>
    <x v="5"/>
    <x v="1"/>
    <n v="295"/>
    <x v="384"/>
    <x v="9"/>
    <x v="1"/>
    <x v="0"/>
    <x v="0"/>
    <x v="6"/>
    <n v="365"/>
    <x v="1"/>
    <n v="94.75"/>
    <n v="5"/>
    <n v="473.75"/>
    <n v="152.8499985"/>
    <n v="320.90000150000003"/>
    <n v="30.5699997"/>
  </r>
  <r>
    <n v="75831"/>
    <d v="2020-01-11T00:00:00"/>
    <s v="11-Jan-20"/>
    <x v="5"/>
    <x v="1"/>
    <n v="19384"/>
    <x v="385"/>
    <x v="47"/>
    <x v="1"/>
    <x v="0"/>
    <x v="0"/>
    <x v="2"/>
    <n v="1360"/>
    <x v="2"/>
    <n v="370"/>
    <n v="1"/>
    <n v="370"/>
    <n v="249.0899963"/>
    <n v="120.9100037"/>
    <n v="249.0899963"/>
  </r>
  <r>
    <n v="75833"/>
    <d v="2020-01-11T00:00:00"/>
    <s v="11-Jan-20"/>
    <x v="5"/>
    <x v="1"/>
    <n v="19386"/>
    <x v="58"/>
    <x v="47"/>
    <x v="1"/>
    <x v="0"/>
    <x v="0"/>
    <x v="2"/>
    <n v="1360"/>
    <x v="2"/>
    <n v="370"/>
    <n v="1"/>
    <n v="370"/>
    <n v="249.0899963"/>
    <n v="120.9100037"/>
    <n v="249.0899963"/>
  </r>
  <r>
    <n v="75828"/>
    <d v="2020-01-11T00:00:00"/>
    <s v="11-Jan-20"/>
    <x v="5"/>
    <x v="1"/>
    <n v="19381"/>
    <x v="386"/>
    <x v="192"/>
    <x v="0"/>
    <x v="0"/>
    <x v="0"/>
    <x v="2"/>
    <n v="1360"/>
    <x v="2"/>
    <n v="370"/>
    <n v="1"/>
    <n v="370"/>
    <n v="249.0899963"/>
    <n v="120.9100037"/>
    <n v="249.0899963"/>
  </r>
  <r>
    <n v="3539"/>
    <d v="2020-01-11T00:00:00"/>
    <s v="11-Jan-20"/>
    <x v="5"/>
    <x v="1"/>
    <n v="8498"/>
    <x v="363"/>
    <x v="193"/>
    <x v="0"/>
    <x v="0"/>
    <x v="2"/>
    <x v="16"/>
    <n v="502"/>
    <x v="5"/>
    <n v="65"/>
    <n v="2"/>
    <n v="130"/>
    <n v="67.199996940000005"/>
    <n v="62.800003059999995"/>
    <n v="33.599998470000003"/>
  </r>
  <r>
    <n v="75801"/>
    <d v="2020-01-11T00:00:00"/>
    <s v="11-Jan-20"/>
    <x v="5"/>
    <x v="1"/>
    <n v="19354"/>
    <x v="95"/>
    <x v="194"/>
    <x v="0"/>
    <x v="0"/>
    <x v="0"/>
    <x v="2"/>
    <n v="1360"/>
    <x v="2"/>
    <n v="370"/>
    <n v="1"/>
    <n v="370"/>
    <n v="249.0899963"/>
    <n v="120.9100037"/>
    <n v="249.0899963"/>
  </r>
  <r>
    <n v="75830"/>
    <d v="2020-01-11T00:00:00"/>
    <s v="11-Jan-20"/>
    <x v="5"/>
    <x v="1"/>
    <n v="19383"/>
    <x v="190"/>
    <x v="169"/>
    <x v="0"/>
    <x v="0"/>
    <x v="0"/>
    <x v="2"/>
    <n v="1360"/>
    <x v="2"/>
    <n v="370"/>
    <n v="1"/>
    <n v="370"/>
    <n v="249.0899963"/>
    <n v="120.9100037"/>
    <n v="249.0899963"/>
  </r>
  <r>
    <n v="75768"/>
    <d v="2020-01-11T00:00:00"/>
    <s v="11-Jan-20"/>
    <x v="5"/>
    <x v="1"/>
    <n v="19321"/>
    <x v="387"/>
    <x v="195"/>
    <x v="0"/>
    <x v="0"/>
    <x v="0"/>
    <x v="2"/>
    <n v="1360"/>
    <x v="2"/>
    <n v="370"/>
    <n v="1"/>
    <n v="370"/>
    <n v="249.0899963"/>
    <n v="120.9100037"/>
    <n v="249.0899963"/>
  </r>
  <r>
    <n v="17386"/>
    <d v="2020-01-11T00:00:00"/>
    <s v="11-Jan-20"/>
    <x v="5"/>
    <x v="1"/>
    <n v="1063"/>
    <x v="388"/>
    <x v="71"/>
    <x v="0"/>
    <x v="0"/>
    <x v="0"/>
    <x v="6"/>
    <n v="365"/>
    <x v="1"/>
    <n v="94.75"/>
    <n v="5"/>
    <n v="473.75"/>
    <n v="152.8499985"/>
    <n v="320.90000150000003"/>
    <n v="30.5699997"/>
  </r>
  <r>
    <n v="75769"/>
    <d v="2020-01-11T00:00:00"/>
    <s v="11-Jan-20"/>
    <x v="5"/>
    <x v="1"/>
    <n v="19322"/>
    <x v="389"/>
    <x v="196"/>
    <x v="0"/>
    <x v="0"/>
    <x v="0"/>
    <x v="2"/>
    <n v="1360"/>
    <x v="2"/>
    <n v="370"/>
    <n v="1"/>
    <n v="370"/>
    <n v="249.0899963"/>
    <n v="120.9100037"/>
    <n v="249.0899963"/>
  </r>
  <r>
    <n v="11083"/>
    <d v="2020-01-11T00:00:00"/>
    <s v="11-Jan-20"/>
    <x v="5"/>
    <x v="1"/>
    <n v="2550"/>
    <x v="390"/>
    <x v="197"/>
    <x v="0"/>
    <x v="0"/>
    <x v="0"/>
    <x v="6"/>
    <n v="365"/>
    <x v="1"/>
    <n v="94.75"/>
    <n v="5"/>
    <n v="473.75"/>
    <n v="152.8499985"/>
    <n v="320.90000150000003"/>
    <n v="30.5699997"/>
  </r>
  <r>
    <n v="15231"/>
    <d v="2020-01-11T00:00:00"/>
    <s v="11-Jan-20"/>
    <x v="5"/>
    <x v="1"/>
    <n v="3535"/>
    <x v="302"/>
    <x v="136"/>
    <x v="0"/>
    <x v="0"/>
    <x v="2"/>
    <x v="48"/>
    <n v="93"/>
    <x v="5"/>
    <n v="52.99"/>
    <n v="4"/>
    <n v="211.96"/>
    <n v="127.36000060000001"/>
    <n v="84.599999400000002"/>
    <n v="31.840000150000002"/>
  </r>
  <r>
    <n v="75832"/>
    <d v="2020-01-11T00:00:00"/>
    <s v="11-Jan-20"/>
    <x v="5"/>
    <x v="1"/>
    <n v="19385"/>
    <x v="34"/>
    <x v="132"/>
    <x v="0"/>
    <x v="0"/>
    <x v="0"/>
    <x v="2"/>
    <n v="1360"/>
    <x v="2"/>
    <n v="370"/>
    <n v="1"/>
    <n v="370"/>
    <n v="249.0899963"/>
    <n v="120.9100037"/>
    <n v="249.0899963"/>
  </r>
  <r>
    <n v="75798"/>
    <d v="2020-01-11T00:00:00"/>
    <s v="11-Jan-20"/>
    <x v="5"/>
    <x v="1"/>
    <n v="19351"/>
    <x v="191"/>
    <x v="56"/>
    <x v="0"/>
    <x v="0"/>
    <x v="0"/>
    <x v="2"/>
    <n v="1360"/>
    <x v="2"/>
    <n v="370"/>
    <n v="1"/>
    <n v="370"/>
    <n v="249.0899963"/>
    <n v="120.9100037"/>
    <n v="249.0899963"/>
  </r>
  <r>
    <n v="75793"/>
    <d v="2020-01-11T00:00:00"/>
    <s v="11-Jan-20"/>
    <x v="5"/>
    <x v="1"/>
    <n v="19346"/>
    <x v="391"/>
    <x v="198"/>
    <x v="0"/>
    <x v="0"/>
    <x v="0"/>
    <x v="2"/>
    <n v="1360"/>
    <x v="2"/>
    <n v="370"/>
    <n v="1"/>
    <n v="370"/>
    <n v="249.0899963"/>
    <n v="120.9100037"/>
    <n v="249.0899963"/>
  </r>
  <r>
    <n v="17368"/>
    <d v="2020-01-11T00:00:00"/>
    <s v="11-Jan-20"/>
    <x v="5"/>
    <x v="1"/>
    <n v="6220"/>
    <x v="1"/>
    <x v="199"/>
    <x v="0"/>
    <x v="0"/>
    <x v="0"/>
    <x v="9"/>
    <n v="191"/>
    <x v="5"/>
    <n v="85"/>
    <n v="5"/>
    <n v="425"/>
    <n v="273.89999399999999"/>
    <n v="151.10000600000001"/>
    <n v="54.779998800000001"/>
  </r>
  <r>
    <n v="17347"/>
    <d v="2020-01-11T00:00:00"/>
    <s v="11-Jan-20"/>
    <x v="5"/>
    <x v="1"/>
    <n v="11388"/>
    <x v="157"/>
    <x v="49"/>
    <x v="0"/>
    <x v="0"/>
    <x v="2"/>
    <x v="9"/>
    <n v="191"/>
    <x v="5"/>
    <n v="85"/>
    <n v="4"/>
    <n v="340"/>
    <n v="219.11999520000001"/>
    <n v="120.88000479999999"/>
    <n v="54.779998800000001"/>
  </r>
  <r>
    <n v="75829"/>
    <d v="2020-01-11T00:00:00"/>
    <s v="11-Jan-20"/>
    <x v="5"/>
    <x v="1"/>
    <n v="19382"/>
    <x v="392"/>
    <x v="200"/>
    <x v="0"/>
    <x v="0"/>
    <x v="0"/>
    <x v="2"/>
    <n v="1360"/>
    <x v="2"/>
    <n v="370"/>
    <n v="1"/>
    <n v="370"/>
    <n v="249.0899963"/>
    <n v="120.9100037"/>
    <n v="249.0899963"/>
  </r>
  <r>
    <n v="75800"/>
    <d v="2020-01-11T00:00:00"/>
    <s v="11-Jan-20"/>
    <x v="5"/>
    <x v="1"/>
    <n v="19353"/>
    <x v="393"/>
    <x v="201"/>
    <x v="0"/>
    <x v="0"/>
    <x v="0"/>
    <x v="2"/>
    <n v="1360"/>
    <x v="2"/>
    <n v="370"/>
    <n v="1"/>
    <n v="370"/>
    <n v="249.0899963"/>
    <n v="120.9100037"/>
    <n v="249.0899963"/>
  </r>
  <r>
    <n v="22900"/>
    <d v="2020-01-11T00:00:00"/>
    <s v="11-Jan-20"/>
    <x v="5"/>
    <x v="1"/>
    <n v="4357"/>
    <x v="1"/>
    <x v="70"/>
    <x v="0"/>
    <x v="0"/>
    <x v="0"/>
    <x v="1"/>
    <n v="403"/>
    <x v="1"/>
    <n v="133.37"/>
    <n v="1"/>
    <n v="133.37"/>
    <n v="84.590000149999995"/>
    <n v="48.77999985000001"/>
    <n v="84.590000149999995"/>
  </r>
  <r>
    <n v="75834"/>
    <d v="2020-01-11T00:00:00"/>
    <s v="11-Jan-20"/>
    <x v="5"/>
    <x v="1"/>
    <n v="19387"/>
    <x v="394"/>
    <x v="70"/>
    <x v="0"/>
    <x v="0"/>
    <x v="0"/>
    <x v="2"/>
    <n v="1360"/>
    <x v="2"/>
    <n v="370"/>
    <n v="1"/>
    <n v="370"/>
    <n v="249.0899963"/>
    <n v="120.9100037"/>
    <n v="249.0899963"/>
  </r>
  <r>
    <n v="75826"/>
    <d v="2020-01-11T00:00:00"/>
    <s v="11-Jan-20"/>
    <x v="5"/>
    <x v="1"/>
    <n v="19379"/>
    <x v="395"/>
    <x v="54"/>
    <x v="0"/>
    <x v="0"/>
    <x v="0"/>
    <x v="2"/>
    <n v="1360"/>
    <x v="2"/>
    <n v="370"/>
    <n v="1"/>
    <n v="370"/>
    <n v="249.0899963"/>
    <n v="120.9100037"/>
    <n v="249.0899963"/>
  </r>
  <r>
    <n v="75747"/>
    <d v="2020-01-10T00:00:00"/>
    <s v="10-Jan-20"/>
    <x v="6"/>
    <x v="0"/>
    <n v="19300"/>
    <x v="142"/>
    <x v="8"/>
    <x v="1"/>
    <x v="1"/>
    <x v="0"/>
    <x v="2"/>
    <n v="1360"/>
    <x v="2"/>
    <n v="370"/>
    <n v="1"/>
    <n v="370"/>
    <n v="249.0899963"/>
    <n v="120.9100037"/>
    <n v="249.0899963"/>
  </r>
  <r>
    <n v="75754"/>
    <d v="2020-01-10T00:00:00"/>
    <s v="10-Jan-20"/>
    <x v="6"/>
    <x v="0"/>
    <n v="19307"/>
    <x v="300"/>
    <x v="8"/>
    <x v="1"/>
    <x v="1"/>
    <x v="0"/>
    <x v="2"/>
    <n v="1360"/>
    <x v="2"/>
    <n v="370"/>
    <n v="1"/>
    <n v="370"/>
    <n v="249.0899963"/>
    <n v="120.9100037"/>
    <n v="249.0899963"/>
  </r>
  <r>
    <n v="10990"/>
    <d v="2020-01-10T00:00:00"/>
    <s v="10-Jan-20"/>
    <x v="6"/>
    <x v="0"/>
    <n v="6588"/>
    <x v="1"/>
    <x v="9"/>
    <x v="1"/>
    <x v="1"/>
    <x v="1"/>
    <x v="1"/>
    <n v="403"/>
    <x v="1"/>
    <n v="133.37"/>
    <n v="1"/>
    <n v="133.37"/>
    <n v="84.590000149999995"/>
    <n v="48.77999985000001"/>
    <n v="84.590000149999995"/>
  </r>
  <r>
    <n v="10990"/>
    <d v="2020-01-10T00:00:00"/>
    <s v="10-Jan-20"/>
    <x v="6"/>
    <x v="0"/>
    <n v="6588"/>
    <x v="1"/>
    <x v="9"/>
    <x v="1"/>
    <x v="1"/>
    <x v="0"/>
    <x v="1"/>
    <n v="403"/>
    <x v="1"/>
    <n v="133.37"/>
    <n v="1"/>
    <n v="133.37"/>
    <n v="84.590000149999995"/>
    <n v="48.77999985000001"/>
    <n v="84.590000149999995"/>
  </r>
  <r>
    <n v="13050"/>
    <d v="2020-01-10T00:00:00"/>
    <s v="10-Jan-20"/>
    <x v="6"/>
    <x v="0"/>
    <n v="8456"/>
    <x v="1"/>
    <x v="9"/>
    <x v="1"/>
    <x v="1"/>
    <x v="0"/>
    <x v="6"/>
    <n v="365"/>
    <x v="1"/>
    <n v="94.75"/>
    <n v="1"/>
    <n v="94.75"/>
    <n v="30.5699997"/>
    <n v="64.180000300000003"/>
    <n v="30.5699997"/>
  </r>
  <r>
    <n v="64951"/>
    <d v="2020-01-10T00:00:00"/>
    <s v="10-Jan-20"/>
    <x v="6"/>
    <x v="0"/>
    <n v="11365"/>
    <x v="396"/>
    <x v="9"/>
    <x v="1"/>
    <x v="1"/>
    <x v="1"/>
    <x v="1"/>
    <n v="403"/>
    <x v="1"/>
    <n v="133.37"/>
    <n v="1"/>
    <n v="133.37"/>
    <n v="84.590000149999995"/>
    <n v="48.77999985000001"/>
    <n v="84.590000149999995"/>
  </r>
  <r>
    <n v="17279"/>
    <d v="2020-01-10T00:00:00"/>
    <s v="10-Jan-20"/>
    <x v="6"/>
    <x v="0"/>
    <n v="11507"/>
    <x v="397"/>
    <x v="9"/>
    <x v="1"/>
    <x v="1"/>
    <x v="1"/>
    <x v="1"/>
    <n v="403"/>
    <x v="1"/>
    <n v="133.37"/>
    <n v="1"/>
    <n v="133.37"/>
    <n v="84.590000149999995"/>
    <n v="48.77999985000001"/>
    <n v="84.590000149999995"/>
  </r>
  <r>
    <n v="6783"/>
    <d v="2020-01-10T00:00:00"/>
    <s v="10-Jan-20"/>
    <x v="6"/>
    <x v="0"/>
    <n v="10759"/>
    <x v="1"/>
    <x v="14"/>
    <x v="1"/>
    <x v="0"/>
    <x v="0"/>
    <x v="21"/>
    <n v="627"/>
    <x v="0"/>
    <n v="165"/>
    <n v="3"/>
    <n v="495"/>
    <n v="368.19001020000002"/>
    <n v="126.80998979999998"/>
    <n v="122.7300034"/>
  </r>
  <r>
    <n v="13058"/>
    <d v="2020-01-10T00:00:00"/>
    <s v="10-Jan-20"/>
    <x v="6"/>
    <x v="0"/>
    <n v="3738"/>
    <x v="1"/>
    <x v="25"/>
    <x v="1"/>
    <x v="0"/>
    <x v="0"/>
    <x v="1"/>
    <n v="403"/>
    <x v="1"/>
    <n v="133.37"/>
    <n v="1"/>
    <n v="133.37"/>
    <n v="84.590000149999995"/>
    <n v="48.77999985000001"/>
    <n v="84.590000149999995"/>
  </r>
  <r>
    <n v="15202"/>
    <d v="2020-01-10T00:00:00"/>
    <s v="10-Jan-20"/>
    <x v="6"/>
    <x v="0"/>
    <n v="1622"/>
    <x v="1"/>
    <x v="202"/>
    <x v="0"/>
    <x v="0"/>
    <x v="0"/>
    <x v="9"/>
    <n v="191"/>
    <x v="5"/>
    <n v="85"/>
    <n v="5"/>
    <n v="425"/>
    <n v="273.89999399999999"/>
    <n v="151.10000600000001"/>
    <n v="54.779998800000001"/>
  </r>
  <r>
    <n v="75765"/>
    <d v="2020-01-10T00:00:00"/>
    <s v="10-Jan-20"/>
    <x v="6"/>
    <x v="0"/>
    <n v="19318"/>
    <x v="398"/>
    <x v="203"/>
    <x v="0"/>
    <x v="0"/>
    <x v="0"/>
    <x v="2"/>
    <n v="1360"/>
    <x v="2"/>
    <n v="370"/>
    <n v="1"/>
    <n v="370"/>
    <n v="249.0899963"/>
    <n v="120.9100037"/>
    <n v="249.0899963"/>
  </r>
  <r>
    <n v="4660"/>
    <d v="2020-01-10T00:00:00"/>
    <s v="10-Jan-20"/>
    <x v="6"/>
    <x v="0"/>
    <n v="9884"/>
    <x v="399"/>
    <x v="204"/>
    <x v="0"/>
    <x v="0"/>
    <x v="2"/>
    <x v="21"/>
    <n v="627"/>
    <x v="0"/>
    <n v="165"/>
    <n v="2"/>
    <n v="330"/>
    <n v="245.4600068"/>
    <n v="84.539993199999998"/>
    <n v="122.7300034"/>
  </r>
  <r>
    <n v="75766"/>
    <d v="2020-01-10T00:00:00"/>
    <s v="10-Jan-20"/>
    <x v="6"/>
    <x v="0"/>
    <n v="19319"/>
    <x v="241"/>
    <x v="20"/>
    <x v="0"/>
    <x v="0"/>
    <x v="0"/>
    <x v="2"/>
    <n v="1360"/>
    <x v="2"/>
    <n v="370"/>
    <n v="1"/>
    <n v="370"/>
    <n v="249.0899963"/>
    <n v="120.9100037"/>
    <n v="249.0899963"/>
  </r>
  <r>
    <n v="15155"/>
    <d v="2020-01-10T00:00:00"/>
    <s v="10-Jan-20"/>
    <x v="6"/>
    <x v="0"/>
    <n v="5505"/>
    <x v="400"/>
    <x v="97"/>
    <x v="0"/>
    <x v="0"/>
    <x v="0"/>
    <x v="9"/>
    <n v="191"/>
    <x v="5"/>
    <n v="85"/>
    <n v="5"/>
    <n v="425"/>
    <n v="273.89999399999999"/>
    <n v="151.10000600000001"/>
    <n v="54.779998800000001"/>
  </r>
  <r>
    <n v="75750"/>
    <d v="2020-01-10T00:00:00"/>
    <s v="10-Jan-20"/>
    <x v="6"/>
    <x v="0"/>
    <n v="19303"/>
    <x v="401"/>
    <x v="205"/>
    <x v="0"/>
    <x v="0"/>
    <x v="0"/>
    <x v="2"/>
    <n v="1360"/>
    <x v="2"/>
    <n v="370"/>
    <n v="1"/>
    <n v="370"/>
    <n v="249.0899963"/>
    <n v="120.9100037"/>
    <n v="249.0899963"/>
  </r>
  <r>
    <n v="75746"/>
    <d v="2020-01-10T00:00:00"/>
    <s v="10-Jan-20"/>
    <x v="6"/>
    <x v="0"/>
    <n v="19299"/>
    <x v="280"/>
    <x v="206"/>
    <x v="0"/>
    <x v="0"/>
    <x v="0"/>
    <x v="2"/>
    <n v="1360"/>
    <x v="2"/>
    <n v="370"/>
    <n v="1"/>
    <n v="370"/>
    <n v="249.0899963"/>
    <n v="120.9100037"/>
    <n v="249.0899963"/>
  </r>
  <r>
    <n v="23494"/>
    <d v="2020-01-09T00:00:00"/>
    <s v="09-Jan-20"/>
    <x v="0"/>
    <x v="0"/>
    <n v="2464"/>
    <x v="195"/>
    <x v="9"/>
    <x v="1"/>
    <x v="1"/>
    <x v="2"/>
    <x v="6"/>
    <n v="365"/>
    <x v="1"/>
    <n v="94.75"/>
    <n v="5"/>
    <n v="473.75"/>
    <n v="152.8499985"/>
    <n v="320.90000150000003"/>
    <n v="30.5699997"/>
  </r>
  <r>
    <n v="10831"/>
    <d v="2020-01-08T00:00:00"/>
    <s v="08-Jan-20"/>
    <x v="1"/>
    <x v="0"/>
    <n v="487"/>
    <x v="132"/>
    <x v="9"/>
    <x v="1"/>
    <x v="1"/>
    <x v="0"/>
    <x v="1"/>
    <n v="403"/>
    <x v="1"/>
    <n v="133.37"/>
    <n v="1"/>
    <n v="133.37"/>
    <n v="84.590000149999995"/>
    <n v="48.77999985000001"/>
    <n v="84.590000149999995"/>
  </r>
  <r>
    <n v="14651"/>
    <d v="2020-01-07T00:00:00"/>
    <s v="07-Jan-20"/>
    <x v="2"/>
    <x v="0"/>
    <n v="11887"/>
    <x v="1"/>
    <x v="9"/>
    <x v="1"/>
    <x v="1"/>
    <x v="0"/>
    <x v="5"/>
    <n v="1004"/>
    <x v="4"/>
    <n v="460.58"/>
    <n v="1"/>
    <n v="460.58"/>
    <n v="268.7900085"/>
    <n v="191.78999149999999"/>
    <n v="268.7900085"/>
  </r>
  <r>
    <n v="21244"/>
    <d v="2020-01-07T00:00:00"/>
    <s v="07-Jan-20"/>
    <x v="2"/>
    <x v="0"/>
    <n v="6491"/>
    <x v="315"/>
    <x v="9"/>
    <x v="1"/>
    <x v="0"/>
    <x v="0"/>
    <x v="31"/>
    <n v="885"/>
    <x v="0"/>
    <n v="52.99"/>
    <n v="4"/>
    <n v="211.96"/>
    <n v="143.44000244"/>
    <n v="68.519997560000007"/>
    <n v="35.86000061"/>
  </r>
  <r>
    <n v="19178"/>
    <d v="2020-01-07T00:00:00"/>
    <s v="07-Jan-20"/>
    <x v="2"/>
    <x v="0"/>
    <n v="5749"/>
    <x v="1"/>
    <x v="32"/>
    <x v="0"/>
    <x v="0"/>
    <x v="2"/>
    <x v="9"/>
    <n v="191"/>
    <x v="5"/>
    <n v="85"/>
    <n v="4"/>
    <n v="340"/>
    <n v="219.11999520000001"/>
    <n v="120.88000479999999"/>
    <n v="54.779998800000001"/>
  </r>
  <r>
    <n v="19610"/>
    <d v="2020-01-06T00:00:00"/>
    <s v="06-Jan-20"/>
    <x v="3"/>
    <x v="0"/>
    <n v="387"/>
    <x v="33"/>
    <x v="9"/>
    <x v="1"/>
    <x v="1"/>
    <x v="0"/>
    <x v="5"/>
    <n v="1004"/>
    <x v="4"/>
    <n v="460.58"/>
    <n v="1"/>
    <n v="460.58"/>
    <n v="268.7900085"/>
    <n v="191.78999149999999"/>
    <n v="268.7900085"/>
  </r>
  <r>
    <n v="399"/>
    <d v="2020-01-06T00:00:00"/>
    <s v="06-Jan-20"/>
    <x v="3"/>
    <x v="0"/>
    <n v="1473"/>
    <x v="117"/>
    <x v="9"/>
    <x v="1"/>
    <x v="1"/>
    <x v="2"/>
    <x v="6"/>
    <n v="365"/>
    <x v="1"/>
    <n v="94.75"/>
    <n v="5"/>
    <n v="473.75"/>
    <n v="152.8499985"/>
    <n v="320.90000150000003"/>
    <n v="30.5699997"/>
  </r>
  <r>
    <n v="12698"/>
    <d v="2020-01-05T00:00:00"/>
    <s v="05-Jan-20"/>
    <x v="4"/>
    <x v="1"/>
    <n v="3940"/>
    <x v="1"/>
    <x v="9"/>
    <x v="1"/>
    <x v="1"/>
    <x v="0"/>
    <x v="1"/>
    <n v="403"/>
    <x v="1"/>
    <n v="133.37"/>
    <n v="1"/>
    <n v="133.37"/>
    <n v="84.590000149999995"/>
    <n v="48.77999985000001"/>
    <n v="84.590000149999995"/>
  </r>
  <r>
    <n v="49507"/>
    <d v="2020-01-05T00:00:00"/>
    <s v="05-Jan-20"/>
    <x v="4"/>
    <x v="1"/>
    <n v="11225"/>
    <x v="21"/>
    <x v="9"/>
    <x v="1"/>
    <x v="1"/>
    <x v="1"/>
    <x v="4"/>
    <n v="957"/>
    <x v="3"/>
    <n v="80"/>
    <n v="1"/>
    <n v="80"/>
    <n v="47.430000309999997"/>
    <n v="32.569999690000003"/>
    <n v="47.430000309999997"/>
  </r>
  <r>
    <n v="75908"/>
    <d v="2020-01-04T00:00:00"/>
    <s v="04-Jan-20"/>
    <x v="5"/>
    <x v="1"/>
    <n v="19461"/>
    <x v="402"/>
    <x v="13"/>
    <x v="1"/>
    <x v="1"/>
    <x v="1"/>
    <x v="2"/>
    <n v="1360"/>
    <x v="2"/>
    <n v="370"/>
    <n v="1"/>
    <n v="370"/>
    <n v="249.0899963"/>
    <n v="120.9100037"/>
    <n v="249.0899963"/>
  </r>
  <r>
    <n v="11076"/>
    <d v="2020-01-04T00:00:00"/>
    <s v="04-Jan-20"/>
    <x v="5"/>
    <x v="1"/>
    <n v="328"/>
    <x v="365"/>
    <x v="9"/>
    <x v="1"/>
    <x v="1"/>
    <x v="0"/>
    <x v="5"/>
    <n v="1004"/>
    <x v="4"/>
    <n v="460.58"/>
    <n v="1"/>
    <n v="460.58"/>
    <n v="268.7900085"/>
    <n v="191.78999149999999"/>
    <n v="268.7900085"/>
  </r>
  <r>
    <n v="12613"/>
    <d v="2020-01-04T00:00:00"/>
    <s v="04-Jan-20"/>
    <x v="5"/>
    <x v="1"/>
    <n v="1260"/>
    <x v="403"/>
    <x v="9"/>
    <x v="1"/>
    <x v="1"/>
    <x v="0"/>
    <x v="1"/>
    <n v="403"/>
    <x v="1"/>
    <n v="133.37"/>
    <n v="1"/>
    <n v="133.37"/>
    <n v="84.590000149999995"/>
    <n v="48.77999985000001"/>
    <n v="84.590000149999995"/>
  </r>
  <r>
    <n v="18950"/>
    <d v="2020-01-04T00:00:00"/>
    <s v="04-Jan-20"/>
    <x v="5"/>
    <x v="1"/>
    <n v="6428"/>
    <x v="1"/>
    <x v="9"/>
    <x v="1"/>
    <x v="1"/>
    <x v="1"/>
    <x v="1"/>
    <n v="403"/>
    <x v="1"/>
    <n v="133.37"/>
    <n v="1"/>
    <n v="133.37"/>
    <n v="84.590000149999995"/>
    <n v="48.77999985000001"/>
    <n v="84.590000149999995"/>
  </r>
  <r>
    <n v="8470"/>
    <d v="2020-01-04T00:00:00"/>
    <s v="04-Jan-20"/>
    <x v="5"/>
    <x v="1"/>
    <n v="9162"/>
    <x v="150"/>
    <x v="102"/>
    <x v="0"/>
    <x v="0"/>
    <x v="0"/>
    <x v="47"/>
    <n v="825"/>
    <x v="0"/>
    <n v="185"/>
    <n v="2"/>
    <n v="370"/>
    <n v="227.3999939"/>
    <n v="142.6000061"/>
    <n v="113.69999695"/>
  </r>
  <r>
    <n v="75904"/>
    <d v="2020-01-03T00:00:00"/>
    <s v="03-Jan-20"/>
    <x v="6"/>
    <x v="0"/>
    <n v="19457"/>
    <x v="263"/>
    <x v="93"/>
    <x v="0"/>
    <x v="0"/>
    <x v="0"/>
    <x v="2"/>
    <n v="1360"/>
    <x v="2"/>
    <n v="370"/>
    <n v="1"/>
    <n v="370"/>
    <n v="249.0899963"/>
    <n v="120.9100037"/>
    <n v="249.0899963"/>
  </r>
  <r>
    <n v="75931"/>
    <d v="2020-01-03T00:00:00"/>
    <s v="03-Jan-20"/>
    <x v="6"/>
    <x v="0"/>
    <n v="19484"/>
    <x v="129"/>
    <x v="207"/>
    <x v="0"/>
    <x v="0"/>
    <x v="0"/>
    <x v="2"/>
    <n v="1360"/>
    <x v="2"/>
    <n v="370"/>
    <n v="1"/>
    <n v="370"/>
    <n v="249.0899963"/>
    <n v="120.9100037"/>
    <n v="249.0899963"/>
  </r>
  <r>
    <n v="6176"/>
    <d v="2020-01-02T00:00:00"/>
    <s v="02-Jan-20"/>
    <x v="0"/>
    <x v="0"/>
    <n v="3329"/>
    <x v="1"/>
    <x v="9"/>
    <x v="1"/>
    <x v="1"/>
    <x v="2"/>
    <x v="6"/>
    <n v="365"/>
    <x v="1"/>
    <n v="94.75"/>
    <n v="5"/>
    <n v="473.75"/>
    <n v="152.8499985"/>
    <n v="320.90000150000003"/>
    <n v="30.5699997"/>
  </r>
  <r>
    <n v="10451"/>
    <d v="2020-01-02T00:00:00"/>
    <s v="02-Jan-20"/>
    <x v="0"/>
    <x v="0"/>
    <n v="11715"/>
    <x v="1"/>
    <x v="89"/>
    <x v="0"/>
    <x v="0"/>
    <x v="2"/>
    <x v="6"/>
    <n v="365"/>
    <x v="1"/>
    <n v="94.75"/>
    <n v="4"/>
    <n v="379"/>
    <n v="122.2799988"/>
    <n v="256.72000120000001"/>
    <n v="30.5699997"/>
  </r>
  <r>
    <n v="14574"/>
    <d v="2020-01-01T00:00:00"/>
    <s v="01-Jan-20"/>
    <x v="1"/>
    <x v="0"/>
    <n v="6594"/>
    <x v="404"/>
    <x v="9"/>
    <x v="1"/>
    <x v="1"/>
    <x v="0"/>
    <x v="1"/>
    <n v="403"/>
    <x v="1"/>
    <n v="133.37"/>
    <n v="1"/>
    <n v="133.37"/>
    <n v="84.590000149999995"/>
    <n v="48.77999985000001"/>
    <n v="84.590000149999995"/>
  </r>
  <r>
    <n v="73183"/>
    <d v="2019-12-30T00:00:00"/>
    <s v="30-Dec-19"/>
    <x v="3"/>
    <x v="0"/>
    <n v="16736"/>
    <x v="405"/>
    <x v="31"/>
    <x v="0"/>
    <x v="0"/>
    <x v="0"/>
    <x v="2"/>
    <n v="1360"/>
    <x v="2"/>
    <n v="370"/>
    <n v="1"/>
    <n v="370"/>
    <n v="249.0899963"/>
    <n v="120.9100037"/>
    <n v="249.0899963"/>
  </r>
  <r>
    <n v="73184"/>
    <d v="2019-12-29T00:00:00"/>
    <s v="29-Dec-19"/>
    <x v="4"/>
    <x v="1"/>
    <n v="16737"/>
    <x v="314"/>
    <x v="33"/>
    <x v="0"/>
    <x v="0"/>
    <x v="0"/>
    <x v="2"/>
    <n v="1360"/>
    <x v="2"/>
    <n v="370"/>
    <n v="1"/>
    <n v="370"/>
    <n v="249.0899963"/>
    <n v="120.9100037"/>
    <n v="249.0899963"/>
  </r>
  <r>
    <n v="73159"/>
    <d v="2019-12-29T00:00:00"/>
    <s v="29-Dec-19"/>
    <x v="4"/>
    <x v="1"/>
    <n v="16712"/>
    <x v="406"/>
    <x v="106"/>
    <x v="0"/>
    <x v="0"/>
    <x v="0"/>
    <x v="2"/>
    <n v="1360"/>
    <x v="2"/>
    <n v="370"/>
    <n v="1"/>
    <n v="370"/>
    <n v="249.0899963"/>
    <n v="120.9100037"/>
    <n v="249.0899963"/>
  </r>
  <r>
    <n v="73185"/>
    <d v="2019-12-28T00:00:00"/>
    <s v="28-Dec-19"/>
    <x v="5"/>
    <x v="1"/>
    <n v="16738"/>
    <x v="355"/>
    <x v="8"/>
    <x v="1"/>
    <x v="1"/>
    <x v="2"/>
    <x v="2"/>
    <n v="1360"/>
    <x v="2"/>
    <n v="370"/>
    <n v="1"/>
    <n v="370"/>
    <n v="249.0899963"/>
    <n v="120.9100037"/>
    <n v="249.0899963"/>
  </r>
  <r>
    <n v="73186"/>
    <d v="2019-12-27T00:00:00"/>
    <s v="27-Dec-19"/>
    <x v="6"/>
    <x v="0"/>
    <n v="16739"/>
    <x v="407"/>
    <x v="56"/>
    <x v="0"/>
    <x v="0"/>
    <x v="2"/>
    <x v="2"/>
    <n v="1360"/>
    <x v="2"/>
    <n v="370"/>
    <n v="1"/>
    <n v="370"/>
    <n v="249.0899963"/>
    <n v="120.9100037"/>
    <n v="249.0899963"/>
  </r>
  <r>
    <n v="73187"/>
    <d v="2019-12-26T00:00:00"/>
    <s v="26-Dec-19"/>
    <x v="0"/>
    <x v="0"/>
    <n v="16740"/>
    <x v="408"/>
    <x v="8"/>
    <x v="1"/>
    <x v="1"/>
    <x v="0"/>
    <x v="2"/>
    <n v="1360"/>
    <x v="2"/>
    <n v="370"/>
    <n v="1"/>
    <n v="370"/>
    <n v="249.0899963"/>
    <n v="120.9100037"/>
    <n v="249.0899963"/>
  </r>
  <r>
    <n v="13343"/>
    <d v="2019-12-26T00:00:00"/>
    <s v="26-Dec-19"/>
    <x v="0"/>
    <x v="0"/>
    <n v="9726"/>
    <x v="1"/>
    <x v="9"/>
    <x v="1"/>
    <x v="1"/>
    <x v="0"/>
    <x v="5"/>
    <n v="1004"/>
    <x v="4"/>
    <n v="460.58"/>
    <n v="1"/>
    <n v="460.58"/>
    <n v="268.7900085"/>
    <n v="191.78999149999999"/>
    <n v="268.7900085"/>
  </r>
  <r>
    <n v="74723"/>
    <d v="2019-12-26T00:00:00"/>
    <s v="26-Dec-19"/>
    <x v="0"/>
    <x v="0"/>
    <n v="18276"/>
    <x v="409"/>
    <x v="89"/>
    <x v="0"/>
    <x v="0"/>
    <x v="0"/>
    <x v="11"/>
    <n v="1353"/>
    <x v="5"/>
    <n v="9.59"/>
    <n v="1"/>
    <n v="9.59"/>
    <n v="3.6100006100000002"/>
    <n v="5.9799993899999997"/>
    <n v="3.6100006100000002"/>
  </r>
  <r>
    <n v="14651"/>
    <d v="2019-12-25T00:00:00"/>
    <s v="25-Dec-19"/>
    <x v="1"/>
    <x v="0"/>
    <n v="11887"/>
    <x v="1"/>
    <x v="9"/>
    <x v="1"/>
    <x v="1"/>
    <x v="0"/>
    <x v="4"/>
    <n v="957"/>
    <x v="3"/>
    <n v="80"/>
    <n v="1"/>
    <n v="80"/>
    <n v="47.430000309999997"/>
    <n v="32.569999690000003"/>
    <n v="47.430000309999997"/>
  </r>
  <r>
    <n v="70086"/>
    <d v="2019-12-25T00:00:00"/>
    <s v="25-Dec-19"/>
    <x v="1"/>
    <x v="0"/>
    <n v="13639"/>
    <x v="190"/>
    <x v="21"/>
    <x v="1"/>
    <x v="0"/>
    <x v="0"/>
    <x v="22"/>
    <n v="1350"/>
    <x v="5"/>
    <n v="22.74"/>
    <n v="1"/>
    <n v="22.74"/>
    <n v="14.6999969"/>
    <n v="8.0400030999999981"/>
    <n v="14.6999969"/>
  </r>
  <r>
    <n v="17909"/>
    <d v="2019-12-24T00:00:00"/>
    <s v="24-Dec-19"/>
    <x v="2"/>
    <x v="0"/>
    <n v="11189"/>
    <x v="55"/>
    <x v="9"/>
    <x v="1"/>
    <x v="1"/>
    <x v="0"/>
    <x v="5"/>
    <n v="1004"/>
    <x v="4"/>
    <n v="460.58"/>
    <n v="1"/>
    <n v="460.58"/>
    <n v="268.7900085"/>
    <n v="191.78999149999999"/>
    <n v="268.7900085"/>
  </r>
  <r>
    <n v="64053"/>
    <d v="2019-12-24T00:00:00"/>
    <s v="24-Dec-19"/>
    <x v="2"/>
    <x v="0"/>
    <n v="10121"/>
    <x v="1"/>
    <x v="27"/>
    <x v="1"/>
    <x v="0"/>
    <x v="0"/>
    <x v="6"/>
    <n v="365"/>
    <x v="1"/>
    <n v="94.75"/>
    <n v="1"/>
    <n v="94.75"/>
    <n v="30.5699997"/>
    <n v="64.180000300000003"/>
    <n v="30.5699997"/>
  </r>
  <r>
    <n v="73202"/>
    <d v="2019-12-24T00:00:00"/>
    <s v="24-Dec-19"/>
    <x v="2"/>
    <x v="0"/>
    <n v="16755"/>
    <x v="410"/>
    <x v="133"/>
    <x v="0"/>
    <x v="0"/>
    <x v="0"/>
    <x v="2"/>
    <n v="1360"/>
    <x v="2"/>
    <n v="370"/>
    <n v="1"/>
    <n v="370"/>
    <n v="249.0899963"/>
    <n v="120.9100037"/>
    <n v="249.0899963"/>
  </r>
  <r>
    <n v="18009"/>
    <d v="2019-12-23T00:00:00"/>
    <s v="23-Dec-19"/>
    <x v="3"/>
    <x v="0"/>
    <n v="1222"/>
    <x v="116"/>
    <x v="9"/>
    <x v="1"/>
    <x v="1"/>
    <x v="0"/>
    <x v="4"/>
    <n v="957"/>
    <x v="3"/>
    <n v="80"/>
    <n v="1"/>
    <n v="80"/>
    <n v="47.430000309999997"/>
    <n v="32.569999690000003"/>
    <n v="47.430000309999997"/>
  </r>
  <r>
    <n v="68220"/>
    <d v="2019-12-22T00:00:00"/>
    <s v="22-Dec-19"/>
    <x v="4"/>
    <x v="1"/>
    <n v="9962"/>
    <x v="1"/>
    <x v="9"/>
    <x v="1"/>
    <x v="1"/>
    <x v="0"/>
    <x v="4"/>
    <n v="957"/>
    <x v="3"/>
    <n v="80"/>
    <n v="1"/>
    <n v="80"/>
    <n v="47.430000309999997"/>
    <n v="32.569999690000003"/>
    <n v="47.430000309999997"/>
  </r>
  <r>
    <n v="73149"/>
    <d v="2019-12-22T00:00:00"/>
    <s v="22-Dec-19"/>
    <x v="4"/>
    <x v="1"/>
    <n v="16702"/>
    <x v="411"/>
    <x v="6"/>
    <x v="0"/>
    <x v="0"/>
    <x v="0"/>
    <x v="2"/>
    <n v="1360"/>
    <x v="2"/>
    <n v="370"/>
    <n v="1"/>
    <n v="370"/>
    <n v="249.0899963"/>
    <n v="120.9100037"/>
    <n v="249.0899963"/>
  </r>
  <r>
    <n v="73150"/>
    <d v="2019-12-21T00:00:00"/>
    <s v="21-Dec-19"/>
    <x v="5"/>
    <x v="1"/>
    <n v="16703"/>
    <x v="14"/>
    <x v="7"/>
    <x v="0"/>
    <x v="0"/>
    <x v="0"/>
    <x v="2"/>
    <n v="1360"/>
    <x v="2"/>
    <n v="370"/>
    <n v="1"/>
    <n v="370"/>
    <n v="249.0899963"/>
    <n v="120.9100037"/>
    <n v="249.0899963"/>
  </r>
  <r>
    <n v="73151"/>
    <d v="2019-12-20T00:00:00"/>
    <s v="20-Dec-19"/>
    <x v="6"/>
    <x v="0"/>
    <n v="16704"/>
    <x v="412"/>
    <x v="46"/>
    <x v="1"/>
    <x v="1"/>
    <x v="2"/>
    <x v="2"/>
    <n v="1360"/>
    <x v="2"/>
    <n v="370"/>
    <n v="1"/>
    <n v="370"/>
    <n v="249.0899963"/>
    <n v="120.9100037"/>
    <n v="249.0899963"/>
  </r>
  <r>
    <n v="20106"/>
    <d v="2019-12-20T00:00:00"/>
    <s v="20-Dec-19"/>
    <x v="6"/>
    <x v="0"/>
    <n v="6411"/>
    <x v="413"/>
    <x v="9"/>
    <x v="1"/>
    <x v="0"/>
    <x v="0"/>
    <x v="1"/>
    <n v="403"/>
    <x v="1"/>
    <n v="133.37"/>
    <n v="1"/>
    <n v="133.37"/>
    <n v="84.590000149999995"/>
    <n v="48.77999985000001"/>
    <n v="84.590000149999995"/>
  </r>
  <r>
    <n v="75910"/>
    <d v="2019-12-19T00:00:00"/>
    <s v="19-Dec-19"/>
    <x v="0"/>
    <x v="0"/>
    <n v="19463"/>
    <x v="414"/>
    <x v="13"/>
    <x v="1"/>
    <x v="1"/>
    <x v="0"/>
    <x v="2"/>
    <n v="1360"/>
    <x v="2"/>
    <n v="370"/>
    <n v="1"/>
    <n v="370"/>
    <n v="249.0899963"/>
    <n v="120.9100037"/>
    <n v="249.0899963"/>
  </r>
  <r>
    <n v="65866"/>
    <d v="2019-12-19T00:00:00"/>
    <s v="19-Dec-19"/>
    <x v="0"/>
    <x v="0"/>
    <n v="6426"/>
    <x v="415"/>
    <x v="9"/>
    <x v="1"/>
    <x v="0"/>
    <x v="0"/>
    <x v="1"/>
    <n v="403"/>
    <x v="1"/>
    <n v="133.37"/>
    <n v="1"/>
    <n v="133.37"/>
    <n v="84.590000149999995"/>
    <n v="48.77999985000001"/>
    <n v="84.590000149999995"/>
  </r>
  <r>
    <n v="73152"/>
    <d v="2019-12-19T00:00:00"/>
    <s v="19-Dec-19"/>
    <x v="0"/>
    <x v="0"/>
    <n v="16705"/>
    <x v="416"/>
    <x v="206"/>
    <x v="0"/>
    <x v="0"/>
    <x v="0"/>
    <x v="2"/>
    <n v="1360"/>
    <x v="2"/>
    <n v="370"/>
    <n v="1"/>
    <n v="370"/>
    <n v="249.0899963"/>
    <n v="120.9100037"/>
    <n v="249.0899963"/>
  </r>
  <r>
    <n v="73153"/>
    <d v="2019-12-18T00:00:00"/>
    <s v="18-Dec-19"/>
    <x v="1"/>
    <x v="0"/>
    <n v="16706"/>
    <x v="331"/>
    <x v="46"/>
    <x v="1"/>
    <x v="1"/>
    <x v="0"/>
    <x v="2"/>
    <n v="1360"/>
    <x v="2"/>
    <n v="370"/>
    <n v="1"/>
    <n v="370"/>
    <n v="249.0899963"/>
    <n v="120.9100037"/>
    <n v="249.0899963"/>
  </r>
  <r>
    <n v="73154"/>
    <d v="2019-12-17T00:00:00"/>
    <s v="17-Dec-19"/>
    <x v="2"/>
    <x v="0"/>
    <n v="16707"/>
    <x v="417"/>
    <x v="105"/>
    <x v="0"/>
    <x v="0"/>
    <x v="0"/>
    <x v="2"/>
    <n v="1360"/>
    <x v="2"/>
    <n v="370"/>
    <n v="1"/>
    <n v="370"/>
    <n v="249.0899963"/>
    <n v="120.9100037"/>
    <n v="249.0899963"/>
  </r>
  <r>
    <n v="73839"/>
    <d v="2019-12-17T00:00:00"/>
    <s v="17-Dec-19"/>
    <x v="2"/>
    <x v="0"/>
    <n v="17392"/>
    <x v="242"/>
    <x v="208"/>
    <x v="0"/>
    <x v="0"/>
    <x v="0"/>
    <x v="34"/>
    <n v="1363"/>
    <x v="4"/>
    <n v="139.9"/>
    <n v="1"/>
    <n v="139.9"/>
    <n v="72.86000061"/>
    <n v="67.039999390000006"/>
    <n v="72.86000061"/>
  </r>
  <r>
    <n v="66489"/>
    <d v="2019-12-16T00:00:00"/>
    <s v="16-Dec-19"/>
    <x v="3"/>
    <x v="0"/>
    <n v="341"/>
    <x v="1"/>
    <x v="73"/>
    <x v="0"/>
    <x v="0"/>
    <x v="2"/>
    <x v="16"/>
    <n v="502"/>
    <x v="5"/>
    <n v="65"/>
    <n v="4"/>
    <n v="260"/>
    <n v="134.39999388000001"/>
    <n v="125.60000611999999"/>
    <n v="33.599998470000003"/>
  </r>
  <r>
    <n v="73155"/>
    <d v="2019-12-16T00:00:00"/>
    <s v="16-Dec-19"/>
    <x v="3"/>
    <x v="0"/>
    <n v="16708"/>
    <x v="418"/>
    <x v="10"/>
    <x v="0"/>
    <x v="0"/>
    <x v="0"/>
    <x v="2"/>
    <n v="1360"/>
    <x v="2"/>
    <n v="370"/>
    <n v="1"/>
    <n v="370"/>
    <n v="249.0899963"/>
    <n v="120.9100037"/>
    <n v="249.0899963"/>
  </r>
  <r>
    <n v="15487"/>
    <d v="2019-12-15T00:00:00"/>
    <s v="15-Dec-19"/>
    <x v="4"/>
    <x v="1"/>
    <n v="11731"/>
    <x v="1"/>
    <x v="136"/>
    <x v="0"/>
    <x v="0"/>
    <x v="0"/>
    <x v="16"/>
    <n v="502"/>
    <x v="5"/>
    <n v="65"/>
    <n v="4"/>
    <n v="260"/>
    <n v="134.39999388000001"/>
    <n v="125.60000611999999"/>
    <n v="33.599998470000003"/>
  </r>
  <r>
    <n v="73156"/>
    <d v="2019-12-15T00:00:00"/>
    <s v="15-Dec-19"/>
    <x v="4"/>
    <x v="1"/>
    <n v="16709"/>
    <x v="419"/>
    <x v="205"/>
    <x v="0"/>
    <x v="0"/>
    <x v="0"/>
    <x v="2"/>
    <n v="1360"/>
    <x v="2"/>
    <n v="370"/>
    <n v="1"/>
    <n v="370"/>
    <n v="249.0899963"/>
    <n v="120.9100037"/>
    <n v="249.0899963"/>
  </r>
  <r>
    <n v="73157"/>
    <d v="2019-12-14T00:00:00"/>
    <s v="14-Dec-19"/>
    <x v="5"/>
    <x v="1"/>
    <n v="16710"/>
    <x v="108"/>
    <x v="26"/>
    <x v="1"/>
    <x v="0"/>
    <x v="2"/>
    <x v="2"/>
    <n v="1360"/>
    <x v="2"/>
    <n v="370"/>
    <n v="1"/>
    <n v="370"/>
    <n v="249.0899963"/>
    <n v="120.9100037"/>
    <n v="249.0899963"/>
  </r>
  <r>
    <n v="73893"/>
    <d v="2019-12-14T00:00:00"/>
    <s v="14-Dec-19"/>
    <x v="5"/>
    <x v="1"/>
    <n v="17446"/>
    <x v="420"/>
    <x v="32"/>
    <x v="0"/>
    <x v="0"/>
    <x v="0"/>
    <x v="34"/>
    <n v="1363"/>
    <x v="4"/>
    <n v="139.9"/>
    <n v="1"/>
    <n v="139.9"/>
    <n v="72.86000061"/>
    <n v="67.039999390000006"/>
    <n v="72.86000061"/>
  </r>
  <r>
    <n v="66669"/>
    <d v="2019-12-14T00:00:00"/>
    <s v="14-Dec-19"/>
    <x v="5"/>
    <x v="1"/>
    <n v="9821"/>
    <x v="1"/>
    <x v="81"/>
    <x v="0"/>
    <x v="0"/>
    <x v="0"/>
    <x v="16"/>
    <n v="502"/>
    <x v="5"/>
    <n v="65"/>
    <n v="4"/>
    <n v="260"/>
    <n v="134.39999388000001"/>
    <n v="125.60000611999999"/>
    <n v="33.599998470000003"/>
  </r>
  <r>
    <n v="46306"/>
    <d v="2019-12-13T00:00:00"/>
    <s v="13-Dec-19"/>
    <x v="6"/>
    <x v="0"/>
    <n v="11011"/>
    <x v="36"/>
    <x v="60"/>
    <x v="0"/>
    <x v="0"/>
    <x v="0"/>
    <x v="16"/>
    <n v="502"/>
    <x v="5"/>
    <n v="65"/>
    <n v="4"/>
    <n v="260"/>
    <n v="134.39999388000001"/>
    <n v="125.60000611999999"/>
    <n v="33.599998470000003"/>
  </r>
  <r>
    <n v="15524"/>
    <d v="2019-12-12T00:00:00"/>
    <s v="12-Dec-19"/>
    <x v="0"/>
    <x v="0"/>
    <n v="638"/>
    <x v="200"/>
    <x v="37"/>
    <x v="0"/>
    <x v="0"/>
    <x v="0"/>
    <x v="16"/>
    <n v="502"/>
    <x v="5"/>
    <n v="65"/>
    <n v="4"/>
    <n v="260"/>
    <n v="134.39999388000001"/>
    <n v="125.60000611999999"/>
    <n v="33.599998470000003"/>
  </r>
  <r>
    <n v="48595"/>
    <d v="2019-12-12T00:00:00"/>
    <s v="12-Dec-19"/>
    <x v="0"/>
    <x v="0"/>
    <n v="2110"/>
    <x v="341"/>
    <x v="153"/>
    <x v="0"/>
    <x v="0"/>
    <x v="0"/>
    <x v="16"/>
    <n v="502"/>
    <x v="5"/>
    <n v="65"/>
    <n v="4"/>
    <n v="260"/>
    <n v="134.39999388000001"/>
    <n v="125.60000611999999"/>
    <n v="33.599998470000003"/>
  </r>
  <r>
    <n v="63546"/>
    <d v="2019-12-12T00:00:00"/>
    <s v="12-Dec-19"/>
    <x v="0"/>
    <x v="0"/>
    <n v="3559"/>
    <x v="421"/>
    <x v="97"/>
    <x v="0"/>
    <x v="0"/>
    <x v="0"/>
    <x v="21"/>
    <n v="627"/>
    <x v="0"/>
    <n v="165"/>
    <n v="4"/>
    <n v="660"/>
    <n v="490.9200136"/>
    <n v="169.0799864"/>
    <n v="122.7300034"/>
  </r>
  <r>
    <n v="50835"/>
    <d v="2019-12-12T00:00:00"/>
    <s v="12-Dec-19"/>
    <x v="0"/>
    <x v="0"/>
    <n v="4742"/>
    <x v="146"/>
    <x v="58"/>
    <x v="0"/>
    <x v="0"/>
    <x v="0"/>
    <x v="21"/>
    <n v="627"/>
    <x v="0"/>
    <n v="165"/>
    <n v="4"/>
    <n v="660"/>
    <n v="490.9200136"/>
    <n v="169.0799864"/>
    <n v="122.7300034"/>
  </r>
  <r>
    <n v="47917"/>
    <d v="2019-12-10T00:00:00"/>
    <s v="10-Dec-19"/>
    <x v="2"/>
    <x v="0"/>
    <n v="7810"/>
    <x v="1"/>
    <x v="200"/>
    <x v="0"/>
    <x v="0"/>
    <x v="0"/>
    <x v="16"/>
    <n v="502"/>
    <x v="5"/>
    <n v="65"/>
    <n v="4"/>
    <n v="260"/>
    <n v="134.39999388000001"/>
    <n v="125.60000611999999"/>
    <n v="33.599998470000003"/>
  </r>
  <r>
    <n v="50688"/>
    <d v="2019-12-09T00:00:00"/>
    <s v="09-Dec-19"/>
    <x v="3"/>
    <x v="0"/>
    <n v="11720"/>
    <x v="1"/>
    <x v="10"/>
    <x v="0"/>
    <x v="0"/>
    <x v="0"/>
    <x v="21"/>
    <n v="627"/>
    <x v="0"/>
    <n v="165"/>
    <n v="4"/>
    <n v="660"/>
    <n v="490.9200136"/>
    <n v="169.0799864"/>
    <n v="122.7300034"/>
  </r>
  <r>
    <n v="73160"/>
    <d v="2019-12-08T00:00:00"/>
    <s v="08-Dec-19"/>
    <x v="4"/>
    <x v="1"/>
    <n v="16713"/>
    <x v="39"/>
    <x v="8"/>
    <x v="1"/>
    <x v="1"/>
    <x v="1"/>
    <x v="2"/>
    <n v="1360"/>
    <x v="2"/>
    <n v="370"/>
    <n v="1"/>
    <n v="370"/>
    <n v="249.0899963"/>
    <n v="120.9100037"/>
    <n v="249.0899963"/>
  </r>
  <r>
    <n v="73161"/>
    <d v="2019-12-08T00:00:00"/>
    <s v="08-Dec-19"/>
    <x v="4"/>
    <x v="1"/>
    <n v="16714"/>
    <x v="20"/>
    <x v="10"/>
    <x v="0"/>
    <x v="0"/>
    <x v="2"/>
    <x v="2"/>
    <n v="1360"/>
    <x v="2"/>
    <n v="370"/>
    <n v="1"/>
    <n v="370"/>
    <n v="249.0899963"/>
    <n v="120.9100037"/>
    <n v="249.0899963"/>
  </r>
  <r>
    <n v="73158"/>
    <d v="2019-12-08T00:00:00"/>
    <s v="08-Dec-19"/>
    <x v="4"/>
    <x v="1"/>
    <n v="16711"/>
    <x v="298"/>
    <x v="101"/>
    <x v="0"/>
    <x v="0"/>
    <x v="0"/>
    <x v="2"/>
    <n v="1360"/>
    <x v="2"/>
    <n v="370"/>
    <n v="1"/>
    <n v="370"/>
    <n v="249.0899963"/>
    <n v="120.9100037"/>
    <n v="249.0899963"/>
  </r>
  <r>
    <n v="60361"/>
    <d v="2019-12-07T00:00:00"/>
    <s v="07-Dec-19"/>
    <x v="5"/>
    <x v="1"/>
    <n v="8498"/>
    <x v="363"/>
    <x v="193"/>
    <x v="0"/>
    <x v="0"/>
    <x v="2"/>
    <x v="16"/>
    <n v="502"/>
    <x v="5"/>
    <n v="65"/>
    <n v="2"/>
    <n v="130"/>
    <n v="67.199996940000005"/>
    <n v="62.800003059999995"/>
    <n v="33.599998470000003"/>
  </r>
  <r>
    <n v="73163"/>
    <d v="2019-12-06T00:00:00"/>
    <s v="06-Dec-19"/>
    <x v="6"/>
    <x v="0"/>
    <n v="16716"/>
    <x v="98"/>
    <x v="46"/>
    <x v="1"/>
    <x v="1"/>
    <x v="1"/>
    <x v="2"/>
    <n v="1360"/>
    <x v="2"/>
    <n v="370"/>
    <n v="1"/>
    <n v="370"/>
    <n v="249.0899963"/>
    <n v="120.9100037"/>
    <n v="249.0899963"/>
  </r>
  <r>
    <n v="52549"/>
    <d v="2019-12-06T00:00:00"/>
    <s v="06-Dec-19"/>
    <x v="6"/>
    <x v="0"/>
    <n v="123"/>
    <x v="422"/>
    <x v="209"/>
    <x v="0"/>
    <x v="0"/>
    <x v="2"/>
    <x v="21"/>
    <n v="627"/>
    <x v="0"/>
    <n v="165"/>
    <n v="2"/>
    <n v="330"/>
    <n v="245.4600068"/>
    <n v="84.539993199999998"/>
    <n v="122.7300034"/>
  </r>
  <r>
    <n v="67028"/>
    <d v="2019-12-05T00:00:00"/>
    <s v="05-Dec-19"/>
    <x v="0"/>
    <x v="0"/>
    <n v="11229"/>
    <x v="1"/>
    <x v="210"/>
    <x v="0"/>
    <x v="0"/>
    <x v="0"/>
    <x v="9"/>
    <n v="191"/>
    <x v="5"/>
    <n v="85"/>
    <n v="5"/>
    <n v="425"/>
    <n v="273.89999399999999"/>
    <n v="151.10000600000001"/>
    <n v="54.779998800000001"/>
  </r>
  <r>
    <n v="73162"/>
    <d v="2019-12-03T00:00:00"/>
    <s v="03-Dec-19"/>
    <x v="2"/>
    <x v="0"/>
    <n v="16715"/>
    <x v="423"/>
    <x v="8"/>
    <x v="1"/>
    <x v="1"/>
    <x v="0"/>
    <x v="2"/>
    <n v="1360"/>
    <x v="2"/>
    <n v="370"/>
    <n v="1"/>
    <n v="370"/>
    <n v="249.0899963"/>
    <n v="120.9100037"/>
    <n v="249.0899963"/>
  </r>
  <r>
    <n v="62637"/>
    <d v="2019-12-03T00:00:00"/>
    <s v="03-Dec-19"/>
    <x v="2"/>
    <x v="0"/>
    <n v="9726"/>
    <x v="1"/>
    <x v="9"/>
    <x v="1"/>
    <x v="1"/>
    <x v="0"/>
    <x v="1"/>
    <n v="403"/>
    <x v="1"/>
    <n v="133.37"/>
    <n v="1"/>
    <n v="133.37"/>
    <n v="84.590000149999995"/>
    <n v="48.77999985000001"/>
    <n v="84.590000149999995"/>
  </r>
  <r>
    <n v="46339"/>
    <d v="2019-12-03T00:00:00"/>
    <s v="03-Dec-19"/>
    <x v="2"/>
    <x v="0"/>
    <n v="2052"/>
    <x v="424"/>
    <x v="7"/>
    <x v="0"/>
    <x v="0"/>
    <x v="0"/>
    <x v="16"/>
    <n v="502"/>
    <x v="5"/>
    <n v="65"/>
    <n v="5"/>
    <n v="325"/>
    <n v="167.99999235000001"/>
    <n v="157.00000764999999"/>
    <n v="33.599998470000003"/>
  </r>
  <r>
    <n v="73140"/>
    <d v="2019-11-29T00:00:00"/>
    <s v="29-Nov-19"/>
    <x v="6"/>
    <x v="0"/>
    <n v="16693"/>
    <x v="137"/>
    <x v="46"/>
    <x v="1"/>
    <x v="1"/>
    <x v="0"/>
    <x v="2"/>
    <n v="1360"/>
    <x v="2"/>
    <n v="370"/>
    <n v="1"/>
    <n v="370"/>
    <n v="249.0899963"/>
    <n v="120.9100037"/>
    <n v="249.0899963"/>
  </r>
  <r>
    <n v="73142"/>
    <d v="2019-11-29T00:00:00"/>
    <s v="29-Nov-19"/>
    <x v="6"/>
    <x v="0"/>
    <n v="16695"/>
    <x v="425"/>
    <x v="46"/>
    <x v="1"/>
    <x v="1"/>
    <x v="0"/>
    <x v="2"/>
    <n v="1360"/>
    <x v="2"/>
    <n v="370"/>
    <n v="1"/>
    <n v="370"/>
    <n v="249.0899963"/>
    <n v="120.9100037"/>
    <n v="249.0899963"/>
  </r>
  <r>
    <n v="73146"/>
    <d v="2019-11-29T00:00:00"/>
    <s v="29-Nov-19"/>
    <x v="6"/>
    <x v="0"/>
    <n v="16699"/>
    <x v="76"/>
    <x v="26"/>
    <x v="1"/>
    <x v="0"/>
    <x v="0"/>
    <x v="2"/>
    <n v="1360"/>
    <x v="2"/>
    <n v="370"/>
    <n v="1"/>
    <n v="370"/>
    <n v="249.0899963"/>
    <n v="120.9100037"/>
    <n v="249.0899963"/>
  </r>
  <r>
    <n v="73148"/>
    <d v="2019-11-29T00:00:00"/>
    <s v="29-Nov-19"/>
    <x v="6"/>
    <x v="0"/>
    <n v="16701"/>
    <x v="426"/>
    <x v="5"/>
    <x v="0"/>
    <x v="0"/>
    <x v="0"/>
    <x v="2"/>
    <n v="1360"/>
    <x v="2"/>
    <n v="370"/>
    <n v="1"/>
    <n v="370"/>
    <n v="249.0899963"/>
    <n v="120.9100037"/>
    <n v="249.0899963"/>
  </r>
  <r>
    <n v="73144"/>
    <d v="2019-11-29T00:00:00"/>
    <s v="29-Nov-19"/>
    <x v="6"/>
    <x v="0"/>
    <n v="16697"/>
    <x v="287"/>
    <x v="118"/>
    <x v="0"/>
    <x v="0"/>
    <x v="0"/>
    <x v="2"/>
    <n v="1360"/>
    <x v="2"/>
    <n v="370"/>
    <n v="1"/>
    <n v="370"/>
    <n v="249.0899963"/>
    <n v="120.9100037"/>
    <n v="249.0899963"/>
  </r>
  <r>
    <n v="73147"/>
    <d v="2019-11-29T00:00:00"/>
    <s v="29-Nov-19"/>
    <x v="6"/>
    <x v="0"/>
    <n v="16700"/>
    <x v="17"/>
    <x v="4"/>
    <x v="0"/>
    <x v="0"/>
    <x v="0"/>
    <x v="2"/>
    <n v="1360"/>
    <x v="2"/>
    <n v="370"/>
    <n v="1"/>
    <n v="370"/>
    <n v="249.0899963"/>
    <n v="120.9100037"/>
    <n v="249.0899963"/>
  </r>
  <r>
    <n v="73145"/>
    <d v="2019-11-29T00:00:00"/>
    <s v="29-Nov-19"/>
    <x v="6"/>
    <x v="0"/>
    <n v="16698"/>
    <x v="59"/>
    <x v="112"/>
    <x v="0"/>
    <x v="0"/>
    <x v="0"/>
    <x v="2"/>
    <n v="1360"/>
    <x v="2"/>
    <n v="370"/>
    <n v="1"/>
    <n v="370"/>
    <n v="249.0899963"/>
    <n v="120.9100037"/>
    <n v="249.0899963"/>
  </r>
  <r>
    <n v="73141"/>
    <d v="2019-11-29T00:00:00"/>
    <s v="29-Nov-19"/>
    <x v="6"/>
    <x v="0"/>
    <n v="16694"/>
    <x v="427"/>
    <x v="23"/>
    <x v="0"/>
    <x v="0"/>
    <x v="0"/>
    <x v="2"/>
    <n v="1360"/>
    <x v="2"/>
    <n v="370"/>
    <n v="1"/>
    <n v="370"/>
    <n v="249.0899963"/>
    <n v="120.9100037"/>
    <n v="249.0899963"/>
  </r>
  <r>
    <n v="73143"/>
    <d v="2019-11-29T00:00:00"/>
    <s v="29-Nov-19"/>
    <x v="6"/>
    <x v="0"/>
    <n v="16696"/>
    <x v="428"/>
    <x v="35"/>
    <x v="0"/>
    <x v="0"/>
    <x v="0"/>
    <x v="2"/>
    <n v="1360"/>
    <x v="2"/>
    <n v="370"/>
    <n v="1"/>
    <n v="370"/>
    <n v="249.0899963"/>
    <n v="120.9100037"/>
    <n v="249.0899963"/>
  </r>
  <r>
    <n v="74796"/>
    <d v="2019-11-27T00:00:00"/>
    <s v="27-Nov-19"/>
    <x v="1"/>
    <x v="0"/>
    <n v="18349"/>
    <x v="206"/>
    <x v="20"/>
    <x v="0"/>
    <x v="0"/>
    <x v="0"/>
    <x v="11"/>
    <n v="1353"/>
    <x v="5"/>
    <n v="9.59"/>
    <n v="1"/>
    <n v="9.59"/>
    <n v="3.6100006100000002"/>
    <n v="5.9799993899999997"/>
    <n v="3.6100006100000002"/>
  </r>
  <r>
    <n v="72533"/>
    <d v="2019-11-24T00:00:00"/>
    <s v="24-Nov-19"/>
    <x v="4"/>
    <x v="1"/>
    <n v="16086"/>
    <x v="143"/>
    <x v="40"/>
    <x v="0"/>
    <x v="0"/>
    <x v="0"/>
    <x v="49"/>
    <n v="1357"/>
    <x v="3"/>
    <n v="27.97"/>
    <n v="1"/>
    <n v="27.97"/>
    <n v="14.01999664"/>
    <n v="13.950003359999998"/>
    <n v="14.01999664"/>
  </r>
  <r>
    <n v="50588"/>
    <d v="2019-11-08T00:00:00"/>
    <s v="08-Nov-19"/>
    <x v="6"/>
    <x v="0"/>
    <n v="9172"/>
    <x v="1"/>
    <x v="211"/>
    <x v="0"/>
    <x v="0"/>
    <x v="0"/>
    <x v="6"/>
    <n v="365"/>
    <x v="1"/>
    <n v="94.75"/>
    <n v="5"/>
    <n v="473.75"/>
    <n v="152.8499985"/>
    <n v="320.90000150000003"/>
    <n v="30.5699997"/>
  </r>
  <r>
    <n v="65030"/>
    <d v="2019-11-07T00:00:00"/>
    <s v="07-Nov-19"/>
    <x v="0"/>
    <x v="0"/>
    <n v="3570"/>
    <x v="39"/>
    <x v="25"/>
    <x v="1"/>
    <x v="0"/>
    <x v="0"/>
    <x v="9"/>
    <n v="191"/>
    <x v="5"/>
    <n v="85"/>
    <n v="3"/>
    <n v="255"/>
    <n v="164.33999640000002"/>
    <n v="90.660003599999982"/>
    <n v="54.779998800000008"/>
  </r>
  <r>
    <n v="56678"/>
    <d v="2019-11-07T00:00:00"/>
    <s v="07-Nov-19"/>
    <x v="0"/>
    <x v="0"/>
    <n v="3091"/>
    <x v="320"/>
    <x v="11"/>
    <x v="1"/>
    <x v="0"/>
    <x v="0"/>
    <x v="9"/>
    <n v="191"/>
    <x v="5"/>
    <n v="85"/>
    <n v="4"/>
    <n v="340"/>
    <n v="219.11999520000001"/>
    <n v="120.88000479999999"/>
    <n v="54.779998800000001"/>
  </r>
  <r>
    <n v="62885"/>
    <d v="2019-11-06T00:00:00"/>
    <s v="06-Nov-19"/>
    <x v="1"/>
    <x v="0"/>
    <n v="6217"/>
    <x v="429"/>
    <x v="212"/>
    <x v="0"/>
    <x v="0"/>
    <x v="0"/>
    <x v="9"/>
    <n v="191"/>
    <x v="5"/>
    <n v="85"/>
    <n v="5"/>
    <n v="425"/>
    <n v="273.89999399999999"/>
    <n v="151.10000600000001"/>
    <n v="54.779998800000001"/>
  </r>
  <r>
    <n v="50424"/>
    <d v="2019-11-06T00:00:00"/>
    <s v="06-Nov-19"/>
    <x v="1"/>
    <x v="0"/>
    <n v="12383"/>
    <x v="180"/>
    <x v="97"/>
    <x v="0"/>
    <x v="0"/>
    <x v="2"/>
    <x v="6"/>
    <n v="365"/>
    <x v="1"/>
    <n v="94.75"/>
    <n v="4"/>
    <n v="379"/>
    <n v="122.2799988"/>
    <n v="256.72000120000001"/>
    <n v="30.5699997"/>
  </r>
  <r>
    <n v="62786"/>
    <d v="2019-11-05T00:00:00"/>
    <s v="05-Nov-19"/>
    <x v="2"/>
    <x v="0"/>
    <n v="4909"/>
    <x v="1"/>
    <x v="79"/>
    <x v="0"/>
    <x v="0"/>
    <x v="2"/>
    <x v="6"/>
    <n v="365"/>
    <x v="1"/>
    <n v="94.75"/>
    <n v="4"/>
    <n v="379"/>
    <n v="122.2799988"/>
    <n v="256.72000120000001"/>
    <n v="30.5699997"/>
  </r>
  <r>
    <n v="73203"/>
    <d v="2019-11-04T00:00:00"/>
    <s v="04-Nov-19"/>
    <x v="3"/>
    <x v="0"/>
    <n v="16756"/>
    <x v="226"/>
    <x v="8"/>
    <x v="1"/>
    <x v="1"/>
    <x v="0"/>
    <x v="2"/>
    <n v="1360"/>
    <x v="2"/>
    <n v="370"/>
    <n v="1"/>
    <n v="370"/>
    <n v="249.0899963"/>
    <n v="120.9100037"/>
    <n v="249.0899963"/>
  </r>
  <r>
    <n v="71112"/>
    <d v="2019-11-04T00:00:00"/>
    <s v="04-Nov-19"/>
    <x v="3"/>
    <x v="0"/>
    <n v="14665"/>
    <x v="252"/>
    <x v="213"/>
    <x v="1"/>
    <x v="1"/>
    <x v="0"/>
    <x v="45"/>
    <n v="1352"/>
    <x v="2"/>
    <n v="669.99"/>
    <n v="1"/>
    <n v="669.99"/>
    <n v="450.58000183000001"/>
    <n v="219.40999816999999"/>
    <n v="450.58000183000001"/>
  </r>
  <r>
    <n v="71123"/>
    <d v="2019-11-04T00:00:00"/>
    <s v="04-Nov-19"/>
    <x v="3"/>
    <x v="0"/>
    <n v="14676"/>
    <x v="430"/>
    <x v="213"/>
    <x v="1"/>
    <x v="1"/>
    <x v="0"/>
    <x v="45"/>
    <n v="1352"/>
    <x v="2"/>
    <n v="669.99"/>
    <n v="1"/>
    <n v="669.99"/>
    <n v="450.58000183000001"/>
    <n v="219.40999816999999"/>
    <n v="450.58000183000001"/>
  </r>
  <r>
    <n v="71051"/>
    <d v="2019-11-03T00:00:00"/>
    <s v="03-Nov-19"/>
    <x v="4"/>
    <x v="1"/>
    <n v="14604"/>
    <x v="431"/>
    <x v="213"/>
    <x v="1"/>
    <x v="1"/>
    <x v="0"/>
    <x v="45"/>
    <n v="1352"/>
    <x v="2"/>
    <n v="669.99"/>
    <n v="1"/>
    <n v="669.99"/>
    <n v="450.58000183000001"/>
    <n v="219.40999816999999"/>
    <n v="450.58000183000001"/>
  </r>
  <r>
    <n v="71077"/>
    <d v="2019-11-03T00:00:00"/>
    <s v="03-Nov-19"/>
    <x v="4"/>
    <x v="1"/>
    <n v="14630"/>
    <x v="432"/>
    <x v="213"/>
    <x v="1"/>
    <x v="1"/>
    <x v="0"/>
    <x v="45"/>
    <n v="1352"/>
    <x v="2"/>
    <n v="669.99"/>
    <n v="1"/>
    <n v="669.99"/>
    <n v="450.58000183000001"/>
    <n v="219.40999816999999"/>
    <n v="450.58000183000001"/>
  </r>
  <r>
    <n v="62637"/>
    <d v="2019-11-03T00:00:00"/>
    <s v="03-Nov-19"/>
    <x v="4"/>
    <x v="1"/>
    <n v="9726"/>
    <x v="1"/>
    <x v="9"/>
    <x v="1"/>
    <x v="1"/>
    <x v="0"/>
    <x v="1"/>
    <n v="403"/>
    <x v="1"/>
    <n v="133.37"/>
    <n v="1"/>
    <n v="133.37"/>
    <n v="84.590000149999995"/>
    <n v="48.77999985000001"/>
    <n v="84.590000149999995"/>
  </r>
  <r>
    <n v="73111"/>
    <d v="2019-11-03T00:00:00"/>
    <s v="03-Nov-19"/>
    <x v="4"/>
    <x v="1"/>
    <n v="16664"/>
    <x v="433"/>
    <x v="112"/>
    <x v="0"/>
    <x v="0"/>
    <x v="0"/>
    <x v="2"/>
    <n v="1360"/>
    <x v="2"/>
    <n v="370"/>
    <n v="1"/>
    <n v="370"/>
    <n v="249.0899963"/>
    <n v="120.9100037"/>
    <n v="249.0899963"/>
  </r>
  <r>
    <n v="73112"/>
    <d v="2019-11-02T00:00:00"/>
    <s v="02-Nov-19"/>
    <x v="5"/>
    <x v="1"/>
    <n v="16665"/>
    <x v="434"/>
    <x v="184"/>
    <x v="0"/>
    <x v="0"/>
    <x v="0"/>
    <x v="2"/>
    <n v="1360"/>
    <x v="2"/>
    <n v="370"/>
    <n v="1"/>
    <n v="370"/>
    <n v="249.0899963"/>
    <n v="120.9100037"/>
    <n v="249.0899963"/>
  </r>
  <r>
    <n v="70955"/>
    <d v="2019-11-01T00:00:00"/>
    <s v="01-Nov-19"/>
    <x v="6"/>
    <x v="0"/>
    <n v="14508"/>
    <x v="234"/>
    <x v="50"/>
    <x v="1"/>
    <x v="1"/>
    <x v="0"/>
    <x v="45"/>
    <n v="1352"/>
    <x v="2"/>
    <n v="669.99"/>
    <n v="1"/>
    <n v="669.99"/>
    <n v="450.58000183000001"/>
    <n v="219.40999816999999"/>
    <n v="450.58000183000001"/>
  </r>
  <r>
    <n v="73113"/>
    <d v="2019-11-01T00:00:00"/>
    <s v="01-Nov-19"/>
    <x v="6"/>
    <x v="0"/>
    <n v="16666"/>
    <x v="435"/>
    <x v="21"/>
    <x v="1"/>
    <x v="0"/>
    <x v="0"/>
    <x v="2"/>
    <n v="1360"/>
    <x v="2"/>
    <n v="370"/>
    <n v="1"/>
    <n v="370"/>
    <n v="249.0899963"/>
    <n v="120.9100037"/>
    <n v="249.0899963"/>
  </r>
  <r>
    <n v="60445"/>
    <d v="2019-11-01T00:00:00"/>
    <s v="01-Nov-19"/>
    <x v="6"/>
    <x v="0"/>
    <n v="5138"/>
    <x v="436"/>
    <x v="214"/>
    <x v="0"/>
    <x v="0"/>
    <x v="2"/>
    <x v="6"/>
    <n v="365"/>
    <x v="1"/>
    <n v="94.75"/>
    <n v="2"/>
    <n v="189.5"/>
    <n v="61.139999400000001"/>
    <n v="128.36000060000001"/>
    <n v="30.5699997"/>
  </r>
  <r>
    <n v="73114"/>
    <d v="2019-10-31T00:00:00"/>
    <s v="31-Oct-19"/>
    <x v="0"/>
    <x v="0"/>
    <n v="16667"/>
    <x v="437"/>
    <x v="98"/>
    <x v="0"/>
    <x v="0"/>
    <x v="0"/>
    <x v="2"/>
    <n v="1360"/>
    <x v="2"/>
    <n v="370"/>
    <n v="1"/>
    <n v="370"/>
    <n v="249.0899963"/>
    <n v="120.9100037"/>
    <n v="249.0899963"/>
  </r>
  <r>
    <n v="73115"/>
    <d v="2019-10-30T00:00:00"/>
    <s v="30-Oct-19"/>
    <x v="1"/>
    <x v="0"/>
    <n v="16668"/>
    <x v="232"/>
    <x v="46"/>
    <x v="1"/>
    <x v="1"/>
    <x v="0"/>
    <x v="2"/>
    <n v="1360"/>
    <x v="2"/>
    <n v="370"/>
    <n v="1"/>
    <n v="370"/>
    <n v="249.0899963"/>
    <n v="120.9100037"/>
    <n v="249.0899963"/>
  </r>
  <r>
    <n v="70769"/>
    <d v="2019-10-30T00:00:00"/>
    <s v="30-Oct-19"/>
    <x v="1"/>
    <x v="0"/>
    <n v="14322"/>
    <x v="438"/>
    <x v="50"/>
    <x v="1"/>
    <x v="1"/>
    <x v="0"/>
    <x v="50"/>
    <n v="1351"/>
    <x v="2"/>
    <n v="1650"/>
    <n v="1"/>
    <n v="1650"/>
    <n v="595.34997559999999"/>
    <n v="1054.6500243999999"/>
    <n v="595.34997559999999"/>
  </r>
  <r>
    <n v="19035"/>
    <d v="2019-10-30T00:00:00"/>
    <s v="30-Oct-19"/>
    <x v="1"/>
    <x v="0"/>
    <n v="10679"/>
    <x v="1"/>
    <x v="14"/>
    <x v="1"/>
    <x v="0"/>
    <x v="0"/>
    <x v="1"/>
    <n v="403"/>
    <x v="1"/>
    <n v="133.37"/>
    <n v="1"/>
    <n v="133.37"/>
    <n v="84.590000149999995"/>
    <n v="48.77999985000001"/>
    <n v="84.590000149999995"/>
  </r>
  <r>
    <n v="70734"/>
    <d v="2019-10-29T00:00:00"/>
    <s v="29-Oct-19"/>
    <x v="2"/>
    <x v="0"/>
    <n v="14287"/>
    <x v="439"/>
    <x v="50"/>
    <x v="1"/>
    <x v="1"/>
    <x v="0"/>
    <x v="50"/>
    <n v="1351"/>
    <x v="2"/>
    <n v="1650"/>
    <n v="1"/>
    <n v="1650"/>
    <n v="595.34997559999999"/>
    <n v="1054.6500243999999"/>
    <n v="595.34997559999999"/>
  </r>
  <r>
    <n v="71164"/>
    <d v="2019-10-29T00:00:00"/>
    <s v="29-Oct-19"/>
    <x v="2"/>
    <x v="0"/>
    <n v="14717"/>
    <x v="315"/>
    <x v="21"/>
    <x v="1"/>
    <x v="0"/>
    <x v="0"/>
    <x v="11"/>
    <n v="1353"/>
    <x v="5"/>
    <n v="9.59"/>
    <n v="1"/>
    <n v="9.59"/>
    <n v="3.6100006100000002"/>
    <n v="5.9799993899999997"/>
    <n v="3.6100006100000002"/>
  </r>
  <r>
    <n v="73116"/>
    <d v="2019-10-29T00:00:00"/>
    <s v="29-Oct-19"/>
    <x v="2"/>
    <x v="0"/>
    <n v="16669"/>
    <x v="101"/>
    <x v="1"/>
    <x v="0"/>
    <x v="0"/>
    <x v="0"/>
    <x v="2"/>
    <n v="1360"/>
    <x v="2"/>
    <n v="370"/>
    <n v="1"/>
    <n v="370"/>
    <n v="249.0899963"/>
    <n v="120.9100037"/>
    <n v="249.0899963"/>
  </r>
  <r>
    <n v="70380"/>
    <d v="2019-10-28T00:00:00"/>
    <s v="28-Oct-19"/>
    <x v="3"/>
    <x v="0"/>
    <n v="13933"/>
    <x v="440"/>
    <x v="21"/>
    <x v="1"/>
    <x v="0"/>
    <x v="0"/>
    <x v="22"/>
    <n v="1350"/>
    <x v="5"/>
    <n v="22.74"/>
    <n v="1"/>
    <n v="22.74"/>
    <n v="14.6999969"/>
    <n v="8.0400030999999981"/>
    <n v="14.6999969"/>
  </r>
  <r>
    <n v="73117"/>
    <d v="2019-10-28T00:00:00"/>
    <s v="28-Oct-19"/>
    <x v="3"/>
    <x v="0"/>
    <n v="16670"/>
    <x v="441"/>
    <x v="183"/>
    <x v="0"/>
    <x v="0"/>
    <x v="0"/>
    <x v="2"/>
    <n v="1360"/>
    <x v="2"/>
    <n v="370"/>
    <n v="1"/>
    <n v="370"/>
    <n v="249.0899963"/>
    <n v="120.9100037"/>
    <n v="249.0899963"/>
  </r>
  <r>
    <n v="68546"/>
    <d v="2019-10-27T00:00:00"/>
    <s v="27-Oct-19"/>
    <x v="4"/>
    <x v="1"/>
    <n v="6405"/>
    <x v="236"/>
    <x v="38"/>
    <x v="1"/>
    <x v="0"/>
    <x v="0"/>
    <x v="1"/>
    <n v="403"/>
    <x v="1"/>
    <n v="133.37"/>
    <n v="1"/>
    <n v="133.37"/>
    <n v="84.590000149999995"/>
    <n v="48.77999985000001"/>
    <n v="84.590000149999995"/>
  </r>
  <r>
    <n v="73118"/>
    <d v="2019-10-27T00:00:00"/>
    <s v="27-Oct-19"/>
    <x v="4"/>
    <x v="1"/>
    <n v="16671"/>
    <x v="154"/>
    <x v="58"/>
    <x v="0"/>
    <x v="0"/>
    <x v="2"/>
    <x v="2"/>
    <n v="1360"/>
    <x v="2"/>
    <n v="370"/>
    <n v="1"/>
    <n v="370"/>
    <n v="249.0899963"/>
    <n v="120.9100037"/>
    <n v="249.0899963"/>
  </r>
  <r>
    <n v="73119"/>
    <d v="2019-10-26T00:00:00"/>
    <s v="26-Oct-19"/>
    <x v="5"/>
    <x v="1"/>
    <n v="16672"/>
    <x v="442"/>
    <x v="46"/>
    <x v="1"/>
    <x v="1"/>
    <x v="0"/>
    <x v="2"/>
    <n v="1360"/>
    <x v="2"/>
    <n v="370"/>
    <n v="1"/>
    <n v="370"/>
    <n v="249.0899963"/>
    <n v="120.9100037"/>
    <n v="249.0899963"/>
  </r>
  <r>
    <n v="70534"/>
    <d v="2019-10-26T00:00:00"/>
    <s v="26-Oct-19"/>
    <x v="5"/>
    <x v="1"/>
    <n v="14087"/>
    <x v="17"/>
    <x v="50"/>
    <x v="1"/>
    <x v="1"/>
    <x v="0"/>
    <x v="50"/>
    <n v="1351"/>
    <x v="2"/>
    <n v="1650"/>
    <n v="1"/>
    <n v="1650"/>
    <n v="595.34997559999999"/>
    <n v="1054.6500243999999"/>
    <n v="595.34997559999999"/>
  </r>
  <r>
    <n v="70544"/>
    <d v="2019-10-25T00:00:00"/>
    <s v="25-Oct-19"/>
    <x v="6"/>
    <x v="0"/>
    <n v="14097"/>
    <x v="443"/>
    <x v="50"/>
    <x v="1"/>
    <x v="1"/>
    <x v="0"/>
    <x v="50"/>
    <n v="1351"/>
    <x v="2"/>
    <n v="1650"/>
    <n v="1"/>
    <n v="1650"/>
    <n v="595.34997559999999"/>
    <n v="1054.6500243999999"/>
    <n v="595.34997559999999"/>
  </r>
  <r>
    <n v="73120"/>
    <d v="2019-10-25T00:00:00"/>
    <s v="25-Oct-19"/>
    <x v="6"/>
    <x v="0"/>
    <n v="16673"/>
    <x v="111"/>
    <x v="108"/>
    <x v="0"/>
    <x v="0"/>
    <x v="0"/>
    <x v="2"/>
    <n v="1360"/>
    <x v="2"/>
    <n v="370"/>
    <n v="1"/>
    <n v="370"/>
    <n v="249.0899963"/>
    <n v="120.9100037"/>
    <n v="249.0899963"/>
  </r>
  <r>
    <n v="73121"/>
    <d v="2019-10-24T00:00:00"/>
    <s v="24-Oct-19"/>
    <x v="0"/>
    <x v="0"/>
    <n v="16674"/>
    <x v="444"/>
    <x v="46"/>
    <x v="1"/>
    <x v="1"/>
    <x v="1"/>
    <x v="2"/>
    <n v="1360"/>
    <x v="2"/>
    <n v="370"/>
    <n v="1"/>
    <n v="370"/>
    <n v="249.0899963"/>
    <n v="120.9100037"/>
    <n v="249.0899963"/>
  </r>
  <r>
    <n v="75919"/>
    <d v="2019-10-23T00:00:00"/>
    <s v="23-Oct-19"/>
    <x v="1"/>
    <x v="0"/>
    <n v="19472"/>
    <x v="445"/>
    <x v="47"/>
    <x v="1"/>
    <x v="0"/>
    <x v="2"/>
    <x v="2"/>
    <n v="1360"/>
    <x v="2"/>
    <n v="370"/>
    <n v="1"/>
    <n v="370"/>
    <n v="249.0899963"/>
    <n v="120.9100037"/>
    <n v="249.0899963"/>
  </r>
  <r>
    <n v="69908"/>
    <d v="2019-10-17T00:00:00"/>
    <s v="17-Oct-19"/>
    <x v="0"/>
    <x v="0"/>
    <n v="13461"/>
    <x v="145"/>
    <x v="50"/>
    <x v="1"/>
    <x v="1"/>
    <x v="0"/>
    <x v="43"/>
    <n v="1349"/>
    <x v="2"/>
    <n v="99.98"/>
    <n v="1"/>
    <n v="99.98"/>
    <n v="76.830001800000005"/>
    <n v="23.149998199999999"/>
    <n v="76.830001800000005"/>
  </r>
  <r>
    <n v="69471"/>
    <d v="2019-10-17T00:00:00"/>
    <s v="17-Oct-19"/>
    <x v="0"/>
    <x v="0"/>
    <n v="13024"/>
    <x v="201"/>
    <x v="215"/>
    <x v="1"/>
    <x v="1"/>
    <x v="1"/>
    <x v="43"/>
    <n v="1349"/>
    <x v="2"/>
    <n v="99.98"/>
    <n v="1"/>
    <n v="99.98"/>
    <n v="76.830001800000005"/>
    <n v="23.149998199999999"/>
    <n v="76.830001800000005"/>
  </r>
  <r>
    <n v="69810"/>
    <d v="2019-10-16T00:00:00"/>
    <s v="16-Oct-19"/>
    <x v="1"/>
    <x v="0"/>
    <n v="13363"/>
    <x v="273"/>
    <x v="50"/>
    <x v="1"/>
    <x v="1"/>
    <x v="0"/>
    <x v="43"/>
    <n v="1349"/>
    <x v="2"/>
    <n v="99.98"/>
    <n v="1"/>
    <n v="99.98"/>
    <n v="76.830001800000005"/>
    <n v="23.149998199999999"/>
    <n v="76.830001800000005"/>
  </r>
  <r>
    <n v="69703"/>
    <d v="2019-10-14T00:00:00"/>
    <s v="14-Oct-19"/>
    <x v="3"/>
    <x v="0"/>
    <n v="13256"/>
    <x v="446"/>
    <x v="50"/>
    <x v="1"/>
    <x v="1"/>
    <x v="1"/>
    <x v="43"/>
    <n v="1349"/>
    <x v="2"/>
    <n v="99.98"/>
    <n v="1"/>
    <n v="99.98"/>
    <n v="76.830001800000005"/>
    <n v="23.149998199999999"/>
    <n v="76.830001800000005"/>
  </r>
  <r>
    <n v="73906"/>
    <d v="2019-10-14T00:00:00"/>
    <s v="14-Oct-19"/>
    <x v="3"/>
    <x v="0"/>
    <n v="17459"/>
    <x v="255"/>
    <x v="216"/>
    <x v="0"/>
    <x v="0"/>
    <x v="0"/>
    <x v="34"/>
    <n v="1363"/>
    <x v="4"/>
    <n v="139.9"/>
    <n v="1"/>
    <n v="139.9"/>
    <n v="72.86000061"/>
    <n v="67.039999390000006"/>
    <n v="72.86000061"/>
  </r>
  <r>
    <n v="69610"/>
    <d v="2019-10-13T00:00:00"/>
    <s v="13-Oct-19"/>
    <x v="4"/>
    <x v="1"/>
    <n v="13163"/>
    <x v="370"/>
    <x v="215"/>
    <x v="1"/>
    <x v="1"/>
    <x v="0"/>
    <x v="43"/>
    <n v="1349"/>
    <x v="2"/>
    <n v="99.98"/>
    <n v="1"/>
    <n v="99.98"/>
    <n v="76.830001800000005"/>
    <n v="23.149998199999999"/>
    <n v="76.830001800000005"/>
  </r>
  <r>
    <n v="69626"/>
    <d v="2019-10-13T00:00:00"/>
    <s v="13-Oct-19"/>
    <x v="4"/>
    <x v="1"/>
    <n v="13179"/>
    <x v="447"/>
    <x v="215"/>
    <x v="1"/>
    <x v="1"/>
    <x v="0"/>
    <x v="43"/>
    <n v="1349"/>
    <x v="2"/>
    <n v="99.98"/>
    <n v="1"/>
    <n v="99.98"/>
    <n v="76.830001800000005"/>
    <n v="23.149998199999999"/>
    <n v="76.830001800000005"/>
  </r>
  <r>
    <n v="69637"/>
    <d v="2019-10-13T00:00:00"/>
    <s v="13-Oct-19"/>
    <x v="4"/>
    <x v="1"/>
    <n v="13190"/>
    <x v="448"/>
    <x v="215"/>
    <x v="1"/>
    <x v="1"/>
    <x v="0"/>
    <x v="43"/>
    <n v="1349"/>
    <x v="2"/>
    <n v="99.98"/>
    <n v="1"/>
    <n v="99.98"/>
    <n v="76.830001800000005"/>
    <n v="23.149998199999999"/>
    <n v="76.830001800000005"/>
  </r>
  <r>
    <n v="69641"/>
    <d v="2019-10-13T00:00:00"/>
    <s v="13-Oct-19"/>
    <x v="4"/>
    <x v="1"/>
    <n v="13194"/>
    <x v="135"/>
    <x v="215"/>
    <x v="1"/>
    <x v="1"/>
    <x v="0"/>
    <x v="43"/>
    <n v="1349"/>
    <x v="2"/>
    <n v="99.98"/>
    <n v="1"/>
    <n v="99.98"/>
    <n v="76.830001800000005"/>
    <n v="23.149998199999999"/>
    <n v="76.830001800000005"/>
  </r>
  <r>
    <n v="69653"/>
    <d v="2019-10-12T00:00:00"/>
    <s v="12-Oct-19"/>
    <x v="5"/>
    <x v="1"/>
    <n v="13206"/>
    <x v="449"/>
    <x v="215"/>
    <x v="1"/>
    <x v="1"/>
    <x v="0"/>
    <x v="43"/>
    <n v="1349"/>
    <x v="2"/>
    <n v="99.98"/>
    <n v="1"/>
    <n v="99.98"/>
    <n v="76.830001800000005"/>
    <n v="23.149998199999999"/>
    <n v="76.830001800000005"/>
  </r>
  <r>
    <n v="69482"/>
    <d v="2019-10-11T00:00:00"/>
    <s v="11-Oct-19"/>
    <x v="6"/>
    <x v="0"/>
    <n v="13035"/>
    <x v="450"/>
    <x v="215"/>
    <x v="1"/>
    <x v="1"/>
    <x v="0"/>
    <x v="43"/>
    <n v="1349"/>
    <x v="2"/>
    <n v="99.98"/>
    <n v="1"/>
    <n v="99.98"/>
    <n v="76.830001800000005"/>
    <n v="23.149998199999999"/>
    <n v="76.830001800000005"/>
  </r>
  <r>
    <n v="69527"/>
    <d v="2019-10-11T00:00:00"/>
    <s v="11-Oct-19"/>
    <x v="6"/>
    <x v="0"/>
    <n v="13080"/>
    <x v="451"/>
    <x v="215"/>
    <x v="1"/>
    <x v="1"/>
    <x v="0"/>
    <x v="43"/>
    <n v="1349"/>
    <x v="2"/>
    <n v="99.98"/>
    <n v="1"/>
    <n v="99.98"/>
    <n v="76.830001800000005"/>
    <n v="23.149998199999999"/>
    <n v="76.830001800000005"/>
  </r>
  <r>
    <n v="69643"/>
    <d v="2019-10-11T00:00:00"/>
    <s v="11-Oct-19"/>
    <x v="6"/>
    <x v="0"/>
    <n v="13196"/>
    <x v="452"/>
    <x v="215"/>
    <x v="1"/>
    <x v="1"/>
    <x v="0"/>
    <x v="43"/>
    <n v="1349"/>
    <x v="2"/>
    <n v="99.98"/>
    <n v="1"/>
    <n v="99.98"/>
    <n v="76.830001800000005"/>
    <n v="23.149998199999999"/>
    <n v="76.830001800000005"/>
  </r>
  <r>
    <n v="69408"/>
    <d v="2019-10-10T00:00:00"/>
    <s v="10-Oct-19"/>
    <x v="0"/>
    <x v="0"/>
    <n v="12961"/>
    <x v="453"/>
    <x v="9"/>
    <x v="1"/>
    <x v="1"/>
    <x v="0"/>
    <x v="43"/>
    <n v="1349"/>
    <x v="2"/>
    <n v="99.98"/>
    <n v="1"/>
    <n v="99.98"/>
    <n v="76.830001800000005"/>
    <n v="23.149998199999999"/>
    <n v="76.830001800000005"/>
  </r>
  <r>
    <n v="67214"/>
    <d v="2019-10-08T00:00:00"/>
    <s v="08-Oct-19"/>
    <x v="2"/>
    <x v="0"/>
    <n v="7146"/>
    <x v="454"/>
    <x v="9"/>
    <x v="1"/>
    <x v="1"/>
    <x v="0"/>
    <x v="35"/>
    <n v="24"/>
    <x v="6"/>
    <n v="40.89"/>
    <n v="1"/>
    <n v="40.89"/>
    <n v="17.049999239999998"/>
    <n v="23.840000760000002"/>
    <n v="17.049999239999998"/>
  </r>
  <r>
    <n v="53231"/>
    <d v="2019-10-08T00:00:00"/>
    <s v="08-Oct-19"/>
    <x v="2"/>
    <x v="0"/>
    <n v="5375"/>
    <x v="213"/>
    <x v="10"/>
    <x v="0"/>
    <x v="0"/>
    <x v="2"/>
    <x v="44"/>
    <n v="572"/>
    <x v="5"/>
    <n v="165"/>
    <n v="2"/>
    <n v="330"/>
    <n v="174.42000007600001"/>
    <n v="155.57999992399999"/>
    <n v="87.210000038000004"/>
  </r>
  <r>
    <n v="60868"/>
    <d v="2019-10-07T00:00:00"/>
    <s v="07-Oct-19"/>
    <x v="3"/>
    <x v="0"/>
    <n v="11753"/>
    <x v="455"/>
    <x v="10"/>
    <x v="0"/>
    <x v="0"/>
    <x v="2"/>
    <x v="21"/>
    <n v="627"/>
    <x v="0"/>
    <n v="165"/>
    <n v="2"/>
    <n v="330"/>
    <n v="245.4600068"/>
    <n v="84.539993199999998"/>
    <n v="122.7300034"/>
  </r>
  <r>
    <n v="56618"/>
    <d v="2019-10-06T00:00:00"/>
    <s v="06-Oct-19"/>
    <x v="4"/>
    <x v="1"/>
    <n v="2329"/>
    <x v="1"/>
    <x v="217"/>
    <x v="0"/>
    <x v="0"/>
    <x v="2"/>
    <x v="6"/>
    <n v="365"/>
    <x v="1"/>
    <n v="94.75"/>
    <n v="2"/>
    <n v="189.5"/>
    <n v="61.139999400000001"/>
    <n v="128.36000060000001"/>
    <n v="30.5699997"/>
  </r>
  <r>
    <n v="58613"/>
    <d v="2019-10-05T00:00:00"/>
    <s v="05-Oct-19"/>
    <x v="5"/>
    <x v="1"/>
    <n v="8831"/>
    <x v="1"/>
    <x v="13"/>
    <x v="1"/>
    <x v="0"/>
    <x v="0"/>
    <x v="6"/>
    <n v="365"/>
    <x v="1"/>
    <n v="94.75"/>
    <n v="3"/>
    <n v="284.25"/>
    <n v="91.709999100000005"/>
    <n v="192.5400009"/>
    <n v="30.5699997"/>
  </r>
  <r>
    <n v="73101"/>
    <d v="2019-10-03T00:00:00"/>
    <s v="03-Oct-19"/>
    <x v="0"/>
    <x v="0"/>
    <n v="16654"/>
    <x v="456"/>
    <x v="21"/>
    <x v="1"/>
    <x v="0"/>
    <x v="2"/>
    <x v="2"/>
    <n v="1360"/>
    <x v="2"/>
    <n v="370"/>
    <n v="1"/>
    <n v="370"/>
    <n v="249.0899963"/>
    <n v="120.9100037"/>
    <n v="249.0899963"/>
  </r>
  <r>
    <n v="73102"/>
    <d v="2019-10-02T00:00:00"/>
    <s v="02-Oct-19"/>
    <x v="1"/>
    <x v="0"/>
    <n v="16655"/>
    <x v="457"/>
    <x v="14"/>
    <x v="0"/>
    <x v="0"/>
    <x v="0"/>
    <x v="2"/>
    <n v="1360"/>
    <x v="2"/>
    <n v="370"/>
    <n v="1"/>
    <n v="370"/>
    <n v="249.0899963"/>
    <n v="120.9100037"/>
    <n v="249.0899963"/>
  </r>
  <r>
    <n v="73103"/>
    <d v="2019-10-01T00:00:00"/>
    <s v="01-Oct-19"/>
    <x v="2"/>
    <x v="0"/>
    <n v="16656"/>
    <x v="458"/>
    <x v="46"/>
    <x v="1"/>
    <x v="1"/>
    <x v="0"/>
    <x v="2"/>
    <n v="1360"/>
    <x v="2"/>
    <n v="370"/>
    <n v="1"/>
    <n v="370"/>
    <n v="249.0899963"/>
    <n v="120.9100037"/>
    <n v="249.0899963"/>
  </r>
  <r>
    <n v="54128"/>
    <d v="2019-10-01T00:00:00"/>
    <s v="01-Oct-19"/>
    <x v="2"/>
    <x v="0"/>
    <n v="8986"/>
    <x v="1"/>
    <x v="13"/>
    <x v="1"/>
    <x v="0"/>
    <x v="0"/>
    <x v="10"/>
    <n v="823"/>
    <x v="0"/>
    <n v="64.989999999999995"/>
    <n v="4"/>
    <n v="259.95999999999998"/>
    <n v="170.24000548000001"/>
    <n v="89.719994519999972"/>
    <n v="42.560001370000002"/>
  </r>
  <r>
    <n v="73104"/>
    <d v="2019-09-30T00:00:00"/>
    <s v="30-Sep-19"/>
    <x v="3"/>
    <x v="0"/>
    <n v="16657"/>
    <x v="459"/>
    <x v="10"/>
    <x v="0"/>
    <x v="0"/>
    <x v="0"/>
    <x v="2"/>
    <n v="1360"/>
    <x v="2"/>
    <n v="370"/>
    <n v="1"/>
    <n v="370"/>
    <n v="249.0899963"/>
    <n v="120.9100037"/>
    <n v="249.0899963"/>
  </r>
  <r>
    <n v="73105"/>
    <d v="2019-09-29T00:00:00"/>
    <s v="29-Sep-19"/>
    <x v="4"/>
    <x v="1"/>
    <n v="16658"/>
    <x v="460"/>
    <x v="218"/>
    <x v="0"/>
    <x v="0"/>
    <x v="2"/>
    <x v="2"/>
    <n v="1360"/>
    <x v="2"/>
    <n v="370"/>
    <n v="1"/>
    <n v="370"/>
    <n v="249.0899963"/>
    <n v="120.9100037"/>
    <n v="249.0899963"/>
  </r>
  <r>
    <n v="73106"/>
    <d v="2019-09-28T00:00:00"/>
    <s v="28-Sep-19"/>
    <x v="5"/>
    <x v="1"/>
    <n v="16659"/>
    <x v="114"/>
    <x v="21"/>
    <x v="1"/>
    <x v="0"/>
    <x v="0"/>
    <x v="2"/>
    <n v="1360"/>
    <x v="2"/>
    <n v="370"/>
    <n v="1"/>
    <n v="370"/>
    <n v="249.0899963"/>
    <n v="120.9100037"/>
    <n v="249.0899963"/>
  </r>
  <r>
    <n v="73107"/>
    <d v="2019-09-27T00:00:00"/>
    <s v="27-Sep-19"/>
    <x v="6"/>
    <x v="0"/>
    <n v="16660"/>
    <x v="461"/>
    <x v="17"/>
    <x v="0"/>
    <x v="0"/>
    <x v="0"/>
    <x v="2"/>
    <n v="1360"/>
    <x v="2"/>
    <n v="370"/>
    <n v="1"/>
    <n v="370"/>
    <n v="249.0899963"/>
    <n v="120.9100037"/>
    <n v="249.0899963"/>
  </r>
  <r>
    <n v="73108"/>
    <d v="2019-09-26T00:00:00"/>
    <s v="26-Sep-19"/>
    <x v="0"/>
    <x v="0"/>
    <n v="16661"/>
    <x v="462"/>
    <x v="10"/>
    <x v="0"/>
    <x v="0"/>
    <x v="0"/>
    <x v="2"/>
    <n v="1360"/>
    <x v="2"/>
    <n v="370"/>
    <n v="1"/>
    <n v="370"/>
    <n v="249.0899963"/>
    <n v="120.9100037"/>
    <n v="249.0899963"/>
  </r>
  <r>
    <n v="73109"/>
    <d v="2019-09-25T00:00:00"/>
    <s v="25-Sep-19"/>
    <x v="1"/>
    <x v="0"/>
    <n v="16662"/>
    <x v="144"/>
    <x v="219"/>
    <x v="0"/>
    <x v="0"/>
    <x v="2"/>
    <x v="2"/>
    <n v="1360"/>
    <x v="2"/>
    <n v="370"/>
    <n v="1"/>
    <n v="370"/>
    <n v="249.0899963"/>
    <n v="120.9100037"/>
    <n v="249.0899963"/>
  </r>
  <r>
    <n v="73110"/>
    <d v="2019-09-24T00:00:00"/>
    <s v="24-Sep-19"/>
    <x v="2"/>
    <x v="0"/>
    <n v="16663"/>
    <x v="10"/>
    <x v="21"/>
    <x v="1"/>
    <x v="0"/>
    <x v="0"/>
    <x v="2"/>
    <n v="1360"/>
    <x v="2"/>
    <n v="370"/>
    <n v="1"/>
    <n v="370"/>
    <n v="249.0899963"/>
    <n v="120.9100037"/>
    <n v="249.0899963"/>
  </r>
  <r>
    <n v="16811"/>
    <d v="2019-09-23T00:00:00"/>
    <s v="23-Sep-19"/>
    <x v="3"/>
    <x v="0"/>
    <n v="6906"/>
    <x v="233"/>
    <x v="71"/>
    <x v="0"/>
    <x v="0"/>
    <x v="2"/>
    <x v="16"/>
    <n v="502"/>
    <x v="5"/>
    <n v="65"/>
    <n v="4"/>
    <n v="260"/>
    <n v="134.39999388000001"/>
    <n v="125.60000611999999"/>
    <n v="33.599998470000003"/>
  </r>
  <r>
    <n v="74451"/>
    <d v="2019-09-22T00:00:00"/>
    <s v="22-Sep-19"/>
    <x v="4"/>
    <x v="1"/>
    <n v="18004"/>
    <x v="463"/>
    <x v="4"/>
    <x v="0"/>
    <x v="0"/>
    <x v="0"/>
    <x v="22"/>
    <n v="1350"/>
    <x v="5"/>
    <n v="22.74"/>
    <n v="1"/>
    <n v="22.74"/>
    <n v="14.6999969"/>
    <n v="8.0400030999999981"/>
    <n v="14.6999969"/>
  </r>
  <r>
    <n v="62596"/>
    <d v="2019-09-22T00:00:00"/>
    <s v="22-Sep-19"/>
    <x v="4"/>
    <x v="1"/>
    <n v="5979"/>
    <x v="464"/>
    <x v="220"/>
    <x v="0"/>
    <x v="0"/>
    <x v="2"/>
    <x v="21"/>
    <n v="627"/>
    <x v="0"/>
    <n v="165"/>
    <n v="4"/>
    <n v="660"/>
    <n v="490.9200136"/>
    <n v="169.0799864"/>
    <n v="122.7300034"/>
  </r>
  <r>
    <n v="68111"/>
    <d v="2019-09-21T00:00:00"/>
    <s v="21-Sep-19"/>
    <x v="5"/>
    <x v="1"/>
    <n v="9107"/>
    <x v="465"/>
    <x v="10"/>
    <x v="0"/>
    <x v="0"/>
    <x v="2"/>
    <x v="21"/>
    <n v="627"/>
    <x v="0"/>
    <n v="165"/>
    <n v="4"/>
    <n v="660"/>
    <n v="490.9200136"/>
    <n v="169.0799864"/>
    <n v="122.7300034"/>
  </r>
  <r>
    <n v="67892"/>
    <d v="2019-09-18T00:00:00"/>
    <s v="18-Sep-19"/>
    <x v="1"/>
    <x v="0"/>
    <n v="3182"/>
    <x v="1"/>
    <x v="9"/>
    <x v="1"/>
    <x v="0"/>
    <x v="0"/>
    <x v="16"/>
    <n v="502"/>
    <x v="5"/>
    <n v="65"/>
    <n v="3"/>
    <n v="195"/>
    <n v="100.79999541000001"/>
    <n v="94.200004589999992"/>
    <n v="33.599998470000003"/>
  </r>
  <r>
    <n v="67034"/>
    <d v="2019-09-11T00:00:00"/>
    <s v="11-Sep-19"/>
    <x v="1"/>
    <x v="0"/>
    <n v="1158"/>
    <x v="466"/>
    <x v="9"/>
    <x v="1"/>
    <x v="1"/>
    <x v="0"/>
    <x v="51"/>
    <n v="311"/>
    <x v="6"/>
    <n v="39.99"/>
    <n v="1"/>
    <n v="39.99"/>
    <n v="28.02999878"/>
    <n v="11.960001220000002"/>
    <n v="28.02999878"/>
  </r>
  <r>
    <n v="12828"/>
    <d v="2019-09-10T00:00:00"/>
    <s v="10-Sep-19"/>
    <x v="2"/>
    <x v="0"/>
    <n v="9"/>
    <x v="467"/>
    <x v="9"/>
    <x v="1"/>
    <x v="1"/>
    <x v="0"/>
    <x v="52"/>
    <n v="906"/>
    <x v="0"/>
    <n v="52.99"/>
    <n v="1"/>
    <n v="52.99"/>
    <n v="35.86000061"/>
    <n v="17.129999390000002"/>
    <n v="35.86000061"/>
  </r>
  <r>
    <n v="47758"/>
    <d v="2019-09-09T00:00:00"/>
    <s v="09-Sep-19"/>
    <x v="3"/>
    <x v="0"/>
    <n v="8293"/>
    <x v="468"/>
    <x v="9"/>
    <x v="1"/>
    <x v="1"/>
    <x v="0"/>
    <x v="3"/>
    <n v="804"/>
    <x v="0"/>
    <n v="18.989999999999998"/>
    <n v="1"/>
    <n v="18.989999999999998"/>
    <n v="11.8199997"/>
    <n v="7.1700002999999981"/>
    <n v="11.8199997"/>
  </r>
  <r>
    <n v="18156"/>
    <d v="2019-09-08T00:00:00"/>
    <s v="08-Sep-19"/>
    <x v="4"/>
    <x v="1"/>
    <n v="9265"/>
    <x v="290"/>
    <x v="50"/>
    <x v="1"/>
    <x v="1"/>
    <x v="0"/>
    <x v="16"/>
    <n v="502"/>
    <x v="5"/>
    <n v="65"/>
    <n v="1"/>
    <n v="65"/>
    <n v="33.599998470000003"/>
    <n v="31.400001529999997"/>
    <n v="33.599998470000003"/>
  </r>
  <r>
    <n v="66854"/>
    <d v="2019-09-08T00:00:00"/>
    <s v="08-Sep-19"/>
    <x v="4"/>
    <x v="1"/>
    <n v="40"/>
    <x v="1"/>
    <x v="113"/>
    <x v="0"/>
    <x v="0"/>
    <x v="0"/>
    <x v="12"/>
    <n v="359"/>
    <x v="5"/>
    <n v="85"/>
    <n v="5"/>
    <n v="425"/>
    <n v="221.800003"/>
    <n v="203.199997"/>
    <n v="44.360000599999999"/>
  </r>
  <r>
    <n v="19213"/>
    <d v="2019-09-07T00:00:00"/>
    <s v="07-Sep-19"/>
    <x v="5"/>
    <x v="1"/>
    <n v="3311"/>
    <x v="219"/>
    <x v="9"/>
    <x v="1"/>
    <x v="1"/>
    <x v="0"/>
    <x v="21"/>
    <n v="627"/>
    <x v="0"/>
    <n v="165"/>
    <n v="1"/>
    <n v="165"/>
    <n v="122.7300034"/>
    <n v="42.269996599999999"/>
    <n v="122.7300034"/>
  </r>
  <r>
    <n v="62795"/>
    <d v="2019-09-06T00:00:00"/>
    <s v="06-Sep-19"/>
    <x v="6"/>
    <x v="0"/>
    <n v="10308"/>
    <x v="1"/>
    <x v="9"/>
    <x v="1"/>
    <x v="1"/>
    <x v="0"/>
    <x v="21"/>
    <n v="627"/>
    <x v="0"/>
    <n v="165"/>
    <n v="1"/>
    <n v="165"/>
    <n v="122.7300034"/>
    <n v="42.269996599999999"/>
    <n v="122.7300034"/>
  </r>
  <r>
    <n v="12415"/>
    <d v="2019-09-05T00:00:00"/>
    <s v="05-Sep-19"/>
    <x v="0"/>
    <x v="0"/>
    <n v="6320"/>
    <x v="1"/>
    <x v="9"/>
    <x v="1"/>
    <x v="1"/>
    <x v="0"/>
    <x v="37"/>
    <n v="564"/>
    <x v="1"/>
    <n v="30"/>
    <n v="1"/>
    <n v="30"/>
    <n v="18.530000690000001"/>
    <n v="11.469999309999999"/>
    <n v="18.530000690000001"/>
  </r>
  <r>
    <n v="11427"/>
    <d v="2019-09-04T00:00:00"/>
    <s v="04-Sep-19"/>
    <x v="1"/>
    <x v="0"/>
    <n v="5480"/>
    <x v="135"/>
    <x v="9"/>
    <x v="1"/>
    <x v="1"/>
    <x v="0"/>
    <x v="21"/>
    <n v="627"/>
    <x v="0"/>
    <n v="165"/>
    <n v="1"/>
    <n v="165"/>
    <n v="122.7300034"/>
    <n v="42.269996599999999"/>
    <n v="122.7300034"/>
  </r>
  <r>
    <n v="17465"/>
    <d v="2019-09-03T00:00:00"/>
    <s v="03-Sep-19"/>
    <x v="2"/>
    <x v="0"/>
    <n v="4293"/>
    <x v="306"/>
    <x v="9"/>
    <x v="1"/>
    <x v="1"/>
    <x v="0"/>
    <x v="16"/>
    <n v="502"/>
    <x v="5"/>
    <n v="65"/>
    <n v="1"/>
    <n v="65"/>
    <n v="33.599998470000003"/>
    <n v="31.400001529999997"/>
    <n v="33.599998470000003"/>
  </r>
  <r>
    <n v="18950"/>
    <d v="2019-09-02T00:00:00"/>
    <s v="02-Sep-19"/>
    <x v="3"/>
    <x v="0"/>
    <n v="6428"/>
    <x v="1"/>
    <x v="9"/>
    <x v="1"/>
    <x v="1"/>
    <x v="0"/>
    <x v="21"/>
    <n v="627"/>
    <x v="0"/>
    <n v="165"/>
    <n v="1"/>
    <n v="165"/>
    <n v="122.7300034"/>
    <n v="42.269996599999999"/>
    <n v="122.7300034"/>
  </r>
  <r>
    <n v="67968"/>
    <d v="2019-09-01T00:00:00"/>
    <s v="01-Sep-19"/>
    <x v="4"/>
    <x v="1"/>
    <n v="2590"/>
    <x v="469"/>
    <x v="9"/>
    <x v="1"/>
    <x v="1"/>
    <x v="0"/>
    <x v="21"/>
    <n v="627"/>
    <x v="0"/>
    <n v="165"/>
    <n v="1"/>
    <n v="165"/>
    <n v="122.7300034"/>
    <n v="42.269996599999999"/>
    <n v="122.7300034"/>
  </r>
  <r>
    <n v="73164"/>
    <d v="2019-08-31T00:00:00"/>
    <s v="31-Aug-19"/>
    <x v="5"/>
    <x v="1"/>
    <n v="16717"/>
    <x v="470"/>
    <x v="48"/>
    <x v="0"/>
    <x v="0"/>
    <x v="0"/>
    <x v="2"/>
    <n v="1360"/>
    <x v="2"/>
    <n v="370"/>
    <n v="1"/>
    <n v="370"/>
    <n v="249.0899963"/>
    <n v="120.9100037"/>
    <n v="249.0899963"/>
  </r>
  <r>
    <n v="73165"/>
    <d v="2019-08-30T00:00:00"/>
    <s v="30-Aug-19"/>
    <x v="6"/>
    <x v="0"/>
    <n v="16718"/>
    <x v="44"/>
    <x v="49"/>
    <x v="0"/>
    <x v="0"/>
    <x v="2"/>
    <x v="2"/>
    <n v="1360"/>
    <x v="2"/>
    <n v="370"/>
    <n v="1"/>
    <n v="370"/>
    <n v="249.0899963"/>
    <n v="120.9100037"/>
    <n v="249.0899963"/>
  </r>
  <r>
    <n v="73166"/>
    <d v="2019-08-29T00:00:00"/>
    <s v="29-Aug-19"/>
    <x v="0"/>
    <x v="0"/>
    <n v="16719"/>
    <x v="174"/>
    <x v="8"/>
    <x v="1"/>
    <x v="1"/>
    <x v="1"/>
    <x v="2"/>
    <n v="1360"/>
    <x v="2"/>
    <n v="370"/>
    <n v="1"/>
    <n v="370"/>
    <n v="249.0899963"/>
    <n v="120.9100037"/>
    <n v="249.0899963"/>
  </r>
  <r>
    <n v="73171"/>
    <d v="2019-08-29T00:00:00"/>
    <s v="29-Aug-19"/>
    <x v="0"/>
    <x v="0"/>
    <n v="16724"/>
    <x v="471"/>
    <x v="203"/>
    <x v="0"/>
    <x v="0"/>
    <x v="0"/>
    <x v="2"/>
    <n v="1360"/>
    <x v="2"/>
    <n v="370"/>
    <n v="1"/>
    <n v="370"/>
    <n v="249.0899963"/>
    <n v="120.9100037"/>
    <n v="249.0899963"/>
  </r>
  <r>
    <n v="73172"/>
    <d v="2019-08-28T00:00:00"/>
    <s v="28-Aug-19"/>
    <x v="1"/>
    <x v="0"/>
    <n v="16725"/>
    <x v="472"/>
    <x v="20"/>
    <x v="0"/>
    <x v="0"/>
    <x v="0"/>
    <x v="2"/>
    <n v="1360"/>
    <x v="2"/>
    <n v="370"/>
    <n v="1"/>
    <n v="370"/>
    <n v="249.0899963"/>
    <n v="120.9100037"/>
    <n v="249.0899963"/>
  </r>
  <r>
    <n v="73178"/>
    <d v="2019-08-28T00:00:00"/>
    <s v="28-Aug-19"/>
    <x v="1"/>
    <x v="0"/>
    <n v="16731"/>
    <x v="4"/>
    <x v="20"/>
    <x v="0"/>
    <x v="0"/>
    <x v="0"/>
    <x v="2"/>
    <n v="1360"/>
    <x v="2"/>
    <n v="370"/>
    <n v="1"/>
    <n v="370"/>
    <n v="249.0899963"/>
    <n v="120.9100037"/>
    <n v="249.0899963"/>
  </r>
  <r>
    <n v="73167"/>
    <d v="2019-08-28T00:00:00"/>
    <s v="28-Aug-19"/>
    <x v="1"/>
    <x v="0"/>
    <n v="16720"/>
    <x v="290"/>
    <x v="51"/>
    <x v="0"/>
    <x v="0"/>
    <x v="0"/>
    <x v="2"/>
    <n v="1360"/>
    <x v="2"/>
    <n v="370"/>
    <n v="1"/>
    <n v="370"/>
    <n v="249.0899963"/>
    <n v="120.9100037"/>
    <n v="249.0899963"/>
  </r>
  <r>
    <n v="66766"/>
    <d v="2019-08-27T00:00:00"/>
    <s v="27-Aug-19"/>
    <x v="2"/>
    <x v="0"/>
    <n v="4114"/>
    <x v="473"/>
    <x v="9"/>
    <x v="1"/>
    <x v="1"/>
    <x v="0"/>
    <x v="16"/>
    <n v="502"/>
    <x v="5"/>
    <n v="65"/>
    <n v="1"/>
    <n v="65"/>
    <n v="33.599998470000003"/>
    <n v="31.400001529999997"/>
    <n v="33.599998470000003"/>
  </r>
  <r>
    <n v="73173"/>
    <d v="2019-08-27T00:00:00"/>
    <s v="27-Aug-19"/>
    <x v="2"/>
    <x v="0"/>
    <n v="16726"/>
    <x v="400"/>
    <x v="26"/>
    <x v="1"/>
    <x v="0"/>
    <x v="0"/>
    <x v="2"/>
    <n v="1360"/>
    <x v="2"/>
    <n v="370"/>
    <n v="1"/>
    <n v="370"/>
    <n v="249.0899963"/>
    <n v="120.9100037"/>
    <n v="249.0899963"/>
  </r>
  <r>
    <n v="73168"/>
    <d v="2019-08-27T00:00:00"/>
    <s v="27-Aug-19"/>
    <x v="2"/>
    <x v="0"/>
    <n v="16721"/>
    <x v="474"/>
    <x v="52"/>
    <x v="0"/>
    <x v="0"/>
    <x v="2"/>
    <x v="2"/>
    <n v="1360"/>
    <x v="2"/>
    <n v="370"/>
    <n v="1"/>
    <n v="370"/>
    <n v="249.0899963"/>
    <n v="120.9100037"/>
    <n v="249.0899963"/>
  </r>
  <r>
    <n v="73179"/>
    <d v="2019-08-27T00:00:00"/>
    <s v="27-Aug-19"/>
    <x v="2"/>
    <x v="0"/>
    <n v="16732"/>
    <x v="343"/>
    <x v="24"/>
    <x v="0"/>
    <x v="0"/>
    <x v="2"/>
    <x v="2"/>
    <n v="1360"/>
    <x v="2"/>
    <n v="370"/>
    <n v="1"/>
    <n v="370"/>
    <n v="249.0899963"/>
    <n v="120.9100037"/>
    <n v="249.0899963"/>
  </r>
  <r>
    <n v="73169"/>
    <d v="2019-08-26T00:00:00"/>
    <s v="26-Aug-19"/>
    <x v="3"/>
    <x v="0"/>
    <n v="16722"/>
    <x v="131"/>
    <x v="8"/>
    <x v="1"/>
    <x v="1"/>
    <x v="0"/>
    <x v="2"/>
    <n v="1360"/>
    <x v="2"/>
    <n v="370"/>
    <n v="1"/>
    <n v="370"/>
    <n v="249.0899963"/>
    <n v="120.9100037"/>
    <n v="249.0899963"/>
  </r>
  <r>
    <n v="10317"/>
    <d v="2019-08-26T00:00:00"/>
    <s v="26-Aug-19"/>
    <x v="3"/>
    <x v="0"/>
    <n v="1785"/>
    <x v="1"/>
    <x v="9"/>
    <x v="1"/>
    <x v="1"/>
    <x v="0"/>
    <x v="16"/>
    <n v="502"/>
    <x v="5"/>
    <n v="65"/>
    <n v="1"/>
    <n v="65"/>
    <n v="33.599998470000003"/>
    <n v="31.400001529999997"/>
    <n v="33.599998470000003"/>
  </r>
  <r>
    <n v="19555"/>
    <d v="2019-08-26T00:00:00"/>
    <s v="26-Aug-19"/>
    <x v="3"/>
    <x v="0"/>
    <n v="4033"/>
    <x v="354"/>
    <x v="9"/>
    <x v="1"/>
    <x v="1"/>
    <x v="0"/>
    <x v="4"/>
    <n v="957"/>
    <x v="3"/>
    <n v="80"/>
    <n v="1"/>
    <n v="80"/>
    <n v="47.430000309999997"/>
    <n v="32.569999690000003"/>
    <n v="47.430000309999997"/>
  </r>
  <r>
    <n v="73180"/>
    <d v="2019-08-26T00:00:00"/>
    <s v="26-Aug-19"/>
    <x v="3"/>
    <x v="0"/>
    <n v="16733"/>
    <x v="475"/>
    <x v="26"/>
    <x v="1"/>
    <x v="0"/>
    <x v="0"/>
    <x v="2"/>
    <n v="1360"/>
    <x v="2"/>
    <n v="370"/>
    <n v="1"/>
    <n v="370"/>
    <n v="249.0899963"/>
    <n v="120.9100037"/>
    <n v="249.0899963"/>
  </r>
  <r>
    <n v="73174"/>
    <d v="2019-08-26T00:00:00"/>
    <s v="26-Aug-19"/>
    <x v="3"/>
    <x v="0"/>
    <n v="16727"/>
    <x v="476"/>
    <x v="195"/>
    <x v="0"/>
    <x v="0"/>
    <x v="2"/>
    <x v="2"/>
    <n v="1360"/>
    <x v="2"/>
    <n v="370"/>
    <n v="1"/>
    <n v="370"/>
    <n v="249.0899963"/>
    <n v="120.9100037"/>
    <n v="249.0899963"/>
  </r>
  <r>
    <n v="62117"/>
    <d v="2019-08-25T00:00:00"/>
    <s v="25-Aug-19"/>
    <x v="4"/>
    <x v="1"/>
    <n v="5113"/>
    <x v="477"/>
    <x v="9"/>
    <x v="1"/>
    <x v="1"/>
    <x v="0"/>
    <x v="4"/>
    <n v="957"/>
    <x v="3"/>
    <n v="80"/>
    <n v="1"/>
    <n v="80"/>
    <n v="47.430000309999997"/>
    <n v="32.569999690000003"/>
    <n v="47.430000309999997"/>
  </r>
  <r>
    <n v="19583"/>
    <d v="2019-08-25T00:00:00"/>
    <s v="25-Aug-19"/>
    <x v="4"/>
    <x v="1"/>
    <n v="9699"/>
    <x v="478"/>
    <x v="9"/>
    <x v="1"/>
    <x v="1"/>
    <x v="0"/>
    <x v="16"/>
    <n v="502"/>
    <x v="5"/>
    <n v="65"/>
    <n v="1"/>
    <n v="65"/>
    <n v="33.599998470000003"/>
    <n v="31.400001529999997"/>
    <n v="33.599998470000003"/>
  </r>
  <r>
    <n v="73170"/>
    <d v="2019-08-25T00:00:00"/>
    <s v="25-Aug-19"/>
    <x v="4"/>
    <x v="1"/>
    <n v="16723"/>
    <x v="479"/>
    <x v="53"/>
    <x v="0"/>
    <x v="0"/>
    <x v="0"/>
    <x v="2"/>
    <n v="1360"/>
    <x v="2"/>
    <n v="370"/>
    <n v="1"/>
    <n v="370"/>
    <n v="249.0899963"/>
    <n v="120.9100037"/>
    <n v="249.0899963"/>
  </r>
  <r>
    <n v="73175"/>
    <d v="2019-08-25T00:00:00"/>
    <s v="25-Aug-19"/>
    <x v="4"/>
    <x v="1"/>
    <n v="16728"/>
    <x v="480"/>
    <x v="196"/>
    <x v="0"/>
    <x v="0"/>
    <x v="2"/>
    <x v="2"/>
    <n v="1360"/>
    <x v="2"/>
    <n v="370"/>
    <n v="1"/>
    <n v="370"/>
    <n v="249.0899963"/>
    <n v="120.9100037"/>
    <n v="249.0899963"/>
  </r>
  <r>
    <n v="73181"/>
    <d v="2019-08-25T00:00:00"/>
    <s v="25-Aug-19"/>
    <x v="4"/>
    <x v="1"/>
    <n v="16734"/>
    <x v="481"/>
    <x v="10"/>
    <x v="0"/>
    <x v="0"/>
    <x v="0"/>
    <x v="2"/>
    <n v="1360"/>
    <x v="2"/>
    <n v="370"/>
    <n v="1"/>
    <n v="370"/>
    <n v="249.0899963"/>
    <n v="120.9100037"/>
    <n v="249.0899963"/>
  </r>
  <r>
    <n v="73176"/>
    <d v="2019-08-24T00:00:00"/>
    <s v="24-Aug-19"/>
    <x v="5"/>
    <x v="1"/>
    <n v="16729"/>
    <x v="482"/>
    <x v="8"/>
    <x v="1"/>
    <x v="1"/>
    <x v="0"/>
    <x v="2"/>
    <n v="1360"/>
    <x v="2"/>
    <n v="370"/>
    <n v="1"/>
    <n v="370"/>
    <n v="249.0899963"/>
    <n v="120.9100037"/>
    <n v="249.0899963"/>
  </r>
  <r>
    <n v="73182"/>
    <d v="2019-08-24T00:00:00"/>
    <s v="24-Aug-19"/>
    <x v="5"/>
    <x v="1"/>
    <n v="16735"/>
    <x v="19"/>
    <x v="8"/>
    <x v="1"/>
    <x v="1"/>
    <x v="0"/>
    <x v="2"/>
    <n v="1360"/>
    <x v="2"/>
    <n v="370"/>
    <n v="1"/>
    <n v="370"/>
    <n v="249.0899963"/>
    <n v="120.9100037"/>
    <n v="249.0899963"/>
  </r>
  <r>
    <n v="63303"/>
    <d v="2019-08-24T00:00:00"/>
    <s v="24-Aug-19"/>
    <x v="5"/>
    <x v="1"/>
    <n v="2574"/>
    <x v="242"/>
    <x v="9"/>
    <x v="1"/>
    <x v="1"/>
    <x v="0"/>
    <x v="16"/>
    <n v="502"/>
    <x v="5"/>
    <n v="65"/>
    <n v="1"/>
    <n v="65"/>
    <n v="33.599998470000003"/>
    <n v="31.400001529999997"/>
    <n v="33.599998470000003"/>
  </r>
  <r>
    <n v="65109"/>
    <d v="2019-08-23T00:00:00"/>
    <s v="23-Aug-19"/>
    <x v="6"/>
    <x v="0"/>
    <n v="8524"/>
    <x v="201"/>
    <x v="9"/>
    <x v="1"/>
    <x v="1"/>
    <x v="0"/>
    <x v="16"/>
    <n v="502"/>
    <x v="5"/>
    <n v="65"/>
    <n v="1"/>
    <n v="65"/>
    <n v="33.599998470000003"/>
    <n v="31.400001529999997"/>
    <n v="33.599998470000003"/>
  </r>
  <r>
    <n v="73177"/>
    <d v="2019-08-23T00:00:00"/>
    <s v="23-Aug-19"/>
    <x v="6"/>
    <x v="0"/>
    <n v="16730"/>
    <x v="483"/>
    <x v="18"/>
    <x v="0"/>
    <x v="0"/>
    <x v="0"/>
    <x v="2"/>
    <n v="1360"/>
    <x v="2"/>
    <n v="370"/>
    <n v="1"/>
    <n v="370"/>
    <n v="249.0899963"/>
    <n v="120.9100037"/>
    <n v="249.0899963"/>
  </r>
  <r>
    <n v="20234"/>
    <d v="2019-08-22T00:00:00"/>
    <s v="22-Aug-19"/>
    <x v="0"/>
    <x v="0"/>
    <n v="7132"/>
    <x v="196"/>
    <x v="9"/>
    <x v="1"/>
    <x v="1"/>
    <x v="1"/>
    <x v="16"/>
    <n v="502"/>
    <x v="5"/>
    <n v="65"/>
    <n v="1"/>
    <n v="65"/>
    <n v="33.599998470000003"/>
    <n v="31.400001529999997"/>
    <n v="33.599998470000003"/>
  </r>
  <r>
    <n v="10676"/>
    <d v="2019-08-22T00:00:00"/>
    <s v="22-Aug-19"/>
    <x v="0"/>
    <x v="0"/>
    <n v="9640"/>
    <x v="484"/>
    <x v="112"/>
    <x v="0"/>
    <x v="0"/>
    <x v="2"/>
    <x v="16"/>
    <n v="502"/>
    <x v="5"/>
    <n v="65"/>
    <n v="4"/>
    <n v="260"/>
    <n v="134.39999388000001"/>
    <n v="125.60000611999999"/>
    <n v="33.599998470000003"/>
  </r>
  <r>
    <n v="47321"/>
    <d v="2019-08-21T00:00:00"/>
    <s v="21-Aug-19"/>
    <x v="1"/>
    <x v="0"/>
    <n v="7177"/>
    <x v="485"/>
    <x v="9"/>
    <x v="1"/>
    <x v="1"/>
    <x v="0"/>
    <x v="16"/>
    <n v="502"/>
    <x v="5"/>
    <n v="65"/>
    <n v="1"/>
    <n v="65"/>
    <n v="33.599998470000003"/>
    <n v="31.400001529999997"/>
    <n v="33.599998470000003"/>
  </r>
  <r>
    <n v="64692"/>
    <d v="2019-08-21T00:00:00"/>
    <s v="21-Aug-19"/>
    <x v="1"/>
    <x v="0"/>
    <n v="1576"/>
    <x v="334"/>
    <x v="23"/>
    <x v="0"/>
    <x v="0"/>
    <x v="2"/>
    <x v="16"/>
    <n v="502"/>
    <x v="5"/>
    <n v="65"/>
    <n v="4"/>
    <n v="260"/>
    <n v="134.39999388000001"/>
    <n v="125.60000611999999"/>
    <n v="33.599998470000003"/>
  </r>
  <r>
    <n v="13614"/>
    <d v="2019-08-20T00:00:00"/>
    <s v="20-Aug-19"/>
    <x v="2"/>
    <x v="0"/>
    <n v="2686"/>
    <x v="380"/>
    <x v="9"/>
    <x v="1"/>
    <x v="1"/>
    <x v="1"/>
    <x v="21"/>
    <n v="627"/>
    <x v="0"/>
    <n v="165"/>
    <n v="1"/>
    <n v="165"/>
    <n v="122.7300034"/>
    <n v="42.269996599999999"/>
    <n v="122.7300034"/>
  </r>
  <r>
    <n v="19800"/>
    <d v="2019-08-20T00:00:00"/>
    <s v="20-Aug-19"/>
    <x v="2"/>
    <x v="0"/>
    <n v="3340"/>
    <x v="486"/>
    <x v="221"/>
    <x v="0"/>
    <x v="0"/>
    <x v="2"/>
    <x v="16"/>
    <n v="502"/>
    <x v="5"/>
    <n v="65"/>
    <n v="4"/>
    <n v="260"/>
    <n v="134.39999388000001"/>
    <n v="125.60000611999999"/>
    <n v="33.599998470000003"/>
  </r>
  <r>
    <n v="19665"/>
    <d v="2019-08-19T00:00:00"/>
    <s v="19-Aug-19"/>
    <x v="3"/>
    <x v="0"/>
    <n v="951"/>
    <x v="117"/>
    <x v="9"/>
    <x v="1"/>
    <x v="1"/>
    <x v="1"/>
    <x v="16"/>
    <n v="502"/>
    <x v="5"/>
    <n v="65"/>
    <n v="1"/>
    <n v="65"/>
    <n v="33.599998470000003"/>
    <n v="31.400001529999997"/>
    <n v="33.599998470000003"/>
  </r>
  <r>
    <n v="65901"/>
    <d v="2019-08-19T00:00:00"/>
    <s v="19-Aug-19"/>
    <x v="3"/>
    <x v="0"/>
    <n v="12255"/>
    <x v="449"/>
    <x v="10"/>
    <x v="0"/>
    <x v="0"/>
    <x v="2"/>
    <x v="21"/>
    <n v="627"/>
    <x v="0"/>
    <n v="165"/>
    <n v="4"/>
    <n v="660"/>
    <n v="490.9200136"/>
    <n v="169.0799864"/>
    <n v="122.7300034"/>
  </r>
  <r>
    <n v="63660"/>
    <d v="2019-08-18T00:00:00"/>
    <s v="18-Aug-19"/>
    <x v="4"/>
    <x v="1"/>
    <n v="609"/>
    <x v="167"/>
    <x v="9"/>
    <x v="1"/>
    <x v="1"/>
    <x v="0"/>
    <x v="21"/>
    <n v="627"/>
    <x v="0"/>
    <n v="165"/>
    <n v="1"/>
    <n v="165"/>
    <n v="122.7300034"/>
    <n v="42.269996599999999"/>
    <n v="122.7300034"/>
  </r>
  <r>
    <n v="62845"/>
    <d v="2019-08-18T00:00:00"/>
    <s v="18-Aug-19"/>
    <x v="4"/>
    <x v="1"/>
    <n v="870"/>
    <x v="129"/>
    <x v="9"/>
    <x v="1"/>
    <x v="1"/>
    <x v="0"/>
    <x v="6"/>
    <n v="365"/>
    <x v="1"/>
    <n v="94.75"/>
    <n v="1"/>
    <n v="94.75"/>
    <n v="30.5699997"/>
    <n v="64.180000300000003"/>
    <n v="30.5699997"/>
  </r>
  <r>
    <n v="66289"/>
    <d v="2019-08-17T00:00:00"/>
    <s v="17-Aug-19"/>
    <x v="5"/>
    <x v="1"/>
    <n v="10603"/>
    <x v="190"/>
    <x v="9"/>
    <x v="1"/>
    <x v="1"/>
    <x v="0"/>
    <x v="1"/>
    <n v="403"/>
    <x v="1"/>
    <n v="133.37"/>
    <n v="1"/>
    <n v="133.37"/>
    <n v="84.590000149999995"/>
    <n v="48.77999985000001"/>
    <n v="84.590000149999995"/>
  </r>
  <r>
    <n v="19550"/>
    <d v="2019-08-16T00:00:00"/>
    <s v="16-Aug-19"/>
    <x v="6"/>
    <x v="0"/>
    <n v="7158"/>
    <x v="278"/>
    <x v="9"/>
    <x v="1"/>
    <x v="1"/>
    <x v="1"/>
    <x v="1"/>
    <n v="403"/>
    <x v="1"/>
    <n v="133.37"/>
    <n v="1"/>
    <n v="133.37"/>
    <n v="84.590000149999995"/>
    <n v="48.77999985000001"/>
    <n v="84.590000149999995"/>
  </r>
  <r>
    <n v="70058"/>
    <d v="2019-08-15T00:00:00"/>
    <s v="15-Aug-19"/>
    <x v="0"/>
    <x v="0"/>
    <n v="13611"/>
    <x v="48"/>
    <x v="50"/>
    <x v="1"/>
    <x v="1"/>
    <x v="1"/>
    <x v="22"/>
    <n v="1350"/>
    <x v="5"/>
    <n v="22.74"/>
    <n v="1"/>
    <n v="22.74"/>
    <n v="14.6999969"/>
    <n v="8.0400030999999981"/>
    <n v="14.6999969"/>
  </r>
  <r>
    <n v="63398"/>
    <d v="2019-08-14T00:00:00"/>
    <s v="14-Aug-19"/>
    <x v="1"/>
    <x v="0"/>
    <n v="785"/>
    <x v="15"/>
    <x v="9"/>
    <x v="1"/>
    <x v="1"/>
    <x v="0"/>
    <x v="1"/>
    <n v="403"/>
    <x v="1"/>
    <n v="133.37"/>
    <n v="1"/>
    <n v="133.37"/>
    <n v="84.590000149999995"/>
    <n v="48.77999985000001"/>
    <n v="84.590000149999995"/>
  </r>
  <r>
    <n v="73122"/>
    <d v="2019-08-11T00:00:00"/>
    <s v="11-Aug-19"/>
    <x v="4"/>
    <x v="1"/>
    <n v="16675"/>
    <x v="221"/>
    <x v="32"/>
    <x v="0"/>
    <x v="0"/>
    <x v="0"/>
    <x v="2"/>
    <n v="1360"/>
    <x v="2"/>
    <n v="370"/>
    <n v="1"/>
    <n v="370"/>
    <n v="249.0899963"/>
    <n v="120.9100037"/>
    <n v="249.0899963"/>
  </r>
  <r>
    <n v="73123"/>
    <d v="2019-08-10T00:00:00"/>
    <s v="10-Aug-19"/>
    <x v="5"/>
    <x v="1"/>
    <n v="16676"/>
    <x v="487"/>
    <x v="46"/>
    <x v="1"/>
    <x v="1"/>
    <x v="0"/>
    <x v="2"/>
    <n v="1360"/>
    <x v="2"/>
    <n v="370"/>
    <n v="1"/>
    <n v="370"/>
    <n v="249.0899963"/>
    <n v="120.9100037"/>
    <n v="249.0899963"/>
  </r>
  <r>
    <n v="73124"/>
    <d v="2019-08-09T00:00:00"/>
    <s v="09-Aug-19"/>
    <x v="6"/>
    <x v="0"/>
    <n v="16677"/>
    <x v="288"/>
    <x v="222"/>
    <x v="0"/>
    <x v="0"/>
    <x v="0"/>
    <x v="2"/>
    <n v="1360"/>
    <x v="2"/>
    <n v="370"/>
    <n v="1"/>
    <n v="370"/>
    <n v="249.0899963"/>
    <n v="120.9100037"/>
    <n v="249.0899963"/>
  </r>
  <r>
    <n v="73125"/>
    <d v="2019-08-08T00:00:00"/>
    <s v="08-Aug-19"/>
    <x v="0"/>
    <x v="0"/>
    <n v="16678"/>
    <x v="488"/>
    <x v="100"/>
    <x v="0"/>
    <x v="0"/>
    <x v="0"/>
    <x v="2"/>
    <n v="1360"/>
    <x v="2"/>
    <n v="370"/>
    <n v="1"/>
    <n v="370"/>
    <n v="249.0899963"/>
    <n v="120.9100037"/>
    <n v="249.0899963"/>
  </r>
  <r>
    <n v="73126"/>
    <d v="2019-08-07T00:00:00"/>
    <s v="07-Aug-19"/>
    <x v="1"/>
    <x v="0"/>
    <n v="16679"/>
    <x v="489"/>
    <x v="21"/>
    <x v="1"/>
    <x v="0"/>
    <x v="0"/>
    <x v="2"/>
    <n v="1360"/>
    <x v="2"/>
    <n v="370"/>
    <n v="1"/>
    <n v="370"/>
    <n v="249.0899963"/>
    <n v="120.9100037"/>
    <n v="249.0899963"/>
  </r>
  <r>
    <n v="71271"/>
    <d v="2019-08-06T00:00:00"/>
    <s v="06-Aug-19"/>
    <x v="2"/>
    <x v="0"/>
    <n v="14824"/>
    <x v="278"/>
    <x v="46"/>
    <x v="1"/>
    <x v="1"/>
    <x v="0"/>
    <x v="11"/>
    <n v="1353"/>
    <x v="5"/>
    <n v="9.59"/>
    <n v="1"/>
    <n v="9.59"/>
    <n v="3.6100006100000002"/>
    <n v="5.9799993899999997"/>
    <n v="3.6100006100000002"/>
  </r>
  <r>
    <n v="73127"/>
    <d v="2019-08-06T00:00:00"/>
    <s v="06-Aug-19"/>
    <x v="2"/>
    <x v="0"/>
    <n v="16680"/>
    <x v="490"/>
    <x v="154"/>
    <x v="0"/>
    <x v="0"/>
    <x v="0"/>
    <x v="2"/>
    <n v="1360"/>
    <x v="2"/>
    <n v="370"/>
    <n v="1"/>
    <n v="370"/>
    <n v="249.0899963"/>
    <n v="120.9100037"/>
    <n v="249.0899963"/>
  </r>
  <r>
    <n v="73128"/>
    <d v="2019-08-05T00:00:00"/>
    <s v="05-Aug-19"/>
    <x v="3"/>
    <x v="0"/>
    <n v="16681"/>
    <x v="491"/>
    <x v="57"/>
    <x v="0"/>
    <x v="0"/>
    <x v="2"/>
    <x v="2"/>
    <n v="1360"/>
    <x v="2"/>
    <n v="370"/>
    <n v="1"/>
    <n v="370"/>
    <n v="249.0899963"/>
    <n v="120.9100037"/>
    <n v="249.0899963"/>
  </r>
  <r>
    <n v="64813"/>
    <d v="2019-08-04T00:00:00"/>
    <s v="04-Aug-19"/>
    <x v="4"/>
    <x v="1"/>
    <n v="10018"/>
    <x v="320"/>
    <x v="27"/>
    <x v="1"/>
    <x v="0"/>
    <x v="0"/>
    <x v="21"/>
    <n v="627"/>
    <x v="0"/>
    <n v="165"/>
    <n v="3"/>
    <n v="495"/>
    <n v="368.19001020000002"/>
    <n v="126.80998979999998"/>
    <n v="122.7300034"/>
  </r>
  <r>
    <n v="73129"/>
    <d v="2019-08-04T00:00:00"/>
    <s v="04-Aug-19"/>
    <x v="4"/>
    <x v="1"/>
    <n v="16682"/>
    <x v="492"/>
    <x v="21"/>
    <x v="1"/>
    <x v="0"/>
    <x v="2"/>
    <x v="2"/>
    <n v="1360"/>
    <x v="2"/>
    <n v="370"/>
    <n v="1"/>
    <n v="370"/>
    <n v="249.0899963"/>
    <n v="120.9100037"/>
    <n v="249.0899963"/>
  </r>
  <r>
    <n v="73204"/>
    <d v="2019-08-04T00:00:00"/>
    <s v="04-Aug-19"/>
    <x v="4"/>
    <x v="1"/>
    <n v="16757"/>
    <x v="91"/>
    <x v="56"/>
    <x v="0"/>
    <x v="0"/>
    <x v="0"/>
    <x v="2"/>
    <n v="1360"/>
    <x v="2"/>
    <n v="370"/>
    <n v="1"/>
    <n v="370"/>
    <n v="249.0899963"/>
    <n v="120.9100037"/>
    <n v="249.0899963"/>
  </r>
  <r>
    <n v="73130"/>
    <d v="2019-08-03T00:00:00"/>
    <s v="03-Aug-19"/>
    <x v="5"/>
    <x v="1"/>
    <n v="16683"/>
    <x v="493"/>
    <x v="211"/>
    <x v="0"/>
    <x v="0"/>
    <x v="0"/>
    <x v="2"/>
    <n v="1360"/>
    <x v="2"/>
    <n v="370"/>
    <n v="1"/>
    <n v="370"/>
    <n v="249.0899963"/>
    <n v="120.9100037"/>
    <n v="249.0899963"/>
  </r>
  <r>
    <n v="67147"/>
    <d v="2019-08-02T00:00:00"/>
    <s v="02-Aug-19"/>
    <x v="6"/>
    <x v="0"/>
    <n v="412"/>
    <x v="89"/>
    <x v="9"/>
    <x v="1"/>
    <x v="0"/>
    <x v="0"/>
    <x v="26"/>
    <n v="305"/>
    <x v="6"/>
    <n v="199"/>
    <n v="1"/>
    <n v="199"/>
    <n v="107.34000014999999"/>
    <n v="91.659999850000005"/>
    <n v="107.34000014999999"/>
  </r>
  <r>
    <n v="73131"/>
    <d v="2019-08-02T00:00:00"/>
    <s v="02-Aug-19"/>
    <x v="6"/>
    <x v="0"/>
    <n v="16684"/>
    <x v="494"/>
    <x v="223"/>
    <x v="0"/>
    <x v="0"/>
    <x v="0"/>
    <x v="2"/>
    <n v="1360"/>
    <x v="2"/>
    <n v="370"/>
    <n v="1"/>
    <n v="370"/>
    <n v="249.0899963"/>
    <n v="120.9100037"/>
    <n v="249.0899963"/>
  </r>
  <r>
    <n v="73132"/>
    <d v="2019-08-01T00:00:00"/>
    <s v="01-Aug-19"/>
    <x v="0"/>
    <x v="0"/>
    <n v="16685"/>
    <x v="463"/>
    <x v="46"/>
    <x v="1"/>
    <x v="1"/>
    <x v="2"/>
    <x v="2"/>
    <n v="1360"/>
    <x v="2"/>
    <n v="370"/>
    <n v="1"/>
    <n v="370"/>
    <n v="249.0899963"/>
    <n v="120.9100037"/>
    <n v="249.0899963"/>
  </r>
  <r>
    <n v="64775"/>
    <d v="2019-08-01T00:00:00"/>
    <s v="01-Aug-19"/>
    <x v="0"/>
    <x v="0"/>
    <n v="5576"/>
    <x v="48"/>
    <x v="38"/>
    <x v="1"/>
    <x v="0"/>
    <x v="0"/>
    <x v="16"/>
    <n v="502"/>
    <x v="5"/>
    <n v="65"/>
    <n v="1"/>
    <n v="65"/>
    <n v="33.599998470000003"/>
    <n v="31.400001529999997"/>
    <n v="33.599998470000003"/>
  </r>
  <r>
    <n v="64559"/>
    <d v="2019-07-31T00:00:00"/>
    <s v="31-Jul-19"/>
    <x v="1"/>
    <x v="0"/>
    <n v="10366"/>
    <x v="495"/>
    <x v="14"/>
    <x v="1"/>
    <x v="0"/>
    <x v="0"/>
    <x v="1"/>
    <n v="403"/>
    <x v="1"/>
    <n v="133.37"/>
    <n v="1"/>
    <n v="133.37"/>
    <n v="84.590000149999995"/>
    <n v="48.77999985000001"/>
    <n v="84.590000149999995"/>
  </r>
  <r>
    <n v="73133"/>
    <d v="2019-07-31T00:00:00"/>
    <s v="31-Jul-19"/>
    <x v="1"/>
    <x v="0"/>
    <n v="16686"/>
    <x v="496"/>
    <x v="71"/>
    <x v="0"/>
    <x v="0"/>
    <x v="0"/>
    <x v="2"/>
    <n v="1360"/>
    <x v="2"/>
    <n v="370"/>
    <n v="1"/>
    <n v="370"/>
    <n v="249.0899963"/>
    <n v="120.9100037"/>
    <n v="249.0899963"/>
  </r>
  <r>
    <n v="73134"/>
    <d v="2019-07-30T00:00:00"/>
    <s v="30-Jul-19"/>
    <x v="2"/>
    <x v="0"/>
    <n v="16687"/>
    <x v="261"/>
    <x v="21"/>
    <x v="1"/>
    <x v="0"/>
    <x v="2"/>
    <x v="2"/>
    <n v="1360"/>
    <x v="2"/>
    <n v="370"/>
    <n v="1"/>
    <n v="370"/>
    <n v="249.0899963"/>
    <n v="120.9100037"/>
    <n v="249.0899963"/>
  </r>
  <r>
    <n v="73135"/>
    <d v="2019-07-29T00:00:00"/>
    <s v="29-Jul-19"/>
    <x v="3"/>
    <x v="0"/>
    <n v="16688"/>
    <x v="497"/>
    <x v="120"/>
    <x v="0"/>
    <x v="0"/>
    <x v="2"/>
    <x v="2"/>
    <n v="1360"/>
    <x v="2"/>
    <n v="370"/>
    <n v="1"/>
    <n v="370"/>
    <n v="249.0899963"/>
    <n v="120.9100037"/>
    <n v="249.0899963"/>
  </r>
  <r>
    <n v="73136"/>
    <d v="2019-07-28T00:00:00"/>
    <s v="28-Jul-19"/>
    <x v="4"/>
    <x v="1"/>
    <n v="16689"/>
    <x v="191"/>
    <x v="46"/>
    <x v="1"/>
    <x v="1"/>
    <x v="0"/>
    <x v="2"/>
    <n v="1360"/>
    <x v="2"/>
    <n v="370"/>
    <n v="1"/>
    <n v="370"/>
    <n v="249.0899963"/>
    <n v="120.9100037"/>
    <n v="249.0899963"/>
  </r>
  <r>
    <n v="73137"/>
    <d v="2019-07-27T00:00:00"/>
    <s v="27-Jul-19"/>
    <x v="5"/>
    <x v="1"/>
    <n v="16690"/>
    <x v="395"/>
    <x v="51"/>
    <x v="0"/>
    <x v="0"/>
    <x v="2"/>
    <x v="2"/>
    <n v="1360"/>
    <x v="2"/>
    <n v="370"/>
    <n v="1"/>
    <n v="370"/>
    <n v="249.0899963"/>
    <n v="120.9100037"/>
    <n v="249.0899963"/>
  </r>
  <r>
    <n v="73138"/>
    <d v="2019-07-26T00:00:00"/>
    <s v="26-Jul-19"/>
    <x v="6"/>
    <x v="0"/>
    <n v="16691"/>
    <x v="498"/>
    <x v="46"/>
    <x v="1"/>
    <x v="1"/>
    <x v="0"/>
    <x v="2"/>
    <n v="1360"/>
    <x v="2"/>
    <n v="370"/>
    <n v="1"/>
    <n v="370"/>
    <n v="249.0899963"/>
    <n v="120.9100037"/>
    <n v="249.0899963"/>
  </r>
  <r>
    <n v="73139"/>
    <d v="2019-07-25T00:00:00"/>
    <s v="25-Jul-19"/>
    <x v="0"/>
    <x v="0"/>
    <n v="16692"/>
    <x v="499"/>
    <x v="60"/>
    <x v="0"/>
    <x v="0"/>
    <x v="0"/>
    <x v="2"/>
    <n v="1360"/>
    <x v="2"/>
    <n v="370"/>
    <n v="1"/>
    <n v="370"/>
    <n v="249.0899963"/>
    <n v="120.9100037"/>
    <n v="249.0899963"/>
  </r>
  <r>
    <n v="63936"/>
    <d v="2019-07-22T00:00:00"/>
    <s v="22-Jul-19"/>
    <x v="3"/>
    <x v="0"/>
    <n v="11329"/>
    <x v="1"/>
    <x v="21"/>
    <x v="1"/>
    <x v="0"/>
    <x v="0"/>
    <x v="16"/>
    <n v="502"/>
    <x v="5"/>
    <n v="65"/>
    <n v="3"/>
    <n v="195"/>
    <n v="100.79999541000001"/>
    <n v="94.200004589999992"/>
    <n v="33.599998470000003"/>
  </r>
  <r>
    <n v="74454"/>
    <d v="2019-07-22T00:00:00"/>
    <s v="22-Jul-19"/>
    <x v="3"/>
    <x v="0"/>
    <n v="18007"/>
    <x v="277"/>
    <x v="173"/>
    <x v="0"/>
    <x v="0"/>
    <x v="0"/>
    <x v="22"/>
    <n v="1350"/>
    <x v="5"/>
    <n v="22.74"/>
    <n v="1"/>
    <n v="22.74"/>
    <n v="14.6999969"/>
    <n v="8.0400030999999981"/>
    <n v="14.6999969"/>
  </r>
  <r>
    <n v="73218"/>
    <d v="2019-07-14T00:00:00"/>
    <s v="14-Jul-19"/>
    <x v="4"/>
    <x v="1"/>
    <n v="16771"/>
    <x v="500"/>
    <x v="26"/>
    <x v="1"/>
    <x v="0"/>
    <x v="2"/>
    <x v="2"/>
    <n v="1360"/>
    <x v="2"/>
    <n v="370"/>
    <n v="1"/>
    <n v="370"/>
    <n v="249.0899963"/>
    <n v="120.9100037"/>
    <n v="249.0899963"/>
  </r>
  <r>
    <n v="62789"/>
    <d v="2019-07-13T00:00:00"/>
    <s v="13-Jul-19"/>
    <x v="5"/>
    <x v="1"/>
    <n v="1628"/>
    <x v="1"/>
    <x v="79"/>
    <x v="0"/>
    <x v="0"/>
    <x v="2"/>
    <x v="9"/>
    <n v="191"/>
    <x v="5"/>
    <n v="85"/>
    <n v="4"/>
    <n v="340"/>
    <n v="219.11999520000001"/>
    <n v="120.88000479999999"/>
    <n v="54.779998800000001"/>
  </r>
  <r>
    <n v="60807"/>
    <d v="2019-07-06T00:00:00"/>
    <s v="06-Jul-19"/>
    <x v="5"/>
    <x v="1"/>
    <n v="9854"/>
    <x v="1"/>
    <x v="27"/>
    <x v="1"/>
    <x v="0"/>
    <x v="0"/>
    <x v="6"/>
    <n v="365"/>
    <x v="1"/>
    <n v="94.75"/>
    <n v="3"/>
    <n v="284.25"/>
    <n v="91.709999100000005"/>
    <n v="192.5400009"/>
    <n v="30.5699997"/>
  </r>
  <r>
    <n v="65312"/>
    <d v="2019-07-06T00:00:00"/>
    <s v="06-Jul-19"/>
    <x v="5"/>
    <x v="1"/>
    <n v="6506"/>
    <x v="101"/>
    <x v="17"/>
    <x v="0"/>
    <x v="0"/>
    <x v="2"/>
    <x v="9"/>
    <n v="191"/>
    <x v="5"/>
    <n v="85"/>
    <n v="4"/>
    <n v="340"/>
    <n v="219.11999520000001"/>
    <n v="120.88000479999999"/>
    <n v="54.779998800000001"/>
  </r>
  <r>
    <n v="66764"/>
    <d v="2019-07-06T00:00:00"/>
    <s v="06-Jul-19"/>
    <x v="5"/>
    <x v="1"/>
    <n v="10577"/>
    <x v="501"/>
    <x v="20"/>
    <x v="0"/>
    <x v="0"/>
    <x v="2"/>
    <x v="16"/>
    <n v="502"/>
    <x v="5"/>
    <n v="65"/>
    <n v="4"/>
    <n v="260"/>
    <n v="134.39999388000001"/>
    <n v="125.60000611999999"/>
    <n v="33.599998470000003"/>
  </r>
  <r>
    <n v="50466"/>
    <d v="2019-07-06T00:00:00"/>
    <s v="06-Jul-19"/>
    <x v="5"/>
    <x v="1"/>
    <n v="822"/>
    <x v="1"/>
    <x v="15"/>
    <x v="0"/>
    <x v="0"/>
    <x v="0"/>
    <x v="1"/>
    <n v="403"/>
    <x v="1"/>
    <n v="133.37"/>
    <n v="1"/>
    <n v="133.37"/>
    <n v="84.590000149999995"/>
    <n v="48.77999985000001"/>
    <n v="84.590000149999995"/>
  </r>
  <r>
    <n v="50364"/>
    <d v="2019-07-05T00:00:00"/>
    <s v="05-Jul-19"/>
    <x v="6"/>
    <x v="0"/>
    <n v="9082"/>
    <x v="24"/>
    <x v="13"/>
    <x v="1"/>
    <x v="0"/>
    <x v="0"/>
    <x v="4"/>
    <n v="957"/>
    <x v="3"/>
    <n v="80"/>
    <n v="1"/>
    <n v="80"/>
    <n v="47.430000309999997"/>
    <n v="32.569999690000003"/>
    <n v="47.430000309999997"/>
  </r>
  <r>
    <n v="67046"/>
    <d v="2019-07-05T00:00:00"/>
    <s v="05-Jul-19"/>
    <x v="6"/>
    <x v="0"/>
    <n v="4460"/>
    <x v="1"/>
    <x v="10"/>
    <x v="0"/>
    <x v="0"/>
    <x v="2"/>
    <x v="9"/>
    <n v="191"/>
    <x v="5"/>
    <n v="85"/>
    <n v="4"/>
    <n v="340"/>
    <n v="219.11999520000001"/>
    <n v="120.88000479999999"/>
    <n v="54.779998800000001"/>
  </r>
  <r>
    <n v="66764"/>
    <d v="2019-07-05T00:00:00"/>
    <s v="05-Jul-19"/>
    <x v="6"/>
    <x v="0"/>
    <n v="10577"/>
    <x v="501"/>
    <x v="20"/>
    <x v="0"/>
    <x v="0"/>
    <x v="2"/>
    <x v="16"/>
    <n v="502"/>
    <x v="5"/>
    <n v="65"/>
    <n v="4"/>
    <n v="260"/>
    <n v="134.39999388000001"/>
    <n v="125.60000611999999"/>
    <n v="33.599998470000003"/>
  </r>
  <r>
    <n v="50377"/>
    <d v="2019-07-05T00:00:00"/>
    <s v="05-Jul-19"/>
    <x v="6"/>
    <x v="0"/>
    <n v="6376"/>
    <x v="320"/>
    <x v="97"/>
    <x v="0"/>
    <x v="0"/>
    <x v="0"/>
    <x v="1"/>
    <n v="403"/>
    <x v="1"/>
    <n v="133.37"/>
    <n v="1"/>
    <n v="133.37"/>
    <n v="84.590000149999995"/>
    <n v="48.77999985000001"/>
    <n v="84.590000149999995"/>
  </r>
  <r>
    <n v="73220"/>
    <d v="2019-07-04T00:00:00"/>
    <s v="04-Jul-19"/>
    <x v="0"/>
    <x v="0"/>
    <n v="16773"/>
    <x v="496"/>
    <x v="8"/>
    <x v="1"/>
    <x v="1"/>
    <x v="2"/>
    <x v="2"/>
    <n v="1360"/>
    <x v="2"/>
    <n v="370"/>
    <n v="1"/>
    <n v="370"/>
    <n v="249.0899963"/>
    <n v="120.9100037"/>
    <n v="249.0899963"/>
  </r>
  <r>
    <n v="66958"/>
    <d v="2019-07-04T00:00:00"/>
    <s v="04-Jul-19"/>
    <x v="0"/>
    <x v="0"/>
    <n v="467"/>
    <x v="1"/>
    <x v="66"/>
    <x v="0"/>
    <x v="0"/>
    <x v="2"/>
    <x v="21"/>
    <n v="627"/>
    <x v="0"/>
    <n v="165"/>
    <n v="4"/>
    <n v="660"/>
    <n v="490.9200136"/>
    <n v="169.0799864"/>
    <n v="122.7300034"/>
  </r>
  <r>
    <n v="62571"/>
    <d v="2019-07-02T00:00:00"/>
    <s v="02-Jul-19"/>
    <x v="2"/>
    <x v="0"/>
    <n v="9353"/>
    <x v="102"/>
    <x v="27"/>
    <x v="1"/>
    <x v="0"/>
    <x v="0"/>
    <x v="6"/>
    <n v="365"/>
    <x v="1"/>
    <n v="94.75"/>
    <n v="3"/>
    <n v="284.25"/>
    <n v="91.709999100000005"/>
    <n v="192.5400009"/>
    <n v="30.5699997"/>
  </r>
  <r>
    <n v="58298"/>
    <d v="2019-07-01T00:00:00"/>
    <s v="01-Jul-19"/>
    <x v="3"/>
    <x v="0"/>
    <n v="4280"/>
    <x v="295"/>
    <x v="46"/>
    <x v="1"/>
    <x v="1"/>
    <x v="2"/>
    <x v="6"/>
    <n v="365"/>
    <x v="1"/>
    <n v="94.75"/>
    <n v="5"/>
    <n v="473.75"/>
    <n v="152.8499985"/>
    <n v="320.90000150000003"/>
    <n v="30.5699997"/>
  </r>
  <r>
    <n v="56244"/>
    <d v="2019-07-01T00:00:00"/>
    <s v="01-Jul-19"/>
    <x v="3"/>
    <x v="0"/>
    <n v="437"/>
    <x v="502"/>
    <x v="9"/>
    <x v="1"/>
    <x v="1"/>
    <x v="2"/>
    <x v="6"/>
    <n v="365"/>
    <x v="1"/>
    <n v="94.75"/>
    <n v="5"/>
    <n v="473.75"/>
    <n v="152.8499985"/>
    <n v="320.90000150000003"/>
    <n v="30.5699997"/>
  </r>
  <r>
    <n v="65015"/>
    <d v="2019-06-29T00:00:00"/>
    <s v="29-Jun-19"/>
    <x v="5"/>
    <x v="1"/>
    <n v="12286"/>
    <x v="1"/>
    <x v="173"/>
    <x v="0"/>
    <x v="0"/>
    <x v="2"/>
    <x v="53"/>
    <n v="258"/>
    <x v="6"/>
    <n v="44.99"/>
    <n v="4"/>
    <n v="179.96"/>
    <n v="118.19999695999999"/>
    <n v="61.760003040000015"/>
    <n v="29.549999239999998"/>
  </r>
  <r>
    <n v="19126"/>
    <d v="2019-06-28T00:00:00"/>
    <s v="28-Jun-19"/>
    <x v="6"/>
    <x v="0"/>
    <n v="10070"/>
    <x v="119"/>
    <x v="9"/>
    <x v="1"/>
    <x v="1"/>
    <x v="0"/>
    <x v="1"/>
    <n v="403"/>
    <x v="1"/>
    <n v="133.37"/>
    <n v="1"/>
    <n v="133.37"/>
    <n v="84.590000149999995"/>
    <n v="48.77999985000001"/>
    <n v="84.590000149999995"/>
  </r>
  <r>
    <n v="66458"/>
    <d v="2019-06-28T00:00:00"/>
    <s v="28-Jun-19"/>
    <x v="6"/>
    <x v="0"/>
    <n v="6049"/>
    <x v="1"/>
    <x v="224"/>
    <x v="0"/>
    <x v="0"/>
    <x v="2"/>
    <x v="9"/>
    <n v="191"/>
    <x v="5"/>
    <n v="85"/>
    <n v="4"/>
    <n v="340"/>
    <n v="219.11999520000001"/>
    <n v="120.88000479999999"/>
    <n v="54.779998800000001"/>
  </r>
  <r>
    <n v="19885"/>
    <d v="2019-06-27T00:00:00"/>
    <s v="27-Jun-19"/>
    <x v="0"/>
    <x v="0"/>
    <n v="10327"/>
    <x v="339"/>
    <x v="9"/>
    <x v="1"/>
    <x v="1"/>
    <x v="0"/>
    <x v="1"/>
    <n v="403"/>
    <x v="1"/>
    <n v="133.37"/>
    <n v="1"/>
    <n v="133.37"/>
    <n v="84.590000149999995"/>
    <n v="48.77999985000001"/>
    <n v="84.590000149999995"/>
  </r>
  <r>
    <n v="71215"/>
    <d v="2019-06-26T00:00:00"/>
    <s v="26-Jun-19"/>
    <x v="1"/>
    <x v="0"/>
    <n v="14768"/>
    <x v="503"/>
    <x v="46"/>
    <x v="1"/>
    <x v="1"/>
    <x v="0"/>
    <x v="11"/>
    <n v="1353"/>
    <x v="5"/>
    <n v="9.59"/>
    <n v="1"/>
    <n v="9.59"/>
    <n v="3.6100006100000002"/>
    <n v="5.9799993899999997"/>
    <n v="3.6100006100000002"/>
  </r>
  <r>
    <n v="19544"/>
    <d v="2019-06-25T00:00:00"/>
    <s v="25-Jun-19"/>
    <x v="2"/>
    <x v="0"/>
    <n v="5292"/>
    <x v="124"/>
    <x v="9"/>
    <x v="1"/>
    <x v="1"/>
    <x v="0"/>
    <x v="6"/>
    <n v="365"/>
    <x v="1"/>
    <n v="94.75"/>
    <n v="1"/>
    <n v="94.75"/>
    <n v="30.5699997"/>
    <n v="64.180000300000003"/>
    <n v="30.5699997"/>
  </r>
  <r>
    <n v="62003"/>
    <d v="2019-06-24T00:00:00"/>
    <s v="24-Jun-19"/>
    <x v="3"/>
    <x v="0"/>
    <n v="4033"/>
    <x v="354"/>
    <x v="9"/>
    <x v="1"/>
    <x v="1"/>
    <x v="0"/>
    <x v="6"/>
    <n v="365"/>
    <x v="1"/>
    <n v="94.75"/>
    <n v="1"/>
    <n v="94.75"/>
    <n v="30.5699997"/>
    <n v="64.180000300000003"/>
    <n v="30.5699997"/>
  </r>
  <r>
    <n v="12264"/>
    <d v="2019-06-24T00:00:00"/>
    <s v="24-Jun-19"/>
    <x v="3"/>
    <x v="0"/>
    <n v="4943"/>
    <x v="504"/>
    <x v="9"/>
    <x v="1"/>
    <x v="1"/>
    <x v="0"/>
    <x v="9"/>
    <n v="191"/>
    <x v="5"/>
    <n v="85"/>
    <n v="1"/>
    <n v="85"/>
    <n v="54.779998800000001"/>
    <n v="30.220001199999999"/>
    <n v="54.779998800000001"/>
  </r>
  <r>
    <n v="70795"/>
    <d v="2019-06-23T00:00:00"/>
    <s v="23-Jun-19"/>
    <x v="4"/>
    <x v="1"/>
    <n v="14348"/>
    <x v="505"/>
    <x v="50"/>
    <x v="1"/>
    <x v="1"/>
    <x v="0"/>
    <x v="50"/>
    <n v="1351"/>
    <x v="2"/>
    <n v="1650"/>
    <n v="1"/>
    <n v="1650"/>
    <n v="595.34997559999999"/>
    <n v="1054.6500243999999"/>
    <n v="595.34997559999999"/>
  </r>
  <r>
    <n v="73188"/>
    <d v="2019-06-17T00:00:00"/>
    <s v="17-Jun-19"/>
    <x v="3"/>
    <x v="0"/>
    <n v="16741"/>
    <x v="506"/>
    <x v="63"/>
    <x v="0"/>
    <x v="0"/>
    <x v="0"/>
    <x v="2"/>
    <n v="1360"/>
    <x v="2"/>
    <n v="370"/>
    <n v="1"/>
    <n v="370"/>
    <n v="249.0899963"/>
    <n v="120.9100037"/>
    <n v="249.0899963"/>
  </r>
  <r>
    <n v="73189"/>
    <d v="2019-06-16T00:00:00"/>
    <s v="16-Jun-19"/>
    <x v="4"/>
    <x v="1"/>
    <n v="16742"/>
    <x v="507"/>
    <x v="64"/>
    <x v="0"/>
    <x v="0"/>
    <x v="2"/>
    <x v="2"/>
    <n v="1360"/>
    <x v="2"/>
    <n v="370"/>
    <n v="1"/>
    <n v="370"/>
    <n v="249.0899963"/>
    <n v="120.9100037"/>
    <n v="249.0899963"/>
  </r>
  <r>
    <n v="73190"/>
    <d v="2019-06-15T00:00:00"/>
    <s v="15-Jun-19"/>
    <x v="5"/>
    <x v="1"/>
    <n v="16743"/>
    <x v="445"/>
    <x v="8"/>
    <x v="1"/>
    <x v="1"/>
    <x v="0"/>
    <x v="2"/>
    <n v="1360"/>
    <x v="2"/>
    <n v="370"/>
    <n v="1"/>
    <n v="370"/>
    <n v="249.0899963"/>
    <n v="120.9100037"/>
    <n v="249.0899963"/>
  </r>
  <r>
    <n v="73191"/>
    <d v="2019-06-14T00:00:00"/>
    <s v="14-Jun-19"/>
    <x v="6"/>
    <x v="0"/>
    <n v="16744"/>
    <x v="508"/>
    <x v="65"/>
    <x v="0"/>
    <x v="0"/>
    <x v="0"/>
    <x v="2"/>
    <n v="1360"/>
    <x v="2"/>
    <n v="370"/>
    <n v="1"/>
    <n v="370"/>
    <n v="249.0899963"/>
    <n v="120.9100037"/>
    <n v="249.0899963"/>
  </r>
  <r>
    <n v="73192"/>
    <d v="2019-06-13T00:00:00"/>
    <s v="13-Jun-19"/>
    <x v="0"/>
    <x v="0"/>
    <n v="16745"/>
    <x v="509"/>
    <x v="26"/>
    <x v="1"/>
    <x v="0"/>
    <x v="0"/>
    <x v="2"/>
    <n v="1360"/>
    <x v="2"/>
    <n v="370"/>
    <n v="1"/>
    <n v="370"/>
    <n v="249.0899963"/>
    <n v="120.9100037"/>
    <n v="249.0899963"/>
  </r>
  <r>
    <n v="73193"/>
    <d v="2019-06-12T00:00:00"/>
    <s v="12-Jun-19"/>
    <x v="1"/>
    <x v="0"/>
    <n v="16746"/>
    <x v="510"/>
    <x v="66"/>
    <x v="0"/>
    <x v="0"/>
    <x v="0"/>
    <x v="2"/>
    <n v="1360"/>
    <x v="2"/>
    <n v="370"/>
    <n v="1"/>
    <n v="370"/>
    <n v="249.0899963"/>
    <n v="120.9100037"/>
    <n v="249.0899963"/>
  </r>
  <r>
    <n v="73194"/>
    <d v="2019-06-11T00:00:00"/>
    <s v="11-Jun-19"/>
    <x v="2"/>
    <x v="0"/>
    <n v="16747"/>
    <x v="511"/>
    <x v="26"/>
    <x v="1"/>
    <x v="0"/>
    <x v="0"/>
    <x v="2"/>
    <n v="1360"/>
    <x v="2"/>
    <n v="370"/>
    <n v="1"/>
    <n v="370"/>
    <n v="249.0899963"/>
    <n v="120.9100037"/>
    <n v="249.0899963"/>
  </r>
  <r>
    <n v="73195"/>
    <d v="2019-06-10T00:00:00"/>
    <s v="10-Jun-19"/>
    <x v="3"/>
    <x v="0"/>
    <n v="16748"/>
    <x v="512"/>
    <x v="10"/>
    <x v="0"/>
    <x v="0"/>
    <x v="0"/>
    <x v="2"/>
    <n v="1360"/>
    <x v="2"/>
    <n v="370"/>
    <n v="1"/>
    <n v="370"/>
    <n v="249.0899963"/>
    <n v="120.9100037"/>
    <n v="249.0899963"/>
  </r>
  <r>
    <n v="73196"/>
    <d v="2019-06-09T00:00:00"/>
    <s v="09-Jun-19"/>
    <x v="4"/>
    <x v="1"/>
    <n v="16749"/>
    <x v="479"/>
    <x v="26"/>
    <x v="1"/>
    <x v="0"/>
    <x v="0"/>
    <x v="2"/>
    <n v="1360"/>
    <x v="2"/>
    <n v="370"/>
    <n v="1"/>
    <n v="370"/>
    <n v="249.0899963"/>
    <n v="120.9100037"/>
    <n v="249.0899963"/>
  </r>
  <r>
    <n v="73197"/>
    <d v="2019-06-08T00:00:00"/>
    <s v="08-Jun-19"/>
    <x v="5"/>
    <x v="1"/>
    <n v="16750"/>
    <x v="368"/>
    <x v="67"/>
    <x v="0"/>
    <x v="0"/>
    <x v="0"/>
    <x v="2"/>
    <n v="1360"/>
    <x v="2"/>
    <n v="370"/>
    <n v="1"/>
    <n v="370"/>
    <n v="249.0899963"/>
    <n v="120.9100037"/>
    <n v="249.0899963"/>
  </r>
  <r>
    <n v="73198"/>
    <d v="2019-06-07T00:00:00"/>
    <s v="07-Jun-19"/>
    <x v="6"/>
    <x v="0"/>
    <n v="16751"/>
    <x v="513"/>
    <x v="26"/>
    <x v="1"/>
    <x v="0"/>
    <x v="2"/>
    <x v="2"/>
    <n v="1360"/>
    <x v="2"/>
    <n v="370"/>
    <n v="1"/>
    <n v="370"/>
    <n v="249.0899963"/>
    <n v="120.9100037"/>
    <n v="249.0899963"/>
  </r>
  <r>
    <n v="73199"/>
    <d v="2019-06-06T00:00:00"/>
    <s v="06-Jun-19"/>
    <x v="0"/>
    <x v="0"/>
    <n v="16752"/>
    <x v="115"/>
    <x v="198"/>
    <x v="0"/>
    <x v="0"/>
    <x v="2"/>
    <x v="2"/>
    <n v="1360"/>
    <x v="2"/>
    <n v="370"/>
    <n v="1"/>
    <n v="370"/>
    <n v="249.0899963"/>
    <n v="120.9100037"/>
    <n v="249.0899963"/>
  </r>
  <r>
    <n v="73200"/>
    <d v="2019-06-05T00:00:00"/>
    <s v="05-Jun-19"/>
    <x v="1"/>
    <x v="0"/>
    <n v="16753"/>
    <x v="371"/>
    <x v="26"/>
    <x v="1"/>
    <x v="0"/>
    <x v="0"/>
    <x v="2"/>
    <n v="1360"/>
    <x v="2"/>
    <n v="370"/>
    <n v="1"/>
    <n v="370"/>
    <n v="249.0899963"/>
    <n v="120.9100037"/>
    <n v="249.0899963"/>
  </r>
  <r>
    <n v="60673"/>
    <d v="2019-06-04T00:00:00"/>
    <s v="04-Jun-19"/>
    <x v="2"/>
    <x v="0"/>
    <n v="2053"/>
    <x v="1"/>
    <x v="9"/>
    <x v="1"/>
    <x v="1"/>
    <x v="2"/>
    <x v="21"/>
    <n v="627"/>
    <x v="0"/>
    <n v="165"/>
    <n v="5"/>
    <n v="825"/>
    <n v="613.65001700000005"/>
    <n v="211.34998299999995"/>
    <n v="122.73000340000002"/>
  </r>
  <r>
    <n v="73201"/>
    <d v="2019-06-04T00:00:00"/>
    <s v="04-Jun-19"/>
    <x v="2"/>
    <x v="0"/>
    <n v="16754"/>
    <x v="514"/>
    <x v="225"/>
    <x v="0"/>
    <x v="0"/>
    <x v="0"/>
    <x v="2"/>
    <n v="1360"/>
    <x v="2"/>
    <n v="370"/>
    <n v="1"/>
    <n v="370"/>
    <n v="249.0899963"/>
    <n v="120.9100037"/>
    <n v="249.0899963"/>
  </r>
  <r>
    <n v="60386"/>
    <d v="2019-05-31T00:00:00"/>
    <s v="31-May-19"/>
    <x v="6"/>
    <x v="0"/>
    <n v="9554"/>
    <x v="389"/>
    <x v="9"/>
    <x v="1"/>
    <x v="1"/>
    <x v="1"/>
    <x v="16"/>
    <n v="502"/>
    <x v="5"/>
    <n v="65"/>
    <n v="5"/>
    <n v="325"/>
    <n v="167.99999235000001"/>
    <n v="157.00000764999999"/>
    <n v="33.599998470000003"/>
  </r>
  <r>
    <n v="60127"/>
    <d v="2019-05-27T00:00:00"/>
    <s v="27-May-19"/>
    <x v="3"/>
    <x v="0"/>
    <n v="9204"/>
    <x v="515"/>
    <x v="9"/>
    <x v="1"/>
    <x v="1"/>
    <x v="1"/>
    <x v="16"/>
    <n v="502"/>
    <x v="5"/>
    <n v="65"/>
    <n v="5"/>
    <n v="325"/>
    <n v="167.99999235000001"/>
    <n v="157.00000764999999"/>
    <n v="33.599998470000003"/>
  </r>
  <r>
    <n v="59754"/>
    <d v="2019-05-22T00:00:00"/>
    <s v="22-May-19"/>
    <x v="1"/>
    <x v="0"/>
    <n v="8456"/>
    <x v="1"/>
    <x v="9"/>
    <x v="1"/>
    <x v="1"/>
    <x v="2"/>
    <x v="6"/>
    <n v="365"/>
    <x v="1"/>
    <n v="94.75"/>
    <n v="5"/>
    <n v="473.75"/>
    <n v="152.8499985"/>
    <n v="320.90000150000003"/>
    <n v="30.5699997"/>
  </r>
  <r>
    <n v="62545"/>
    <d v="2019-05-22T00:00:00"/>
    <s v="22-May-19"/>
    <x v="1"/>
    <x v="0"/>
    <n v="450"/>
    <x v="150"/>
    <x v="9"/>
    <x v="1"/>
    <x v="0"/>
    <x v="0"/>
    <x v="35"/>
    <n v="24"/>
    <x v="6"/>
    <n v="40.89"/>
    <n v="1"/>
    <n v="40.89"/>
    <n v="17.049999239999998"/>
    <n v="23.840000760000002"/>
    <n v="17.049999239999998"/>
  </r>
  <r>
    <n v="67718"/>
    <d v="2019-05-21T00:00:00"/>
    <s v="21-May-19"/>
    <x v="2"/>
    <x v="0"/>
    <n v="1673"/>
    <x v="1"/>
    <x v="11"/>
    <x v="1"/>
    <x v="0"/>
    <x v="0"/>
    <x v="54"/>
    <n v="58"/>
    <x v="6"/>
    <n v="157.94999999999999"/>
    <n v="1"/>
    <n v="157.94999999999999"/>
    <n v="86.400001529999997"/>
    <n v="71.549998469999991"/>
    <n v="86.400001529999997"/>
  </r>
  <r>
    <n v="70744"/>
    <d v="2019-05-20T00:00:00"/>
    <s v="20-May-19"/>
    <x v="3"/>
    <x v="0"/>
    <n v="14297"/>
    <x v="516"/>
    <x v="21"/>
    <x v="1"/>
    <x v="0"/>
    <x v="0"/>
    <x v="50"/>
    <n v="1351"/>
    <x v="2"/>
    <n v="1650"/>
    <n v="1"/>
    <n v="1650"/>
    <n v="595.34997559999999"/>
    <n v="1054.6500243999999"/>
    <n v="595.34997559999999"/>
  </r>
  <r>
    <n v="69655"/>
    <d v="2019-05-19T00:00:00"/>
    <s v="19-May-19"/>
    <x v="4"/>
    <x v="1"/>
    <n v="13208"/>
    <x v="517"/>
    <x v="21"/>
    <x v="1"/>
    <x v="0"/>
    <x v="0"/>
    <x v="43"/>
    <n v="1349"/>
    <x v="2"/>
    <n v="99.98"/>
    <n v="1"/>
    <n v="99.98"/>
    <n v="76.830001800000005"/>
    <n v="23.149998199999999"/>
    <n v="76.830001800000005"/>
  </r>
  <r>
    <n v="69817"/>
    <d v="2019-05-18T00:00:00"/>
    <s v="18-May-19"/>
    <x v="5"/>
    <x v="1"/>
    <n v="13370"/>
    <x v="518"/>
    <x v="21"/>
    <x v="1"/>
    <x v="0"/>
    <x v="0"/>
    <x v="43"/>
    <n v="1349"/>
    <x v="2"/>
    <n v="99.98"/>
    <n v="1"/>
    <n v="99.98"/>
    <n v="76.830001800000005"/>
    <n v="23.149998199999999"/>
    <n v="76.830001800000005"/>
  </r>
  <r>
    <n v="69943"/>
    <d v="2019-05-17T00:00:00"/>
    <s v="17-May-19"/>
    <x v="6"/>
    <x v="0"/>
    <n v="13496"/>
    <x v="519"/>
    <x v="21"/>
    <x v="1"/>
    <x v="0"/>
    <x v="0"/>
    <x v="43"/>
    <n v="1349"/>
    <x v="2"/>
    <n v="99.98"/>
    <n v="1"/>
    <n v="99.98"/>
    <n v="76.830001800000005"/>
    <n v="23.149998199999999"/>
    <n v="76.830001800000005"/>
  </r>
  <r>
    <n v="59387"/>
    <d v="2019-05-16T00:00:00"/>
    <s v="16-May-19"/>
    <x v="0"/>
    <x v="0"/>
    <n v="10344"/>
    <x v="1"/>
    <x v="8"/>
    <x v="1"/>
    <x v="1"/>
    <x v="2"/>
    <x v="16"/>
    <n v="502"/>
    <x v="5"/>
    <n v="65"/>
    <n v="5"/>
    <n v="325"/>
    <n v="167.99999235000001"/>
    <n v="157.00000764999999"/>
    <n v="33.599998470000003"/>
  </r>
  <r>
    <n v="69476"/>
    <d v="2019-05-11T00:00:00"/>
    <s v="11-May-19"/>
    <x v="5"/>
    <x v="1"/>
    <n v="13029"/>
    <x v="520"/>
    <x v="21"/>
    <x v="1"/>
    <x v="0"/>
    <x v="0"/>
    <x v="43"/>
    <n v="1349"/>
    <x v="2"/>
    <n v="99.98"/>
    <n v="1"/>
    <n v="99.98"/>
    <n v="76.830001800000005"/>
    <n v="23.149998199999999"/>
    <n v="76.830001800000005"/>
  </r>
  <r>
    <n v="75907"/>
    <d v="2019-05-06T00:00:00"/>
    <s v="06-May-19"/>
    <x v="3"/>
    <x v="0"/>
    <n v="19460"/>
    <x v="521"/>
    <x v="112"/>
    <x v="0"/>
    <x v="0"/>
    <x v="0"/>
    <x v="2"/>
    <n v="1360"/>
    <x v="2"/>
    <n v="370"/>
    <n v="1"/>
    <n v="370"/>
    <n v="249.0899963"/>
    <n v="120.9100037"/>
    <n v="249.0899963"/>
  </r>
  <r>
    <n v="50419"/>
    <d v="2019-05-05T00:00:00"/>
    <s v="05-May-19"/>
    <x v="4"/>
    <x v="1"/>
    <n v="3546"/>
    <x v="522"/>
    <x v="25"/>
    <x v="1"/>
    <x v="0"/>
    <x v="0"/>
    <x v="14"/>
    <n v="897"/>
    <x v="0"/>
    <n v="52.99"/>
    <n v="1"/>
    <n v="52.99"/>
    <n v="35.86000061"/>
    <n v="17.129999390000002"/>
    <n v="35.86000061"/>
  </r>
  <r>
    <n v="56037"/>
    <d v="2019-05-04T00:00:00"/>
    <s v="04-May-19"/>
    <x v="5"/>
    <x v="1"/>
    <n v="3125"/>
    <x v="312"/>
    <x v="9"/>
    <x v="1"/>
    <x v="1"/>
    <x v="1"/>
    <x v="9"/>
    <n v="191"/>
    <x v="5"/>
    <n v="85"/>
    <n v="1"/>
    <n v="85"/>
    <n v="54.779998800000001"/>
    <n v="30.220001199999999"/>
    <n v="54.779998800000001"/>
  </r>
  <r>
    <n v="73206"/>
    <d v="2019-05-04T00:00:00"/>
    <s v="04-May-19"/>
    <x v="5"/>
    <x v="1"/>
    <n v="16759"/>
    <x v="425"/>
    <x v="201"/>
    <x v="0"/>
    <x v="0"/>
    <x v="0"/>
    <x v="2"/>
    <n v="1360"/>
    <x v="2"/>
    <n v="370"/>
    <n v="1"/>
    <n v="370"/>
    <n v="249.0899963"/>
    <n v="120.9100037"/>
    <n v="249.0899963"/>
  </r>
  <r>
    <n v="58375"/>
    <d v="2019-05-02T00:00:00"/>
    <s v="02-May-19"/>
    <x v="0"/>
    <x v="0"/>
    <n v="3990"/>
    <x v="1"/>
    <x v="9"/>
    <x v="1"/>
    <x v="1"/>
    <x v="2"/>
    <x v="55"/>
    <n v="306"/>
    <x v="6"/>
    <n v="79.989999999999995"/>
    <n v="5"/>
    <n v="399.95"/>
    <n v="245.9500122"/>
    <n v="153.99998779999999"/>
    <n v="49.190002440000001"/>
  </r>
  <r>
    <n v="5042"/>
    <d v="2019-05-02T00:00:00"/>
    <s v="02-May-19"/>
    <x v="0"/>
    <x v="0"/>
    <n v="2339"/>
    <x v="1"/>
    <x v="11"/>
    <x v="1"/>
    <x v="0"/>
    <x v="0"/>
    <x v="16"/>
    <n v="502"/>
    <x v="5"/>
    <n v="65"/>
    <n v="4"/>
    <n v="260"/>
    <n v="134.39999388000001"/>
    <n v="125.60000611999999"/>
    <n v="33.599998470000003"/>
  </r>
  <r>
    <n v="56260"/>
    <d v="2019-05-01T00:00:00"/>
    <s v="01-May-19"/>
    <x v="1"/>
    <x v="0"/>
    <n v="6871"/>
    <x v="18"/>
    <x v="9"/>
    <x v="1"/>
    <x v="0"/>
    <x v="0"/>
    <x v="6"/>
    <n v="365"/>
    <x v="1"/>
    <n v="94.75"/>
    <n v="4"/>
    <n v="379"/>
    <n v="122.2799988"/>
    <n v="256.72000120000001"/>
    <n v="30.5699997"/>
  </r>
  <r>
    <n v="57999"/>
    <d v="2019-04-26T00:00:00"/>
    <s v="26-Apr-19"/>
    <x v="6"/>
    <x v="0"/>
    <n v="5506"/>
    <x v="1"/>
    <x v="9"/>
    <x v="1"/>
    <x v="1"/>
    <x v="2"/>
    <x v="16"/>
    <n v="502"/>
    <x v="5"/>
    <n v="65"/>
    <n v="5"/>
    <n v="325"/>
    <n v="167.99999235000001"/>
    <n v="157.00000764999999"/>
    <n v="33.599998470000003"/>
  </r>
  <r>
    <n v="73219"/>
    <d v="2019-04-24T00:00:00"/>
    <s v="24-Apr-19"/>
    <x v="1"/>
    <x v="0"/>
    <n v="16772"/>
    <x v="523"/>
    <x v="147"/>
    <x v="0"/>
    <x v="0"/>
    <x v="0"/>
    <x v="2"/>
    <n v="1360"/>
    <x v="2"/>
    <n v="370"/>
    <n v="1"/>
    <n v="370"/>
    <n v="249.0899963"/>
    <n v="120.9100037"/>
    <n v="249.0899963"/>
  </r>
  <r>
    <n v="72460"/>
    <d v="2019-04-23T00:00:00"/>
    <s v="23-Apr-19"/>
    <x v="2"/>
    <x v="0"/>
    <n v="16013"/>
    <x v="524"/>
    <x v="4"/>
    <x v="0"/>
    <x v="0"/>
    <x v="0"/>
    <x v="49"/>
    <n v="1357"/>
    <x v="3"/>
    <n v="27.97"/>
    <n v="1"/>
    <n v="27.97"/>
    <n v="14.01999664"/>
    <n v="13.950003359999998"/>
    <n v="14.01999664"/>
  </r>
  <r>
    <n v="72458"/>
    <d v="2019-04-23T00:00:00"/>
    <s v="23-Apr-19"/>
    <x v="2"/>
    <x v="0"/>
    <n v="16011"/>
    <x v="525"/>
    <x v="74"/>
    <x v="0"/>
    <x v="0"/>
    <x v="0"/>
    <x v="49"/>
    <n v="1357"/>
    <x v="3"/>
    <n v="27.97"/>
    <n v="1"/>
    <n v="27.97"/>
    <n v="14.01999664"/>
    <n v="13.950003359999998"/>
    <n v="14.01999664"/>
  </r>
  <r>
    <n v="72442"/>
    <d v="2019-04-23T00:00:00"/>
    <s v="23-Apr-19"/>
    <x v="2"/>
    <x v="0"/>
    <n v="15995"/>
    <x v="526"/>
    <x v="97"/>
    <x v="0"/>
    <x v="0"/>
    <x v="0"/>
    <x v="49"/>
    <n v="1357"/>
    <x v="3"/>
    <n v="27.97"/>
    <n v="1"/>
    <n v="27.97"/>
    <n v="14.01999664"/>
    <n v="13.950003359999998"/>
    <n v="14.01999664"/>
  </r>
  <r>
    <n v="57598"/>
    <d v="2019-04-20T00:00:00"/>
    <s v="20-Apr-19"/>
    <x v="5"/>
    <x v="1"/>
    <n v="138"/>
    <x v="90"/>
    <x v="9"/>
    <x v="1"/>
    <x v="1"/>
    <x v="2"/>
    <x v="16"/>
    <n v="502"/>
    <x v="5"/>
    <n v="65"/>
    <n v="5"/>
    <n v="325"/>
    <n v="167.99999235000001"/>
    <n v="157.00000764999999"/>
    <n v="33.599998470000003"/>
  </r>
  <r>
    <n v="75932"/>
    <d v="2019-04-15T00:00:00"/>
    <s v="15-Apr-19"/>
    <x v="3"/>
    <x v="0"/>
    <n v="19485"/>
    <x v="482"/>
    <x v="13"/>
    <x v="1"/>
    <x v="1"/>
    <x v="1"/>
    <x v="2"/>
    <n v="1360"/>
    <x v="2"/>
    <n v="370"/>
    <n v="1"/>
    <n v="370"/>
    <n v="249.0899963"/>
    <n v="120.9100037"/>
    <n v="249.0899963"/>
  </r>
  <r>
    <n v="57106"/>
    <d v="2019-04-13T00:00:00"/>
    <s v="13-Apr-19"/>
    <x v="5"/>
    <x v="1"/>
    <n v="8917"/>
    <x v="1"/>
    <x v="9"/>
    <x v="1"/>
    <x v="1"/>
    <x v="1"/>
    <x v="16"/>
    <n v="502"/>
    <x v="5"/>
    <n v="65"/>
    <n v="5"/>
    <n v="325"/>
    <n v="167.99999235000001"/>
    <n v="157.00000764999999"/>
    <n v="33.599998470000003"/>
  </r>
  <r>
    <n v="70746"/>
    <d v="2019-04-13T00:00:00"/>
    <s v="13-Apr-19"/>
    <x v="5"/>
    <x v="1"/>
    <n v="14299"/>
    <x v="156"/>
    <x v="21"/>
    <x v="1"/>
    <x v="0"/>
    <x v="0"/>
    <x v="50"/>
    <n v="1351"/>
    <x v="2"/>
    <n v="1650"/>
    <n v="1"/>
    <n v="1650"/>
    <n v="595.34997559999999"/>
    <n v="1054.6500243999999"/>
    <n v="595.34997559999999"/>
  </r>
  <r>
    <n v="69711"/>
    <d v="2019-04-12T00:00:00"/>
    <s v="12-Apr-19"/>
    <x v="6"/>
    <x v="0"/>
    <n v="13264"/>
    <x v="226"/>
    <x v="21"/>
    <x v="1"/>
    <x v="0"/>
    <x v="0"/>
    <x v="43"/>
    <n v="1349"/>
    <x v="2"/>
    <n v="99.98"/>
    <n v="1"/>
    <n v="99.98"/>
    <n v="76.830001800000005"/>
    <n v="23.149998199999999"/>
    <n v="76.830001800000005"/>
  </r>
  <r>
    <n v="69478"/>
    <d v="2019-04-11T00:00:00"/>
    <s v="11-Apr-19"/>
    <x v="0"/>
    <x v="0"/>
    <n v="13031"/>
    <x v="19"/>
    <x v="21"/>
    <x v="1"/>
    <x v="0"/>
    <x v="0"/>
    <x v="43"/>
    <n v="1349"/>
    <x v="2"/>
    <n v="99.98"/>
    <n v="1"/>
    <n v="99.98"/>
    <n v="76.830001800000005"/>
    <n v="23.149998199999999"/>
    <n v="76.830001800000005"/>
  </r>
  <r>
    <n v="56973"/>
    <d v="2019-04-11T00:00:00"/>
    <s v="11-Apr-19"/>
    <x v="0"/>
    <x v="0"/>
    <n v="8541"/>
    <x v="1"/>
    <x v="13"/>
    <x v="1"/>
    <x v="0"/>
    <x v="0"/>
    <x v="16"/>
    <n v="502"/>
    <x v="5"/>
    <n v="65"/>
    <n v="3"/>
    <n v="195"/>
    <n v="100.79999541000001"/>
    <n v="94.200004589999992"/>
    <n v="33.599998470000003"/>
  </r>
  <r>
    <n v="67275"/>
    <d v="2019-04-09T00:00:00"/>
    <s v="09-Apr-19"/>
    <x v="2"/>
    <x v="0"/>
    <n v="4195"/>
    <x v="349"/>
    <x v="71"/>
    <x v="0"/>
    <x v="0"/>
    <x v="2"/>
    <x v="6"/>
    <n v="365"/>
    <x v="1"/>
    <n v="94.75"/>
    <n v="4"/>
    <n v="379"/>
    <n v="122.2799988"/>
    <n v="256.72000120000001"/>
    <n v="30.5699997"/>
  </r>
  <r>
    <n v="58738"/>
    <d v="2019-04-07T00:00:00"/>
    <s v="07-Apr-19"/>
    <x v="4"/>
    <x v="1"/>
    <n v="1070"/>
    <x v="20"/>
    <x v="11"/>
    <x v="1"/>
    <x v="0"/>
    <x v="0"/>
    <x v="6"/>
    <n v="365"/>
    <x v="1"/>
    <n v="94.75"/>
    <n v="4"/>
    <n v="379"/>
    <n v="122.2799988"/>
    <n v="256.72000120000001"/>
    <n v="30.5699997"/>
  </r>
  <r>
    <n v="56448"/>
    <d v="2019-04-03T00:00:00"/>
    <s v="03-Apr-19"/>
    <x v="1"/>
    <x v="0"/>
    <n v="7247"/>
    <x v="1"/>
    <x v="9"/>
    <x v="1"/>
    <x v="1"/>
    <x v="2"/>
    <x v="56"/>
    <n v="977"/>
    <x v="4"/>
    <n v="29.99"/>
    <n v="5"/>
    <n v="149.94999999999999"/>
    <n v="74.249992349999999"/>
    <n v="75.700007649999989"/>
    <n v="14.849998469999999"/>
  </r>
  <r>
    <n v="56359"/>
    <d v="2019-04-02T00:00:00"/>
    <s v="02-Apr-19"/>
    <x v="2"/>
    <x v="0"/>
    <n v="1025"/>
    <x v="278"/>
    <x v="11"/>
    <x v="1"/>
    <x v="0"/>
    <x v="0"/>
    <x v="6"/>
    <n v="365"/>
    <x v="1"/>
    <n v="94.75"/>
    <n v="3"/>
    <n v="284.25"/>
    <n v="91.709999100000005"/>
    <n v="192.5400009"/>
    <n v="30.5699997"/>
  </r>
  <r>
    <n v="73207"/>
    <d v="2019-04-02T00:00:00"/>
    <s v="02-Apr-19"/>
    <x v="2"/>
    <x v="0"/>
    <n v="16760"/>
    <x v="527"/>
    <x v="194"/>
    <x v="0"/>
    <x v="0"/>
    <x v="0"/>
    <x v="2"/>
    <n v="1360"/>
    <x v="2"/>
    <n v="370"/>
    <n v="1"/>
    <n v="370"/>
    <n v="249.0899963"/>
    <n v="120.9100037"/>
    <n v="249.0899963"/>
  </r>
  <r>
    <n v="73208"/>
    <d v="2019-04-01T00:00:00"/>
    <s v="01-Apr-19"/>
    <x v="3"/>
    <x v="0"/>
    <n v="16761"/>
    <x v="528"/>
    <x v="8"/>
    <x v="1"/>
    <x v="1"/>
    <x v="0"/>
    <x v="2"/>
    <n v="1360"/>
    <x v="2"/>
    <n v="370"/>
    <n v="1"/>
    <n v="370"/>
    <n v="249.0899963"/>
    <n v="120.9100037"/>
    <n v="249.0899963"/>
  </r>
  <r>
    <n v="73209"/>
    <d v="2019-03-31T00:00:00"/>
    <s v="31-Mar-19"/>
    <x v="4"/>
    <x v="1"/>
    <n v="16762"/>
    <x v="529"/>
    <x v="106"/>
    <x v="0"/>
    <x v="0"/>
    <x v="0"/>
    <x v="2"/>
    <n v="1360"/>
    <x v="2"/>
    <n v="370"/>
    <n v="1"/>
    <n v="370"/>
    <n v="249.0899963"/>
    <n v="120.9100037"/>
    <n v="249.0899963"/>
  </r>
  <r>
    <n v="73210"/>
    <d v="2019-03-30T00:00:00"/>
    <s v="30-Mar-19"/>
    <x v="5"/>
    <x v="1"/>
    <n v="16763"/>
    <x v="530"/>
    <x v="26"/>
    <x v="1"/>
    <x v="0"/>
    <x v="2"/>
    <x v="2"/>
    <n v="1360"/>
    <x v="2"/>
    <n v="370"/>
    <n v="1"/>
    <n v="370"/>
    <n v="249.0899963"/>
    <n v="120.9100037"/>
    <n v="249.0899963"/>
  </r>
  <r>
    <n v="73211"/>
    <d v="2019-03-29T00:00:00"/>
    <s v="29-Mar-19"/>
    <x v="6"/>
    <x v="0"/>
    <n v="16764"/>
    <x v="24"/>
    <x v="80"/>
    <x v="0"/>
    <x v="0"/>
    <x v="0"/>
    <x v="2"/>
    <n v="1360"/>
    <x v="2"/>
    <n v="370"/>
    <n v="1"/>
    <n v="370"/>
    <n v="249.0899963"/>
    <n v="120.9100037"/>
    <n v="249.0899963"/>
  </r>
  <r>
    <n v="55984"/>
    <d v="2019-03-28T00:00:00"/>
    <s v="28-Mar-19"/>
    <x v="0"/>
    <x v="0"/>
    <n v="1339"/>
    <x v="215"/>
    <x v="9"/>
    <x v="1"/>
    <x v="1"/>
    <x v="2"/>
    <x v="8"/>
    <n v="818"/>
    <x v="0"/>
    <n v="46.69"/>
    <n v="5"/>
    <n v="233.45"/>
    <n v="148.45000264999999"/>
    <n v="84.999997350000001"/>
    <n v="29.690000529999999"/>
  </r>
  <r>
    <n v="73212"/>
    <d v="2019-03-28T00:00:00"/>
    <s v="28-Mar-19"/>
    <x v="0"/>
    <x v="0"/>
    <n v="16765"/>
    <x v="246"/>
    <x v="122"/>
    <x v="0"/>
    <x v="0"/>
    <x v="2"/>
    <x v="2"/>
    <n v="1360"/>
    <x v="2"/>
    <n v="370"/>
    <n v="1"/>
    <n v="370"/>
    <n v="249.0899963"/>
    <n v="120.9100037"/>
    <n v="249.0899963"/>
  </r>
  <r>
    <n v="73213"/>
    <d v="2019-03-27T00:00:00"/>
    <s v="27-Mar-19"/>
    <x v="1"/>
    <x v="0"/>
    <n v="16766"/>
    <x v="198"/>
    <x v="26"/>
    <x v="1"/>
    <x v="0"/>
    <x v="0"/>
    <x v="2"/>
    <n v="1360"/>
    <x v="2"/>
    <n v="370"/>
    <n v="1"/>
    <n v="370"/>
    <n v="249.0899963"/>
    <n v="120.9100037"/>
    <n v="249.0899963"/>
  </r>
  <r>
    <n v="73214"/>
    <d v="2019-03-26T00:00:00"/>
    <s v="26-Mar-19"/>
    <x v="2"/>
    <x v="0"/>
    <n v="16767"/>
    <x v="95"/>
    <x v="8"/>
    <x v="1"/>
    <x v="1"/>
    <x v="2"/>
    <x v="2"/>
    <n v="1360"/>
    <x v="2"/>
    <n v="370"/>
    <n v="1"/>
    <n v="370"/>
    <n v="249.0899963"/>
    <n v="120.9100037"/>
    <n v="249.0899963"/>
  </r>
  <r>
    <n v="55829"/>
    <d v="2019-03-25T00:00:00"/>
    <s v="25-Mar-19"/>
    <x v="3"/>
    <x v="0"/>
    <n v="6428"/>
    <x v="1"/>
    <x v="9"/>
    <x v="1"/>
    <x v="1"/>
    <x v="2"/>
    <x v="16"/>
    <n v="502"/>
    <x v="5"/>
    <n v="65"/>
    <n v="5"/>
    <n v="325"/>
    <n v="167.99999235000001"/>
    <n v="157.00000764999999"/>
    <n v="33.599998470000003"/>
  </r>
  <r>
    <n v="73215"/>
    <d v="2019-03-25T00:00:00"/>
    <s v="25-Mar-19"/>
    <x v="3"/>
    <x v="0"/>
    <n v="16768"/>
    <x v="531"/>
    <x v="2"/>
    <x v="0"/>
    <x v="0"/>
    <x v="0"/>
    <x v="2"/>
    <n v="1360"/>
    <x v="2"/>
    <n v="370"/>
    <n v="1"/>
    <n v="370"/>
    <n v="249.0899963"/>
    <n v="120.9100037"/>
    <n v="249.0899963"/>
  </r>
  <r>
    <n v="73216"/>
    <d v="2019-03-24T00:00:00"/>
    <s v="24-Mar-19"/>
    <x v="4"/>
    <x v="1"/>
    <n v="16769"/>
    <x v="20"/>
    <x v="135"/>
    <x v="0"/>
    <x v="0"/>
    <x v="2"/>
    <x v="2"/>
    <n v="1360"/>
    <x v="2"/>
    <n v="370"/>
    <n v="1"/>
    <n v="370"/>
    <n v="249.0899963"/>
    <n v="120.9100037"/>
    <n v="249.0899963"/>
  </r>
  <r>
    <n v="73217"/>
    <d v="2019-03-23T00:00:00"/>
    <s v="23-Mar-19"/>
    <x v="5"/>
    <x v="1"/>
    <n v="16770"/>
    <x v="245"/>
    <x v="140"/>
    <x v="0"/>
    <x v="0"/>
    <x v="0"/>
    <x v="2"/>
    <n v="1360"/>
    <x v="2"/>
    <n v="370"/>
    <n v="1"/>
    <n v="370"/>
    <n v="249.0899963"/>
    <n v="120.9100037"/>
    <n v="249.0899963"/>
  </r>
  <r>
    <n v="74194"/>
    <d v="2019-03-19T00:00:00"/>
    <s v="19-Mar-19"/>
    <x v="2"/>
    <x v="0"/>
    <n v="17747"/>
    <x v="177"/>
    <x v="99"/>
    <x v="0"/>
    <x v="0"/>
    <x v="0"/>
    <x v="57"/>
    <n v="1347"/>
    <x v="5"/>
    <n v="69.989999999999995"/>
    <n v="1"/>
    <n v="69.989999999999995"/>
    <n v="38.520000459999999"/>
    <n v="31.469999539999996"/>
    <n v="38.520000459999999"/>
  </r>
  <r>
    <n v="55155"/>
    <d v="2019-03-16T00:00:00"/>
    <s v="16-Mar-19"/>
    <x v="5"/>
    <x v="1"/>
    <n v="3752"/>
    <x v="309"/>
    <x v="25"/>
    <x v="1"/>
    <x v="0"/>
    <x v="0"/>
    <x v="16"/>
    <n v="502"/>
    <x v="5"/>
    <n v="65"/>
    <n v="3"/>
    <n v="195"/>
    <n v="100.79999541000001"/>
    <n v="94.200004589999992"/>
    <n v="33.599998470000003"/>
  </r>
  <r>
    <n v="54585"/>
    <d v="2019-03-07T00:00:00"/>
    <s v="07-Mar-19"/>
    <x v="0"/>
    <x v="0"/>
    <n v="1423"/>
    <x v="49"/>
    <x v="9"/>
    <x v="1"/>
    <x v="1"/>
    <x v="2"/>
    <x v="16"/>
    <n v="502"/>
    <x v="5"/>
    <n v="65"/>
    <n v="5"/>
    <n v="325"/>
    <n v="167.99999235000001"/>
    <n v="157.00000764999999"/>
    <n v="33.599998470000003"/>
  </r>
  <r>
    <n v="52601"/>
    <d v="2019-03-06T00:00:00"/>
    <s v="06-Mar-19"/>
    <x v="1"/>
    <x v="0"/>
    <n v="1695"/>
    <x v="158"/>
    <x v="98"/>
    <x v="0"/>
    <x v="0"/>
    <x v="2"/>
    <x v="21"/>
    <n v="627"/>
    <x v="0"/>
    <n v="165"/>
    <n v="2"/>
    <n v="330"/>
    <n v="245.4600068"/>
    <n v="84.539993199999998"/>
    <n v="122.7300034"/>
  </r>
  <r>
    <n v="66998"/>
    <d v="2019-03-05T00:00:00"/>
    <s v="05-Mar-19"/>
    <x v="2"/>
    <x v="0"/>
    <n v="9466"/>
    <x v="1"/>
    <x v="200"/>
    <x v="0"/>
    <x v="0"/>
    <x v="0"/>
    <x v="9"/>
    <n v="191"/>
    <x v="5"/>
    <n v="85"/>
    <n v="5"/>
    <n v="425"/>
    <n v="273.89999399999999"/>
    <n v="151.10000600000001"/>
    <n v="54.779998800000001"/>
  </r>
  <r>
    <n v="54274"/>
    <d v="2019-03-03T00:00:00"/>
    <s v="03-Mar-19"/>
    <x v="4"/>
    <x v="1"/>
    <n v="6360"/>
    <x v="180"/>
    <x v="9"/>
    <x v="1"/>
    <x v="1"/>
    <x v="2"/>
    <x v="16"/>
    <n v="502"/>
    <x v="5"/>
    <n v="65"/>
    <n v="5"/>
    <n v="325"/>
    <n v="167.99999235000001"/>
    <n v="157.00000764999999"/>
    <n v="33.599998470000003"/>
  </r>
  <r>
    <n v="67753"/>
    <d v="2019-02-20T00:00:00"/>
    <s v="20-Feb-19"/>
    <x v="1"/>
    <x v="0"/>
    <n v="1566"/>
    <x v="188"/>
    <x v="9"/>
    <x v="1"/>
    <x v="1"/>
    <x v="0"/>
    <x v="1"/>
    <n v="403"/>
    <x v="1"/>
    <n v="133.37"/>
    <n v="1"/>
    <n v="133.37"/>
    <n v="84.590000149999995"/>
    <n v="48.77999985000001"/>
    <n v="84.590000149999995"/>
  </r>
  <r>
    <n v="70044"/>
    <d v="2019-02-19T00:00:00"/>
    <s v="19-Feb-19"/>
    <x v="2"/>
    <x v="0"/>
    <n v="13597"/>
    <x v="408"/>
    <x v="50"/>
    <x v="1"/>
    <x v="1"/>
    <x v="0"/>
    <x v="22"/>
    <n v="1350"/>
    <x v="5"/>
    <n v="22.74"/>
    <n v="1"/>
    <n v="22.74"/>
    <n v="14.6999969"/>
    <n v="8.0400030999999981"/>
    <n v="14.6999969"/>
  </r>
  <r>
    <n v="53403"/>
    <d v="2019-02-18T00:00:00"/>
    <s v="18-Feb-19"/>
    <x v="3"/>
    <x v="0"/>
    <n v="10485"/>
    <x v="1"/>
    <x v="14"/>
    <x v="1"/>
    <x v="0"/>
    <x v="0"/>
    <x v="16"/>
    <n v="502"/>
    <x v="5"/>
    <n v="65"/>
    <n v="3"/>
    <n v="195"/>
    <n v="100.79999541000001"/>
    <n v="94.200004589999992"/>
    <n v="33.599998470000003"/>
  </r>
  <r>
    <n v="74193"/>
    <d v="2019-02-11T00:00:00"/>
    <s v="11-Feb-19"/>
    <x v="3"/>
    <x v="0"/>
    <n v="17746"/>
    <x v="532"/>
    <x v="226"/>
    <x v="0"/>
    <x v="0"/>
    <x v="0"/>
    <x v="57"/>
    <n v="1347"/>
    <x v="5"/>
    <n v="69.989999999999995"/>
    <n v="1"/>
    <n v="69.989999999999995"/>
    <n v="38.520000459999999"/>
    <n v="31.469999539999996"/>
    <n v="38.520000459999999"/>
  </r>
  <r>
    <n v="52640"/>
    <d v="2019-02-07T00:00:00"/>
    <s v="07-Feb-19"/>
    <x v="0"/>
    <x v="0"/>
    <n v="6398"/>
    <x v="1"/>
    <x v="9"/>
    <x v="1"/>
    <x v="1"/>
    <x v="2"/>
    <x v="16"/>
    <n v="502"/>
    <x v="5"/>
    <n v="65"/>
    <n v="5"/>
    <n v="325"/>
    <n v="167.99999235000001"/>
    <n v="157.00000764999999"/>
    <n v="33.599998470000003"/>
  </r>
  <r>
    <n v="52640"/>
    <d v="2019-02-07T00:00:00"/>
    <s v="07-Feb-19"/>
    <x v="0"/>
    <x v="0"/>
    <n v="6398"/>
    <x v="1"/>
    <x v="9"/>
    <x v="1"/>
    <x v="1"/>
    <x v="2"/>
    <x v="21"/>
    <n v="627"/>
    <x v="0"/>
    <n v="165"/>
    <n v="5"/>
    <n v="825"/>
    <n v="613.65001700000005"/>
    <n v="211.34998299999995"/>
    <n v="122.73000340000002"/>
  </r>
  <r>
    <n v="73205"/>
    <d v="2019-02-06T00:00:00"/>
    <s v="06-Feb-19"/>
    <x v="1"/>
    <x v="0"/>
    <n v="16758"/>
    <x v="533"/>
    <x v="8"/>
    <x v="1"/>
    <x v="1"/>
    <x v="1"/>
    <x v="2"/>
    <n v="1360"/>
    <x v="2"/>
    <n v="370"/>
    <n v="1"/>
    <n v="370"/>
    <n v="249.0899963"/>
    <n v="120.9100037"/>
    <n v="249.0899963"/>
  </r>
  <r>
    <n v="52562"/>
    <d v="2019-02-06T00:00:00"/>
    <s v="06-Feb-19"/>
    <x v="1"/>
    <x v="0"/>
    <n v="11106"/>
    <x v="514"/>
    <x v="9"/>
    <x v="1"/>
    <x v="1"/>
    <x v="2"/>
    <x v="6"/>
    <n v="365"/>
    <x v="1"/>
    <n v="94.75"/>
    <n v="5"/>
    <n v="473.75"/>
    <n v="152.8499985"/>
    <n v="320.90000150000003"/>
    <n v="30.5699997"/>
  </r>
  <r>
    <n v="52478"/>
    <d v="2019-02-05T00:00:00"/>
    <s v="05-Feb-19"/>
    <x v="2"/>
    <x v="0"/>
    <n v="6543"/>
    <x v="1"/>
    <x v="9"/>
    <x v="1"/>
    <x v="1"/>
    <x v="2"/>
    <x v="16"/>
    <n v="502"/>
    <x v="5"/>
    <n v="65"/>
    <n v="5"/>
    <n v="325"/>
    <n v="167.99999235000001"/>
    <n v="157.00000764999999"/>
    <n v="33.599998470000003"/>
  </r>
  <r>
    <n v="52478"/>
    <d v="2019-02-05T00:00:00"/>
    <s v="05-Feb-19"/>
    <x v="2"/>
    <x v="0"/>
    <n v="6543"/>
    <x v="1"/>
    <x v="9"/>
    <x v="1"/>
    <x v="1"/>
    <x v="2"/>
    <x v="47"/>
    <n v="825"/>
    <x v="0"/>
    <n v="185"/>
    <n v="5"/>
    <n v="925"/>
    <n v="568.49998474999995"/>
    <n v="356.50001525000005"/>
    <n v="113.69999694999998"/>
  </r>
  <r>
    <n v="54572"/>
    <d v="2019-02-02T00:00:00"/>
    <s v="02-Feb-19"/>
    <x v="5"/>
    <x v="1"/>
    <n v="7844"/>
    <x v="1"/>
    <x v="8"/>
    <x v="1"/>
    <x v="1"/>
    <x v="2"/>
    <x v="6"/>
    <n v="365"/>
    <x v="1"/>
    <n v="94.75"/>
    <n v="5"/>
    <n v="473.75"/>
    <n v="152.8499985"/>
    <n v="320.90000150000003"/>
    <n v="30.5699997"/>
  </r>
  <r>
    <n v="17228"/>
    <d v="2019-02-02T00:00:00"/>
    <s v="02-Feb-19"/>
    <x v="5"/>
    <x v="1"/>
    <n v="10224"/>
    <x v="220"/>
    <x v="97"/>
    <x v="0"/>
    <x v="0"/>
    <x v="0"/>
    <x v="9"/>
    <n v="191"/>
    <x v="5"/>
    <n v="85"/>
    <n v="5"/>
    <n v="425"/>
    <n v="273.89999399999999"/>
    <n v="151.10000600000001"/>
    <n v="54.779998800000001"/>
  </r>
  <r>
    <n v="9681"/>
    <d v="2019-02-02T00:00:00"/>
    <s v="02-Feb-19"/>
    <x v="5"/>
    <x v="1"/>
    <n v="629"/>
    <x v="20"/>
    <x v="227"/>
    <x v="0"/>
    <x v="0"/>
    <x v="2"/>
    <x v="16"/>
    <n v="502"/>
    <x v="5"/>
    <n v="65"/>
    <n v="2"/>
    <n v="130"/>
    <n v="67.199996940000005"/>
    <n v="62.800003059999995"/>
    <n v="33.599998470000003"/>
  </r>
  <r>
    <n v="58315"/>
    <d v="2019-02-01T00:00:00"/>
    <s v="01-Feb-19"/>
    <x v="6"/>
    <x v="0"/>
    <n v="12382"/>
    <x v="1"/>
    <x v="9"/>
    <x v="1"/>
    <x v="1"/>
    <x v="2"/>
    <x v="6"/>
    <n v="365"/>
    <x v="1"/>
    <n v="94.75"/>
    <n v="5"/>
    <n v="473.75"/>
    <n v="152.8499985"/>
    <n v="320.90000150000003"/>
    <n v="30.5699997"/>
  </r>
  <r>
    <n v="16299"/>
    <d v="2019-02-01T00:00:00"/>
    <s v="01-Feb-19"/>
    <x v="6"/>
    <x v="0"/>
    <n v="11348"/>
    <x v="65"/>
    <x v="228"/>
    <x v="0"/>
    <x v="0"/>
    <x v="0"/>
    <x v="9"/>
    <n v="191"/>
    <x v="5"/>
    <n v="85"/>
    <n v="5"/>
    <n v="425"/>
    <n v="273.89999399999999"/>
    <n v="151.10000600000001"/>
    <n v="54.779998800000001"/>
  </r>
  <r>
    <n v="10584"/>
    <d v="2019-02-01T00:00:00"/>
    <s v="01-Feb-19"/>
    <x v="6"/>
    <x v="0"/>
    <n v="2698"/>
    <x v="52"/>
    <x v="40"/>
    <x v="0"/>
    <x v="0"/>
    <x v="0"/>
    <x v="9"/>
    <n v="191"/>
    <x v="5"/>
    <n v="85"/>
    <n v="5"/>
    <n v="425"/>
    <n v="273.89999399999999"/>
    <n v="151.10000600000001"/>
    <n v="54.779998800000001"/>
  </r>
  <r>
    <n v="4487"/>
    <d v="2019-02-01T00:00:00"/>
    <s v="01-Feb-19"/>
    <x v="6"/>
    <x v="0"/>
    <n v="1975"/>
    <x v="1"/>
    <x v="51"/>
    <x v="0"/>
    <x v="0"/>
    <x v="2"/>
    <x v="16"/>
    <n v="502"/>
    <x v="5"/>
    <n v="65"/>
    <n v="2"/>
    <n v="130"/>
    <n v="67.199996940000005"/>
    <n v="62.800003059999995"/>
    <n v="33.599998470000003"/>
  </r>
  <r>
    <n v="52166"/>
    <d v="2019-01-31T00:00:00"/>
    <s v="31-Jan-19"/>
    <x v="0"/>
    <x v="0"/>
    <n v="1425"/>
    <x v="534"/>
    <x v="9"/>
    <x v="1"/>
    <x v="1"/>
    <x v="2"/>
    <x v="58"/>
    <n v="642"/>
    <x v="0"/>
    <n v="30"/>
    <n v="5"/>
    <n v="150"/>
    <n v="84.449996949999999"/>
    <n v="65.550003050000001"/>
    <n v="16.88999939"/>
  </r>
  <r>
    <n v="64559"/>
    <d v="2019-01-31T00:00:00"/>
    <s v="31-Jan-19"/>
    <x v="0"/>
    <x v="0"/>
    <n v="10366"/>
    <x v="495"/>
    <x v="14"/>
    <x v="1"/>
    <x v="0"/>
    <x v="0"/>
    <x v="1"/>
    <n v="403"/>
    <x v="1"/>
    <n v="133.37"/>
    <n v="1"/>
    <n v="133.37"/>
    <n v="84.590000149999995"/>
    <n v="48.77999985000001"/>
    <n v="84.590000149999995"/>
  </r>
  <r>
    <n v="66702"/>
    <d v="2019-01-31T00:00:00"/>
    <s v="31-Jan-19"/>
    <x v="0"/>
    <x v="0"/>
    <n v="5036"/>
    <x v="1"/>
    <x v="229"/>
    <x v="0"/>
    <x v="0"/>
    <x v="0"/>
    <x v="9"/>
    <n v="191"/>
    <x v="5"/>
    <n v="85"/>
    <n v="5"/>
    <n v="425"/>
    <n v="273.89999399999999"/>
    <n v="151.10000600000001"/>
    <n v="54.779998800000001"/>
  </r>
  <r>
    <n v="56217"/>
    <d v="2019-01-31T00:00:00"/>
    <s v="31-Jan-19"/>
    <x v="0"/>
    <x v="0"/>
    <n v="4140"/>
    <x v="1"/>
    <x v="14"/>
    <x v="0"/>
    <x v="0"/>
    <x v="2"/>
    <x v="21"/>
    <n v="627"/>
    <x v="0"/>
    <n v="165"/>
    <n v="2"/>
    <n v="330"/>
    <n v="245.4600068"/>
    <n v="84.539993199999998"/>
    <n v="122.7300034"/>
  </r>
  <r>
    <n v="6776"/>
    <d v="2019-01-31T00:00:00"/>
    <s v="31-Jan-19"/>
    <x v="0"/>
    <x v="0"/>
    <n v="7307"/>
    <x v="159"/>
    <x v="1"/>
    <x v="0"/>
    <x v="0"/>
    <x v="2"/>
    <x v="16"/>
    <n v="502"/>
    <x v="5"/>
    <n v="65"/>
    <n v="2"/>
    <n v="130"/>
    <n v="67.199996940000005"/>
    <n v="62.800003059999995"/>
    <n v="33.599998470000003"/>
  </r>
  <r>
    <n v="64599"/>
    <d v="2019-01-31T00:00:00"/>
    <s v="31-Jan-19"/>
    <x v="0"/>
    <x v="0"/>
    <n v="3315"/>
    <x v="294"/>
    <x v="230"/>
    <x v="0"/>
    <x v="0"/>
    <x v="2"/>
    <x v="6"/>
    <n v="365"/>
    <x v="1"/>
    <n v="94.75"/>
    <n v="4"/>
    <n v="379"/>
    <n v="122.2799988"/>
    <n v="256.72000120000001"/>
    <n v="30.5699997"/>
  </r>
  <r>
    <n v="19168"/>
    <d v="2019-01-31T00:00:00"/>
    <s v="31-Jan-19"/>
    <x v="0"/>
    <x v="0"/>
    <n v="2170"/>
    <x v="1"/>
    <x v="125"/>
    <x v="0"/>
    <x v="0"/>
    <x v="0"/>
    <x v="9"/>
    <n v="191"/>
    <x v="5"/>
    <n v="85"/>
    <n v="5"/>
    <n v="425"/>
    <n v="273.89999399999999"/>
    <n v="151.10000600000001"/>
    <n v="54.779998800000001"/>
  </r>
  <r>
    <n v="56172"/>
    <d v="2019-01-30T00:00:00"/>
    <s v="30-Jan-19"/>
    <x v="1"/>
    <x v="0"/>
    <n v="2737"/>
    <x v="1"/>
    <x v="9"/>
    <x v="1"/>
    <x v="1"/>
    <x v="2"/>
    <x v="21"/>
    <n v="627"/>
    <x v="0"/>
    <n v="165"/>
    <n v="5"/>
    <n v="825"/>
    <n v="613.65001700000005"/>
    <n v="211.34998299999995"/>
    <n v="122.73000340000002"/>
  </r>
  <r>
    <n v="66587"/>
    <d v="2019-01-30T00:00:00"/>
    <s v="30-Jan-19"/>
    <x v="1"/>
    <x v="0"/>
    <n v="3050"/>
    <x v="1"/>
    <x v="9"/>
    <x v="1"/>
    <x v="1"/>
    <x v="0"/>
    <x v="1"/>
    <n v="403"/>
    <x v="1"/>
    <n v="133.37"/>
    <n v="1"/>
    <n v="133.37"/>
    <n v="84.590000149999995"/>
    <n v="48.77999985000001"/>
    <n v="84.590000149999995"/>
  </r>
  <r>
    <n v="60317"/>
    <d v="2019-01-30T00:00:00"/>
    <s v="30-Jan-19"/>
    <x v="1"/>
    <x v="0"/>
    <n v="3484"/>
    <x v="535"/>
    <x v="231"/>
    <x v="0"/>
    <x v="0"/>
    <x v="2"/>
    <x v="21"/>
    <n v="627"/>
    <x v="0"/>
    <n v="165"/>
    <n v="2"/>
    <n v="330"/>
    <n v="245.4600068"/>
    <n v="84.539993199999998"/>
    <n v="122.7300034"/>
  </r>
  <r>
    <n v="64531"/>
    <d v="2019-01-30T00:00:00"/>
    <s v="30-Jan-19"/>
    <x v="1"/>
    <x v="0"/>
    <n v="3364"/>
    <x v="342"/>
    <x v="232"/>
    <x v="0"/>
    <x v="0"/>
    <x v="0"/>
    <x v="9"/>
    <n v="191"/>
    <x v="5"/>
    <n v="85"/>
    <n v="5"/>
    <n v="425"/>
    <n v="273.89999399999999"/>
    <n v="151.10000600000001"/>
    <n v="54.779998800000001"/>
  </r>
  <r>
    <n v="58623"/>
    <d v="2019-01-30T00:00:00"/>
    <s v="30-Jan-19"/>
    <x v="1"/>
    <x v="0"/>
    <n v="5088"/>
    <x v="1"/>
    <x v="58"/>
    <x v="0"/>
    <x v="0"/>
    <x v="2"/>
    <x v="16"/>
    <n v="502"/>
    <x v="5"/>
    <n v="65"/>
    <n v="2"/>
    <n v="130"/>
    <n v="67.199996940000005"/>
    <n v="62.800003059999995"/>
    <n v="33.599998470000003"/>
  </r>
  <r>
    <n v="2203"/>
    <d v="2019-01-29T00:00:00"/>
    <s v="29-Jan-19"/>
    <x v="2"/>
    <x v="0"/>
    <n v="7701"/>
    <x v="220"/>
    <x v="9"/>
    <x v="1"/>
    <x v="1"/>
    <x v="2"/>
    <x v="16"/>
    <n v="502"/>
    <x v="5"/>
    <n v="65"/>
    <n v="5"/>
    <n v="325"/>
    <n v="167.99999235000001"/>
    <n v="157.00000764999999"/>
    <n v="33.599998470000003"/>
  </r>
  <r>
    <n v="68645"/>
    <d v="2019-01-29T00:00:00"/>
    <s v="29-Jan-19"/>
    <x v="2"/>
    <x v="0"/>
    <n v="10013"/>
    <x v="1"/>
    <x v="27"/>
    <x v="1"/>
    <x v="0"/>
    <x v="0"/>
    <x v="46"/>
    <n v="364"/>
    <x v="6"/>
    <n v="209.99"/>
    <n v="1"/>
    <n v="209.99"/>
    <n v="104.4673756"/>
    <n v="105.52262440000001"/>
    <n v="104.4673756"/>
  </r>
  <r>
    <n v="68645"/>
    <d v="2019-01-29T00:00:00"/>
    <s v="29-Jan-19"/>
    <x v="2"/>
    <x v="0"/>
    <n v="10013"/>
    <x v="1"/>
    <x v="27"/>
    <x v="1"/>
    <x v="0"/>
    <x v="0"/>
    <x v="1"/>
    <n v="403"/>
    <x v="1"/>
    <n v="133.37"/>
    <n v="1"/>
    <n v="133.37"/>
    <n v="84.590000149999995"/>
    <n v="48.77999985000001"/>
    <n v="84.590000149999995"/>
  </r>
  <r>
    <n v="19444"/>
    <d v="2019-01-29T00:00:00"/>
    <s v="29-Jan-19"/>
    <x v="2"/>
    <x v="0"/>
    <n v="2916"/>
    <x v="39"/>
    <x v="11"/>
    <x v="1"/>
    <x v="0"/>
    <x v="0"/>
    <x v="16"/>
    <n v="502"/>
    <x v="5"/>
    <n v="65"/>
    <n v="4"/>
    <n v="260"/>
    <n v="134.39999388000001"/>
    <n v="125.60000611999999"/>
    <n v="33.599998470000003"/>
  </r>
  <r>
    <n v="54446"/>
    <d v="2019-01-29T00:00:00"/>
    <s v="29-Jan-19"/>
    <x v="2"/>
    <x v="0"/>
    <n v="12094"/>
    <x v="1"/>
    <x v="17"/>
    <x v="0"/>
    <x v="0"/>
    <x v="2"/>
    <x v="16"/>
    <n v="502"/>
    <x v="5"/>
    <n v="65"/>
    <n v="2"/>
    <n v="130"/>
    <n v="67.199996940000005"/>
    <n v="62.800003059999995"/>
    <n v="33.599998470000003"/>
  </r>
  <r>
    <n v="68700"/>
    <d v="2019-01-29T00:00:00"/>
    <s v="29-Jan-19"/>
    <x v="2"/>
    <x v="0"/>
    <n v="11078"/>
    <x v="536"/>
    <x v="233"/>
    <x v="0"/>
    <x v="0"/>
    <x v="2"/>
    <x v="6"/>
    <n v="365"/>
    <x v="1"/>
    <n v="94.75"/>
    <n v="4"/>
    <n v="379"/>
    <n v="122.2799988"/>
    <n v="256.72000120000001"/>
    <n v="30.5699997"/>
  </r>
  <r>
    <n v="64451"/>
    <d v="2019-01-29T00:00:00"/>
    <s v="29-Jan-19"/>
    <x v="2"/>
    <x v="0"/>
    <n v="4210"/>
    <x v="537"/>
    <x v="79"/>
    <x v="0"/>
    <x v="0"/>
    <x v="0"/>
    <x v="9"/>
    <n v="191"/>
    <x v="5"/>
    <n v="85"/>
    <n v="5"/>
    <n v="425"/>
    <n v="273.89999399999999"/>
    <n v="151.10000600000001"/>
    <n v="54.779998800000001"/>
  </r>
  <r>
    <n v="60567"/>
    <d v="2019-01-28T00:00:00"/>
    <s v="28-Jan-19"/>
    <x v="3"/>
    <x v="0"/>
    <n v="8517"/>
    <x v="1"/>
    <x v="8"/>
    <x v="1"/>
    <x v="1"/>
    <x v="2"/>
    <x v="16"/>
    <n v="502"/>
    <x v="5"/>
    <n v="65"/>
    <n v="5"/>
    <n v="325"/>
    <n v="167.99999235000001"/>
    <n v="157.00000764999999"/>
    <n v="33.599998470000003"/>
  </r>
  <r>
    <n v="64362"/>
    <d v="2019-01-28T00:00:00"/>
    <s v="28-Jan-19"/>
    <x v="3"/>
    <x v="0"/>
    <n v="2123"/>
    <x v="538"/>
    <x v="9"/>
    <x v="1"/>
    <x v="1"/>
    <x v="0"/>
    <x v="4"/>
    <n v="957"/>
    <x v="3"/>
    <n v="80"/>
    <n v="1"/>
    <n v="80"/>
    <n v="47.430000309999997"/>
    <n v="32.569999690000003"/>
    <n v="47.430000309999997"/>
  </r>
  <r>
    <n v="58239"/>
    <d v="2019-01-28T00:00:00"/>
    <s v="28-Jan-19"/>
    <x v="3"/>
    <x v="0"/>
    <n v="10166"/>
    <x v="1"/>
    <x v="27"/>
    <x v="1"/>
    <x v="0"/>
    <x v="0"/>
    <x v="9"/>
    <n v="191"/>
    <x v="5"/>
    <n v="85"/>
    <n v="4"/>
    <n v="340"/>
    <n v="219.11999520000001"/>
    <n v="120.88000479999999"/>
    <n v="54.779998800000001"/>
  </r>
  <r>
    <n v="49622"/>
    <d v="2019-01-28T00:00:00"/>
    <s v="28-Jan-19"/>
    <x v="3"/>
    <x v="0"/>
    <n v="7112"/>
    <x v="515"/>
    <x v="34"/>
    <x v="1"/>
    <x v="0"/>
    <x v="0"/>
    <x v="21"/>
    <n v="627"/>
    <x v="0"/>
    <n v="165"/>
    <n v="4"/>
    <n v="660"/>
    <n v="490.9200136"/>
    <n v="169.0799864"/>
    <n v="122.7300034"/>
  </r>
  <r>
    <n v="2937"/>
    <d v="2019-01-28T00:00:00"/>
    <s v="28-Jan-19"/>
    <x v="3"/>
    <x v="0"/>
    <n v="10860"/>
    <x v="200"/>
    <x v="214"/>
    <x v="0"/>
    <x v="0"/>
    <x v="2"/>
    <x v="16"/>
    <n v="502"/>
    <x v="5"/>
    <n v="65"/>
    <n v="2"/>
    <n v="130"/>
    <n v="67.199996940000005"/>
    <n v="62.800003059999995"/>
    <n v="33.599998470000003"/>
  </r>
  <r>
    <n v="62336"/>
    <d v="2019-01-28T00:00:00"/>
    <s v="28-Jan-19"/>
    <x v="3"/>
    <x v="0"/>
    <n v="9385"/>
    <x v="387"/>
    <x v="234"/>
    <x v="0"/>
    <x v="0"/>
    <x v="0"/>
    <x v="9"/>
    <n v="191"/>
    <x v="5"/>
    <n v="85"/>
    <n v="5"/>
    <n v="425"/>
    <n v="273.89999399999999"/>
    <n v="151.10000600000001"/>
    <n v="54.779998800000001"/>
  </r>
  <r>
    <n v="55636"/>
    <d v="2019-01-27T00:00:00"/>
    <s v="27-Jan-19"/>
    <x v="4"/>
    <x v="1"/>
    <n v="5011"/>
    <x v="30"/>
    <x v="9"/>
    <x v="1"/>
    <x v="1"/>
    <x v="2"/>
    <x v="41"/>
    <n v="565"/>
    <x v="1"/>
    <n v="70"/>
    <n v="5"/>
    <n v="350"/>
    <n v="195.75000764999999"/>
    <n v="154.24999235000001"/>
    <n v="39.150001529999997"/>
  </r>
  <r>
    <n v="58034"/>
    <d v="2019-01-27T00:00:00"/>
    <s v="27-Jan-19"/>
    <x v="4"/>
    <x v="1"/>
    <n v="6277"/>
    <x v="1"/>
    <x v="9"/>
    <x v="1"/>
    <x v="1"/>
    <x v="2"/>
    <x v="9"/>
    <n v="191"/>
    <x v="5"/>
    <n v="85"/>
    <n v="5"/>
    <n v="425"/>
    <n v="273.89999399999999"/>
    <n v="151.10000600000001"/>
    <n v="54.779998800000001"/>
  </r>
  <r>
    <n v="66423"/>
    <d v="2019-01-27T00:00:00"/>
    <s v="27-Jan-19"/>
    <x v="4"/>
    <x v="1"/>
    <n v="6346"/>
    <x v="417"/>
    <x v="9"/>
    <x v="1"/>
    <x v="1"/>
    <x v="1"/>
    <x v="1"/>
    <n v="403"/>
    <x v="1"/>
    <n v="133.37"/>
    <n v="1"/>
    <n v="133.37"/>
    <n v="84.590000149999995"/>
    <n v="48.77999985000001"/>
    <n v="84.590000149999995"/>
  </r>
  <r>
    <n v="66411"/>
    <d v="2019-01-27T00:00:00"/>
    <s v="27-Jan-19"/>
    <x v="4"/>
    <x v="1"/>
    <n v="8348"/>
    <x v="321"/>
    <x v="9"/>
    <x v="1"/>
    <x v="1"/>
    <x v="1"/>
    <x v="1"/>
    <n v="403"/>
    <x v="1"/>
    <n v="133.37"/>
    <n v="1"/>
    <n v="133.37"/>
    <n v="84.590000149999995"/>
    <n v="48.77999985000001"/>
    <n v="84.590000149999995"/>
  </r>
  <r>
    <n v="60146"/>
    <d v="2019-01-27T00:00:00"/>
    <s v="27-Jan-19"/>
    <x v="4"/>
    <x v="1"/>
    <n v="9528"/>
    <x v="539"/>
    <x v="9"/>
    <x v="1"/>
    <x v="1"/>
    <x v="2"/>
    <x v="9"/>
    <n v="191"/>
    <x v="5"/>
    <n v="85"/>
    <n v="5"/>
    <n v="425"/>
    <n v="273.89999399999999"/>
    <n v="151.10000600000001"/>
    <n v="54.779998800000001"/>
  </r>
  <r>
    <n v="8123"/>
    <d v="2019-01-27T00:00:00"/>
    <s v="27-Jan-19"/>
    <x v="4"/>
    <x v="1"/>
    <n v="11290"/>
    <x v="1"/>
    <x v="9"/>
    <x v="1"/>
    <x v="1"/>
    <x v="2"/>
    <x v="16"/>
    <n v="502"/>
    <x v="5"/>
    <n v="65"/>
    <n v="5"/>
    <n v="325"/>
    <n v="167.99999235000001"/>
    <n v="157.00000764999999"/>
    <n v="33.599998470000003"/>
  </r>
  <r>
    <n v="51911"/>
    <d v="2019-01-27T00:00:00"/>
    <s v="27-Jan-19"/>
    <x v="4"/>
    <x v="1"/>
    <n v="11339"/>
    <x v="226"/>
    <x v="21"/>
    <x v="1"/>
    <x v="0"/>
    <x v="0"/>
    <x v="9"/>
    <n v="191"/>
    <x v="5"/>
    <n v="85"/>
    <n v="4"/>
    <n v="340"/>
    <n v="219.11999520000001"/>
    <n v="120.88000479999999"/>
    <n v="54.779998800000001"/>
  </r>
  <r>
    <n v="13736"/>
    <d v="2019-01-27T00:00:00"/>
    <s v="27-Jan-19"/>
    <x v="4"/>
    <x v="1"/>
    <n v="1086"/>
    <x v="1"/>
    <x v="11"/>
    <x v="1"/>
    <x v="0"/>
    <x v="0"/>
    <x v="16"/>
    <n v="502"/>
    <x v="5"/>
    <n v="65"/>
    <n v="4"/>
    <n v="260"/>
    <n v="134.39999388000001"/>
    <n v="125.60000611999999"/>
    <n v="33.599998470000003"/>
  </r>
  <r>
    <n v="62260"/>
    <d v="2019-01-27T00:00:00"/>
    <s v="27-Jan-19"/>
    <x v="4"/>
    <x v="1"/>
    <n v="9341"/>
    <x v="238"/>
    <x v="4"/>
    <x v="0"/>
    <x v="0"/>
    <x v="0"/>
    <x v="6"/>
    <n v="365"/>
    <x v="1"/>
    <n v="94.75"/>
    <n v="5"/>
    <n v="473.75"/>
    <n v="152.8499985"/>
    <n v="320.90000150000003"/>
    <n v="30.5699997"/>
  </r>
  <r>
    <n v="51865"/>
    <d v="2019-01-27T00:00:00"/>
    <s v="27-Jan-19"/>
    <x v="4"/>
    <x v="1"/>
    <n v="12431"/>
    <x v="189"/>
    <x v="235"/>
    <x v="0"/>
    <x v="0"/>
    <x v="2"/>
    <x v="6"/>
    <n v="365"/>
    <x v="1"/>
    <n v="94.75"/>
    <n v="2"/>
    <n v="189.5"/>
    <n v="61.139999400000001"/>
    <n v="128.36000060000001"/>
    <n v="30.5699997"/>
  </r>
  <r>
    <n v="10502"/>
    <d v="2019-01-27T00:00:00"/>
    <s v="27-Jan-19"/>
    <x v="4"/>
    <x v="1"/>
    <n v="3942"/>
    <x v="1"/>
    <x v="10"/>
    <x v="0"/>
    <x v="0"/>
    <x v="0"/>
    <x v="6"/>
    <n v="365"/>
    <x v="1"/>
    <n v="94.75"/>
    <n v="5"/>
    <n v="473.75"/>
    <n v="152.8499985"/>
    <n v="320.90000150000003"/>
    <n v="30.5699997"/>
  </r>
  <r>
    <n v="62237"/>
    <d v="2019-01-27T00:00:00"/>
    <s v="27-Jan-19"/>
    <x v="4"/>
    <x v="1"/>
    <n v="6758"/>
    <x v="209"/>
    <x v="167"/>
    <x v="0"/>
    <x v="0"/>
    <x v="0"/>
    <x v="6"/>
    <n v="365"/>
    <x v="1"/>
    <n v="94.75"/>
    <n v="5"/>
    <n v="473.75"/>
    <n v="152.8499985"/>
    <n v="320.90000150000003"/>
    <n v="30.5699997"/>
  </r>
  <r>
    <n v="8410"/>
    <d v="2019-01-26T00:00:00"/>
    <s v="26-Jan-19"/>
    <x v="5"/>
    <x v="1"/>
    <n v="259"/>
    <x v="148"/>
    <x v="9"/>
    <x v="1"/>
    <x v="1"/>
    <x v="2"/>
    <x v="16"/>
    <n v="502"/>
    <x v="5"/>
    <n v="65"/>
    <n v="5"/>
    <n v="325"/>
    <n v="167.99999235000001"/>
    <n v="157.00000764999999"/>
    <n v="33.599998470000003"/>
  </r>
  <r>
    <n v="19610"/>
    <d v="2019-01-26T00:00:00"/>
    <s v="26-Jan-19"/>
    <x v="5"/>
    <x v="1"/>
    <n v="387"/>
    <x v="33"/>
    <x v="9"/>
    <x v="1"/>
    <x v="1"/>
    <x v="0"/>
    <x v="5"/>
    <n v="1004"/>
    <x v="4"/>
    <n v="460.58"/>
    <n v="1"/>
    <n v="460.58"/>
    <n v="268.7900085"/>
    <n v="191.78999149999999"/>
    <n v="268.7900085"/>
  </r>
  <r>
    <n v="53505"/>
    <d v="2019-01-26T00:00:00"/>
    <s v="26-Jan-19"/>
    <x v="5"/>
    <x v="1"/>
    <n v="3099"/>
    <x v="540"/>
    <x v="9"/>
    <x v="1"/>
    <x v="1"/>
    <x v="2"/>
    <x v="16"/>
    <n v="502"/>
    <x v="5"/>
    <n v="65"/>
    <n v="5"/>
    <n v="325"/>
    <n v="167.99999235000001"/>
    <n v="157.00000764999999"/>
    <n v="33.599998470000003"/>
  </r>
  <r>
    <n v="15673"/>
    <d v="2019-01-26T00:00:00"/>
    <s v="26-Jan-19"/>
    <x v="5"/>
    <x v="1"/>
    <n v="3784"/>
    <x v="147"/>
    <x v="9"/>
    <x v="1"/>
    <x v="1"/>
    <x v="0"/>
    <x v="5"/>
    <n v="1004"/>
    <x v="4"/>
    <n v="460.58"/>
    <n v="1"/>
    <n v="460.58"/>
    <n v="268.7900085"/>
    <n v="191.78999149999999"/>
    <n v="268.7900085"/>
  </r>
  <r>
    <n v="66351"/>
    <d v="2019-01-26T00:00:00"/>
    <s v="26-Jan-19"/>
    <x v="5"/>
    <x v="1"/>
    <n v="4697"/>
    <x v="541"/>
    <x v="9"/>
    <x v="1"/>
    <x v="1"/>
    <x v="0"/>
    <x v="1"/>
    <n v="403"/>
    <x v="1"/>
    <n v="133.37"/>
    <n v="1"/>
    <n v="133.37"/>
    <n v="84.590000149999995"/>
    <n v="48.77999985000001"/>
    <n v="84.590000149999995"/>
  </r>
  <r>
    <n v="64292"/>
    <d v="2019-01-26T00:00:00"/>
    <s v="26-Jan-19"/>
    <x v="5"/>
    <x v="1"/>
    <n v="5120"/>
    <x v="1"/>
    <x v="9"/>
    <x v="1"/>
    <x v="1"/>
    <x v="1"/>
    <x v="4"/>
    <n v="957"/>
    <x v="3"/>
    <n v="80"/>
    <n v="1"/>
    <n v="80"/>
    <n v="47.430000309999997"/>
    <n v="32.569999690000003"/>
    <n v="47.430000309999997"/>
  </r>
  <r>
    <n v="55876"/>
    <d v="2019-01-26T00:00:00"/>
    <s v="26-Jan-19"/>
    <x v="5"/>
    <x v="1"/>
    <n v="5421"/>
    <x v="542"/>
    <x v="9"/>
    <x v="1"/>
    <x v="1"/>
    <x v="2"/>
    <x v="6"/>
    <n v="365"/>
    <x v="1"/>
    <n v="94.75"/>
    <n v="5"/>
    <n v="473.75"/>
    <n v="152.8499985"/>
    <n v="320.90000150000003"/>
    <n v="30.5699997"/>
  </r>
  <r>
    <n v="4269"/>
    <d v="2019-01-26T00:00:00"/>
    <s v="26-Jan-19"/>
    <x v="5"/>
    <x v="1"/>
    <n v="6523"/>
    <x v="1"/>
    <x v="9"/>
    <x v="1"/>
    <x v="1"/>
    <x v="1"/>
    <x v="16"/>
    <n v="502"/>
    <x v="5"/>
    <n v="65"/>
    <n v="5"/>
    <n v="325"/>
    <n v="167.99999235000001"/>
    <n v="157.00000764999999"/>
    <n v="33.599998470000003"/>
  </r>
  <r>
    <n v="62193"/>
    <d v="2019-01-26T00:00:00"/>
    <s v="26-Jan-19"/>
    <x v="5"/>
    <x v="1"/>
    <n v="7003"/>
    <x v="543"/>
    <x v="9"/>
    <x v="1"/>
    <x v="1"/>
    <x v="1"/>
    <x v="4"/>
    <n v="957"/>
    <x v="3"/>
    <n v="80"/>
    <n v="1"/>
    <n v="80"/>
    <n v="47.430000309999997"/>
    <n v="32.569999690000003"/>
    <n v="47.430000309999997"/>
  </r>
  <r>
    <n v="20234"/>
    <d v="2019-01-26T00:00:00"/>
    <s v="26-Jan-19"/>
    <x v="5"/>
    <x v="1"/>
    <n v="7132"/>
    <x v="196"/>
    <x v="9"/>
    <x v="1"/>
    <x v="1"/>
    <x v="0"/>
    <x v="5"/>
    <n v="1004"/>
    <x v="4"/>
    <n v="460.58"/>
    <n v="1"/>
    <n v="460.58"/>
    <n v="268.7900085"/>
    <n v="191.78999149999999"/>
    <n v="268.7900085"/>
  </r>
  <r>
    <n v="11513"/>
    <d v="2019-01-26T00:00:00"/>
    <s v="26-Jan-19"/>
    <x v="5"/>
    <x v="1"/>
    <n v="8103"/>
    <x v="135"/>
    <x v="9"/>
    <x v="1"/>
    <x v="1"/>
    <x v="0"/>
    <x v="5"/>
    <n v="1004"/>
    <x v="4"/>
    <n v="460.58"/>
    <n v="1"/>
    <n v="460.58"/>
    <n v="268.7900085"/>
    <n v="191.78999149999999"/>
    <n v="268.7900085"/>
  </r>
  <r>
    <n v="64813"/>
    <d v="2019-01-26T00:00:00"/>
    <s v="26-Jan-19"/>
    <x v="5"/>
    <x v="1"/>
    <n v="10018"/>
    <x v="320"/>
    <x v="27"/>
    <x v="1"/>
    <x v="0"/>
    <x v="0"/>
    <x v="16"/>
    <n v="502"/>
    <x v="5"/>
    <n v="65"/>
    <n v="4"/>
    <n v="260"/>
    <n v="134.39999388000001"/>
    <n v="125.60000611999999"/>
    <n v="33.599998470000003"/>
  </r>
  <r>
    <n v="47002"/>
    <d v="2019-01-26T00:00:00"/>
    <s v="26-Jan-19"/>
    <x v="5"/>
    <x v="1"/>
    <n v="4596"/>
    <x v="308"/>
    <x v="236"/>
    <x v="0"/>
    <x v="0"/>
    <x v="0"/>
    <x v="6"/>
    <n v="365"/>
    <x v="1"/>
    <n v="94.75"/>
    <n v="5"/>
    <n v="473.75"/>
    <n v="152.8499985"/>
    <n v="320.90000150000003"/>
    <n v="30.5699997"/>
  </r>
  <r>
    <n v="64894"/>
    <d v="2019-01-26T00:00:00"/>
    <s v="26-Jan-19"/>
    <x v="5"/>
    <x v="1"/>
    <n v="7492"/>
    <x v="1"/>
    <x v="51"/>
    <x v="0"/>
    <x v="0"/>
    <x v="0"/>
    <x v="9"/>
    <n v="191"/>
    <x v="5"/>
    <n v="85"/>
    <n v="5"/>
    <n v="425"/>
    <n v="273.89999399999999"/>
    <n v="151.10000600000001"/>
    <n v="54.779998800000001"/>
  </r>
  <r>
    <n v="64222"/>
    <d v="2019-01-26T00:00:00"/>
    <s v="26-Jan-19"/>
    <x v="5"/>
    <x v="1"/>
    <n v="4848"/>
    <x v="192"/>
    <x v="237"/>
    <x v="0"/>
    <x v="0"/>
    <x v="2"/>
    <x v="9"/>
    <n v="191"/>
    <x v="5"/>
    <n v="85"/>
    <n v="4"/>
    <n v="340"/>
    <n v="219.11999520000001"/>
    <n v="120.88000479999999"/>
    <n v="54.779998800000001"/>
  </r>
  <r>
    <n v="62072"/>
    <d v="2019-01-25T00:00:00"/>
    <s v="25-Jan-19"/>
    <x v="6"/>
    <x v="0"/>
    <n v="1146"/>
    <x v="229"/>
    <x v="9"/>
    <x v="1"/>
    <x v="1"/>
    <x v="0"/>
    <x v="1"/>
    <n v="403"/>
    <x v="1"/>
    <n v="133.37"/>
    <n v="1"/>
    <n v="133.37"/>
    <n v="84.590000149999995"/>
    <n v="48.77999985000001"/>
    <n v="84.590000149999995"/>
  </r>
  <r>
    <n v="64163"/>
    <d v="2019-01-25T00:00:00"/>
    <s v="25-Jan-19"/>
    <x v="6"/>
    <x v="0"/>
    <n v="3975"/>
    <x v="544"/>
    <x v="9"/>
    <x v="1"/>
    <x v="1"/>
    <x v="0"/>
    <x v="1"/>
    <n v="403"/>
    <x v="1"/>
    <n v="133.37"/>
    <n v="1"/>
    <n v="133.37"/>
    <n v="84.590000149999995"/>
    <n v="48.77999985000001"/>
    <n v="84.590000149999995"/>
  </r>
  <r>
    <n v="62117"/>
    <d v="2019-01-25T00:00:00"/>
    <s v="25-Jan-19"/>
    <x v="6"/>
    <x v="0"/>
    <n v="5113"/>
    <x v="477"/>
    <x v="9"/>
    <x v="1"/>
    <x v="1"/>
    <x v="0"/>
    <x v="6"/>
    <n v="365"/>
    <x v="1"/>
    <n v="94.75"/>
    <n v="1"/>
    <n v="94.75"/>
    <n v="30.5699997"/>
    <n v="64.180000300000003"/>
    <n v="30.5699997"/>
  </r>
  <r>
    <n v="59301"/>
    <d v="2019-01-25T00:00:00"/>
    <s v="25-Jan-19"/>
    <x v="6"/>
    <x v="0"/>
    <n v="5364"/>
    <x v="259"/>
    <x v="9"/>
    <x v="1"/>
    <x v="1"/>
    <x v="2"/>
    <x v="16"/>
    <n v="502"/>
    <x v="5"/>
    <n v="65"/>
    <n v="5"/>
    <n v="325"/>
    <n v="167.99999235000001"/>
    <n v="157.00000764999999"/>
    <n v="33.599998470000003"/>
  </r>
  <r>
    <n v="57929"/>
    <d v="2019-01-25T00:00:00"/>
    <s v="25-Jan-19"/>
    <x v="6"/>
    <x v="0"/>
    <n v="7720"/>
    <x v="503"/>
    <x v="9"/>
    <x v="1"/>
    <x v="1"/>
    <x v="2"/>
    <x v="21"/>
    <n v="627"/>
    <x v="0"/>
    <n v="165"/>
    <n v="5"/>
    <n v="825"/>
    <n v="613.65001700000005"/>
    <n v="211.34998299999995"/>
    <n v="122.73000340000002"/>
  </r>
  <r>
    <n v="51725"/>
    <d v="2019-01-25T00:00:00"/>
    <s v="25-Jan-19"/>
    <x v="6"/>
    <x v="0"/>
    <n v="11254"/>
    <x v="1"/>
    <x v="9"/>
    <x v="1"/>
    <x v="1"/>
    <x v="2"/>
    <x v="6"/>
    <n v="365"/>
    <x v="1"/>
    <n v="94.75"/>
    <n v="5"/>
    <n v="473.75"/>
    <n v="152.8499985"/>
    <n v="320.90000150000003"/>
    <n v="30.5699997"/>
  </r>
  <r>
    <n v="51746"/>
    <d v="2019-01-25T00:00:00"/>
    <s v="25-Jan-19"/>
    <x v="6"/>
    <x v="0"/>
    <n v="12291"/>
    <x v="545"/>
    <x v="9"/>
    <x v="1"/>
    <x v="1"/>
    <x v="2"/>
    <x v="21"/>
    <n v="627"/>
    <x v="0"/>
    <n v="165"/>
    <n v="5"/>
    <n v="825"/>
    <n v="613.65001700000005"/>
    <n v="211.34998299999995"/>
    <n v="122.73000340000002"/>
  </r>
  <r>
    <n v="45746"/>
    <d v="2019-01-25T00:00:00"/>
    <s v="25-Jan-19"/>
    <x v="6"/>
    <x v="0"/>
    <n v="7112"/>
    <x v="515"/>
    <x v="83"/>
    <x v="2"/>
    <x v="0"/>
    <x v="0"/>
    <x v="16"/>
    <n v="502"/>
    <x v="5"/>
    <n v="65"/>
    <n v="4"/>
    <n v="260"/>
    <n v="134.39999388000001"/>
    <n v="125.60000611999999"/>
    <n v="33.599998470000003"/>
  </r>
  <r>
    <n v="68369"/>
    <d v="2019-01-25T00:00:00"/>
    <s v="25-Jan-19"/>
    <x v="6"/>
    <x v="0"/>
    <n v="8391"/>
    <x v="1"/>
    <x v="134"/>
    <x v="0"/>
    <x v="0"/>
    <x v="0"/>
    <x v="6"/>
    <n v="365"/>
    <x v="1"/>
    <n v="94.75"/>
    <n v="5"/>
    <n v="473.75"/>
    <n v="152.8499985"/>
    <n v="320.90000150000003"/>
    <n v="30.5699997"/>
  </r>
  <r>
    <n v="68374"/>
    <d v="2019-01-25T00:00:00"/>
    <s v="25-Jan-19"/>
    <x v="6"/>
    <x v="0"/>
    <n v="10549"/>
    <x v="346"/>
    <x v="173"/>
    <x v="0"/>
    <x v="0"/>
    <x v="0"/>
    <x v="6"/>
    <n v="365"/>
    <x v="1"/>
    <n v="94.75"/>
    <n v="5"/>
    <n v="473.75"/>
    <n v="152.8499985"/>
    <n v="320.90000150000003"/>
    <n v="30.5699997"/>
  </r>
  <r>
    <n v="67292"/>
    <d v="2019-01-25T00:00:00"/>
    <s v="25-Jan-19"/>
    <x v="6"/>
    <x v="0"/>
    <n v="9671"/>
    <x v="1"/>
    <x v="161"/>
    <x v="0"/>
    <x v="0"/>
    <x v="0"/>
    <x v="9"/>
    <n v="191"/>
    <x v="5"/>
    <n v="85"/>
    <n v="5"/>
    <n v="425"/>
    <n v="273.89999399999999"/>
    <n v="151.10000600000001"/>
    <n v="54.779998800000001"/>
  </r>
  <r>
    <n v="44816"/>
    <d v="2019-01-25T00:00:00"/>
    <s v="25-Jan-19"/>
    <x v="6"/>
    <x v="0"/>
    <n v="3141"/>
    <x v="546"/>
    <x v="238"/>
    <x v="0"/>
    <x v="0"/>
    <x v="0"/>
    <x v="6"/>
    <n v="365"/>
    <x v="1"/>
    <n v="94.75"/>
    <n v="5"/>
    <n v="473.75"/>
    <n v="152.8499985"/>
    <n v="320.90000150000003"/>
    <n v="30.5699997"/>
  </r>
  <r>
    <n v="68428"/>
    <d v="2019-01-25T00:00:00"/>
    <s v="25-Jan-19"/>
    <x v="6"/>
    <x v="0"/>
    <n v="3471"/>
    <x v="547"/>
    <x v="81"/>
    <x v="0"/>
    <x v="0"/>
    <x v="2"/>
    <x v="9"/>
    <n v="191"/>
    <x v="5"/>
    <n v="85"/>
    <n v="4"/>
    <n v="340"/>
    <n v="219.11999520000001"/>
    <n v="120.88000479999999"/>
    <n v="54.779998800000001"/>
  </r>
  <r>
    <n v="17211"/>
    <d v="2019-01-25T00:00:00"/>
    <s v="25-Jan-19"/>
    <x v="6"/>
    <x v="0"/>
    <n v="1595"/>
    <x v="1"/>
    <x v="125"/>
    <x v="0"/>
    <x v="0"/>
    <x v="0"/>
    <x v="9"/>
    <n v="191"/>
    <x v="5"/>
    <n v="85"/>
    <n v="5"/>
    <n v="425"/>
    <n v="273.89999399999999"/>
    <n v="151.10000600000001"/>
    <n v="54.779998800000001"/>
  </r>
  <r>
    <n v="53816"/>
    <d v="2019-01-24T00:00:00"/>
    <s v="24-Jan-19"/>
    <x v="0"/>
    <x v="0"/>
    <n v="8360"/>
    <x v="1"/>
    <x v="9"/>
    <x v="1"/>
    <x v="1"/>
    <x v="0"/>
    <x v="9"/>
    <n v="191"/>
    <x v="5"/>
    <n v="85"/>
    <n v="1"/>
    <n v="85"/>
    <n v="54.779998800000001"/>
    <n v="30.220001199999999"/>
    <n v="54.779998800000001"/>
  </r>
  <r>
    <n v="53810"/>
    <d v="2019-01-24T00:00:00"/>
    <s v="24-Jan-19"/>
    <x v="0"/>
    <x v="0"/>
    <n v="11455"/>
    <x v="45"/>
    <x v="9"/>
    <x v="1"/>
    <x v="1"/>
    <x v="2"/>
    <x v="21"/>
    <n v="627"/>
    <x v="0"/>
    <n v="165"/>
    <n v="5"/>
    <n v="825"/>
    <n v="613.65001700000005"/>
    <n v="211.34998299999995"/>
    <n v="122.73000340000002"/>
  </r>
  <r>
    <n v="13890"/>
    <d v="2019-01-24T00:00:00"/>
    <s v="24-Jan-19"/>
    <x v="0"/>
    <x v="0"/>
    <n v="9120"/>
    <x v="304"/>
    <x v="27"/>
    <x v="1"/>
    <x v="0"/>
    <x v="0"/>
    <x v="16"/>
    <n v="502"/>
    <x v="5"/>
    <n v="65"/>
    <n v="5"/>
    <n v="325"/>
    <n v="167.99999235000001"/>
    <n v="157.00000764999999"/>
    <n v="33.599998470000003"/>
  </r>
  <r>
    <n v="64053"/>
    <d v="2019-01-24T00:00:00"/>
    <s v="24-Jan-19"/>
    <x v="0"/>
    <x v="0"/>
    <n v="10121"/>
    <x v="1"/>
    <x v="27"/>
    <x v="1"/>
    <x v="0"/>
    <x v="0"/>
    <x v="1"/>
    <n v="403"/>
    <x v="1"/>
    <n v="133.37"/>
    <n v="1"/>
    <n v="133.37"/>
    <n v="84.590000149999995"/>
    <n v="48.77999985000001"/>
    <n v="84.590000149999995"/>
  </r>
  <r>
    <n v="64053"/>
    <d v="2019-01-24T00:00:00"/>
    <s v="24-Jan-19"/>
    <x v="0"/>
    <x v="0"/>
    <n v="10121"/>
    <x v="1"/>
    <x v="27"/>
    <x v="1"/>
    <x v="0"/>
    <x v="0"/>
    <x v="1"/>
    <n v="403"/>
    <x v="1"/>
    <n v="133.37"/>
    <n v="1"/>
    <n v="133.37"/>
    <n v="84.590000149999995"/>
    <n v="48.77999985000001"/>
    <n v="84.590000149999995"/>
  </r>
  <r>
    <n v="68337"/>
    <d v="2019-01-24T00:00:00"/>
    <s v="24-Jan-19"/>
    <x v="0"/>
    <x v="0"/>
    <n v="8897"/>
    <x v="548"/>
    <x v="13"/>
    <x v="1"/>
    <x v="0"/>
    <x v="0"/>
    <x v="21"/>
    <n v="627"/>
    <x v="0"/>
    <n v="165"/>
    <n v="4"/>
    <n v="660"/>
    <n v="490.9200136"/>
    <n v="169.0799864"/>
    <n v="122.7300034"/>
  </r>
  <r>
    <n v="64066"/>
    <d v="2019-01-24T00:00:00"/>
    <s v="24-Jan-19"/>
    <x v="0"/>
    <x v="0"/>
    <n v="442"/>
    <x v="1"/>
    <x v="239"/>
    <x v="0"/>
    <x v="0"/>
    <x v="0"/>
    <x v="9"/>
    <n v="191"/>
    <x v="5"/>
    <n v="85"/>
    <n v="5"/>
    <n v="425"/>
    <n v="273.89999399999999"/>
    <n v="151.10000600000001"/>
    <n v="54.779998800000001"/>
  </r>
  <r>
    <n v="66229"/>
    <d v="2019-01-24T00:00:00"/>
    <s v="24-Jan-19"/>
    <x v="0"/>
    <x v="0"/>
    <n v="11002"/>
    <x v="1"/>
    <x v="84"/>
    <x v="0"/>
    <x v="0"/>
    <x v="2"/>
    <x v="6"/>
    <n v="365"/>
    <x v="1"/>
    <n v="94.75"/>
    <n v="4"/>
    <n v="379"/>
    <n v="122.2799988"/>
    <n v="256.72000120000001"/>
    <n v="30.5699997"/>
  </r>
  <r>
    <n v="57829"/>
    <d v="2019-01-24T00:00:00"/>
    <s v="24-Jan-19"/>
    <x v="0"/>
    <x v="0"/>
    <n v="3131"/>
    <x v="132"/>
    <x v="73"/>
    <x v="0"/>
    <x v="0"/>
    <x v="2"/>
    <x v="21"/>
    <n v="627"/>
    <x v="0"/>
    <n v="165"/>
    <n v="2"/>
    <n v="330"/>
    <n v="245.4600068"/>
    <n v="84.539993199999998"/>
    <n v="122.7300034"/>
  </r>
  <r>
    <n v="64054"/>
    <d v="2019-01-24T00:00:00"/>
    <s v="24-Jan-19"/>
    <x v="0"/>
    <x v="0"/>
    <n v="8196"/>
    <x v="338"/>
    <x v="240"/>
    <x v="0"/>
    <x v="0"/>
    <x v="2"/>
    <x v="6"/>
    <n v="365"/>
    <x v="1"/>
    <n v="94.75"/>
    <n v="4"/>
    <n v="379"/>
    <n v="122.2799988"/>
    <n v="256.72000120000001"/>
    <n v="30.5699997"/>
  </r>
  <r>
    <n v="17467"/>
    <d v="2019-01-24T00:00:00"/>
    <s v="24-Jan-19"/>
    <x v="0"/>
    <x v="0"/>
    <n v="10534"/>
    <x v="549"/>
    <x v="223"/>
    <x v="0"/>
    <x v="0"/>
    <x v="0"/>
    <x v="9"/>
    <n v="191"/>
    <x v="5"/>
    <n v="85"/>
    <n v="5"/>
    <n v="425"/>
    <n v="273.89999399999999"/>
    <n v="151.10000600000001"/>
    <n v="54.779998800000001"/>
  </r>
  <r>
    <n v="66219"/>
    <d v="2019-01-24T00:00:00"/>
    <s v="24-Jan-19"/>
    <x v="0"/>
    <x v="0"/>
    <n v="11945"/>
    <x v="1"/>
    <x v="56"/>
    <x v="0"/>
    <x v="0"/>
    <x v="0"/>
    <x v="6"/>
    <n v="365"/>
    <x v="1"/>
    <n v="94.75"/>
    <n v="5"/>
    <n v="473.75"/>
    <n v="152.8499985"/>
    <n v="320.90000150000003"/>
    <n v="30.5699997"/>
  </r>
  <r>
    <n v="19702"/>
    <d v="2019-01-24T00:00:00"/>
    <s v="24-Jan-19"/>
    <x v="0"/>
    <x v="0"/>
    <n v="4896"/>
    <x v="1"/>
    <x v="61"/>
    <x v="0"/>
    <x v="0"/>
    <x v="2"/>
    <x v="19"/>
    <n v="235"/>
    <x v="6"/>
    <n v="34.950000000000003"/>
    <n v="4"/>
    <n v="139.80000000000001"/>
    <n v="76.520004279999995"/>
    <n v="63.279995720000016"/>
    <n v="19.130001069999999"/>
  </r>
  <r>
    <n v="64065"/>
    <d v="2019-01-24T00:00:00"/>
    <s v="24-Jan-19"/>
    <x v="0"/>
    <x v="0"/>
    <n v="3444"/>
    <x v="482"/>
    <x v="10"/>
    <x v="0"/>
    <x v="0"/>
    <x v="2"/>
    <x v="9"/>
    <n v="191"/>
    <x v="5"/>
    <n v="85"/>
    <n v="4"/>
    <n v="340"/>
    <n v="219.11999520000001"/>
    <n v="120.88000479999999"/>
    <n v="54.779998800000001"/>
  </r>
  <r>
    <n v="47509"/>
    <d v="2019-01-24T00:00:00"/>
    <s v="24-Jan-19"/>
    <x v="0"/>
    <x v="0"/>
    <n v="7363"/>
    <x v="550"/>
    <x v="110"/>
    <x v="0"/>
    <x v="0"/>
    <x v="0"/>
    <x v="9"/>
    <n v="191"/>
    <x v="5"/>
    <n v="85"/>
    <n v="5"/>
    <n v="425"/>
    <n v="273.89999399999999"/>
    <n v="151.10000600000001"/>
    <n v="54.779998800000001"/>
  </r>
  <r>
    <n v="61983"/>
    <d v="2019-01-23T00:00:00"/>
    <s v="23-Jan-19"/>
    <x v="1"/>
    <x v="0"/>
    <n v="1900"/>
    <x v="551"/>
    <x v="9"/>
    <x v="1"/>
    <x v="1"/>
    <x v="0"/>
    <x v="9"/>
    <n v="191"/>
    <x v="5"/>
    <n v="85"/>
    <n v="1"/>
    <n v="85"/>
    <n v="54.779998800000001"/>
    <n v="30.220001199999999"/>
    <n v="54.779998800000001"/>
  </r>
  <r>
    <n v="61983"/>
    <d v="2019-01-23T00:00:00"/>
    <s v="23-Jan-19"/>
    <x v="1"/>
    <x v="0"/>
    <n v="1900"/>
    <x v="551"/>
    <x v="9"/>
    <x v="1"/>
    <x v="1"/>
    <x v="0"/>
    <x v="1"/>
    <n v="403"/>
    <x v="1"/>
    <n v="133.37"/>
    <n v="1"/>
    <n v="133.37"/>
    <n v="84.590000149999995"/>
    <n v="48.77999985000001"/>
    <n v="84.590000149999995"/>
  </r>
  <r>
    <n v="14730"/>
    <d v="2019-01-23T00:00:00"/>
    <s v="23-Jan-19"/>
    <x v="1"/>
    <x v="0"/>
    <n v="8098"/>
    <x v="1"/>
    <x v="9"/>
    <x v="1"/>
    <x v="1"/>
    <x v="0"/>
    <x v="1"/>
    <n v="403"/>
    <x v="1"/>
    <n v="133.37"/>
    <n v="1"/>
    <n v="133.37"/>
    <n v="84.590000149999995"/>
    <n v="48.77999985000001"/>
    <n v="84.590000149999995"/>
  </r>
  <r>
    <n v="61940"/>
    <d v="2019-01-23T00:00:00"/>
    <s v="23-Jan-19"/>
    <x v="1"/>
    <x v="0"/>
    <n v="11288"/>
    <x v="1"/>
    <x v="14"/>
    <x v="1"/>
    <x v="0"/>
    <x v="0"/>
    <x v="6"/>
    <n v="365"/>
    <x v="1"/>
    <n v="94.75"/>
    <n v="1"/>
    <n v="94.75"/>
    <n v="30.5699997"/>
    <n v="64.180000300000003"/>
    <n v="30.5699997"/>
  </r>
  <r>
    <n v="61940"/>
    <d v="2019-01-23T00:00:00"/>
    <s v="23-Jan-19"/>
    <x v="1"/>
    <x v="0"/>
    <n v="11288"/>
    <x v="1"/>
    <x v="14"/>
    <x v="1"/>
    <x v="0"/>
    <x v="0"/>
    <x v="1"/>
    <n v="403"/>
    <x v="1"/>
    <n v="133.37"/>
    <n v="1"/>
    <n v="133.37"/>
    <n v="84.590000149999995"/>
    <n v="48.77999985000001"/>
    <n v="84.590000149999995"/>
  </r>
  <r>
    <n v="11936"/>
    <d v="2019-01-23T00:00:00"/>
    <s v="23-Jan-19"/>
    <x v="1"/>
    <x v="0"/>
    <n v="724"/>
    <x v="85"/>
    <x v="11"/>
    <x v="1"/>
    <x v="0"/>
    <x v="0"/>
    <x v="41"/>
    <n v="565"/>
    <x v="1"/>
    <n v="70"/>
    <n v="5"/>
    <n v="350"/>
    <n v="195.75000764999999"/>
    <n v="154.24999235000001"/>
    <n v="39.150001529999997"/>
  </r>
  <r>
    <n v="68289"/>
    <d v="2019-01-23T00:00:00"/>
    <s v="23-Jan-19"/>
    <x v="1"/>
    <x v="0"/>
    <n v="7006"/>
    <x v="1"/>
    <x v="241"/>
    <x v="0"/>
    <x v="0"/>
    <x v="0"/>
    <x v="9"/>
    <n v="191"/>
    <x v="5"/>
    <n v="85"/>
    <n v="5"/>
    <n v="425"/>
    <n v="273.89999399999999"/>
    <n v="151.10000600000001"/>
    <n v="54.779998800000001"/>
  </r>
  <r>
    <n v="66794"/>
    <d v="2019-01-23T00:00:00"/>
    <s v="23-Jan-19"/>
    <x v="1"/>
    <x v="0"/>
    <n v="6999"/>
    <x v="552"/>
    <x v="242"/>
    <x v="0"/>
    <x v="0"/>
    <x v="0"/>
    <x v="9"/>
    <n v="191"/>
    <x v="5"/>
    <n v="85"/>
    <n v="5"/>
    <n v="425"/>
    <n v="273.89999399999999"/>
    <n v="151.10000600000001"/>
    <n v="54.779998800000001"/>
  </r>
  <r>
    <n v="61997"/>
    <d v="2019-01-23T00:00:00"/>
    <s v="23-Jan-19"/>
    <x v="1"/>
    <x v="0"/>
    <n v="4552"/>
    <x v="1"/>
    <x v="243"/>
    <x v="0"/>
    <x v="0"/>
    <x v="2"/>
    <x v="9"/>
    <n v="191"/>
    <x v="5"/>
    <n v="85"/>
    <n v="4"/>
    <n v="340"/>
    <n v="219.11999520000001"/>
    <n v="120.88000479999999"/>
    <n v="54.779998800000001"/>
  </r>
  <r>
    <n v="71038"/>
    <d v="2019-01-22T00:00:00"/>
    <s v="22-Jan-19"/>
    <x v="2"/>
    <x v="0"/>
    <n v="14591"/>
    <x v="553"/>
    <x v="213"/>
    <x v="1"/>
    <x v="1"/>
    <x v="0"/>
    <x v="45"/>
    <n v="1352"/>
    <x v="2"/>
    <n v="669.99"/>
    <n v="1"/>
    <n v="669.99"/>
    <n v="450.58000183000001"/>
    <n v="219.40999816999999"/>
    <n v="450.58000183000001"/>
  </r>
  <r>
    <n v="71000"/>
    <d v="2019-01-22T00:00:00"/>
    <s v="22-Jan-19"/>
    <x v="2"/>
    <x v="0"/>
    <n v="14553"/>
    <x v="5"/>
    <x v="50"/>
    <x v="1"/>
    <x v="1"/>
    <x v="0"/>
    <x v="45"/>
    <n v="1352"/>
    <x v="2"/>
    <n v="669.99"/>
    <n v="1"/>
    <n v="669.99"/>
    <n v="450.58000183000001"/>
    <n v="219.40999816999999"/>
    <n v="450.58000183000001"/>
  </r>
  <r>
    <n v="71009"/>
    <d v="2019-01-22T00:00:00"/>
    <s v="22-Jan-19"/>
    <x v="2"/>
    <x v="0"/>
    <n v="14562"/>
    <x v="554"/>
    <x v="50"/>
    <x v="1"/>
    <x v="1"/>
    <x v="0"/>
    <x v="45"/>
    <n v="1352"/>
    <x v="2"/>
    <n v="669.99"/>
    <n v="1"/>
    <n v="669.99"/>
    <n v="450.58000183000001"/>
    <n v="219.40999816999999"/>
    <n v="450.58000183000001"/>
  </r>
  <r>
    <n v="68879"/>
    <d v="2019-01-22T00:00:00"/>
    <s v="22-Jan-19"/>
    <x v="2"/>
    <x v="0"/>
    <n v="778"/>
    <x v="297"/>
    <x v="9"/>
    <x v="1"/>
    <x v="1"/>
    <x v="0"/>
    <x v="59"/>
    <n v="60"/>
    <x v="6"/>
    <n v="189.75"/>
    <n v="1"/>
    <n v="189.75"/>
    <n v="95.799987799999997"/>
    <n v="93.950012200000003"/>
    <n v="95.799987799999997"/>
  </r>
  <r>
    <n v="68879"/>
    <d v="2019-01-22T00:00:00"/>
    <s v="22-Jan-19"/>
    <x v="2"/>
    <x v="0"/>
    <n v="778"/>
    <x v="297"/>
    <x v="9"/>
    <x v="1"/>
    <x v="1"/>
    <x v="0"/>
    <x v="1"/>
    <n v="403"/>
    <x v="1"/>
    <n v="133.37"/>
    <n v="1"/>
    <n v="133.37"/>
    <n v="84.590000149999995"/>
    <n v="48.77999985000001"/>
    <n v="84.590000149999995"/>
  </r>
  <r>
    <n v="68879"/>
    <d v="2019-01-22T00:00:00"/>
    <s v="22-Jan-19"/>
    <x v="2"/>
    <x v="0"/>
    <n v="778"/>
    <x v="297"/>
    <x v="9"/>
    <x v="1"/>
    <x v="1"/>
    <x v="0"/>
    <x v="1"/>
    <n v="403"/>
    <x v="1"/>
    <n v="133.37"/>
    <n v="1"/>
    <n v="133.37"/>
    <n v="84.590000149999995"/>
    <n v="48.77999985000001"/>
    <n v="84.590000149999995"/>
  </r>
  <r>
    <n v="68220"/>
    <d v="2019-01-22T00:00:00"/>
    <s v="22-Jan-19"/>
    <x v="2"/>
    <x v="0"/>
    <n v="9962"/>
    <x v="1"/>
    <x v="9"/>
    <x v="1"/>
    <x v="1"/>
    <x v="0"/>
    <x v="1"/>
    <n v="403"/>
    <x v="1"/>
    <n v="133.37"/>
    <n v="1"/>
    <n v="133.37"/>
    <n v="84.590000149999995"/>
    <n v="48.77999985000001"/>
    <n v="84.590000149999995"/>
  </r>
  <r>
    <n v="63936"/>
    <d v="2019-01-22T00:00:00"/>
    <s v="22-Jan-19"/>
    <x v="2"/>
    <x v="0"/>
    <n v="11329"/>
    <x v="1"/>
    <x v="21"/>
    <x v="1"/>
    <x v="0"/>
    <x v="0"/>
    <x v="9"/>
    <n v="191"/>
    <x v="5"/>
    <n v="85"/>
    <n v="3"/>
    <n v="255"/>
    <n v="164.33999640000002"/>
    <n v="90.660003599999982"/>
    <n v="54.779998800000008"/>
  </r>
  <r>
    <n v="63936"/>
    <d v="2019-01-22T00:00:00"/>
    <s v="22-Jan-19"/>
    <x v="2"/>
    <x v="0"/>
    <n v="11329"/>
    <x v="1"/>
    <x v="21"/>
    <x v="1"/>
    <x v="0"/>
    <x v="0"/>
    <x v="21"/>
    <n v="627"/>
    <x v="0"/>
    <n v="165"/>
    <n v="4"/>
    <n v="660"/>
    <n v="490.9200136"/>
    <n v="169.0799864"/>
    <n v="122.7300034"/>
  </r>
  <r>
    <n v="70978"/>
    <d v="2019-01-22T00:00:00"/>
    <s v="22-Jan-19"/>
    <x v="2"/>
    <x v="0"/>
    <n v="14531"/>
    <x v="85"/>
    <x v="21"/>
    <x v="1"/>
    <x v="0"/>
    <x v="0"/>
    <x v="45"/>
    <n v="1352"/>
    <x v="2"/>
    <n v="669.99"/>
    <n v="1"/>
    <n v="669.99"/>
    <n v="450.58000183000001"/>
    <n v="219.40999816999999"/>
    <n v="450.58000183000001"/>
  </r>
  <r>
    <n v="65264"/>
    <d v="2019-01-22T00:00:00"/>
    <s v="22-Jan-19"/>
    <x v="2"/>
    <x v="0"/>
    <n v="9047"/>
    <x v="381"/>
    <x v="13"/>
    <x v="1"/>
    <x v="0"/>
    <x v="0"/>
    <x v="16"/>
    <n v="502"/>
    <x v="5"/>
    <n v="65"/>
    <n v="5"/>
    <n v="325"/>
    <n v="167.99999235000001"/>
    <n v="157.00000764999999"/>
    <n v="33.599998470000003"/>
  </r>
  <r>
    <n v="63920"/>
    <d v="2019-01-22T00:00:00"/>
    <s v="22-Jan-19"/>
    <x v="2"/>
    <x v="0"/>
    <n v="4308"/>
    <x v="1"/>
    <x v="65"/>
    <x v="0"/>
    <x v="0"/>
    <x v="2"/>
    <x v="6"/>
    <n v="365"/>
    <x v="1"/>
    <n v="94.75"/>
    <n v="4"/>
    <n v="379"/>
    <n v="122.2799988"/>
    <n v="256.72000120000001"/>
    <n v="30.5699997"/>
  </r>
  <r>
    <n v="67415"/>
    <d v="2019-01-22T00:00:00"/>
    <s v="22-Jan-19"/>
    <x v="2"/>
    <x v="0"/>
    <n v="11397"/>
    <x v="551"/>
    <x v="87"/>
    <x v="0"/>
    <x v="0"/>
    <x v="0"/>
    <x v="9"/>
    <n v="191"/>
    <x v="5"/>
    <n v="85"/>
    <n v="5"/>
    <n v="425"/>
    <n v="273.89999399999999"/>
    <n v="151.10000600000001"/>
    <n v="54.779998800000001"/>
  </r>
  <r>
    <n v="10856"/>
    <d v="2019-01-22T00:00:00"/>
    <s v="22-Jan-19"/>
    <x v="2"/>
    <x v="0"/>
    <n v="10614"/>
    <x v="1"/>
    <x v="103"/>
    <x v="0"/>
    <x v="0"/>
    <x v="2"/>
    <x v="6"/>
    <n v="365"/>
    <x v="1"/>
    <n v="94.75"/>
    <n v="4"/>
    <n v="379"/>
    <n v="122.2799988"/>
    <n v="256.72000120000001"/>
    <n v="30.5699997"/>
  </r>
  <r>
    <n v="68107"/>
    <d v="2019-01-21T00:00:00"/>
    <s v="21-Jan-19"/>
    <x v="3"/>
    <x v="0"/>
    <n v="2217"/>
    <x v="316"/>
    <x v="9"/>
    <x v="1"/>
    <x v="1"/>
    <x v="0"/>
    <x v="1"/>
    <n v="403"/>
    <x v="1"/>
    <n v="133.37"/>
    <n v="1"/>
    <n v="133.37"/>
    <n v="84.590000149999995"/>
    <n v="48.77999985000001"/>
    <n v="84.590000149999995"/>
  </r>
  <r>
    <n v="53576"/>
    <d v="2019-01-21T00:00:00"/>
    <s v="21-Jan-19"/>
    <x v="3"/>
    <x v="0"/>
    <n v="5301"/>
    <x v="242"/>
    <x v="9"/>
    <x v="1"/>
    <x v="1"/>
    <x v="2"/>
    <x v="18"/>
    <n v="924"/>
    <x v="0"/>
    <n v="14.99"/>
    <n v="5"/>
    <n v="74.95"/>
    <n v="40.649995799999999"/>
    <n v="34.300004200000004"/>
    <n v="8.1299991600000006"/>
  </r>
  <r>
    <n v="53574"/>
    <d v="2019-01-21T00:00:00"/>
    <s v="21-Jan-19"/>
    <x v="3"/>
    <x v="0"/>
    <n v="6149"/>
    <x v="555"/>
    <x v="9"/>
    <x v="1"/>
    <x v="1"/>
    <x v="2"/>
    <x v="6"/>
    <n v="365"/>
    <x v="1"/>
    <n v="94.75"/>
    <n v="5"/>
    <n v="473.75"/>
    <n v="152.8499985"/>
    <n v="320.90000150000003"/>
    <n v="30.5699997"/>
  </r>
  <r>
    <n v="66275"/>
    <d v="2019-01-21T00:00:00"/>
    <s v="21-Jan-19"/>
    <x v="3"/>
    <x v="0"/>
    <n v="9029"/>
    <x v="244"/>
    <x v="13"/>
    <x v="1"/>
    <x v="0"/>
    <x v="0"/>
    <x v="16"/>
    <n v="502"/>
    <x v="5"/>
    <n v="65"/>
    <n v="5"/>
    <n v="325"/>
    <n v="167.99999235000001"/>
    <n v="157.00000764999999"/>
    <n v="33.599998470000003"/>
  </r>
  <r>
    <n v="15029"/>
    <d v="2019-01-21T00:00:00"/>
    <s v="21-Jan-19"/>
    <x v="3"/>
    <x v="0"/>
    <n v="4187"/>
    <x v="215"/>
    <x v="152"/>
    <x v="0"/>
    <x v="0"/>
    <x v="2"/>
    <x v="16"/>
    <n v="502"/>
    <x v="5"/>
    <n v="65"/>
    <n v="4"/>
    <n v="260"/>
    <n v="134.39999388000001"/>
    <n v="125.60000611999999"/>
    <n v="33.599998470000003"/>
  </r>
  <r>
    <n v="15819"/>
    <d v="2019-01-21T00:00:00"/>
    <s v="21-Jan-19"/>
    <x v="3"/>
    <x v="0"/>
    <n v="1996"/>
    <x v="1"/>
    <x v="17"/>
    <x v="0"/>
    <x v="0"/>
    <x v="2"/>
    <x v="21"/>
    <n v="627"/>
    <x v="0"/>
    <n v="165"/>
    <n v="4"/>
    <n v="660"/>
    <n v="490.9200136"/>
    <n v="169.0799864"/>
    <n v="122.7300034"/>
  </r>
  <r>
    <n v="61826"/>
    <d v="2019-01-21T00:00:00"/>
    <s v="21-Jan-19"/>
    <x v="3"/>
    <x v="0"/>
    <n v="8115"/>
    <x v="334"/>
    <x v="181"/>
    <x v="0"/>
    <x v="0"/>
    <x v="2"/>
    <x v="6"/>
    <n v="365"/>
    <x v="1"/>
    <n v="94.75"/>
    <n v="4"/>
    <n v="379"/>
    <n v="122.2799988"/>
    <n v="256.72000120000001"/>
    <n v="30.5699997"/>
  </r>
  <r>
    <n v="16969"/>
    <d v="2019-01-21T00:00:00"/>
    <s v="21-Jan-19"/>
    <x v="3"/>
    <x v="0"/>
    <n v="9500"/>
    <x v="166"/>
    <x v="224"/>
    <x v="0"/>
    <x v="0"/>
    <x v="0"/>
    <x v="17"/>
    <n v="172"/>
    <x v="5"/>
    <n v="30"/>
    <n v="5"/>
    <n v="150"/>
    <n v="74.750003800000002"/>
    <n v="75.249996199999998"/>
    <n v="14.95000076"/>
  </r>
  <r>
    <n v="61855"/>
    <d v="2019-01-21T00:00:00"/>
    <s v="21-Jan-19"/>
    <x v="3"/>
    <x v="0"/>
    <n v="9557"/>
    <x v="556"/>
    <x v="63"/>
    <x v="0"/>
    <x v="0"/>
    <x v="0"/>
    <x v="9"/>
    <n v="191"/>
    <x v="5"/>
    <n v="85"/>
    <n v="5"/>
    <n v="425"/>
    <n v="273.89999399999999"/>
    <n v="151.10000600000001"/>
    <n v="54.779998800000001"/>
  </r>
  <r>
    <n v="15803"/>
    <d v="2019-01-21T00:00:00"/>
    <s v="21-Jan-19"/>
    <x v="3"/>
    <x v="0"/>
    <n v="1015"/>
    <x v="1"/>
    <x v="244"/>
    <x v="0"/>
    <x v="0"/>
    <x v="2"/>
    <x v="16"/>
    <n v="502"/>
    <x v="5"/>
    <n v="65"/>
    <n v="4"/>
    <n v="260"/>
    <n v="134.39999388000001"/>
    <n v="125.60000611999999"/>
    <n v="33.599998470000003"/>
  </r>
  <r>
    <n v="62817"/>
    <d v="2019-01-21T00:00:00"/>
    <s v="21-Jan-19"/>
    <x v="3"/>
    <x v="0"/>
    <n v="3064"/>
    <x v="1"/>
    <x v="245"/>
    <x v="0"/>
    <x v="0"/>
    <x v="2"/>
    <x v="6"/>
    <n v="365"/>
    <x v="1"/>
    <n v="94.75"/>
    <n v="4"/>
    <n v="379"/>
    <n v="122.2799988"/>
    <n v="256.72000120000001"/>
    <n v="30.5699997"/>
  </r>
  <r>
    <n v="10759"/>
    <d v="2019-01-21T00:00:00"/>
    <s v="21-Jan-19"/>
    <x v="3"/>
    <x v="0"/>
    <n v="2861"/>
    <x v="324"/>
    <x v="56"/>
    <x v="0"/>
    <x v="0"/>
    <x v="2"/>
    <x v="16"/>
    <n v="502"/>
    <x v="5"/>
    <n v="65"/>
    <n v="4"/>
    <n v="260"/>
    <n v="134.39999388000001"/>
    <n v="125.60000611999999"/>
    <n v="33.599998470000003"/>
  </r>
  <r>
    <n v="63907"/>
    <d v="2019-01-21T00:00:00"/>
    <s v="21-Jan-19"/>
    <x v="3"/>
    <x v="0"/>
    <n v="569"/>
    <x v="557"/>
    <x v="150"/>
    <x v="0"/>
    <x v="0"/>
    <x v="2"/>
    <x v="9"/>
    <n v="191"/>
    <x v="5"/>
    <n v="85"/>
    <n v="4"/>
    <n v="340"/>
    <n v="219.11999520000001"/>
    <n v="120.88000479999999"/>
    <n v="54.779998800000001"/>
  </r>
  <r>
    <n v="47199"/>
    <d v="2019-01-21T00:00:00"/>
    <s v="21-Jan-19"/>
    <x v="3"/>
    <x v="0"/>
    <n v="4839"/>
    <x v="1"/>
    <x v="28"/>
    <x v="0"/>
    <x v="0"/>
    <x v="2"/>
    <x v="16"/>
    <n v="502"/>
    <x v="5"/>
    <n v="65"/>
    <n v="4"/>
    <n v="260"/>
    <n v="134.39999388000001"/>
    <n v="125.60000611999999"/>
    <n v="33.599998470000003"/>
  </r>
  <r>
    <n v="66001"/>
    <d v="2019-01-21T00:00:00"/>
    <s v="21-Jan-19"/>
    <x v="3"/>
    <x v="0"/>
    <n v="5977"/>
    <x v="265"/>
    <x v="246"/>
    <x v="0"/>
    <x v="0"/>
    <x v="2"/>
    <x v="21"/>
    <n v="627"/>
    <x v="0"/>
    <n v="165"/>
    <n v="4"/>
    <n v="660"/>
    <n v="490.9200136"/>
    <n v="169.0799864"/>
    <n v="122.7300034"/>
  </r>
  <r>
    <n v="53568"/>
    <d v="2019-01-21T00:00:00"/>
    <s v="21-Jan-19"/>
    <x v="3"/>
    <x v="0"/>
    <n v="2013"/>
    <x v="486"/>
    <x v="98"/>
    <x v="0"/>
    <x v="0"/>
    <x v="2"/>
    <x v="16"/>
    <n v="502"/>
    <x v="5"/>
    <n v="65"/>
    <n v="2"/>
    <n v="130"/>
    <n v="67.199996940000005"/>
    <n v="62.800003059999995"/>
    <n v="33.599998470000003"/>
  </r>
  <r>
    <n v="14482"/>
    <d v="2019-01-21T00:00:00"/>
    <s v="21-Jan-19"/>
    <x v="3"/>
    <x v="0"/>
    <n v="9459"/>
    <x v="154"/>
    <x v="51"/>
    <x v="0"/>
    <x v="0"/>
    <x v="2"/>
    <x v="16"/>
    <n v="502"/>
    <x v="5"/>
    <n v="65"/>
    <n v="4"/>
    <n v="260"/>
    <n v="134.39999388000001"/>
    <n v="125.60000611999999"/>
    <n v="33.599998470000003"/>
  </r>
  <r>
    <n v="53581"/>
    <d v="2019-01-21T00:00:00"/>
    <s v="21-Jan-19"/>
    <x v="3"/>
    <x v="0"/>
    <n v="2790"/>
    <x v="333"/>
    <x v="167"/>
    <x v="0"/>
    <x v="0"/>
    <x v="2"/>
    <x v="6"/>
    <n v="365"/>
    <x v="1"/>
    <n v="94.75"/>
    <n v="4"/>
    <n v="379"/>
    <n v="122.2799988"/>
    <n v="256.72000120000001"/>
    <n v="30.5699997"/>
  </r>
  <r>
    <n v="53586"/>
    <d v="2019-01-21T00:00:00"/>
    <s v="21-Jan-19"/>
    <x v="3"/>
    <x v="0"/>
    <n v="8696"/>
    <x v="558"/>
    <x v="234"/>
    <x v="0"/>
    <x v="0"/>
    <x v="2"/>
    <x v="6"/>
    <n v="365"/>
    <x v="1"/>
    <n v="94.75"/>
    <n v="2"/>
    <n v="189.5"/>
    <n v="61.139999400000001"/>
    <n v="128.36000060000001"/>
    <n v="30.5699997"/>
  </r>
  <r>
    <n v="70279"/>
    <d v="2019-01-20T00:00:00"/>
    <s v="20-Jan-19"/>
    <x v="4"/>
    <x v="1"/>
    <n v="13832"/>
    <x v="95"/>
    <x v="50"/>
    <x v="1"/>
    <x v="1"/>
    <x v="0"/>
    <x v="22"/>
    <n v="1350"/>
    <x v="5"/>
    <n v="22.74"/>
    <n v="1"/>
    <n v="22.74"/>
    <n v="14.6999969"/>
    <n v="8.0400030999999981"/>
    <n v="14.6999969"/>
  </r>
  <r>
    <n v="53540"/>
    <d v="2019-01-20T00:00:00"/>
    <s v="20-Jan-19"/>
    <x v="4"/>
    <x v="1"/>
    <n v="8524"/>
    <x v="201"/>
    <x v="9"/>
    <x v="1"/>
    <x v="1"/>
    <x v="2"/>
    <x v="6"/>
    <n v="365"/>
    <x v="1"/>
    <n v="94.75"/>
    <n v="5"/>
    <n v="473.75"/>
    <n v="152.8499985"/>
    <n v="320.90000150000003"/>
    <n v="30.5699997"/>
  </r>
  <r>
    <n v="13343"/>
    <d v="2019-01-20T00:00:00"/>
    <s v="20-Jan-19"/>
    <x v="4"/>
    <x v="1"/>
    <n v="9726"/>
    <x v="1"/>
    <x v="9"/>
    <x v="1"/>
    <x v="1"/>
    <x v="0"/>
    <x v="1"/>
    <n v="403"/>
    <x v="1"/>
    <n v="133.37"/>
    <n v="1"/>
    <n v="133.37"/>
    <n v="84.590000149999995"/>
    <n v="48.77999985000001"/>
    <n v="84.590000149999995"/>
  </r>
  <r>
    <n v="65030"/>
    <d v="2019-01-20T00:00:00"/>
    <s v="20-Jan-19"/>
    <x v="4"/>
    <x v="1"/>
    <n v="3570"/>
    <x v="39"/>
    <x v="25"/>
    <x v="1"/>
    <x v="0"/>
    <x v="0"/>
    <x v="16"/>
    <n v="502"/>
    <x v="5"/>
    <n v="65"/>
    <n v="5"/>
    <n v="325"/>
    <n v="167.99999235000001"/>
    <n v="157.00000764999999"/>
    <n v="33.599998470000003"/>
  </r>
  <r>
    <n v="65922"/>
    <d v="2019-01-20T00:00:00"/>
    <s v="20-Jan-19"/>
    <x v="4"/>
    <x v="1"/>
    <n v="12151"/>
    <x v="559"/>
    <x v="21"/>
    <x v="1"/>
    <x v="0"/>
    <x v="0"/>
    <x v="6"/>
    <n v="365"/>
    <x v="1"/>
    <n v="94.75"/>
    <n v="3"/>
    <n v="284.25"/>
    <n v="91.709999100000005"/>
    <n v="192.5400009"/>
    <n v="30.5699997"/>
  </r>
  <r>
    <n v="43551"/>
    <d v="2019-01-20T00:00:00"/>
    <s v="20-Jan-19"/>
    <x v="4"/>
    <x v="1"/>
    <n v="1191"/>
    <x v="560"/>
    <x v="247"/>
    <x v="0"/>
    <x v="0"/>
    <x v="2"/>
    <x v="16"/>
    <n v="502"/>
    <x v="5"/>
    <n v="65"/>
    <n v="4"/>
    <n v="260"/>
    <n v="134.39999388000001"/>
    <n v="125.60000611999999"/>
    <n v="33.599998470000003"/>
  </r>
  <r>
    <n v="63803"/>
    <d v="2019-01-20T00:00:00"/>
    <s v="20-Jan-19"/>
    <x v="4"/>
    <x v="1"/>
    <n v="9119"/>
    <x v="1"/>
    <x v="248"/>
    <x v="0"/>
    <x v="0"/>
    <x v="0"/>
    <x v="9"/>
    <n v="191"/>
    <x v="5"/>
    <n v="85"/>
    <n v="5"/>
    <n v="425"/>
    <n v="273.89999399999999"/>
    <n v="151.10000600000001"/>
    <n v="54.779998800000001"/>
  </r>
  <r>
    <n v="51396"/>
    <d v="2019-01-20T00:00:00"/>
    <s v="20-Jan-19"/>
    <x v="4"/>
    <x v="1"/>
    <n v="2741"/>
    <x v="1"/>
    <x v="113"/>
    <x v="0"/>
    <x v="0"/>
    <x v="2"/>
    <x v="60"/>
    <n v="828"/>
    <x v="4"/>
    <n v="185"/>
    <n v="2"/>
    <n v="370"/>
    <n v="176.45999907999999"/>
    <n v="193.54000092000001"/>
    <n v="88.229999539999994"/>
  </r>
  <r>
    <n v="63843"/>
    <d v="2019-01-20T00:00:00"/>
    <s v="20-Jan-19"/>
    <x v="4"/>
    <x v="1"/>
    <n v="8065"/>
    <x v="1"/>
    <x v="10"/>
    <x v="0"/>
    <x v="0"/>
    <x v="0"/>
    <x v="6"/>
    <n v="365"/>
    <x v="1"/>
    <n v="94.75"/>
    <n v="5"/>
    <n v="473.75"/>
    <n v="152.8499985"/>
    <n v="320.90000150000003"/>
    <n v="30.5699997"/>
  </r>
  <r>
    <n v="53568"/>
    <d v="2019-01-20T00:00:00"/>
    <s v="20-Jan-19"/>
    <x v="4"/>
    <x v="1"/>
    <n v="2013"/>
    <x v="486"/>
    <x v="98"/>
    <x v="0"/>
    <x v="0"/>
    <x v="2"/>
    <x v="21"/>
    <n v="627"/>
    <x v="0"/>
    <n v="165"/>
    <n v="2"/>
    <n v="330"/>
    <n v="245.4600068"/>
    <n v="84.539993199999998"/>
    <n v="122.7300034"/>
  </r>
  <r>
    <n v="12867"/>
    <d v="2019-01-19T00:00:00"/>
    <s v="19-Jan-19"/>
    <x v="5"/>
    <x v="1"/>
    <n v="882"/>
    <x v="1"/>
    <x v="9"/>
    <x v="1"/>
    <x v="1"/>
    <x v="0"/>
    <x v="1"/>
    <n v="403"/>
    <x v="1"/>
    <n v="133.37"/>
    <n v="1"/>
    <n v="133.37"/>
    <n v="84.590000149999995"/>
    <n v="48.77999985000001"/>
    <n v="84.590000149999995"/>
  </r>
  <r>
    <n v="55409"/>
    <d v="2019-01-19T00:00:00"/>
    <s v="19-Jan-19"/>
    <x v="5"/>
    <x v="1"/>
    <n v="1853"/>
    <x v="404"/>
    <x v="9"/>
    <x v="1"/>
    <x v="1"/>
    <x v="2"/>
    <x v="9"/>
    <n v="191"/>
    <x v="5"/>
    <n v="85"/>
    <n v="5"/>
    <n v="425"/>
    <n v="273.89999399999999"/>
    <n v="151.10000600000001"/>
    <n v="54.779998800000001"/>
  </r>
  <r>
    <n v="18343"/>
    <d v="2019-01-19T00:00:00"/>
    <s v="19-Jan-19"/>
    <x v="5"/>
    <x v="1"/>
    <n v="4337"/>
    <x v="561"/>
    <x v="9"/>
    <x v="1"/>
    <x v="1"/>
    <x v="0"/>
    <x v="4"/>
    <n v="957"/>
    <x v="3"/>
    <n v="80"/>
    <n v="1"/>
    <n v="80"/>
    <n v="47.430000309999997"/>
    <n v="32.569999690000003"/>
    <n v="47.430000309999997"/>
  </r>
  <r>
    <n v="14730"/>
    <d v="2019-01-19T00:00:00"/>
    <s v="19-Jan-19"/>
    <x v="5"/>
    <x v="1"/>
    <n v="8098"/>
    <x v="1"/>
    <x v="9"/>
    <x v="1"/>
    <x v="1"/>
    <x v="0"/>
    <x v="1"/>
    <n v="403"/>
    <x v="1"/>
    <n v="133.37"/>
    <n v="1"/>
    <n v="133.37"/>
    <n v="84.590000149999995"/>
    <n v="48.77999985000001"/>
    <n v="84.590000149999995"/>
  </r>
  <r>
    <n v="63758"/>
    <d v="2019-01-19T00:00:00"/>
    <s v="19-Jan-19"/>
    <x v="5"/>
    <x v="1"/>
    <n v="5382"/>
    <x v="1"/>
    <x v="16"/>
    <x v="1"/>
    <x v="0"/>
    <x v="0"/>
    <x v="1"/>
    <n v="403"/>
    <x v="1"/>
    <n v="133.37"/>
    <n v="1"/>
    <n v="133.37"/>
    <n v="84.590000149999995"/>
    <n v="48.77999985000001"/>
    <n v="84.590000149999995"/>
  </r>
  <r>
    <n v="67979"/>
    <d v="2019-01-19T00:00:00"/>
    <s v="19-Jan-19"/>
    <x v="5"/>
    <x v="1"/>
    <n v="1568"/>
    <x v="80"/>
    <x v="11"/>
    <x v="1"/>
    <x v="0"/>
    <x v="0"/>
    <x v="21"/>
    <n v="627"/>
    <x v="0"/>
    <n v="165"/>
    <n v="5"/>
    <n v="825"/>
    <n v="613.65001700000005"/>
    <n v="211.34998299999995"/>
    <n v="122.73000340000002"/>
  </r>
  <r>
    <n v="10764"/>
    <d v="2019-01-19T00:00:00"/>
    <s v="19-Jan-19"/>
    <x v="5"/>
    <x v="1"/>
    <n v="2927"/>
    <x v="54"/>
    <x v="11"/>
    <x v="1"/>
    <x v="0"/>
    <x v="0"/>
    <x v="9"/>
    <n v="191"/>
    <x v="5"/>
    <n v="85"/>
    <n v="1"/>
    <n v="85"/>
    <n v="54.779998800000001"/>
    <n v="30.220001199999999"/>
    <n v="54.779998800000001"/>
  </r>
  <r>
    <n v="67322"/>
    <d v="2019-01-19T00:00:00"/>
    <s v="19-Jan-19"/>
    <x v="5"/>
    <x v="1"/>
    <n v="6980"/>
    <x v="75"/>
    <x v="92"/>
    <x v="2"/>
    <x v="0"/>
    <x v="0"/>
    <x v="9"/>
    <n v="191"/>
    <x v="5"/>
    <n v="85"/>
    <n v="1"/>
    <n v="85"/>
    <n v="54.779998800000001"/>
    <n v="30.220001199999999"/>
    <n v="54.779998800000001"/>
  </r>
  <r>
    <n v="57479"/>
    <d v="2019-01-19T00:00:00"/>
    <s v="19-Jan-19"/>
    <x v="5"/>
    <x v="1"/>
    <n v="1756"/>
    <x v="151"/>
    <x v="71"/>
    <x v="0"/>
    <x v="0"/>
    <x v="2"/>
    <x v="6"/>
    <n v="365"/>
    <x v="1"/>
    <n v="94.75"/>
    <n v="4"/>
    <n v="379"/>
    <n v="122.2799988"/>
    <n v="256.72000120000001"/>
    <n v="30.5699997"/>
  </r>
  <r>
    <n v="65855"/>
    <d v="2019-01-19T00:00:00"/>
    <s v="19-Jan-19"/>
    <x v="5"/>
    <x v="1"/>
    <n v="5283"/>
    <x v="562"/>
    <x v="149"/>
    <x v="0"/>
    <x v="0"/>
    <x v="0"/>
    <x v="9"/>
    <n v="191"/>
    <x v="5"/>
    <n v="85"/>
    <n v="5"/>
    <n v="425"/>
    <n v="273.89999399999999"/>
    <n v="151.10000600000001"/>
    <n v="54.779998800000001"/>
  </r>
  <r>
    <n v="61664"/>
    <d v="2019-01-19T00:00:00"/>
    <s v="19-Jan-19"/>
    <x v="5"/>
    <x v="1"/>
    <n v="7586"/>
    <x v="54"/>
    <x v="75"/>
    <x v="0"/>
    <x v="0"/>
    <x v="0"/>
    <x v="6"/>
    <n v="365"/>
    <x v="1"/>
    <n v="94.75"/>
    <n v="5"/>
    <n v="473.75"/>
    <n v="152.8499985"/>
    <n v="320.90000150000003"/>
    <n v="30.5699997"/>
  </r>
  <r>
    <n v="64612"/>
    <d v="2019-01-19T00:00:00"/>
    <s v="19-Jan-19"/>
    <x v="5"/>
    <x v="1"/>
    <n v="12332"/>
    <x v="135"/>
    <x v="13"/>
    <x v="0"/>
    <x v="0"/>
    <x v="2"/>
    <x v="9"/>
    <n v="191"/>
    <x v="5"/>
    <n v="85"/>
    <n v="4"/>
    <n v="340"/>
    <n v="219.11999520000001"/>
    <n v="120.88000479999999"/>
    <n v="54.779998800000001"/>
  </r>
  <r>
    <n v="67988"/>
    <d v="2019-01-19T00:00:00"/>
    <s v="19-Jan-19"/>
    <x v="5"/>
    <x v="1"/>
    <n v="8712"/>
    <x v="118"/>
    <x v="106"/>
    <x v="0"/>
    <x v="0"/>
    <x v="2"/>
    <x v="6"/>
    <n v="365"/>
    <x v="1"/>
    <n v="94.75"/>
    <n v="4"/>
    <n v="379"/>
    <n v="122.2799988"/>
    <n v="256.72000120000001"/>
    <n v="30.5699997"/>
  </r>
  <r>
    <n v="16955"/>
    <d v="2019-01-19T00:00:00"/>
    <s v="19-Jan-19"/>
    <x v="5"/>
    <x v="1"/>
    <n v="10731"/>
    <x v="1"/>
    <x v="106"/>
    <x v="0"/>
    <x v="0"/>
    <x v="2"/>
    <x v="61"/>
    <n v="821"/>
    <x v="0"/>
    <n v="64.989999999999995"/>
    <n v="4"/>
    <n v="259.95999999999998"/>
    <n v="151.72000123999999"/>
    <n v="108.23999875999999"/>
    <n v="37.930000309999997"/>
  </r>
  <r>
    <n v="65898"/>
    <d v="2019-01-19T00:00:00"/>
    <s v="19-Jan-19"/>
    <x v="5"/>
    <x v="1"/>
    <n v="8899"/>
    <x v="132"/>
    <x v="89"/>
    <x v="0"/>
    <x v="0"/>
    <x v="2"/>
    <x v="6"/>
    <n v="365"/>
    <x v="1"/>
    <n v="94.75"/>
    <n v="4"/>
    <n v="379"/>
    <n v="122.2799988"/>
    <n v="256.72000120000001"/>
    <n v="30.5699997"/>
  </r>
  <r>
    <n v="65898"/>
    <d v="2019-01-19T00:00:00"/>
    <s v="19-Jan-19"/>
    <x v="5"/>
    <x v="1"/>
    <n v="8899"/>
    <x v="132"/>
    <x v="89"/>
    <x v="0"/>
    <x v="0"/>
    <x v="2"/>
    <x v="21"/>
    <n v="627"/>
    <x v="0"/>
    <n v="165"/>
    <n v="4"/>
    <n v="660"/>
    <n v="490.9200136"/>
    <n v="169.0799864"/>
    <n v="122.7300034"/>
  </r>
  <r>
    <n v="64211"/>
    <d v="2019-01-19T00:00:00"/>
    <s v="19-Jan-19"/>
    <x v="5"/>
    <x v="1"/>
    <n v="9600"/>
    <x v="69"/>
    <x v="2"/>
    <x v="0"/>
    <x v="0"/>
    <x v="2"/>
    <x v="16"/>
    <n v="502"/>
    <x v="5"/>
    <n v="65"/>
    <n v="4"/>
    <n v="260"/>
    <n v="134.39999388000001"/>
    <n v="125.60000611999999"/>
    <n v="33.599998470000003"/>
  </r>
  <r>
    <n v="61647"/>
    <d v="2019-01-18T00:00:00"/>
    <s v="18-Jan-19"/>
    <x v="6"/>
    <x v="0"/>
    <n v="509"/>
    <x v="1"/>
    <x v="9"/>
    <x v="1"/>
    <x v="1"/>
    <x v="0"/>
    <x v="1"/>
    <n v="403"/>
    <x v="1"/>
    <n v="133.37"/>
    <n v="1"/>
    <n v="133.37"/>
    <n v="84.590000149999995"/>
    <n v="48.77999985000001"/>
    <n v="84.590000149999995"/>
  </r>
  <r>
    <n v="20072"/>
    <d v="2019-01-18T00:00:00"/>
    <s v="18-Jan-19"/>
    <x v="6"/>
    <x v="0"/>
    <n v="4279"/>
    <x v="48"/>
    <x v="9"/>
    <x v="1"/>
    <x v="1"/>
    <x v="0"/>
    <x v="4"/>
    <n v="957"/>
    <x v="3"/>
    <n v="80"/>
    <n v="1"/>
    <n v="80"/>
    <n v="47.430000309999997"/>
    <n v="32.569999690000003"/>
    <n v="47.430000309999997"/>
  </r>
  <r>
    <n v="16302"/>
    <d v="2019-01-18T00:00:00"/>
    <s v="18-Jan-19"/>
    <x v="6"/>
    <x v="0"/>
    <n v="5988"/>
    <x v="276"/>
    <x v="9"/>
    <x v="1"/>
    <x v="1"/>
    <x v="0"/>
    <x v="1"/>
    <n v="403"/>
    <x v="1"/>
    <n v="133.37"/>
    <n v="1"/>
    <n v="133.37"/>
    <n v="84.590000149999995"/>
    <n v="48.77999985000001"/>
    <n v="84.590000149999995"/>
  </r>
  <r>
    <n v="55336"/>
    <d v="2019-01-18T00:00:00"/>
    <s v="18-Jan-19"/>
    <x v="6"/>
    <x v="0"/>
    <n v="7446"/>
    <x v="63"/>
    <x v="9"/>
    <x v="1"/>
    <x v="1"/>
    <x v="2"/>
    <x v="21"/>
    <n v="627"/>
    <x v="0"/>
    <n v="165"/>
    <n v="5"/>
    <n v="825"/>
    <n v="613.65001700000005"/>
    <n v="211.34998299999995"/>
    <n v="122.73000340000002"/>
  </r>
  <r>
    <n v="51674"/>
    <d v="2019-01-18T00:00:00"/>
    <s v="18-Jan-19"/>
    <x v="6"/>
    <x v="0"/>
    <n v="8348"/>
    <x v="321"/>
    <x v="9"/>
    <x v="1"/>
    <x v="1"/>
    <x v="2"/>
    <x v="42"/>
    <n v="567"/>
    <x v="5"/>
    <n v="25"/>
    <n v="5"/>
    <n v="125"/>
    <n v="87.200002649999988"/>
    <n v="37.799997350000012"/>
    <n v="17.440000529999999"/>
  </r>
  <r>
    <n v="580"/>
    <d v="2019-01-18T00:00:00"/>
    <s v="18-Jan-19"/>
    <x v="6"/>
    <x v="0"/>
    <n v="8677"/>
    <x v="295"/>
    <x v="9"/>
    <x v="1"/>
    <x v="1"/>
    <x v="2"/>
    <x v="6"/>
    <n v="365"/>
    <x v="1"/>
    <n v="94.75"/>
    <n v="5"/>
    <n v="473.75"/>
    <n v="152.8499985"/>
    <n v="320.90000150000003"/>
    <n v="30.5699997"/>
  </r>
  <r>
    <n v="51298"/>
    <d v="2019-01-18T00:00:00"/>
    <s v="18-Jan-19"/>
    <x v="6"/>
    <x v="0"/>
    <n v="9272"/>
    <x v="29"/>
    <x v="27"/>
    <x v="1"/>
    <x v="0"/>
    <x v="0"/>
    <x v="21"/>
    <n v="627"/>
    <x v="0"/>
    <n v="165"/>
    <n v="3"/>
    <n v="495"/>
    <n v="368.19001020000002"/>
    <n v="126.80998979999998"/>
    <n v="122.7300034"/>
  </r>
  <r>
    <n v="53413"/>
    <d v="2019-01-18T00:00:00"/>
    <s v="18-Jan-19"/>
    <x v="6"/>
    <x v="0"/>
    <n v="376"/>
    <x v="54"/>
    <x v="9"/>
    <x v="1"/>
    <x v="0"/>
    <x v="0"/>
    <x v="6"/>
    <n v="365"/>
    <x v="1"/>
    <n v="94.75"/>
    <n v="3"/>
    <n v="284.25"/>
    <n v="91.709999100000005"/>
    <n v="192.5400009"/>
    <n v="30.5699997"/>
  </r>
  <r>
    <n v="52576"/>
    <d v="2019-01-18T00:00:00"/>
    <s v="18-Jan-19"/>
    <x v="6"/>
    <x v="0"/>
    <n v="6746"/>
    <x v="54"/>
    <x v="9"/>
    <x v="1"/>
    <x v="0"/>
    <x v="0"/>
    <x v="16"/>
    <n v="502"/>
    <x v="5"/>
    <n v="65"/>
    <n v="5"/>
    <n v="325"/>
    <n v="167.99999235000001"/>
    <n v="157.00000764999999"/>
    <n v="33.599998470000003"/>
  </r>
  <r>
    <n v="46064"/>
    <d v="2019-01-18T00:00:00"/>
    <s v="18-Jan-19"/>
    <x v="6"/>
    <x v="0"/>
    <n v="6980"/>
    <x v="75"/>
    <x v="92"/>
    <x v="2"/>
    <x v="0"/>
    <x v="0"/>
    <x v="9"/>
    <n v="191"/>
    <x v="5"/>
    <n v="85"/>
    <n v="1"/>
    <n v="85"/>
    <n v="54.779998800000001"/>
    <n v="30.220001199999999"/>
    <n v="54.779998800000001"/>
  </r>
  <r>
    <n v="61596"/>
    <d v="2019-01-18T00:00:00"/>
    <s v="18-Jan-19"/>
    <x v="6"/>
    <x v="0"/>
    <n v="1408"/>
    <x v="563"/>
    <x v="4"/>
    <x v="0"/>
    <x v="0"/>
    <x v="0"/>
    <x v="6"/>
    <n v="365"/>
    <x v="1"/>
    <n v="94.75"/>
    <n v="5"/>
    <n v="473.75"/>
    <n v="152.8499985"/>
    <n v="320.90000150000003"/>
    <n v="30.5699997"/>
  </r>
  <r>
    <n v="59498"/>
    <d v="2019-01-18T00:00:00"/>
    <s v="18-Jan-19"/>
    <x v="6"/>
    <x v="0"/>
    <n v="8746"/>
    <x v="564"/>
    <x v="44"/>
    <x v="0"/>
    <x v="0"/>
    <x v="2"/>
    <x v="21"/>
    <n v="627"/>
    <x v="0"/>
    <n v="165"/>
    <n v="2"/>
    <n v="330"/>
    <n v="245.4600068"/>
    <n v="84.539993199999998"/>
    <n v="122.7300034"/>
  </r>
  <r>
    <n v="16557"/>
    <d v="2019-01-18T00:00:00"/>
    <s v="18-Jan-19"/>
    <x v="6"/>
    <x v="0"/>
    <n v="5481"/>
    <x v="426"/>
    <x v="249"/>
    <x v="0"/>
    <x v="0"/>
    <x v="2"/>
    <x v="52"/>
    <n v="906"/>
    <x v="0"/>
    <n v="52.99"/>
    <n v="4"/>
    <n v="211.96"/>
    <n v="143.44000244"/>
    <n v="68.519997560000007"/>
    <n v="35.86000061"/>
  </r>
  <r>
    <n v="61612"/>
    <d v="2019-01-18T00:00:00"/>
    <s v="18-Jan-19"/>
    <x v="6"/>
    <x v="0"/>
    <n v="6005"/>
    <x v="443"/>
    <x v="250"/>
    <x v="0"/>
    <x v="0"/>
    <x v="2"/>
    <x v="9"/>
    <n v="191"/>
    <x v="5"/>
    <n v="85"/>
    <n v="4"/>
    <n v="340"/>
    <n v="219.11999520000001"/>
    <n v="120.88000479999999"/>
    <n v="54.779998800000001"/>
  </r>
  <r>
    <n v="67845"/>
    <d v="2019-01-17T00:00:00"/>
    <s v="17-Jan-19"/>
    <x v="0"/>
    <x v="0"/>
    <n v="482"/>
    <x v="206"/>
    <x v="9"/>
    <x v="1"/>
    <x v="1"/>
    <x v="0"/>
    <x v="1"/>
    <n v="403"/>
    <x v="1"/>
    <n v="133.37"/>
    <n v="1"/>
    <n v="133.37"/>
    <n v="84.590000149999995"/>
    <n v="48.77999985000001"/>
    <n v="84.590000149999995"/>
  </r>
  <r>
    <n v="67845"/>
    <d v="2019-01-17T00:00:00"/>
    <s v="17-Jan-19"/>
    <x v="0"/>
    <x v="0"/>
    <n v="482"/>
    <x v="206"/>
    <x v="9"/>
    <x v="1"/>
    <x v="1"/>
    <x v="0"/>
    <x v="4"/>
    <n v="957"/>
    <x v="3"/>
    <n v="80"/>
    <n v="1"/>
    <n v="80"/>
    <n v="47.430000309999997"/>
    <n v="32.569999690000003"/>
    <n v="47.430000309999997"/>
  </r>
  <r>
    <n v="15599"/>
    <d v="2019-01-17T00:00:00"/>
    <s v="17-Jan-19"/>
    <x v="0"/>
    <x v="0"/>
    <n v="1186"/>
    <x v="105"/>
    <x v="9"/>
    <x v="1"/>
    <x v="1"/>
    <x v="0"/>
    <x v="5"/>
    <n v="1004"/>
    <x v="4"/>
    <n v="460.58"/>
    <n v="1"/>
    <n v="460.58"/>
    <n v="268.7900085"/>
    <n v="191.78999149999999"/>
    <n v="268.7900085"/>
  </r>
  <r>
    <n v="57152"/>
    <d v="2019-01-17T00:00:00"/>
    <s v="17-Jan-19"/>
    <x v="0"/>
    <x v="0"/>
    <n v="4784"/>
    <x v="63"/>
    <x v="9"/>
    <x v="1"/>
    <x v="1"/>
    <x v="2"/>
    <x v="16"/>
    <n v="502"/>
    <x v="5"/>
    <n v="65"/>
    <n v="5"/>
    <n v="325"/>
    <n v="167.99999235000001"/>
    <n v="157.00000764999999"/>
    <n v="33.599998470000003"/>
  </r>
  <r>
    <n v="60460"/>
    <d v="2019-01-17T00:00:00"/>
    <s v="17-Jan-19"/>
    <x v="0"/>
    <x v="0"/>
    <n v="9429"/>
    <x v="143"/>
    <x v="9"/>
    <x v="1"/>
    <x v="1"/>
    <x v="2"/>
    <x v="6"/>
    <n v="365"/>
    <x v="1"/>
    <n v="94.75"/>
    <n v="5"/>
    <n v="473.75"/>
    <n v="152.8499985"/>
    <n v="320.90000150000003"/>
    <n v="30.5699997"/>
  </r>
  <r>
    <n v="53331"/>
    <d v="2019-01-17T00:00:00"/>
    <s v="17-Jan-19"/>
    <x v="0"/>
    <x v="0"/>
    <n v="10200"/>
    <x v="1"/>
    <x v="9"/>
    <x v="1"/>
    <x v="1"/>
    <x v="2"/>
    <x v="6"/>
    <n v="365"/>
    <x v="1"/>
    <n v="94.75"/>
    <n v="5"/>
    <n v="473.75"/>
    <n v="152.8499985"/>
    <n v="320.90000150000003"/>
    <n v="30.5699997"/>
  </r>
  <r>
    <n v="17909"/>
    <d v="2019-01-17T00:00:00"/>
    <s v="17-Jan-19"/>
    <x v="0"/>
    <x v="0"/>
    <n v="11189"/>
    <x v="55"/>
    <x v="9"/>
    <x v="1"/>
    <x v="1"/>
    <x v="0"/>
    <x v="1"/>
    <n v="403"/>
    <x v="1"/>
    <n v="133.37"/>
    <n v="1"/>
    <n v="133.37"/>
    <n v="84.590000149999995"/>
    <n v="48.77999985000001"/>
    <n v="84.590000149999995"/>
  </r>
  <r>
    <n v="65704"/>
    <d v="2019-01-17T00:00:00"/>
    <s v="17-Jan-19"/>
    <x v="0"/>
    <x v="0"/>
    <n v="3605"/>
    <x v="69"/>
    <x v="25"/>
    <x v="1"/>
    <x v="0"/>
    <x v="0"/>
    <x v="9"/>
    <n v="191"/>
    <x v="5"/>
    <n v="85"/>
    <n v="1"/>
    <n v="85"/>
    <n v="54.779998800000001"/>
    <n v="30.220001199999999"/>
    <n v="54.779998800000001"/>
  </r>
  <r>
    <n v="51226"/>
    <d v="2019-01-17T00:00:00"/>
    <s v="17-Jan-19"/>
    <x v="0"/>
    <x v="0"/>
    <n v="7603"/>
    <x v="1"/>
    <x v="34"/>
    <x v="1"/>
    <x v="0"/>
    <x v="0"/>
    <x v="3"/>
    <n v="804"/>
    <x v="0"/>
    <n v="18.989999999999998"/>
    <n v="5"/>
    <n v="94.949999999999989"/>
    <n v="59.099998499999998"/>
    <n v="35.850001499999991"/>
    <n v="11.8199997"/>
  </r>
  <r>
    <n v="63999"/>
    <d v="2019-01-17T00:00:00"/>
    <s v="17-Jan-19"/>
    <x v="0"/>
    <x v="0"/>
    <n v="6075"/>
    <x v="1"/>
    <x v="190"/>
    <x v="0"/>
    <x v="0"/>
    <x v="2"/>
    <x v="16"/>
    <n v="502"/>
    <x v="5"/>
    <n v="65"/>
    <n v="4"/>
    <n v="260"/>
    <n v="134.39999388000001"/>
    <n v="125.60000611999999"/>
    <n v="33.599998470000003"/>
  </r>
  <r>
    <n v="62086"/>
    <d v="2019-01-17T00:00:00"/>
    <s v="17-Jan-19"/>
    <x v="0"/>
    <x v="0"/>
    <n v="341"/>
    <x v="1"/>
    <x v="73"/>
    <x v="0"/>
    <x v="0"/>
    <x v="2"/>
    <x v="6"/>
    <n v="365"/>
    <x v="1"/>
    <n v="94.75"/>
    <n v="4"/>
    <n v="379"/>
    <n v="122.2799988"/>
    <n v="256.72000120000001"/>
    <n v="30.5699997"/>
  </r>
  <r>
    <n v="51209"/>
    <d v="2019-01-17T00:00:00"/>
    <s v="17-Jan-19"/>
    <x v="0"/>
    <x v="0"/>
    <n v="7705"/>
    <x v="364"/>
    <x v="4"/>
    <x v="0"/>
    <x v="0"/>
    <x v="0"/>
    <x v="1"/>
    <n v="403"/>
    <x v="1"/>
    <n v="133.37"/>
    <n v="1"/>
    <n v="133.37"/>
    <n v="84.590000149999995"/>
    <n v="48.77999985000001"/>
    <n v="84.590000149999995"/>
  </r>
  <r>
    <n v="67866"/>
    <d v="2019-01-17T00:00:00"/>
    <s v="17-Jan-19"/>
    <x v="0"/>
    <x v="0"/>
    <n v="5929"/>
    <x v="91"/>
    <x v="6"/>
    <x v="0"/>
    <x v="0"/>
    <x v="2"/>
    <x v="9"/>
    <n v="191"/>
    <x v="5"/>
    <n v="85"/>
    <n v="4"/>
    <n v="340"/>
    <n v="219.11999520000001"/>
    <n v="120.88000479999999"/>
    <n v="54.779998800000001"/>
  </r>
  <r>
    <n v="67866"/>
    <d v="2019-01-17T00:00:00"/>
    <s v="17-Jan-19"/>
    <x v="0"/>
    <x v="0"/>
    <n v="5929"/>
    <x v="91"/>
    <x v="6"/>
    <x v="0"/>
    <x v="0"/>
    <x v="2"/>
    <x v="6"/>
    <n v="365"/>
    <x v="1"/>
    <n v="94.75"/>
    <n v="4"/>
    <n v="379"/>
    <n v="122.2799988"/>
    <n v="256.72000120000001"/>
    <n v="30.5699997"/>
  </r>
  <r>
    <n v="63576"/>
    <d v="2019-01-17T00:00:00"/>
    <s v="17-Jan-19"/>
    <x v="0"/>
    <x v="0"/>
    <n v="581"/>
    <x v="178"/>
    <x v="251"/>
    <x v="0"/>
    <x v="0"/>
    <x v="0"/>
    <x v="6"/>
    <n v="365"/>
    <x v="1"/>
    <n v="94.75"/>
    <n v="5"/>
    <n v="473.75"/>
    <n v="152.8499985"/>
    <n v="320.90000150000003"/>
    <n v="30.5699997"/>
  </r>
  <r>
    <n v="18593"/>
    <d v="2019-01-16T00:00:00"/>
    <s v="16-Jan-19"/>
    <x v="1"/>
    <x v="0"/>
    <n v="1275"/>
    <x v="1"/>
    <x v="9"/>
    <x v="1"/>
    <x v="1"/>
    <x v="0"/>
    <x v="1"/>
    <n v="403"/>
    <x v="1"/>
    <n v="133.37"/>
    <n v="1"/>
    <n v="133.37"/>
    <n v="84.590000149999995"/>
    <n v="48.77999985000001"/>
    <n v="84.590000149999995"/>
  </r>
  <r>
    <n v="67753"/>
    <d v="2019-01-16T00:00:00"/>
    <s v="16-Jan-19"/>
    <x v="1"/>
    <x v="0"/>
    <n v="1566"/>
    <x v="188"/>
    <x v="9"/>
    <x v="1"/>
    <x v="1"/>
    <x v="0"/>
    <x v="62"/>
    <n v="203"/>
    <x v="6"/>
    <n v="20.95"/>
    <n v="1"/>
    <n v="20.95"/>
    <n v="10.5999985"/>
    <n v="10.350001499999999"/>
    <n v="10.5999985"/>
  </r>
  <r>
    <n v="67786"/>
    <d v="2019-01-16T00:00:00"/>
    <s v="16-Jan-19"/>
    <x v="1"/>
    <x v="0"/>
    <n v="3972"/>
    <x v="332"/>
    <x v="9"/>
    <x v="1"/>
    <x v="1"/>
    <x v="0"/>
    <x v="63"/>
    <n v="303"/>
    <x v="7"/>
    <n v="29.99"/>
    <n v="1"/>
    <n v="29.99"/>
    <n v="14.745433500000001"/>
    <n v="15.244566499999998"/>
    <n v="14.745433500000001"/>
  </r>
  <r>
    <n v="67786"/>
    <d v="2019-01-16T00:00:00"/>
    <s v="16-Jan-19"/>
    <x v="1"/>
    <x v="0"/>
    <n v="3972"/>
    <x v="332"/>
    <x v="9"/>
    <x v="1"/>
    <x v="1"/>
    <x v="0"/>
    <x v="4"/>
    <n v="957"/>
    <x v="3"/>
    <n v="80"/>
    <n v="1"/>
    <n v="80"/>
    <n v="47.430000309999997"/>
    <n v="32.569999690000003"/>
    <n v="47.430000309999997"/>
  </r>
  <r>
    <n v="53576"/>
    <d v="2019-01-16T00:00:00"/>
    <s v="16-Jan-19"/>
    <x v="1"/>
    <x v="0"/>
    <n v="5301"/>
    <x v="242"/>
    <x v="9"/>
    <x v="1"/>
    <x v="1"/>
    <x v="2"/>
    <x v="41"/>
    <n v="565"/>
    <x v="1"/>
    <n v="70"/>
    <n v="5"/>
    <n v="350"/>
    <n v="195.75000764999999"/>
    <n v="154.24999235000001"/>
    <n v="39.150001529999997"/>
  </r>
  <r>
    <n v="55511"/>
    <d v="2019-01-16T00:00:00"/>
    <s v="16-Jan-19"/>
    <x v="1"/>
    <x v="0"/>
    <n v="4232"/>
    <x v="565"/>
    <x v="25"/>
    <x v="1"/>
    <x v="0"/>
    <x v="0"/>
    <x v="16"/>
    <n v="502"/>
    <x v="5"/>
    <n v="65"/>
    <n v="4"/>
    <n v="260"/>
    <n v="134.39999388000001"/>
    <n v="125.60000611999999"/>
    <n v="33.599998470000003"/>
  </r>
  <r>
    <n v="51110"/>
    <d v="2019-01-16T00:00:00"/>
    <s v="16-Jan-19"/>
    <x v="1"/>
    <x v="0"/>
    <n v="8511"/>
    <x v="1"/>
    <x v="13"/>
    <x v="1"/>
    <x v="0"/>
    <x v="0"/>
    <x v="4"/>
    <n v="957"/>
    <x v="3"/>
    <n v="80"/>
    <n v="1"/>
    <n v="80"/>
    <n v="47.430000309999997"/>
    <n v="32.569999690000003"/>
    <n v="47.430000309999997"/>
  </r>
  <r>
    <n v="63512"/>
    <d v="2019-01-16T00:00:00"/>
    <s v="16-Jan-19"/>
    <x v="1"/>
    <x v="0"/>
    <n v="12350"/>
    <x v="232"/>
    <x v="4"/>
    <x v="0"/>
    <x v="0"/>
    <x v="0"/>
    <x v="6"/>
    <n v="365"/>
    <x v="1"/>
    <n v="94.75"/>
    <n v="5"/>
    <n v="473.75"/>
    <n v="152.8499985"/>
    <n v="320.90000150000003"/>
    <n v="30.5699997"/>
  </r>
  <r>
    <n v="51168"/>
    <d v="2019-01-16T00:00:00"/>
    <s v="16-Jan-19"/>
    <x v="1"/>
    <x v="0"/>
    <n v="8050"/>
    <x v="1"/>
    <x v="162"/>
    <x v="0"/>
    <x v="0"/>
    <x v="2"/>
    <x v="21"/>
    <n v="627"/>
    <x v="0"/>
    <n v="165"/>
    <n v="4"/>
    <n v="660"/>
    <n v="490.9200136"/>
    <n v="169.0799864"/>
    <n v="122.7300034"/>
  </r>
  <r>
    <n v="55201"/>
    <d v="2019-01-16T00:00:00"/>
    <s v="16-Jan-19"/>
    <x v="1"/>
    <x v="0"/>
    <n v="11198"/>
    <x v="1"/>
    <x v="155"/>
    <x v="0"/>
    <x v="0"/>
    <x v="2"/>
    <x v="6"/>
    <n v="365"/>
    <x v="1"/>
    <n v="94.75"/>
    <n v="4"/>
    <n v="379"/>
    <n v="122.2799988"/>
    <n v="256.72000120000001"/>
    <n v="30.5699997"/>
  </r>
  <r>
    <n v="67818"/>
    <d v="2019-01-16T00:00:00"/>
    <s v="16-Jan-19"/>
    <x v="1"/>
    <x v="0"/>
    <n v="9821"/>
    <x v="1"/>
    <x v="81"/>
    <x v="0"/>
    <x v="0"/>
    <x v="0"/>
    <x v="9"/>
    <n v="191"/>
    <x v="5"/>
    <n v="85"/>
    <n v="5"/>
    <n v="425"/>
    <n v="273.89999399999999"/>
    <n v="151.10000600000001"/>
    <n v="54.779998800000001"/>
  </r>
  <r>
    <n v="43964"/>
    <d v="2019-01-16T00:00:00"/>
    <s v="16-Jan-19"/>
    <x v="1"/>
    <x v="0"/>
    <n v="2149"/>
    <x v="1"/>
    <x v="205"/>
    <x v="0"/>
    <x v="0"/>
    <x v="0"/>
    <x v="16"/>
    <n v="502"/>
    <x v="5"/>
    <n v="65"/>
    <n v="4"/>
    <n v="260"/>
    <n v="134.39999388000001"/>
    <n v="125.60000611999999"/>
    <n v="33.599998470000003"/>
  </r>
  <r>
    <n v="63516"/>
    <d v="2019-01-16T00:00:00"/>
    <s v="16-Jan-19"/>
    <x v="1"/>
    <x v="0"/>
    <n v="8806"/>
    <x v="563"/>
    <x v="175"/>
    <x v="0"/>
    <x v="0"/>
    <x v="0"/>
    <x v="6"/>
    <n v="365"/>
    <x v="1"/>
    <n v="94.75"/>
    <n v="4"/>
    <n v="379"/>
    <n v="122.2799988"/>
    <n v="256.72000120000001"/>
    <n v="30.5699997"/>
  </r>
  <r>
    <n v="57242"/>
    <d v="2019-01-15T00:00:00"/>
    <s v="15-Jan-19"/>
    <x v="2"/>
    <x v="0"/>
    <n v="3990"/>
    <x v="1"/>
    <x v="9"/>
    <x v="1"/>
    <x v="1"/>
    <x v="2"/>
    <x v="21"/>
    <n v="627"/>
    <x v="0"/>
    <n v="165"/>
    <n v="5"/>
    <n v="825"/>
    <n v="613.65001700000005"/>
    <n v="211.34998299999995"/>
    <n v="122.73000340000002"/>
  </r>
  <r>
    <n v="51050"/>
    <d v="2019-01-15T00:00:00"/>
    <s v="15-Jan-19"/>
    <x v="2"/>
    <x v="0"/>
    <n v="1840"/>
    <x v="1"/>
    <x v="9"/>
    <x v="1"/>
    <x v="1"/>
    <x v="0"/>
    <x v="9"/>
    <n v="191"/>
    <x v="5"/>
    <n v="85"/>
    <n v="1"/>
    <n v="85"/>
    <n v="54.779998800000001"/>
    <n v="30.220001199999999"/>
    <n v="54.779998800000001"/>
  </r>
  <r>
    <n v="1999"/>
    <d v="2019-01-15T00:00:00"/>
    <s v="15-Jan-19"/>
    <x v="2"/>
    <x v="0"/>
    <n v="4867"/>
    <x v="1"/>
    <x v="9"/>
    <x v="1"/>
    <x v="1"/>
    <x v="2"/>
    <x v="16"/>
    <n v="502"/>
    <x v="5"/>
    <n v="65"/>
    <n v="5"/>
    <n v="325"/>
    <n v="167.99999235000001"/>
    <n v="157.00000764999999"/>
    <n v="33.599998470000003"/>
  </r>
  <r>
    <n v="8847"/>
    <d v="2019-01-15T00:00:00"/>
    <s v="15-Jan-19"/>
    <x v="2"/>
    <x v="0"/>
    <n v="4998"/>
    <x v="1"/>
    <x v="9"/>
    <x v="1"/>
    <x v="1"/>
    <x v="2"/>
    <x v="16"/>
    <n v="502"/>
    <x v="5"/>
    <n v="65"/>
    <n v="5"/>
    <n v="325"/>
    <n v="167.99999235000001"/>
    <n v="157.00000764999999"/>
    <n v="33.599998470000003"/>
  </r>
  <r>
    <n v="67712"/>
    <d v="2019-01-15T00:00:00"/>
    <s v="15-Jan-19"/>
    <x v="2"/>
    <x v="0"/>
    <n v="8645"/>
    <x v="98"/>
    <x v="9"/>
    <x v="1"/>
    <x v="1"/>
    <x v="0"/>
    <x v="1"/>
    <n v="403"/>
    <x v="1"/>
    <n v="133.37"/>
    <n v="1"/>
    <n v="133.37"/>
    <n v="84.590000149999995"/>
    <n v="48.77999985000001"/>
    <n v="84.590000149999995"/>
  </r>
  <r>
    <n v="67712"/>
    <d v="2019-01-15T00:00:00"/>
    <s v="15-Jan-19"/>
    <x v="2"/>
    <x v="0"/>
    <n v="8645"/>
    <x v="98"/>
    <x v="9"/>
    <x v="1"/>
    <x v="1"/>
    <x v="0"/>
    <x v="1"/>
    <n v="403"/>
    <x v="1"/>
    <n v="133.37"/>
    <n v="1"/>
    <n v="133.37"/>
    <n v="84.590000149999995"/>
    <n v="48.77999985000001"/>
    <n v="84.590000149999995"/>
  </r>
  <r>
    <n v="53202"/>
    <d v="2019-01-15T00:00:00"/>
    <s v="15-Jan-19"/>
    <x v="2"/>
    <x v="0"/>
    <n v="5007"/>
    <x v="1"/>
    <x v="25"/>
    <x v="1"/>
    <x v="0"/>
    <x v="0"/>
    <x v="30"/>
    <n v="282"/>
    <x v="5"/>
    <n v="185"/>
    <n v="5"/>
    <n v="925"/>
    <n v="499.35001375000002"/>
    <n v="425.64998624999998"/>
    <n v="99.870002749999998"/>
  </r>
  <r>
    <n v="53202"/>
    <d v="2019-01-15T00:00:00"/>
    <s v="15-Jan-19"/>
    <x v="2"/>
    <x v="0"/>
    <n v="5007"/>
    <x v="1"/>
    <x v="25"/>
    <x v="1"/>
    <x v="0"/>
    <x v="0"/>
    <x v="6"/>
    <n v="365"/>
    <x v="1"/>
    <n v="94.75"/>
    <n v="4"/>
    <n v="379"/>
    <n v="122.2799988"/>
    <n v="256.72000120000001"/>
    <n v="30.5699997"/>
  </r>
  <r>
    <n v="53202"/>
    <d v="2019-01-15T00:00:00"/>
    <s v="15-Jan-19"/>
    <x v="2"/>
    <x v="0"/>
    <n v="5007"/>
    <x v="1"/>
    <x v="25"/>
    <x v="1"/>
    <x v="0"/>
    <x v="0"/>
    <x v="21"/>
    <n v="627"/>
    <x v="0"/>
    <n v="165"/>
    <n v="4"/>
    <n v="660"/>
    <n v="490.9200136"/>
    <n v="169.0799864"/>
    <n v="122.7300034"/>
  </r>
  <r>
    <n v="65582"/>
    <d v="2019-01-15T00:00:00"/>
    <s v="15-Jan-19"/>
    <x v="2"/>
    <x v="0"/>
    <n v="12416"/>
    <x v="260"/>
    <x v="60"/>
    <x v="0"/>
    <x v="0"/>
    <x v="0"/>
    <x v="6"/>
    <n v="365"/>
    <x v="1"/>
    <n v="94.75"/>
    <n v="4"/>
    <n v="379"/>
    <n v="122.2799988"/>
    <n v="256.72000120000001"/>
    <n v="30.5699997"/>
  </r>
  <r>
    <n v="46677"/>
    <d v="2019-01-15T00:00:00"/>
    <s v="15-Jan-19"/>
    <x v="2"/>
    <x v="0"/>
    <n v="2465"/>
    <x v="1"/>
    <x v="252"/>
    <x v="0"/>
    <x v="0"/>
    <x v="0"/>
    <x v="48"/>
    <n v="93"/>
    <x v="5"/>
    <n v="52.99"/>
    <n v="4"/>
    <n v="211.96"/>
    <n v="127.36000060000001"/>
    <n v="84.599999400000002"/>
    <n v="31.840000150000002"/>
  </r>
  <r>
    <n v="17363"/>
    <d v="2019-01-15T00:00:00"/>
    <s v="15-Jan-19"/>
    <x v="2"/>
    <x v="0"/>
    <n v="5707"/>
    <x v="566"/>
    <x v="14"/>
    <x v="0"/>
    <x v="0"/>
    <x v="0"/>
    <x v="16"/>
    <n v="502"/>
    <x v="5"/>
    <n v="65"/>
    <n v="4"/>
    <n v="260"/>
    <n v="134.39999388000001"/>
    <n v="125.60000611999999"/>
    <n v="33.599998470000003"/>
  </r>
  <r>
    <n v="49936"/>
    <d v="2019-01-15T00:00:00"/>
    <s v="15-Jan-19"/>
    <x v="2"/>
    <x v="0"/>
    <n v="5767"/>
    <x v="1"/>
    <x v="10"/>
    <x v="0"/>
    <x v="0"/>
    <x v="0"/>
    <x v="6"/>
    <n v="365"/>
    <x v="1"/>
    <n v="94.75"/>
    <n v="5"/>
    <n v="473.75"/>
    <n v="152.8499985"/>
    <n v="320.90000150000003"/>
    <n v="30.5699997"/>
  </r>
  <r>
    <n v="45455"/>
    <d v="2019-01-15T00:00:00"/>
    <s v="15-Jan-19"/>
    <x v="2"/>
    <x v="0"/>
    <n v="7390"/>
    <x v="1"/>
    <x v="81"/>
    <x v="0"/>
    <x v="0"/>
    <x v="0"/>
    <x v="16"/>
    <n v="502"/>
    <x v="5"/>
    <n v="65"/>
    <n v="4"/>
    <n v="260"/>
    <n v="134.39999388000001"/>
    <n v="125.60000611999999"/>
    <n v="33.599998470000003"/>
  </r>
  <r>
    <n v="63445"/>
    <d v="2019-01-15T00:00:00"/>
    <s v="15-Jan-19"/>
    <x v="2"/>
    <x v="0"/>
    <n v="5206"/>
    <x v="567"/>
    <x v="23"/>
    <x v="0"/>
    <x v="0"/>
    <x v="0"/>
    <x v="9"/>
    <n v="191"/>
    <x v="5"/>
    <n v="85"/>
    <n v="5"/>
    <n v="425"/>
    <n v="273.89999399999999"/>
    <n v="151.10000600000001"/>
    <n v="54.779998800000001"/>
  </r>
  <r>
    <n v="59226"/>
    <d v="2019-01-14T00:00:00"/>
    <s v="14-Jan-19"/>
    <x v="3"/>
    <x v="0"/>
    <n v="155"/>
    <x v="568"/>
    <x v="9"/>
    <x v="1"/>
    <x v="1"/>
    <x v="2"/>
    <x v="21"/>
    <n v="627"/>
    <x v="0"/>
    <n v="165"/>
    <n v="5"/>
    <n v="825"/>
    <n v="613.65001700000005"/>
    <n v="211.34998299999995"/>
    <n v="122.73000340000002"/>
  </r>
  <r>
    <n v="57570"/>
    <d v="2019-01-14T00:00:00"/>
    <s v="14-Jan-19"/>
    <x v="3"/>
    <x v="0"/>
    <n v="3207"/>
    <x v="1"/>
    <x v="9"/>
    <x v="1"/>
    <x v="1"/>
    <x v="2"/>
    <x v="6"/>
    <n v="365"/>
    <x v="1"/>
    <n v="94.75"/>
    <n v="5"/>
    <n v="473.75"/>
    <n v="152.8499985"/>
    <n v="320.90000150000003"/>
    <n v="30.5699997"/>
  </r>
  <r>
    <n v="61346"/>
    <d v="2019-01-14T00:00:00"/>
    <s v="14-Jan-19"/>
    <x v="3"/>
    <x v="0"/>
    <n v="4078"/>
    <x v="169"/>
    <x v="9"/>
    <x v="1"/>
    <x v="1"/>
    <x v="2"/>
    <x v="21"/>
    <n v="627"/>
    <x v="0"/>
    <n v="165"/>
    <n v="5"/>
    <n v="825"/>
    <n v="613.65001700000005"/>
    <n v="211.34998299999995"/>
    <n v="122.73000340000002"/>
  </r>
  <r>
    <n v="57185"/>
    <d v="2019-01-14T00:00:00"/>
    <s v="14-Jan-19"/>
    <x v="3"/>
    <x v="0"/>
    <n v="6887"/>
    <x v="1"/>
    <x v="9"/>
    <x v="1"/>
    <x v="1"/>
    <x v="2"/>
    <x v="9"/>
    <n v="191"/>
    <x v="5"/>
    <n v="85"/>
    <n v="5"/>
    <n v="425"/>
    <n v="273.89999399999999"/>
    <n v="151.10000600000001"/>
    <n v="54.779998800000001"/>
  </r>
  <r>
    <n v="12778"/>
    <d v="2019-01-14T00:00:00"/>
    <s v="14-Jan-19"/>
    <x v="3"/>
    <x v="0"/>
    <n v="9091"/>
    <x v="46"/>
    <x v="13"/>
    <x v="1"/>
    <x v="0"/>
    <x v="0"/>
    <x v="1"/>
    <n v="403"/>
    <x v="1"/>
    <n v="133.37"/>
    <n v="1"/>
    <n v="133.37"/>
    <n v="84.590000149999995"/>
    <n v="48.77999985000001"/>
    <n v="84.590000149999995"/>
  </r>
  <r>
    <n v="67246"/>
    <d v="2019-01-14T00:00:00"/>
    <s v="14-Jan-19"/>
    <x v="3"/>
    <x v="0"/>
    <n v="5158"/>
    <x v="1"/>
    <x v="60"/>
    <x v="0"/>
    <x v="0"/>
    <x v="0"/>
    <x v="64"/>
    <n v="78"/>
    <x v="6"/>
    <n v="85"/>
    <n v="4"/>
    <n v="340"/>
    <n v="189.67999280000001"/>
    <n v="150.32000719999999"/>
    <n v="47.419998200000002"/>
  </r>
  <r>
    <n v="62840"/>
    <d v="2019-01-14T00:00:00"/>
    <s v="14-Jan-19"/>
    <x v="3"/>
    <x v="0"/>
    <n v="9906"/>
    <x v="1"/>
    <x v="4"/>
    <x v="0"/>
    <x v="0"/>
    <x v="0"/>
    <x v="16"/>
    <n v="502"/>
    <x v="5"/>
    <n v="65"/>
    <n v="4"/>
    <n v="260"/>
    <n v="134.39999388000001"/>
    <n v="125.60000611999999"/>
    <n v="33.599998470000003"/>
  </r>
  <r>
    <n v="63377"/>
    <d v="2019-01-14T00:00:00"/>
    <s v="14-Jan-19"/>
    <x v="3"/>
    <x v="0"/>
    <n v="12019"/>
    <x v="362"/>
    <x v="10"/>
    <x v="0"/>
    <x v="0"/>
    <x v="0"/>
    <x v="21"/>
    <n v="627"/>
    <x v="0"/>
    <n v="165"/>
    <n v="4"/>
    <n v="660"/>
    <n v="490.9200136"/>
    <n v="169.0799864"/>
    <n v="122.7300034"/>
  </r>
  <r>
    <n v="51009"/>
    <d v="2019-01-14T00:00:00"/>
    <s v="14-Jan-19"/>
    <x v="3"/>
    <x v="0"/>
    <n v="8144"/>
    <x v="59"/>
    <x v="51"/>
    <x v="0"/>
    <x v="0"/>
    <x v="0"/>
    <x v="9"/>
    <n v="191"/>
    <x v="5"/>
    <n v="85"/>
    <n v="4"/>
    <n v="340"/>
    <n v="219.11999520000001"/>
    <n v="120.88000479999999"/>
    <n v="54.779998800000001"/>
  </r>
  <r>
    <n v="19309"/>
    <d v="2019-01-14T00:00:00"/>
    <s v="14-Jan-19"/>
    <x v="3"/>
    <x v="0"/>
    <n v="5621"/>
    <x v="1"/>
    <x v="175"/>
    <x v="0"/>
    <x v="0"/>
    <x v="0"/>
    <x v="6"/>
    <n v="365"/>
    <x v="1"/>
    <n v="94.75"/>
    <n v="5"/>
    <n v="473.75"/>
    <n v="152.8499985"/>
    <n v="320.90000150000003"/>
    <n v="30.5699997"/>
  </r>
  <r>
    <n v="65487"/>
    <d v="2019-01-13T00:00:00"/>
    <s v="13-Jan-19"/>
    <x v="4"/>
    <x v="1"/>
    <n v="2363"/>
    <x v="187"/>
    <x v="9"/>
    <x v="1"/>
    <x v="1"/>
    <x v="0"/>
    <x v="1"/>
    <n v="403"/>
    <x v="1"/>
    <n v="133.37"/>
    <n v="1"/>
    <n v="133.37"/>
    <n v="84.590000149999995"/>
    <n v="48.77999985000001"/>
    <n v="84.590000149999995"/>
  </r>
  <r>
    <n v="65487"/>
    <d v="2019-01-13T00:00:00"/>
    <s v="13-Jan-19"/>
    <x v="4"/>
    <x v="1"/>
    <n v="2363"/>
    <x v="187"/>
    <x v="9"/>
    <x v="1"/>
    <x v="1"/>
    <x v="0"/>
    <x v="1"/>
    <n v="403"/>
    <x v="1"/>
    <n v="133.37"/>
    <n v="1"/>
    <n v="133.37"/>
    <n v="84.590000149999995"/>
    <n v="48.77999985000001"/>
    <n v="84.590000149999995"/>
  </r>
  <r>
    <n v="65487"/>
    <d v="2019-01-13T00:00:00"/>
    <s v="13-Jan-19"/>
    <x v="4"/>
    <x v="1"/>
    <n v="2363"/>
    <x v="187"/>
    <x v="9"/>
    <x v="1"/>
    <x v="1"/>
    <x v="0"/>
    <x v="1"/>
    <n v="403"/>
    <x v="1"/>
    <n v="133.37"/>
    <n v="1"/>
    <n v="133.37"/>
    <n v="84.590000149999995"/>
    <n v="48.77999985000001"/>
    <n v="84.590000149999995"/>
  </r>
  <r>
    <n v="57128"/>
    <d v="2019-01-13T00:00:00"/>
    <s v="13-Jan-19"/>
    <x v="4"/>
    <x v="1"/>
    <n v="2643"/>
    <x v="1"/>
    <x v="9"/>
    <x v="1"/>
    <x v="1"/>
    <x v="2"/>
    <x v="8"/>
    <n v="818"/>
    <x v="0"/>
    <n v="46.69"/>
    <n v="5"/>
    <n v="233.45"/>
    <n v="148.45000264999999"/>
    <n v="84.999997350000001"/>
    <n v="29.690000529999999"/>
  </r>
  <r>
    <n v="53069"/>
    <d v="2019-01-13T00:00:00"/>
    <s v="13-Jan-19"/>
    <x v="4"/>
    <x v="1"/>
    <n v="4126"/>
    <x v="252"/>
    <x v="9"/>
    <x v="1"/>
    <x v="1"/>
    <x v="2"/>
    <x v="9"/>
    <n v="191"/>
    <x v="5"/>
    <n v="85"/>
    <n v="5"/>
    <n v="425"/>
    <n v="273.89999399999999"/>
    <n v="151.10000600000001"/>
    <n v="54.779998800000001"/>
  </r>
  <r>
    <n v="53069"/>
    <d v="2019-01-13T00:00:00"/>
    <s v="13-Jan-19"/>
    <x v="4"/>
    <x v="1"/>
    <n v="4126"/>
    <x v="252"/>
    <x v="9"/>
    <x v="1"/>
    <x v="1"/>
    <x v="2"/>
    <x v="6"/>
    <n v="365"/>
    <x v="1"/>
    <n v="94.75"/>
    <n v="5"/>
    <n v="473.75"/>
    <n v="152.8499985"/>
    <n v="320.90000150000003"/>
    <n v="30.5699997"/>
  </r>
  <r>
    <n v="63320"/>
    <d v="2019-01-13T00:00:00"/>
    <s v="13-Jan-19"/>
    <x v="4"/>
    <x v="1"/>
    <n v="6611"/>
    <x v="1"/>
    <x v="9"/>
    <x v="1"/>
    <x v="0"/>
    <x v="0"/>
    <x v="1"/>
    <n v="403"/>
    <x v="1"/>
    <n v="133.37"/>
    <n v="1"/>
    <n v="133.37"/>
    <n v="84.590000149999995"/>
    <n v="48.77999985000001"/>
    <n v="84.590000149999995"/>
  </r>
  <r>
    <n v="67566"/>
    <d v="2019-01-13T00:00:00"/>
    <s v="13-Jan-19"/>
    <x v="4"/>
    <x v="1"/>
    <n v="2823"/>
    <x v="1"/>
    <x v="4"/>
    <x v="0"/>
    <x v="0"/>
    <x v="0"/>
    <x v="9"/>
    <n v="191"/>
    <x v="5"/>
    <n v="85"/>
    <n v="5"/>
    <n v="425"/>
    <n v="273.89999399999999"/>
    <n v="151.10000600000001"/>
    <n v="54.779998800000001"/>
  </r>
  <r>
    <n v="63349"/>
    <d v="2019-01-13T00:00:00"/>
    <s v="13-Jan-19"/>
    <x v="4"/>
    <x v="1"/>
    <n v="7783"/>
    <x v="569"/>
    <x v="253"/>
    <x v="0"/>
    <x v="0"/>
    <x v="0"/>
    <x v="6"/>
    <n v="365"/>
    <x v="1"/>
    <n v="94.75"/>
    <n v="5"/>
    <n v="473.75"/>
    <n v="152.8499985"/>
    <n v="320.90000150000003"/>
    <n v="30.5699997"/>
  </r>
  <r>
    <n v="65430"/>
    <d v="2019-01-13T00:00:00"/>
    <s v="13-Jan-19"/>
    <x v="4"/>
    <x v="1"/>
    <n v="9008"/>
    <x v="1"/>
    <x v="253"/>
    <x v="0"/>
    <x v="0"/>
    <x v="2"/>
    <x v="35"/>
    <n v="24"/>
    <x v="6"/>
    <n v="40.89"/>
    <n v="4"/>
    <n v="163.56"/>
    <n v="68.199996959999993"/>
    <n v="95.360003040000009"/>
    <n v="17.049999239999998"/>
  </r>
  <r>
    <n v="55002"/>
    <d v="2019-01-13T00:00:00"/>
    <s v="13-Jan-19"/>
    <x v="4"/>
    <x v="1"/>
    <n v="7454"/>
    <x v="137"/>
    <x v="91"/>
    <x v="0"/>
    <x v="0"/>
    <x v="2"/>
    <x v="6"/>
    <n v="365"/>
    <x v="1"/>
    <n v="94.75"/>
    <n v="2"/>
    <n v="189.5"/>
    <n v="61.139999400000001"/>
    <n v="128.36000060000001"/>
    <n v="30.5699997"/>
  </r>
  <r>
    <n v="65439"/>
    <d v="2019-01-13T00:00:00"/>
    <s v="13-Jan-19"/>
    <x v="4"/>
    <x v="1"/>
    <n v="394"/>
    <x v="1"/>
    <x v="254"/>
    <x v="0"/>
    <x v="0"/>
    <x v="2"/>
    <x v="16"/>
    <n v="502"/>
    <x v="5"/>
    <n v="65"/>
    <n v="4"/>
    <n v="260"/>
    <n v="134.39999388000001"/>
    <n v="125.60000611999999"/>
    <n v="33.599998470000003"/>
  </r>
  <r>
    <n v="67549"/>
    <d v="2019-01-13T00:00:00"/>
    <s v="13-Jan-19"/>
    <x v="4"/>
    <x v="1"/>
    <n v="4021"/>
    <x v="219"/>
    <x v="254"/>
    <x v="0"/>
    <x v="0"/>
    <x v="2"/>
    <x v="6"/>
    <n v="365"/>
    <x v="1"/>
    <n v="94.75"/>
    <n v="4"/>
    <n v="379"/>
    <n v="122.2799988"/>
    <n v="256.72000120000001"/>
    <n v="30.5699997"/>
  </r>
  <r>
    <n v="67549"/>
    <d v="2019-01-13T00:00:00"/>
    <s v="13-Jan-19"/>
    <x v="4"/>
    <x v="1"/>
    <n v="4021"/>
    <x v="219"/>
    <x v="254"/>
    <x v="0"/>
    <x v="0"/>
    <x v="2"/>
    <x v="6"/>
    <n v="365"/>
    <x v="1"/>
    <n v="94.75"/>
    <n v="4"/>
    <n v="379"/>
    <n v="122.2799988"/>
    <n v="256.72000120000001"/>
    <n v="30.5699997"/>
  </r>
  <r>
    <n v="55000"/>
    <d v="2019-01-13T00:00:00"/>
    <s v="13-Jan-19"/>
    <x v="4"/>
    <x v="1"/>
    <n v="9897"/>
    <x v="1"/>
    <x v="89"/>
    <x v="0"/>
    <x v="0"/>
    <x v="2"/>
    <x v="9"/>
    <n v="191"/>
    <x v="5"/>
    <n v="85"/>
    <n v="4"/>
    <n v="340"/>
    <n v="219.11999520000001"/>
    <n v="120.88000479999999"/>
    <n v="54.779998800000001"/>
  </r>
  <r>
    <n v="19550"/>
    <d v="2019-01-12T00:00:00"/>
    <s v="12-Jan-19"/>
    <x v="5"/>
    <x v="1"/>
    <n v="7158"/>
    <x v="278"/>
    <x v="9"/>
    <x v="1"/>
    <x v="1"/>
    <x v="0"/>
    <x v="5"/>
    <n v="1004"/>
    <x v="4"/>
    <n v="460.58"/>
    <n v="1"/>
    <n v="460.58"/>
    <n v="268.7900085"/>
    <n v="191.78999149999999"/>
    <n v="268.7900085"/>
  </r>
  <r>
    <n v="61192"/>
    <d v="2019-01-12T00:00:00"/>
    <s v="12-Jan-19"/>
    <x v="5"/>
    <x v="1"/>
    <n v="10668"/>
    <x v="1"/>
    <x v="9"/>
    <x v="1"/>
    <x v="1"/>
    <x v="2"/>
    <x v="65"/>
    <n v="251"/>
    <x v="6"/>
    <n v="179"/>
    <n v="5"/>
    <n v="895"/>
    <n v="495.30000684999999"/>
    <n v="399.69999315000001"/>
    <n v="99.060001369999995"/>
  </r>
  <r>
    <n v="19642"/>
    <d v="2019-01-12T00:00:00"/>
    <s v="12-Jan-19"/>
    <x v="5"/>
    <x v="1"/>
    <n v="11065"/>
    <x v="1"/>
    <x v="20"/>
    <x v="0"/>
    <x v="0"/>
    <x v="2"/>
    <x v="16"/>
    <n v="502"/>
    <x v="5"/>
    <n v="65"/>
    <n v="4"/>
    <n v="260"/>
    <n v="134.39999388000001"/>
    <n v="125.60000611999999"/>
    <n v="33.599998470000003"/>
  </r>
  <r>
    <n v="65370"/>
    <d v="2019-01-12T00:00:00"/>
    <s v="12-Jan-19"/>
    <x v="5"/>
    <x v="1"/>
    <n v="10051"/>
    <x v="1"/>
    <x v="255"/>
    <x v="0"/>
    <x v="0"/>
    <x v="2"/>
    <x v="6"/>
    <n v="365"/>
    <x v="1"/>
    <n v="94.75"/>
    <n v="4"/>
    <n v="379"/>
    <n v="122.2799988"/>
    <n v="256.72000120000001"/>
    <n v="30.5699997"/>
  </r>
  <r>
    <n v="70919"/>
    <d v="2019-01-11T00:00:00"/>
    <s v="11-Jan-19"/>
    <x v="6"/>
    <x v="0"/>
    <n v="14472"/>
    <x v="570"/>
    <x v="50"/>
    <x v="1"/>
    <x v="1"/>
    <x v="0"/>
    <x v="45"/>
    <n v="1352"/>
    <x v="2"/>
    <n v="669.99"/>
    <n v="1"/>
    <n v="669.99"/>
    <n v="450.58000183000001"/>
    <n v="219.40999816999999"/>
    <n v="450.58000183000001"/>
  </r>
  <r>
    <n v="70957"/>
    <d v="2019-01-11T00:00:00"/>
    <s v="11-Jan-19"/>
    <x v="6"/>
    <x v="0"/>
    <n v="14510"/>
    <x v="40"/>
    <x v="50"/>
    <x v="1"/>
    <x v="1"/>
    <x v="0"/>
    <x v="45"/>
    <n v="1352"/>
    <x v="2"/>
    <n v="669.99"/>
    <n v="1"/>
    <n v="669.99"/>
    <n v="450.58000183000001"/>
    <n v="219.40999816999999"/>
    <n v="450.58000183000001"/>
  </r>
  <r>
    <n v="70960"/>
    <d v="2019-01-11T00:00:00"/>
    <s v="11-Jan-19"/>
    <x v="6"/>
    <x v="0"/>
    <n v="14513"/>
    <x v="53"/>
    <x v="50"/>
    <x v="1"/>
    <x v="1"/>
    <x v="0"/>
    <x v="45"/>
    <n v="1352"/>
    <x v="2"/>
    <n v="669.99"/>
    <n v="1"/>
    <n v="669.99"/>
    <n v="450.58000183000001"/>
    <n v="219.40999816999999"/>
    <n v="450.58000183000001"/>
  </r>
  <r>
    <n v="20072"/>
    <d v="2019-01-11T00:00:00"/>
    <s v="11-Jan-19"/>
    <x v="6"/>
    <x v="0"/>
    <n v="4279"/>
    <x v="48"/>
    <x v="9"/>
    <x v="1"/>
    <x v="1"/>
    <x v="0"/>
    <x v="5"/>
    <n v="1004"/>
    <x v="4"/>
    <n v="460.58"/>
    <n v="1"/>
    <n v="460.58"/>
    <n v="268.7900085"/>
    <n v="191.78999149999999"/>
    <n v="268.7900085"/>
  </r>
  <r>
    <n v="63190"/>
    <d v="2019-01-11T00:00:00"/>
    <s v="11-Jan-19"/>
    <x v="6"/>
    <x v="0"/>
    <n v="2240"/>
    <x v="207"/>
    <x v="11"/>
    <x v="1"/>
    <x v="0"/>
    <x v="0"/>
    <x v="65"/>
    <n v="251"/>
    <x v="6"/>
    <n v="179"/>
    <n v="1"/>
    <n v="179"/>
    <n v="99.060001369999995"/>
    <n v="79.939998630000005"/>
    <n v="99.060001369999995"/>
  </r>
  <r>
    <n v="17449"/>
    <d v="2019-01-11T00:00:00"/>
    <s v="11-Jan-19"/>
    <x v="6"/>
    <x v="0"/>
    <n v="10708"/>
    <x v="1"/>
    <x v="256"/>
    <x v="0"/>
    <x v="0"/>
    <x v="0"/>
    <x v="9"/>
    <n v="191"/>
    <x v="5"/>
    <n v="85"/>
    <n v="5"/>
    <n v="425"/>
    <n v="273.89999399999999"/>
    <n v="151.10000600000001"/>
    <n v="54.779998800000001"/>
  </r>
  <r>
    <n v="63182"/>
    <d v="2019-01-11T00:00:00"/>
    <s v="11-Jan-19"/>
    <x v="6"/>
    <x v="0"/>
    <n v="2553"/>
    <x v="571"/>
    <x v="10"/>
    <x v="0"/>
    <x v="0"/>
    <x v="2"/>
    <x v="6"/>
    <n v="365"/>
    <x v="1"/>
    <n v="94.75"/>
    <n v="4"/>
    <n v="379"/>
    <n v="122.2799988"/>
    <n v="256.72000120000001"/>
    <n v="30.5699997"/>
  </r>
  <r>
    <n v="68804"/>
    <d v="2019-01-11T00:00:00"/>
    <s v="11-Jan-19"/>
    <x v="6"/>
    <x v="0"/>
    <n v="1733"/>
    <x v="1"/>
    <x v="70"/>
    <x v="0"/>
    <x v="0"/>
    <x v="2"/>
    <x v="6"/>
    <n v="365"/>
    <x v="1"/>
    <n v="94.75"/>
    <n v="4"/>
    <n v="379"/>
    <n v="122.2799988"/>
    <n v="256.72000120000001"/>
    <n v="30.5699997"/>
  </r>
  <r>
    <n v="63220"/>
    <d v="2019-01-11T00:00:00"/>
    <s v="11-Jan-19"/>
    <x v="6"/>
    <x v="0"/>
    <n v="3071"/>
    <x v="544"/>
    <x v="89"/>
    <x v="0"/>
    <x v="0"/>
    <x v="2"/>
    <x v="21"/>
    <n v="627"/>
    <x v="0"/>
    <n v="165"/>
    <n v="4"/>
    <n v="660"/>
    <n v="490.9200136"/>
    <n v="169.0799864"/>
    <n v="122.7300034"/>
  </r>
  <r>
    <n v="63094"/>
    <d v="2019-01-10T00:00:00"/>
    <s v="10-Jan-19"/>
    <x v="0"/>
    <x v="0"/>
    <n v="9251"/>
    <x v="161"/>
    <x v="9"/>
    <x v="1"/>
    <x v="1"/>
    <x v="0"/>
    <x v="1"/>
    <n v="403"/>
    <x v="1"/>
    <n v="133.37"/>
    <n v="1"/>
    <n v="133.37"/>
    <n v="84.590000149999995"/>
    <n v="48.77999985000001"/>
    <n v="84.590000149999995"/>
  </r>
  <r>
    <n v="63107"/>
    <d v="2019-01-10T00:00:00"/>
    <s v="10-Jan-19"/>
    <x v="0"/>
    <x v="0"/>
    <n v="9628"/>
    <x v="117"/>
    <x v="9"/>
    <x v="1"/>
    <x v="1"/>
    <x v="0"/>
    <x v="4"/>
    <n v="957"/>
    <x v="3"/>
    <n v="80"/>
    <n v="1"/>
    <n v="80"/>
    <n v="47.430000309999997"/>
    <n v="32.569999690000003"/>
    <n v="47.430000309999997"/>
  </r>
  <r>
    <n v="63120"/>
    <d v="2019-01-10T00:00:00"/>
    <s v="10-Jan-19"/>
    <x v="0"/>
    <x v="0"/>
    <n v="11327"/>
    <x v="1"/>
    <x v="21"/>
    <x v="1"/>
    <x v="0"/>
    <x v="0"/>
    <x v="1"/>
    <n v="403"/>
    <x v="1"/>
    <n v="133.37"/>
    <n v="1"/>
    <n v="133.37"/>
    <n v="84.590000149999995"/>
    <n v="48.77999985000001"/>
    <n v="84.590000149999995"/>
  </r>
  <r>
    <n v="63120"/>
    <d v="2019-01-10T00:00:00"/>
    <s v="10-Jan-19"/>
    <x v="0"/>
    <x v="0"/>
    <n v="11327"/>
    <x v="1"/>
    <x v="21"/>
    <x v="1"/>
    <x v="0"/>
    <x v="0"/>
    <x v="1"/>
    <n v="403"/>
    <x v="1"/>
    <n v="133.37"/>
    <n v="1"/>
    <n v="133.37"/>
    <n v="84.590000149999995"/>
    <n v="48.77999985000001"/>
    <n v="84.590000149999995"/>
  </r>
  <r>
    <n v="63115"/>
    <d v="2019-01-10T00:00:00"/>
    <s v="10-Jan-19"/>
    <x v="0"/>
    <x v="0"/>
    <n v="1240"/>
    <x v="195"/>
    <x v="257"/>
    <x v="0"/>
    <x v="0"/>
    <x v="2"/>
    <x v="6"/>
    <n v="365"/>
    <x v="1"/>
    <n v="94.75"/>
    <n v="4"/>
    <n v="379"/>
    <n v="122.2799988"/>
    <n v="256.72000120000001"/>
    <n v="30.5699997"/>
  </r>
  <r>
    <n v="65249"/>
    <d v="2019-01-10T00:00:00"/>
    <s v="10-Jan-19"/>
    <x v="0"/>
    <x v="0"/>
    <n v="2269"/>
    <x v="572"/>
    <x v="106"/>
    <x v="0"/>
    <x v="0"/>
    <x v="0"/>
    <x v="9"/>
    <n v="191"/>
    <x v="5"/>
    <n v="85"/>
    <n v="5"/>
    <n v="425"/>
    <n v="273.89999399999999"/>
    <n v="151.10000600000001"/>
    <n v="54.779998800000001"/>
  </r>
  <r>
    <n v="50688"/>
    <d v="2019-01-09T00:00:00"/>
    <s v="09-Jan-19"/>
    <x v="1"/>
    <x v="0"/>
    <n v="11720"/>
    <x v="1"/>
    <x v="10"/>
    <x v="0"/>
    <x v="0"/>
    <x v="2"/>
    <x v="6"/>
    <n v="365"/>
    <x v="1"/>
    <n v="94.75"/>
    <n v="4"/>
    <n v="379"/>
    <n v="122.2799988"/>
    <n v="256.72000120000001"/>
    <n v="30.5699997"/>
  </r>
  <r>
    <n v="50628"/>
    <d v="2019-01-09T00:00:00"/>
    <s v="09-Jan-19"/>
    <x v="1"/>
    <x v="0"/>
    <n v="8552"/>
    <x v="1"/>
    <x v="137"/>
    <x v="0"/>
    <x v="0"/>
    <x v="0"/>
    <x v="1"/>
    <n v="403"/>
    <x v="1"/>
    <n v="133.37"/>
    <n v="1"/>
    <n v="133.37"/>
    <n v="84.590000149999995"/>
    <n v="48.77999985000001"/>
    <n v="84.590000149999995"/>
  </r>
  <r>
    <n v="65105"/>
    <d v="2019-01-08T00:00:00"/>
    <s v="08-Jan-19"/>
    <x v="2"/>
    <x v="0"/>
    <n v="5898"/>
    <x v="232"/>
    <x v="9"/>
    <x v="1"/>
    <x v="1"/>
    <x v="0"/>
    <x v="1"/>
    <n v="403"/>
    <x v="1"/>
    <n v="133.37"/>
    <n v="1"/>
    <n v="133.37"/>
    <n v="84.590000149999995"/>
    <n v="48.77999985000001"/>
    <n v="84.590000149999995"/>
  </r>
  <r>
    <n v="65109"/>
    <d v="2019-01-08T00:00:00"/>
    <s v="08-Jan-19"/>
    <x v="2"/>
    <x v="0"/>
    <n v="8524"/>
    <x v="201"/>
    <x v="9"/>
    <x v="1"/>
    <x v="1"/>
    <x v="0"/>
    <x v="9"/>
    <n v="191"/>
    <x v="5"/>
    <n v="85"/>
    <n v="1"/>
    <n v="85"/>
    <n v="54.779998800000001"/>
    <n v="30.220001199999999"/>
    <n v="54.779998800000001"/>
  </r>
  <r>
    <n v="50489"/>
    <d v="2019-01-07T00:00:00"/>
    <s v="07-Jan-19"/>
    <x v="3"/>
    <x v="0"/>
    <n v="4717"/>
    <x v="69"/>
    <x v="12"/>
    <x v="0"/>
    <x v="0"/>
    <x v="2"/>
    <x v="6"/>
    <n v="365"/>
    <x v="1"/>
    <n v="94.75"/>
    <n v="4"/>
    <n v="379"/>
    <n v="122.2799988"/>
    <n v="256.72000120000001"/>
    <n v="30.5699997"/>
  </r>
  <r>
    <n v="71295"/>
    <d v="2019-01-06T00:00:00"/>
    <s v="06-Jan-19"/>
    <x v="4"/>
    <x v="1"/>
    <n v="14848"/>
    <x v="430"/>
    <x v="46"/>
    <x v="1"/>
    <x v="1"/>
    <x v="0"/>
    <x v="11"/>
    <n v="1353"/>
    <x v="5"/>
    <n v="9.59"/>
    <n v="1"/>
    <n v="9.59"/>
    <n v="3.6100006100000002"/>
    <n v="5.9799993899999997"/>
    <n v="3.6100006100000002"/>
  </r>
  <r>
    <n v="65011"/>
    <d v="2019-01-06T00:00:00"/>
    <s v="06-Jan-19"/>
    <x v="4"/>
    <x v="1"/>
    <n v="2270"/>
    <x v="1"/>
    <x v="9"/>
    <x v="1"/>
    <x v="1"/>
    <x v="0"/>
    <x v="1"/>
    <n v="403"/>
    <x v="1"/>
    <n v="133.37"/>
    <n v="1"/>
    <n v="133.37"/>
    <n v="84.590000149999995"/>
    <n v="48.77999985000001"/>
    <n v="84.590000149999995"/>
  </r>
  <r>
    <n v="62795"/>
    <d v="2019-01-05T00:00:00"/>
    <s v="05-Jan-19"/>
    <x v="5"/>
    <x v="1"/>
    <n v="10308"/>
    <x v="1"/>
    <x v="9"/>
    <x v="1"/>
    <x v="1"/>
    <x v="0"/>
    <x v="1"/>
    <n v="403"/>
    <x v="1"/>
    <n v="133.37"/>
    <n v="1"/>
    <n v="133.37"/>
    <n v="84.590000149999995"/>
    <n v="48.77999985000001"/>
    <n v="84.590000149999995"/>
  </r>
  <r>
    <n v="73221"/>
    <d v="2019-01-04T00:00:00"/>
    <s v="04-Jan-19"/>
    <x v="6"/>
    <x v="0"/>
    <n v="16774"/>
    <x v="361"/>
    <x v="156"/>
    <x v="0"/>
    <x v="0"/>
    <x v="0"/>
    <x v="2"/>
    <n v="1360"/>
    <x v="2"/>
    <n v="370"/>
    <n v="1"/>
    <n v="370"/>
    <n v="249.0899963"/>
    <n v="120.9100037"/>
    <n v="249.0899963"/>
  </r>
  <r>
    <n v="71080"/>
    <d v="2019-01-03T00:00:00"/>
    <s v="03-Jan-19"/>
    <x v="0"/>
    <x v="0"/>
    <n v="14633"/>
    <x v="573"/>
    <x v="213"/>
    <x v="1"/>
    <x v="1"/>
    <x v="0"/>
    <x v="45"/>
    <n v="1352"/>
    <x v="2"/>
    <n v="669.99"/>
    <n v="1"/>
    <n v="669.99"/>
    <n v="450.58000183000001"/>
    <n v="219.40999816999999"/>
    <n v="450.58000183000001"/>
  </r>
  <r>
    <n v="71092"/>
    <d v="2019-01-03T00:00:00"/>
    <s v="03-Jan-19"/>
    <x v="0"/>
    <x v="0"/>
    <n v="14645"/>
    <x v="574"/>
    <x v="213"/>
    <x v="1"/>
    <x v="1"/>
    <x v="0"/>
    <x v="45"/>
    <n v="1352"/>
    <x v="2"/>
    <n v="669.99"/>
    <n v="1"/>
    <n v="669.99"/>
    <n v="450.58000183000001"/>
    <n v="219.40999816999999"/>
    <n v="450.58000183000001"/>
  </r>
  <r>
    <n v="73097"/>
    <d v="2019-01-03T00:00:00"/>
    <s v="03-Jan-19"/>
    <x v="0"/>
    <x v="0"/>
    <n v="16650"/>
    <x v="575"/>
    <x v="21"/>
    <x v="1"/>
    <x v="0"/>
    <x v="0"/>
    <x v="2"/>
    <n v="1360"/>
    <x v="2"/>
    <n v="370"/>
    <n v="1"/>
    <n v="370"/>
    <n v="249.0899963"/>
    <n v="120.9100037"/>
    <n v="249.0899963"/>
  </r>
  <r>
    <n v="50213"/>
    <d v="2019-01-02T00:00:00"/>
    <s v="02-Jan-19"/>
    <x v="1"/>
    <x v="0"/>
    <n v="3405"/>
    <x v="478"/>
    <x v="9"/>
    <x v="1"/>
    <x v="0"/>
    <x v="0"/>
    <x v="6"/>
    <n v="365"/>
    <x v="1"/>
    <n v="94.75"/>
    <n v="1"/>
    <n v="94.75"/>
    <n v="30.5699997"/>
    <n v="64.180000300000003"/>
    <n v="30.5699997"/>
  </r>
  <r>
    <n v="73098"/>
    <d v="2019-01-02T00:00:00"/>
    <s v="02-Jan-19"/>
    <x v="1"/>
    <x v="0"/>
    <n v="16651"/>
    <x v="356"/>
    <x v="6"/>
    <x v="0"/>
    <x v="0"/>
    <x v="0"/>
    <x v="2"/>
    <n v="1360"/>
    <x v="2"/>
    <n v="370"/>
    <n v="1"/>
    <n v="370"/>
    <n v="249.0899963"/>
    <n v="120.9100037"/>
    <n v="249.0899963"/>
  </r>
  <r>
    <n v="73099"/>
    <d v="2019-01-01T00:00:00"/>
    <s v="01-Jan-19"/>
    <x v="2"/>
    <x v="0"/>
    <n v="16652"/>
    <x v="576"/>
    <x v="71"/>
    <x v="0"/>
    <x v="0"/>
    <x v="0"/>
    <x v="2"/>
    <n v="1360"/>
    <x v="2"/>
    <n v="370"/>
    <n v="1"/>
    <n v="370"/>
    <n v="249.0899963"/>
    <n v="120.9100037"/>
    <n v="249.0899963"/>
  </r>
  <r>
    <n v="51168"/>
    <d v="2019-01-01T00:00:00"/>
    <s v="01-Jan-19"/>
    <x v="2"/>
    <x v="0"/>
    <n v="8050"/>
    <x v="1"/>
    <x v="162"/>
    <x v="0"/>
    <x v="0"/>
    <x v="0"/>
    <x v="16"/>
    <n v="502"/>
    <x v="5"/>
    <n v="65"/>
    <n v="4"/>
    <n v="260"/>
    <n v="134.39999388000001"/>
    <n v="125.60000611999999"/>
    <n v="33.599998470000003"/>
  </r>
  <r>
    <n v="50054"/>
    <d v="2018-12-31T00:00:00"/>
    <s v="31-Dec-18"/>
    <x v="3"/>
    <x v="0"/>
    <n v="1362"/>
    <x v="1"/>
    <x v="11"/>
    <x v="1"/>
    <x v="0"/>
    <x v="0"/>
    <x v="16"/>
    <n v="502"/>
    <x v="5"/>
    <n v="65"/>
    <n v="2"/>
    <n v="130"/>
    <n v="67.199996940000005"/>
    <n v="62.800003059999995"/>
    <n v="33.599998470000003"/>
  </r>
  <r>
    <n v="73100"/>
    <d v="2018-12-31T00:00:00"/>
    <s v="31-Dec-18"/>
    <x v="3"/>
    <x v="0"/>
    <n v="16653"/>
    <x v="312"/>
    <x v="258"/>
    <x v="0"/>
    <x v="0"/>
    <x v="0"/>
    <x v="2"/>
    <n v="1360"/>
    <x v="2"/>
    <n v="370"/>
    <n v="1"/>
    <n v="370"/>
    <n v="249.0899963"/>
    <n v="120.9100037"/>
    <n v="249.0899963"/>
  </r>
  <r>
    <n v="49825"/>
    <d v="2018-12-28T00:00:00"/>
    <s v="28-Dec-18"/>
    <x v="6"/>
    <x v="0"/>
    <n v="3518"/>
    <x v="1"/>
    <x v="259"/>
    <x v="0"/>
    <x v="0"/>
    <x v="0"/>
    <x v="16"/>
    <n v="502"/>
    <x v="5"/>
    <n v="65"/>
    <n v="4"/>
    <n v="260"/>
    <n v="134.39999388000001"/>
    <n v="125.60000611999999"/>
    <n v="33.599998470000003"/>
  </r>
  <r>
    <n v="30267"/>
    <d v="2018-12-28T00:00:00"/>
    <s v="28-Dec-18"/>
    <x v="6"/>
    <x v="0"/>
    <n v="8612"/>
    <x v="1"/>
    <x v="253"/>
    <x v="0"/>
    <x v="0"/>
    <x v="0"/>
    <x v="16"/>
    <n v="502"/>
    <x v="5"/>
    <n v="65"/>
    <n v="2"/>
    <n v="130"/>
    <n v="67.199996940000005"/>
    <n v="62.800003059999995"/>
    <n v="33.599998470000003"/>
  </r>
  <r>
    <n v="20755"/>
    <d v="2018-12-27T00:00:00"/>
    <s v="27-Dec-18"/>
    <x v="0"/>
    <x v="0"/>
    <n v="640"/>
    <x v="1"/>
    <x v="3"/>
    <x v="0"/>
    <x v="0"/>
    <x v="0"/>
    <x v="16"/>
    <n v="502"/>
    <x v="5"/>
    <n v="65"/>
    <n v="2"/>
    <n v="130"/>
    <n v="67.199996940000005"/>
    <n v="62.800003059999995"/>
    <n v="33.599998470000003"/>
  </r>
  <r>
    <n v="29862"/>
    <d v="2018-12-26T00:00:00"/>
    <s v="26-Dec-18"/>
    <x v="1"/>
    <x v="0"/>
    <n v="1144"/>
    <x v="2"/>
    <x v="17"/>
    <x v="0"/>
    <x v="0"/>
    <x v="0"/>
    <x v="16"/>
    <n v="502"/>
    <x v="5"/>
    <n v="65"/>
    <n v="2"/>
    <n v="130"/>
    <n v="67.199996940000005"/>
    <n v="62.800003059999995"/>
    <n v="33.599998470000003"/>
  </r>
  <r>
    <n v="22612"/>
    <d v="2018-12-25T00:00:00"/>
    <s v="25-Dec-18"/>
    <x v="2"/>
    <x v="0"/>
    <n v="11675"/>
    <x v="1"/>
    <x v="10"/>
    <x v="0"/>
    <x v="0"/>
    <x v="0"/>
    <x v="21"/>
    <n v="627"/>
    <x v="0"/>
    <n v="165"/>
    <n v="2"/>
    <n v="330"/>
    <n v="245.4600068"/>
    <n v="84.539993199999998"/>
    <n v="122.7300034"/>
  </r>
  <r>
    <n v="45418"/>
    <d v="2018-12-24T00:00:00"/>
    <s v="24-Dec-18"/>
    <x v="3"/>
    <x v="0"/>
    <n v="9011"/>
    <x v="1"/>
    <x v="13"/>
    <x v="1"/>
    <x v="0"/>
    <x v="0"/>
    <x v="4"/>
    <n v="957"/>
    <x v="3"/>
    <n v="80"/>
    <n v="1"/>
    <n v="80"/>
    <n v="47.430000309999997"/>
    <n v="32.569999690000003"/>
    <n v="47.430000309999997"/>
  </r>
  <r>
    <n v="23751"/>
    <d v="2018-12-24T00:00:00"/>
    <s v="24-Dec-18"/>
    <x v="3"/>
    <x v="0"/>
    <n v="2292"/>
    <x v="1"/>
    <x v="225"/>
    <x v="0"/>
    <x v="0"/>
    <x v="2"/>
    <x v="21"/>
    <n v="627"/>
    <x v="0"/>
    <n v="165"/>
    <n v="2"/>
    <n v="330"/>
    <n v="245.4600068"/>
    <n v="84.539993199999998"/>
    <n v="122.7300034"/>
  </r>
  <r>
    <n v="22926"/>
    <d v="2018-12-23T00:00:00"/>
    <s v="23-Dec-18"/>
    <x v="4"/>
    <x v="1"/>
    <n v="7101"/>
    <x v="1"/>
    <x v="9"/>
    <x v="1"/>
    <x v="1"/>
    <x v="2"/>
    <x v="16"/>
    <n v="502"/>
    <x v="5"/>
    <n v="65"/>
    <n v="5"/>
    <n v="325"/>
    <n v="167.99999235000001"/>
    <n v="157.00000764999999"/>
    <n v="33.599998470000003"/>
  </r>
  <r>
    <n v="49075"/>
    <d v="2018-12-23T00:00:00"/>
    <s v="23-Dec-18"/>
    <x v="4"/>
    <x v="1"/>
    <n v="2805"/>
    <x v="1"/>
    <x v="32"/>
    <x v="0"/>
    <x v="0"/>
    <x v="2"/>
    <x v="16"/>
    <n v="502"/>
    <x v="5"/>
    <n v="65"/>
    <n v="3"/>
    <n v="195"/>
    <n v="100.79999541000001"/>
    <n v="94.200004589999992"/>
    <n v="33.599998470000003"/>
  </r>
  <r>
    <n v="26871"/>
    <d v="2018-12-23T00:00:00"/>
    <s v="23-Dec-18"/>
    <x v="4"/>
    <x v="1"/>
    <n v="10201"/>
    <x v="44"/>
    <x v="260"/>
    <x v="0"/>
    <x v="0"/>
    <x v="2"/>
    <x v="16"/>
    <n v="502"/>
    <x v="5"/>
    <n v="65"/>
    <n v="2"/>
    <n v="130"/>
    <n v="67.199996940000005"/>
    <n v="62.800003059999995"/>
    <n v="33.599998470000003"/>
  </r>
  <r>
    <n v="21837"/>
    <d v="2018-12-22T00:00:00"/>
    <s v="22-Dec-18"/>
    <x v="5"/>
    <x v="1"/>
    <n v="2402"/>
    <x v="1"/>
    <x v="9"/>
    <x v="1"/>
    <x v="1"/>
    <x v="2"/>
    <x v="21"/>
    <n v="627"/>
    <x v="0"/>
    <n v="165"/>
    <n v="5"/>
    <n v="825"/>
    <n v="613.65001700000005"/>
    <n v="211.34998299999995"/>
    <n v="122.73000340000002"/>
  </r>
  <r>
    <n v="45126"/>
    <d v="2018-12-22T00:00:00"/>
    <s v="22-Dec-18"/>
    <x v="5"/>
    <x v="1"/>
    <n v="4808"/>
    <x v="1"/>
    <x v="4"/>
    <x v="0"/>
    <x v="0"/>
    <x v="2"/>
    <x v="44"/>
    <n v="572"/>
    <x v="5"/>
    <n v="165"/>
    <n v="2"/>
    <n v="330"/>
    <n v="174.42000007600001"/>
    <n v="155.57999992399999"/>
    <n v="87.210000038000004"/>
  </r>
  <r>
    <n v="44514"/>
    <d v="2018-12-21T00:00:00"/>
    <s v="21-Dec-18"/>
    <x v="6"/>
    <x v="0"/>
    <n v="9604"/>
    <x v="577"/>
    <x v="9"/>
    <x v="1"/>
    <x v="1"/>
    <x v="2"/>
    <x v="16"/>
    <n v="502"/>
    <x v="5"/>
    <n v="65"/>
    <n v="5"/>
    <n v="325"/>
    <n v="167.99999235000001"/>
    <n v="157.00000764999999"/>
    <n v="33.599998470000003"/>
  </r>
  <r>
    <n v="45198"/>
    <d v="2018-12-21T00:00:00"/>
    <s v="21-Dec-18"/>
    <x v="6"/>
    <x v="0"/>
    <n v="6497"/>
    <x v="210"/>
    <x v="32"/>
    <x v="0"/>
    <x v="0"/>
    <x v="0"/>
    <x v="1"/>
    <n v="403"/>
    <x v="1"/>
    <n v="133.37"/>
    <n v="1"/>
    <n v="133.37"/>
    <n v="84.590000149999995"/>
    <n v="48.77999985000001"/>
    <n v="84.590000149999995"/>
  </r>
  <r>
    <n v="49910"/>
    <d v="2018-12-21T00:00:00"/>
    <s v="21-Dec-18"/>
    <x v="6"/>
    <x v="0"/>
    <n v="7504"/>
    <x v="1"/>
    <x v="78"/>
    <x v="0"/>
    <x v="0"/>
    <x v="0"/>
    <x v="8"/>
    <n v="818"/>
    <x v="0"/>
    <n v="46.69"/>
    <n v="5"/>
    <n v="233.45"/>
    <n v="148.45000264999999"/>
    <n v="84.999997350000001"/>
    <n v="29.690000529999999"/>
  </r>
  <r>
    <n v="27689"/>
    <d v="2018-12-20T00:00:00"/>
    <s v="20-Dec-18"/>
    <x v="0"/>
    <x v="0"/>
    <n v="7757"/>
    <x v="449"/>
    <x v="9"/>
    <x v="1"/>
    <x v="1"/>
    <x v="2"/>
    <x v="16"/>
    <n v="502"/>
    <x v="5"/>
    <n v="65"/>
    <n v="5"/>
    <n v="325"/>
    <n v="167.99999235000001"/>
    <n v="157.00000764999999"/>
    <n v="33.599998470000003"/>
  </r>
  <r>
    <n v="31208"/>
    <d v="2018-12-19T00:00:00"/>
    <s v="19-Dec-18"/>
    <x v="1"/>
    <x v="0"/>
    <n v="9285"/>
    <x v="1"/>
    <x v="9"/>
    <x v="1"/>
    <x v="1"/>
    <x v="2"/>
    <x v="16"/>
    <n v="502"/>
    <x v="5"/>
    <n v="65"/>
    <n v="5"/>
    <n v="325"/>
    <n v="167.99999235000001"/>
    <n v="157.00000764999999"/>
    <n v="33.599998470000003"/>
  </r>
  <r>
    <n v="49075"/>
    <d v="2018-12-19T00:00:00"/>
    <s v="19-Dec-18"/>
    <x v="1"/>
    <x v="0"/>
    <n v="2805"/>
    <x v="1"/>
    <x v="32"/>
    <x v="0"/>
    <x v="0"/>
    <x v="2"/>
    <x v="16"/>
    <n v="502"/>
    <x v="5"/>
    <n v="65"/>
    <n v="3"/>
    <n v="195"/>
    <n v="100.79999541000001"/>
    <n v="94.200004589999992"/>
    <n v="33.599998470000003"/>
  </r>
  <r>
    <n v="27530"/>
    <d v="2018-12-18T00:00:00"/>
    <s v="18-Dec-18"/>
    <x v="2"/>
    <x v="0"/>
    <n v="155"/>
    <x v="568"/>
    <x v="9"/>
    <x v="1"/>
    <x v="1"/>
    <x v="2"/>
    <x v="16"/>
    <n v="502"/>
    <x v="5"/>
    <n v="65"/>
    <n v="5"/>
    <n v="325"/>
    <n v="167.99999235000001"/>
    <n v="157.00000764999999"/>
    <n v="33.599998470000003"/>
  </r>
  <r>
    <n v="45380"/>
    <d v="2018-12-18T00:00:00"/>
    <s v="18-Dec-18"/>
    <x v="2"/>
    <x v="0"/>
    <n v="1326"/>
    <x v="578"/>
    <x v="9"/>
    <x v="1"/>
    <x v="1"/>
    <x v="2"/>
    <x v="16"/>
    <n v="502"/>
    <x v="5"/>
    <n v="65"/>
    <n v="5"/>
    <n v="325"/>
    <n v="167.99999235000001"/>
    <n v="157.00000764999999"/>
    <n v="33.599998470000003"/>
  </r>
  <r>
    <n v="28441"/>
    <d v="2018-12-18T00:00:00"/>
    <s v="18-Dec-18"/>
    <x v="2"/>
    <x v="0"/>
    <n v="3948"/>
    <x v="1"/>
    <x v="9"/>
    <x v="1"/>
    <x v="1"/>
    <x v="1"/>
    <x v="16"/>
    <n v="502"/>
    <x v="5"/>
    <n v="65"/>
    <n v="5"/>
    <n v="325"/>
    <n v="167.99999235000001"/>
    <n v="157.00000764999999"/>
    <n v="33.599998470000003"/>
  </r>
  <r>
    <n v="27750"/>
    <d v="2018-12-18T00:00:00"/>
    <s v="18-Dec-18"/>
    <x v="2"/>
    <x v="0"/>
    <n v="4350"/>
    <x v="579"/>
    <x v="9"/>
    <x v="1"/>
    <x v="1"/>
    <x v="2"/>
    <x v="16"/>
    <n v="502"/>
    <x v="5"/>
    <n v="65"/>
    <n v="5"/>
    <n v="325"/>
    <n v="167.99999235000001"/>
    <n v="157.00000764999999"/>
    <n v="33.599998470000003"/>
  </r>
  <r>
    <n v="49693"/>
    <d v="2018-12-18T00:00:00"/>
    <s v="18-Dec-18"/>
    <x v="2"/>
    <x v="0"/>
    <n v="4528"/>
    <x v="1"/>
    <x v="9"/>
    <x v="1"/>
    <x v="1"/>
    <x v="1"/>
    <x v="16"/>
    <n v="502"/>
    <x v="5"/>
    <n v="65"/>
    <n v="5"/>
    <n v="325"/>
    <n v="167.99999235000001"/>
    <n v="157.00000764999999"/>
    <n v="33.599998470000003"/>
  </r>
  <r>
    <n v="30111"/>
    <d v="2018-12-18T00:00:00"/>
    <s v="18-Dec-18"/>
    <x v="2"/>
    <x v="0"/>
    <n v="4781"/>
    <x v="1"/>
    <x v="9"/>
    <x v="1"/>
    <x v="1"/>
    <x v="2"/>
    <x v="16"/>
    <n v="502"/>
    <x v="5"/>
    <n v="65"/>
    <n v="5"/>
    <n v="325"/>
    <n v="167.99999235000001"/>
    <n v="157.00000764999999"/>
    <n v="33.599998470000003"/>
  </r>
  <r>
    <n v="22379"/>
    <d v="2018-12-18T00:00:00"/>
    <s v="18-Dec-18"/>
    <x v="2"/>
    <x v="0"/>
    <n v="5971"/>
    <x v="200"/>
    <x v="9"/>
    <x v="1"/>
    <x v="1"/>
    <x v="1"/>
    <x v="16"/>
    <n v="502"/>
    <x v="5"/>
    <n v="65"/>
    <n v="5"/>
    <n v="325"/>
    <n v="167.99999235000001"/>
    <n v="157.00000764999999"/>
    <n v="33.599998470000003"/>
  </r>
  <r>
    <n v="48699"/>
    <d v="2018-12-18T00:00:00"/>
    <s v="18-Dec-18"/>
    <x v="2"/>
    <x v="0"/>
    <n v="6706"/>
    <x v="28"/>
    <x v="9"/>
    <x v="1"/>
    <x v="1"/>
    <x v="1"/>
    <x v="16"/>
    <n v="502"/>
    <x v="5"/>
    <n v="65"/>
    <n v="5"/>
    <n v="325"/>
    <n v="167.99999235000001"/>
    <n v="157.00000764999999"/>
    <n v="33.599998470000003"/>
  </r>
  <r>
    <n v="23688"/>
    <d v="2018-12-18T00:00:00"/>
    <s v="18-Dec-18"/>
    <x v="2"/>
    <x v="0"/>
    <n v="12319"/>
    <x v="340"/>
    <x v="9"/>
    <x v="1"/>
    <x v="1"/>
    <x v="2"/>
    <x v="16"/>
    <n v="502"/>
    <x v="5"/>
    <n v="65"/>
    <n v="5"/>
    <n v="325"/>
    <n v="167.99999235000001"/>
    <n v="157.00000764999999"/>
    <n v="33.599998470000003"/>
  </r>
  <r>
    <n v="23688"/>
    <d v="2018-12-18T00:00:00"/>
    <s v="18-Dec-18"/>
    <x v="2"/>
    <x v="0"/>
    <n v="12319"/>
    <x v="340"/>
    <x v="9"/>
    <x v="1"/>
    <x v="1"/>
    <x v="2"/>
    <x v="16"/>
    <n v="502"/>
    <x v="5"/>
    <n v="65"/>
    <n v="5"/>
    <n v="325"/>
    <n v="167.99999235000001"/>
    <n v="157.00000764999999"/>
    <n v="33.599998470000003"/>
  </r>
  <r>
    <n v="48608"/>
    <d v="2018-12-16T00:00:00"/>
    <s v="16-Dec-18"/>
    <x v="4"/>
    <x v="1"/>
    <n v="4398"/>
    <x v="580"/>
    <x v="147"/>
    <x v="0"/>
    <x v="0"/>
    <x v="0"/>
    <x v="16"/>
    <n v="502"/>
    <x v="5"/>
    <n v="65"/>
    <n v="5"/>
    <n v="325"/>
    <n v="167.99999235000001"/>
    <n v="157.00000764999999"/>
    <n v="33.599998470000003"/>
  </r>
  <r>
    <n v="17436"/>
    <d v="2018-12-16T00:00:00"/>
    <s v="16-Dec-18"/>
    <x v="4"/>
    <x v="1"/>
    <n v="235"/>
    <x v="1"/>
    <x v="79"/>
    <x v="0"/>
    <x v="0"/>
    <x v="0"/>
    <x v="21"/>
    <n v="627"/>
    <x v="0"/>
    <n v="165"/>
    <n v="4"/>
    <n v="660"/>
    <n v="490.9200136"/>
    <n v="169.0799864"/>
    <n v="122.7300034"/>
  </r>
  <r>
    <n v="13521"/>
    <d v="2018-12-15T00:00:00"/>
    <s v="15-Dec-18"/>
    <x v="5"/>
    <x v="1"/>
    <n v="3916"/>
    <x v="581"/>
    <x v="261"/>
    <x v="0"/>
    <x v="0"/>
    <x v="0"/>
    <x v="16"/>
    <n v="502"/>
    <x v="5"/>
    <n v="65"/>
    <n v="4"/>
    <n v="260"/>
    <n v="134.39999388000001"/>
    <n v="125.60000611999999"/>
    <n v="33.599998470000003"/>
  </r>
  <r>
    <n v="65827"/>
    <d v="2018-12-14T00:00:00"/>
    <s v="14-Dec-18"/>
    <x v="6"/>
    <x v="0"/>
    <n v="5289"/>
    <x v="456"/>
    <x v="179"/>
    <x v="0"/>
    <x v="0"/>
    <x v="0"/>
    <x v="16"/>
    <n v="502"/>
    <x v="5"/>
    <n v="65"/>
    <n v="4"/>
    <n v="260"/>
    <n v="134.39999388000001"/>
    <n v="125.60000611999999"/>
    <n v="33.599998470000003"/>
  </r>
  <r>
    <n v="49214"/>
    <d v="2018-12-14T00:00:00"/>
    <s v="14-Dec-18"/>
    <x v="6"/>
    <x v="0"/>
    <n v="2792"/>
    <x v="582"/>
    <x v="30"/>
    <x v="0"/>
    <x v="0"/>
    <x v="0"/>
    <x v="16"/>
    <n v="502"/>
    <x v="5"/>
    <n v="65"/>
    <n v="5"/>
    <n v="325"/>
    <n v="167.99999235000001"/>
    <n v="157.00000764999999"/>
    <n v="33.599998470000003"/>
  </r>
  <r>
    <n v="19540"/>
    <d v="2018-12-13T00:00:00"/>
    <s v="13-Dec-18"/>
    <x v="0"/>
    <x v="0"/>
    <n v="703"/>
    <x v="53"/>
    <x v="6"/>
    <x v="0"/>
    <x v="0"/>
    <x v="0"/>
    <x v="6"/>
    <n v="365"/>
    <x v="1"/>
    <n v="94.75"/>
    <n v="4"/>
    <n v="379"/>
    <n v="122.2799988"/>
    <n v="256.72000120000001"/>
    <n v="30.5699997"/>
  </r>
  <r>
    <n v="17436"/>
    <d v="2018-12-12T00:00:00"/>
    <s v="12-Dec-18"/>
    <x v="1"/>
    <x v="0"/>
    <n v="235"/>
    <x v="1"/>
    <x v="79"/>
    <x v="0"/>
    <x v="0"/>
    <x v="0"/>
    <x v="6"/>
    <n v="365"/>
    <x v="1"/>
    <n v="94.75"/>
    <n v="4"/>
    <n v="379"/>
    <n v="122.2799988"/>
    <n v="256.72000120000001"/>
    <n v="30.5699997"/>
  </r>
  <r>
    <n v="47009"/>
    <d v="2018-12-11T00:00:00"/>
    <s v="11-Dec-18"/>
    <x v="2"/>
    <x v="0"/>
    <n v="150"/>
    <x v="1"/>
    <x v="262"/>
    <x v="0"/>
    <x v="0"/>
    <x v="0"/>
    <x v="1"/>
    <n v="403"/>
    <x v="1"/>
    <n v="133.37"/>
    <n v="1"/>
    <n v="133.37"/>
    <n v="84.590000149999995"/>
    <n v="48.77999985000001"/>
    <n v="84.590000149999995"/>
  </r>
  <r>
    <n v="15199"/>
    <d v="2018-12-09T00:00:00"/>
    <s v="09-Dec-18"/>
    <x v="4"/>
    <x v="1"/>
    <n v="20"/>
    <x v="516"/>
    <x v="251"/>
    <x v="0"/>
    <x v="0"/>
    <x v="0"/>
    <x v="6"/>
    <n v="365"/>
    <x v="1"/>
    <n v="94.75"/>
    <n v="5"/>
    <n v="473.75"/>
    <n v="152.8499985"/>
    <n v="320.90000150000003"/>
    <n v="30.5699997"/>
  </r>
  <r>
    <n v="48468"/>
    <d v="2018-12-08T00:00:00"/>
    <s v="08-Dec-18"/>
    <x v="5"/>
    <x v="1"/>
    <n v="2106"/>
    <x v="583"/>
    <x v="0"/>
    <x v="0"/>
    <x v="0"/>
    <x v="0"/>
    <x v="31"/>
    <n v="885"/>
    <x v="0"/>
    <n v="52.99"/>
    <n v="4"/>
    <n v="211.96"/>
    <n v="143.44000244"/>
    <n v="68.519997560000007"/>
    <n v="35.86000061"/>
  </r>
  <r>
    <n v="18135"/>
    <d v="2018-12-08T00:00:00"/>
    <s v="08-Dec-18"/>
    <x v="5"/>
    <x v="1"/>
    <n v="9146"/>
    <x v="584"/>
    <x v="145"/>
    <x v="0"/>
    <x v="0"/>
    <x v="0"/>
    <x v="6"/>
    <n v="365"/>
    <x v="1"/>
    <n v="94.75"/>
    <n v="5"/>
    <n v="473.75"/>
    <n v="152.8499985"/>
    <n v="320.90000150000003"/>
    <n v="30.5699997"/>
  </r>
  <r>
    <n v="13528"/>
    <d v="2018-12-07T00:00:00"/>
    <s v="07-Dec-18"/>
    <x v="6"/>
    <x v="0"/>
    <n v="10827"/>
    <x v="1"/>
    <x v="214"/>
    <x v="0"/>
    <x v="0"/>
    <x v="0"/>
    <x v="6"/>
    <n v="365"/>
    <x v="1"/>
    <n v="94.75"/>
    <n v="5"/>
    <n v="473.75"/>
    <n v="152.8499985"/>
    <n v="320.90000150000003"/>
    <n v="30.5699997"/>
  </r>
  <r>
    <n v="42101"/>
    <d v="2018-12-06T00:00:00"/>
    <s v="06-Dec-18"/>
    <x v="0"/>
    <x v="0"/>
    <n v="4533"/>
    <x v="585"/>
    <x v="58"/>
    <x v="0"/>
    <x v="0"/>
    <x v="0"/>
    <x v="6"/>
    <n v="365"/>
    <x v="1"/>
    <n v="94.75"/>
    <n v="4"/>
    <n v="379"/>
    <n v="122.2799988"/>
    <n v="256.72000120000001"/>
    <n v="30.5699997"/>
  </r>
  <r>
    <n v="42087"/>
    <d v="2018-12-06T00:00:00"/>
    <s v="06-Dec-18"/>
    <x v="0"/>
    <x v="0"/>
    <n v="3659"/>
    <x v="544"/>
    <x v="137"/>
    <x v="0"/>
    <x v="0"/>
    <x v="0"/>
    <x v="6"/>
    <n v="365"/>
    <x v="1"/>
    <n v="94.75"/>
    <n v="5"/>
    <n v="473.75"/>
    <n v="152.8499985"/>
    <n v="320.90000150000003"/>
    <n v="30.5699997"/>
  </r>
  <r>
    <n v="27357"/>
    <d v="2018-12-04T00:00:00"/>
    <s v="04-Dec-18"/>
    <x v="2"/>
    <x v="0"/>
    <n v="4807"/>
    <x v="302"/>
    <x v="185"/>
    <x v="0"/>
    <x v="0"/>
    <x v="0"/>
    <x v="1"/>
    <n v="403"/>
    <x v="1"/>
    <n v="133.37"/>
    <n v="1"/>
    <n v="133.37"/>
    <n v="84.590000149999995"/>
    <n v="48.77999985000001"/>
    <n v="84.590000149999995"/>
  </r>
  <r>
    <n v="46073"/>
    <d v="2018-12-01T00:00:00"/>
    <s v="01-Dec-18"/>
    <x v="5"/>
    <x v="1"/>
    <n v="10834"/>
    <x v="561"/>
    <x v="96"/>
    <x v="0"/>
    <x v="0"/>
    <x v="0"/>
    <x v="33"/>
    <n v="822"/>
    <x v="0"/>
    <n v="46.69"/>
    <n v="2"/>
    <n v="93.38"/>
    <n v="52.880001059999998"/>
    <n v="40.499998939999998"/>
    <n v="26.440000529999999"/>
  </r>
  <r>
    <n v="41786"/>
    <d v="2018-12-01T00:00:00"/>
    <s v="01-Dec-18"/>
    <x v="5"/>
    <x v="1"/>
    <n v="397"/>
    <x v="439"/>
    <x v="263"/>
    <x v="0"/>
    <x v="0"/>
    <x v="0"/>
    <x v="56"/>
    <n v="977"/>
    <x v="4"/>
    <n v="29.99"/>
    <n v="5"/>
    <n v="149.94999999999999"/>
    <n v="74.249992349999999"/>
    <n v="75.700007649999989"/>
    <n v="14.849998469999999"/>
  </r>
  <r>
    <n v="48713"/>
    <d v="2018-12-01T00:00:00"/>
    <s v="01-Dec-18"/>
    <x v="5"/>
    <x v="1"/>
    <n v="5384"/>
    <x v="1"/>
    <x v="32"/>
    <x v="0"/>
    <x v="0"/>
    <x v="0"/>
    <x v="1"/>
    <n v="403"/>
    <x v="1"/>
    <n v="133.37"/>
    <n v="1"/>
    <n v="133.37"/>
    <n v="84.590000149999995"/>
    <n v="48.77999985000001"/>
    <n v="84.590000149999995"/>
  </r>
  <r>
    <n v="27007"/>
    <d v="2018-11-30T00:00:00"/>
    <s v="30-Nov-18"/>
    <x v="6"/>
    <x v="0"/>
    <n v="3815"/>
    <x v="586"/>
    <x v="264"/>
    <x v="0"/>
    <x v="0"/>
    <x v="0"/>
    <x v="47"/>
    <n v="825"/>
    <x v="0"/>
    <n v="185"/>
    <n v="2"/>
    <n v="370"/>
    <n v="227.3999939"/>
    <n v="142.6000061"/>
    <n v="113.69999695"/>
  </r>
  <r>
    <n v="49916"/>
    <d v="2018-11-29T00:00:00"/>
    <s v="29-Nov-18"/>
    <x v="0"/>
    <x v="0"/>
    <n v="10671"/>
    <x v="256"/>
    <x v="113"/>
    <x v="0"/>
    <x v="0"/>
    <x v="0"/>
    <x v="1"/>
    <n v="403"/>
    <x v="1"/>
    <n v="133.37"/>
    <n v="1"/>
    <n v="133.37"/>
    <n v="84.590000149999995"/>
    <n v="48.77999985000001"/>
    <n v="84.590000149999995"/>
  </r>
  <r>
    <n v="47774"/>
    <d v="2018-11-28T00:00:00"/>
    <s v="28-Nov-18"/>
    <x v="1"/>
    <x v="0"/>
    <n v="5302"/>
    <x v="1"/>
    <x v="265"/>
    <x v="0"/>
    <x v="0"/>
    <x v="0"/>
    <x v="21"/>
    <n v="627"/>
    <x v="0"/>
    <n v="165"/>
    <n v="4"/>
    <n v="660"/>
    <n v="490.9200136"/>
    <n v="169.0799864"/>
    <n v="122.7300034"/>
  </r>
  <r>
    <n v="20773"/>
    <d v="2018-11-24T00:00:00"/>
    <s v="24-Nov-18"/>
    <x v="5"/>
    <x v="1"/>
    <n v="4464"/>
    <x v="200"/>
    <x v="134"/>
    <x v="0"/>
    <x v="0"/>
    <x v="0"/>
    <x v="9"/>
    <n v="191"/>
    <x v="5"/>
    <n v="85"/>
    <n v="2"/>
    <n v="170"/>
    <n v="109.5599976"/>
    <n v="60.440002399999997"/>
    <n v="54.779998800000001"/>
  </r>
  <r>
    <n v="31000"/>
    <d v="2018-11-23T00:00:00"/>
    <s v="23-Nov-18"/>
    <x v="6"/>
    <x v="0"/>
    <n v="11730"/>
    <x v="587"/>
    <x v="260"/>
    <x v="0"/>
    <x v="0"/>
    <x v="0"/>
    <x v="9"/>
    <n v="191"/>
    <x v="5"/>
    <n v="85"/>
    <n v="2"/>
    <n v="170"/>
    <n v="109.5599976"/>
    <n v="60.440002399999997"/>
    <n v="54.779998800000001"/>
  </r>
  <r>
    <n v="47846"/>
    <d v="2018-11-22T00:00:00"/>
    <s v="22-Nov-18"/>
    <x v="0"/>
    <x v="0"/>
    <n v="6073"/>
    <x v="588"/>
    <x v="9"/>
    <x v="1"/>
    <x v="1"/>
    <x v="2"/>
    <x v="9"/>
    <n v="191"/>
    <x v="5"/>
    <n v="85"/>
    <n v="5"/>
    <n v="425"/>
    <n v="273.89999399999999"/>
    <n v="151.10000600000001"/>
    <n v="54.779998800000001"/>
  </r>
  <r>
    <n v="28568"/>
    <d v="2018-11-22T00:00:00"/>
    <s v="22-Nov-18"/>
    <x v="0"/>
    <x v="0"/>
    <n v="7963"/>
    <x v="280"/>
    <x v="20"/>
    <x v="0"/>
    <x v="0"/>
    <x v="2"/>
    <x v="9"/>
    <n v="191"/>
    <x v="5"/>
    <n v="85"/>
    <n v="2"/>
    <n v="170"/>
    <n v="109.5599976"/>
    <n v="60.440002399999997"/>
    <n v="54.779998800000001"/>
  </r>
  <r>
    <n v="23948"/>
    <d v="2018-11-20T00:00:00"/>
    <s v="20-Nov-18"/>
    <x v="2"/>
    <x v="0"/>
    <n v="5361"/>
    <x v="589"/>
    <x v="9"/>
    <x v="1"/>
    <x v="1"/>
    <x v="2"/>
    <x v="58"/>
    <n v="642"/>
    <x v="0"/>
    <n v="30"/>
    <n v="5"/>
    <n v="150"/>
    <n v="84.449996949999999"/>
    <n v="65.550003050000001"/>
    <n v="16.88999939"/>
  </r>
  <r>
    <n v="28402"/>
    <d v="2018-11-19T00:00:00"/>
    <s v="19-Nov-18"/>
    <x v="3"/>
    <x v="0"/>
    <n v="9531"/>
    <x v="217"/>
    <x v="9"/>
    <x v="1"/>
    <x v="1"/>
    <x v="2"/>
    <x v="6"/>
    <n v="365"/>
    <x v="1"/>
    <n v="94.75"/>
    <n v="5"/>
    <n v="473.75"/>
    <n v="152.8499985"/>
    <n v="320.90000150000003"/>
    <n v="30.5699997"/>
  </r>
  <r>
    <n v="47647"/>
    <d v="2018-11-19T00:00:00"/>
    <s v="19-Nov-18"/>
    <x v="3"/>
    <x v="0"/>
    <n v="185"/>
    <x v="1"/>
    <x v="266"/>
    <x v="0"/>
    <x v="0"/>
    <x v="0"/>
    <x v="16"/>
    <n v="502"/>
    <x v="5"/>
    <n v="65"/>
    <n v="5"/>
    <n v="325"/>
    <n v="167.99999235000001"/>
    <n v="157.00000764999999"/>
    <n v="33.599998470000003"/>
  </r>
  <r>
    <n v="47009"/>
    <d v="2018-11-17T00:00:00"/>
    <s v="17-Nov-18"/>
    <x v="5"/>
    <x v="1"/>
    <n v="150"/>
    <x v="1"/>
    <x v="262"/>
    <x v="0"/>
    <x v="0"/>
    <x v="0"/>
    <x v="1"/>
    <n v="403"/>
    <x v="1"/>
    <n v="133.37"/>
    <n v="1"/>
    <n v="133.37"/>
    <n v="84.590000149999995"/>
    <n v="48.77999985000001"/>
    <n v="84.590000149999995"/>
  </r>
  <r>
    <n v="46667"/>
    <d v="2018-11-14T00:00:00"/>
    <s v="14-Nov-18"/>
    <x v="1"/>
    <x v="0"/>
    <n v="4399"/>
    <x v="1"/>
    <x v="175"/>
    <x v="0"/>
    <x v="0"/>
    <x v="0"/>
    <x v="16"/>
    <n v="502"/>
    <x v="5"/>
    <n v="65"/>
    <n v="5"/>
    <n v="325"/>
    <n v="167.99999235000001"/>
    <n v="157.00000764999999"/>
    <n v="33.599998470000003"/>
  </r>
  <r>
    <n v="44485"/>
    <d v="2018-11-11T00:00:00"/>
    <s v="11-Nov-18"/>
    <x v="4"/>
    <x v="1"/>
    <n v="7393"/>
    <x v="1"/>
    <x v="34"/>
    <x v="1"/>
    <x v="0"/>
    <x v="0"/>
    <x v="1"/>
    <n v="403"/>
    <x v="1"/>
    <n v="133.37"/>
    <n v="1"/>
    <n v="133.37"/>
    <n v="84.590000149999995"/>
    <n v="48.77999985000001"/>
    <n v="84.590000149999995"/>
  </r>
  <r>
    <n v="48954"/>
    <d v="2018-11-11T00:00:00"/>
    <s v="11-Nov-18"/>
    <x v="4"/>
    <x v="1"/>
    <n v="5674"/>
    <x v="590"/>
    <x v="267"/>
    <x v="0"/>
    <x v="0"/>
    <x v="2"/>
    <x v="6"/>
    <n v="365"/>
    <x v="1"/>
    <n v="94.75"/>
    <n v="2"/>
    <n v="189.5"/>
    <n v="61.139999400000001"/>
    <n v="128.36000060000001"/>
    <n v="30.5699997"/>
  </r>
  <r>
    <n v="41545"/>
    <d v="2018-11-11T00:00:00"/>
    <s v="11-Nov-18"/>
    <x v="4"/>
    <x v="1"/>
    <n v="10474"/>
    <x v="591"/>
    <x v="157"/>
    <x v="0"/>
    <x v="0"/>
    <x v="0"/>
    <x v="16"/>
    <n v="502"/>
    <x v="5"/>
    <n v="65"/>
    <n v="5"/>
    <n v="325"/>
    <n v="167.99999235000001"/>
    <n v="157.00000764999999"/>
    <n v="33.599998470000003"/>
  </r>
  <r>
    <n v="25688"/>
    <d v="2018-11-10T00:00:00"/>
    <s v="10-Nov-18"/>
    <x v="5"/>
    <x v="1"/>
    <n v="5920"/>
    <x v="1"/>
    <x v="138"/>
    <x v="0"/>
    <x v="0"/>
    <x v="2"/>
    <x v="6"/>
    <n v="365"/>
    <x v="1"/>
    <n v="94.75"/>
    <n v="2"/>
    <n v="189.5"/>
    <n v="61.139999400000001"/>
    <n v="128.36000060000001"/>
    <n v="30.5699997"/>
  </r>
  <r>
    <n v="46414"/>
    <d v="2018-11-08T00:00:00"/>
    <s v="08-Nov-18"/>
    <x v="0"/>
    <x v="0"/>
    <n v="1535"/>
    <x v="592"/>
    <x v="11"/>
    <x v="1"/>
    <x v="0"/>
    <x v="0"/>
    <x v="21"/>
    <n v="627"/>
    <x v="0"/>
    <n v="165"/>
    <n v="3"/>
    <n v="495"/>
    <n v="368.19001020000002"/>
    <n v="126.80998979999998"/>
    <n v="122.7300034"/>
  </r>
  <r>
    <n v="46199"/>
    <d v="2018-11-06T00:00:00"/>
    <s v="06-Nov-18"/>
    <x v="2"/>
    <x v="0"/>
    <n v="7521"/>
    <x v="156"/>
    <x v="104"/>
    <x v="2"/>
    <x v="0"/>
    <x v="2"/>
    <x v="16"/>
    <n v="502"/>
    <x v="5"/>
    <n v="65"/>
    <n v="4"/>
    <n v="260"/>
    <n v="134.39999388000001"/>
    <n v="125.60000611999999"/>
    <n v="33.599998470000003"/>
  </r>
  <r>
    <n v="27457"/>
    <d v="2018-11-05T00:00:00"/>
    <s v="05-Nov-18"/>
    <x v="3"/>
    <x v="0"/>
    <n v="4813"/>
    <x v="1"/>
    <x v="268"/>
    <x v="0"/>
    <x v="0"/>
    <x v="0"/>
    <x v="1"/>
    <n v="403"/>
    <x v="1"/>
    <n v="133.37"/>
    <n v="1"/>
    <n v="133.37"/>
    <n v="84.590000149999995"/>
    <n v="48.77999985000001"/>
    <n v="84.590000149999995"/>
  </r>
  <r>
    <n v="43889"/>
    <d v="2018-11-04T00:00:00"/>
    <s v="04-Nov-18"/>
    <x v="4"/>
    <x v="1"/>
    <n v="11947"/>
    <x v="1"/>
    <x v="4"/>
    <x v="0"/>
    <x v="0"/>
    <x v="0"/>
    <x v="16"/>
    <n v="502"/>
    <x v="5"/>
    <n v="65"/>
    <n v="5"/>
    <n v="325"/>
    <n v="167.99999235000001"/>
    <n v="157.00000764999999"/>
    <n v="33.599998470000003"/>
  </r>
  <r>
    <n v="46098"/>
    <d v="2018-11-03T00:00:00"/>
    <s v="03-Nov-18"/>
    <x v="5"/>
    <x v="1"/>
    <n v="3474"/>
    <x v="593"/>
    <x v="9"/>
    <x v="1"/>
    <x v="1"/>
    <x v="0"/>
    <x v="4"/>
    <n v="957"/>
    <x v="3"/>
    <n v="80"/>
    <n v="1"/>
    <n v="80"/>
    <n v="47.430000309999997"/>
    <n v="32.569999690000003"/>
    <n v="47.430000309999997"/>
  </r>
  <r>
    <n v="29283"/>
    <d v="2018-11-03T00:00:00"/>
    <s v="03-Nov-18"/>
    <x v="5"/>
    <x v="1"/>
    <n v="88"/>
    <x v="512"/>
    <x v="178"/>
    <x v="0"/>
    <x v="0"/>
    <x v="0"/>
    <x v="1"/>
    <n v="403"/>
    <x v="1"/>
    <n v="133.37"/>
    <n v="1"/>
    <n v="133.37"/>
    <n v="84.590000149999995"/>
    <n v="48.77999985000001"/>
    <n v="84.590000149999995"/>
  </r>
  <r>
    <n v="44485"/>
    <d v="2018-11-01T00:00:00"/>
    <s v="01-Nov-18"/>
    <x v="0"/>
    <x v="0"/>
    <n v="7393"/>
    <x v="1"/>
    <x v="34"/>
    <x v="1"/>
    <x v="0"/>
    <x v="0"/>
    <x v="16"/>
    <n v="502"/>
    <x v="5"/>
    <n v="65"/>
    <n v="1"/>
    <n v="65"/>
    <n v="33.599998470000003"/>
    <n v="31.400001529999997"/>
    <n v="33.599998470000003"/>
  </r>
  <r>
    <n v="25050"/>
    <d v="2018-11-01T00:00:00"/>
    <s v="01-Nov-18"/>
    <x v="0"/>
    <x v="0"/>
    <n v="10082"/>
    <x v="1"/>
    <x v="18"/>
    <x v="0"/>
    <x v="0"/>
    <x v="0"/>
    <x v="1"/>
    <n v="403"/>
    <x v="1"/>
    <n v="133.37"/>
    <n v="1"/>
    <n v="133.37"/>
    <n v="84.590000149999995"/>
    <n v="48.77999985000001"/>
    <n v="84.590000149999995"/>
  </r>
  <r>
    <n v="47908"/>
    <d v="2018-10-31T00:00:00"/>
    <s v="31-Oct-18"/>
    <x v="1"/>
    <x v="0"/>
    <n v="6944"/>
    <x v="141"/>
    <x v="9"/>
    <x v="1"/>
    <x v="0"/>
    <x v="0"/>
    <x v="16"/>
    <n v="502"/>
    <x v="5"/>
    <n v="65"/>
    <n v="1"/>
    <n v="65"/>
    <n v="33.599998470000003"/>
    <n v="31.400001529999997"/>
    <n v="33.599998470000003"/>
  </r>
  <r>
    <n v="21016"/>
    <d v="2018-10-31T00:00:00"/>
    <s v="31-Oct-18"/>
    <x v="1"/>
    <x v="0"/>
    <n v="3153"/>
    <x v="1"/>
    <x v="269"/>
    <x v="0"/>
    <x v="0"/>
    <x v="2"/>
    <x v="6"/>
    <n v="365"/>
    <x v="1"/>
    <n v="94.75"/>
    <n v="2"/>
    <n v="189.5"/>
    <n v="61.139999400000001"/>
    <n v="128.36000060000001"/>
    <n v="30.5699997"/>
  </r>
  <r>
    <n v="45766"/>
    <d v="2018-10-30T00:00:00"/>
    <s v="30-Oct-18"/>
    <x v="2"/>
    <x v="0"/>
    <n v="9702"/>
    <x v="271"/>
    <x v="27"/>
    <x v="1"/>
    <x v="0"/>
    <x v="0"/>
    <x v="21"/>
    <n v="627"/>
    <x v="0"/>
    <n v="165"/>
    <n v="2"/>
    <n v="330"/>
    <n v="245.4600068"/>
    <n v="84.539993199999998"/>
    <n v="122.7300034"/>
  </r>
  <r>
    <n v="50000"/>
    <d v="2018-10-30T00:00:00"/>
    <s v="30-Oct-18"/>
    <x v="2"/>
    <x v="0"/>
    <n v="6827"/>
    <x v="1"/>
    <x v="9"/>
    <x v="1"/>
    <x v="0"/>
    <x v="0"/>
    <x v="6"/>
    <n v="365"/>
    <x v="1"/>
    <n v="94.75"/>
    <n v="1"/>
    <n v="94.75"/>
    <n v="30.5699997"/>
    <n v="64.180000300000003"/>
    <n v="30.5699997"/>
  </r>
  <r>
    <n v="23967"/>
    <d v="2018-10-30T00:00:00"/>
    <s v="30-Oct-18"/>
    <x v="2"/>
    <x v="0"/>
    <n v="1383"/>
    <x v="1"/>
    <x v="270"/>
    <x v="0"/>
    <x v="0"/>
    <x v="2"/>
    <x v="9"/>
    <n v="191"/>
    <x v="5"/>
    <n v="85"/>
    <n v="2"/>
    <n v="170"/>
    <n v="109.5599976"/>
    <n v="60.440002399999997"/>
    <n v="54.779998800000001"/>
  </r>
  <r>
    <n v="45668"/>
    <d v="2018-10-29T00:00:00"/>
    <s v="29-Oct-18"/>
    <x v="3"/>
    <x v="0"/>
    <n v="2985"/>
    <x v="466"/>
    <x v="271"/>
    <x v="0"/>
    <x v="0"/>
    <x v="0"/>
    <x v="1"/>
    <n v="403"/>
    <x v="1"/>
    <n v="133.37"/>
    <n v="1"/>
    <n v="133.37"/>
    <n v="84.590000149999995"/>
    <n v="48.77999985000001"/>
    <n v="84.590000149999995"/>
  </r>
  <r>
    <n v="43640"/>
    <d v="2018-10-29T00:00:00"/>
    <s v="29-Oct-18"/>
    <x v="3"/>
    <x v="0"/>
    <n v="5429"/>
    <x v="235"/>
    <x v="272"/>
    <x v="0"/>
    <x v="0"/>
    <x v="2"/>
    <x v="9"/>
    <n v="191"/>
    <x v="5"/>
    <n v="85"/>
    <n v="2"/>
    <n v="170"/>
    <n v="109.5599976"/>
    <n v="60.440002399999997"/>
    <n v="54.779998800000001"/>
  </r>
  <r>
    <n v="45680"/>
    <d v="2018-10-28T00:00:00"/>
    <s v="28-Oct-18"/>
    <x v="4"/>
    <x v="1"/>
    <n v="6757"/>
    <x v="553"/>
    <x v="9"/>
    <x v="1"/>
    <x v="1"/>
    <x v="0"/>
    <x v="6"/>
    <n v="365"/>
    <x v="1"/>
    <n v="94.75"/>
    <n v="1"/>
    <n v="94.75"/>
    <n v="30.5699997"/>
    <n v="64.180000300000003"/>
    <n v="30.5699997"/>
  </r>
  <r>
    <n v="45138"/>
    <d v="2018-10-28T00:00:00"/>
    <s v="28-Oct-18"/>
    <x v="4"/>
    <x v="1"/>
    <n v="1555"/>
    <x v="1"/>
    <x v="189"/>
    <x v="0"/>
    <x v="0"/>
    <x v="0"/>
    <x v="16"/>
    <n v="502"/>
    <x v="5"/>
    <n v="65"/>
    <n v="5"/>
    <n v="325"/>
    <n v="167.99999235000001"/>
    <n v="157.00000764999999"/>
    <n v="33.599998470000003"/>
  </r>
  <r>
    <n v="45668"/>
    <d v="2018-10-27T00:00:00"/>
    <s v="27-Oct-18"/>
    <x v="5"/>
    <x v="1"/>
    <n v="2985"/>
    <x v="466"/>
    <x v="271"/>
    <x v="0"/>
    <x v="0"/>
    <x v="0"/>
    <x v="1"/>
    <n v="403"/>
    <x v="1"/>
    <n v="133.37"/>
    <n v="1"/>
    <n v="133.37"/>
    <n v="84.590000149999995"/>
    <n v="48.77999985000001"/>
    <n v="84.590000149999995"/>
  </r>
  <r>
    <n v="45506"/>
    <d v="2018-10-26T00:00:00"/>
    <s v="26-Oct-18"/>
    <x v="6"/>
    <x v="0"/>
    <n v="5687"/>
    <x v="113"/>
    <x v="74"/>
    <x v="0"/>
    <x v="0"/>
    <x v="0"/>
    <x v="16"/>
    <n v="502"/>
    <x v="5"/>
    <n v="65"/>
    <n v="5"/>
    <n v="325"/>
    <n v="167.99999235000001"/>
    <n v="157.00000764999999"/>
    <n v="33.599998470000003"/>
  </r>
  <r>
    <n v="46062"/>
    <d v="2018-10-25T00:00:00"/>
    <s v="25-Oct-18"/>
    <x v="0"/>
    <x v="0"/>
    <n v="12288"/>
    <x v="1"/>
    <x v="177"/>
    <x v="0"/>
    <x v="0"/>
    <x v="2"/>
    <x v="16"/>
    <n v="502"/>
    <x v="5"/>
    <n v="65"/>
    <n v="4"/>
    <n v="260"/>
    <n v="134.39999388000001"/>
    <n v="125.60000611999999"/>
    <n v="33.599998470000003"/>
  </r>
  <r>
    <n v="41572"/>
    <d v="2018-10-24T00:00:00"/>
    <s v="24-Oct-18"/>
    <x v="1"/>
    <x v="0"/>
    <n v="10031"/>
    <x v="322"/>
    <x v="189"/>
    <x v="0"/>
    <x v="0"/>
    <x v="2"/>
    <x v="16"/>
    <n v="502"/>
    <x v="5"/>
    <n v="65"/>
    <n v="4"/>
    <n v="260"/>
    <n v="134.39999388000001"/>
    <n v="125.60000611999999"/>
    <n v="33.599998470000003"/>
  </r>
  <r>
    <n v="41874"/>
    <d v="2018-10-23T00:00:00"/>
    <s v="23-Oct-18"/>
    <x v="2"/>
    <x v="0"/>
    <n v="424"/>
    <x v="594"/>
    <x v="93"/>
    <x v="0"/>
    <x v="0"/>
    <x v="2"/>
    <x v="16"/>
    <n v="502"/>
    <x v="5"/>
    <n v="65"/>
    <n v="4"/>
    <n v="260"/>
    <n v="134.39999388000001"/>
    <n v="125.60000611999999"/>
    <n v="33.599998470000003"/>
  </r>
  <r>
    <n v="27286"/>
    <d v="2018-10-22T00:00:00"/>
    <s v="22-Oct-18"/>
    <x v="3"/>
    <x v="0"/>
    <n v="3047"/>
    <x v="1"/>
    <x v="9"/>
    <x v="1"/>
    <x v="1"/>
    <x v="2"/>
    <x v="21"/>
    <n v="627"/>
    <x v="0"/>
    <n v="165"/>
    <n v="5"/>
    <n v="825"/>
    <n v="613.65001700000005"/>
    <n v="211.34998299999995"/>
    <n v="122.73000340000002"/>
  </r>
  <r>
    <n v="45680"/>
    <d v="2018-10-22T00:00:00"/>
    <s v="22-Oct-18"/>
    <x v="3"/>
    <x v="0"/>
    <n v="6757"/>
    <x v="553"/>
    <x v="9"/>
    <x v="1"/>
    <x v="1"/>
    <x v="0"/>
    <x v="1"/>
    <n v="403"/>
    <x v="1"/>
    <n v="133.37"/>
    <n v="1"/>
    <n v="133.37"/>
    <n v="84.590000149999995"/>
    <n v="48.77999985000001"/>
    <n v="84.590000149999995"/>
  </r>
  <r>
    <n v="45249"/>
    <d v="2018-10-22T00:00:00"/>
    <s v="22-Oct-18"/>
    <x v="3"/>
    <x v="0"/>
    <n v="10416"/>
    <x v="595"/>
    <x v="273"/>
    <x v="0"/>
    <x v="0"/>
    <x v="2"/>
    <x v="21"/>
    <n v="627"/>
    <x v="0"/>
    <n v="165"/>
    <n v="4"/>
    <n v="660"/>
    <n v="490.9200136"/>
    <n v="169.0799864"/>
    <n v="122.7300034"/>
  </r>
  <r>
    <n v="45088"/>
    <d v="2018-10-22T00:00:00"/>
    <s v="22-Oct-18"/>
    <x v="3"/>
    <x v="0"/>
    <n v="10288"/>
    <x v="1"/>
    <x v="1"/>
    <x v="0"/>
    <x v="0"/>
    <x v="2"/>
    <x v="6"/>
    <n v="365"/>
    <x v="1"/>
    <n v="94.75"/>
    <n v="4"/>
    <n v="379"/>
    <n v="122.2799988"/>
    <n v="256.72000120000001"/>
    <n v="30.5699997"/>
  </r>
  <r>
    <n v="26436"/>
    <d v="2018-10-21T00:00:00"/>
    <s v="21-Oct-18"/>
    <x v="4"/>
    <x v="1"/>
    <n v="4565"/>
    <x v="118"/>
    <x v="9"/>
    <x v="1"/>
    <x v="1"/>
    <x v="2"/>
    <x v="21"/>
    <n v="627"/>
    <x v="0"/>
    <n v="165"/>
    <n v="5"/>
    <n v="825"/>
    <n v="613.65001700000005"/>
    <n v="211.34998299999995"/>
    <n v="122.73000340000002"/>
  </r>
  <r>
    <n v="28677"/>
    <d v="2018-10-21T00:00:00"/>
    <s v="21-Oct-18"/>
    <x v="4"/>
    <x v="1"/>
    <n v="4775"/>
    <x v="421"/>
    <x v="9"/>
    <x v="1"/>
    <x v="1"/>
    <x v="2"/>
    <x v="16"/>
    <n v="502"/>
    <x v="5"/>
    <n v="65"/>
    <n v="5"/>
    <n v="325"/>
    <n v="167.99999235000001"/>
    <n v="157.00000764999999"/>
    <n v="33.599998470000003"/>
  </r>
  <r>
    <n v="23302"/>
    <d v="2018-10-20T00:00:00"/>
    <s v="20-Oct-18"/>
    <x v="5"/>
    <x v="1"/>
    <n v="1748"/>
    <x v="1"/>
    <x v="9"/>
    <x v="1"/>
    <x v="1"/>
    <x v="2"/>
    <x v="16"/>
    <n v="502"/>
    <x v="5"/>
    <n v="65"/>
    <n v="5"/>
    <n v="325"/>
    <n v="167.99999235000001"/>
    <n v="157.00000764999999"/>
    <n v="33.599998470000003"/>
  </r>
  <r>
    <n v="30328"/>
    <d v="2018-10-19T00:00:00"/>
    <s v="19-Oct-18"/>
    <x v="6"/>
    <x v="0"/>
    <n v="4622"/>
    <x v="596"/>
    <x v="9"/>
    <x v="1"/>
    <x v="1"/>
    <x v="2"/>
    <x v="21"/>
    <n v="627"/>
    <x v="0"/>
    <n v="165"/>
    <n v="5"/>
    <n v="825"/>
    <n v="613.65001700000005"/>
    <n v="211.34998299999995"/>
    <n v="122.73000340000002"/>
  </r>
  <r>
    <n v="24650"/>
    <d v="2018-10-18T00:00:00"/>
    <s v="18-Oct-18"/>
    <x v="0"/>
    <x v="0"/>
    <n v="7270"/>
    <x v="1"/>
    <x v="9"/>
    <x v="1"/>
    <x v="1"/>
    <x v="2"/>
    <x v="6"/>
    <n v="365"/>
    <x v="1"/>
    <n v="94.75"/>
    <n v="5"/>
    <n v="473.75"/>
    <n v="152.8499985"/>
    <n v="320.90000150000003"/>
    <n v="30.5699997"/>
  </r>
  <r>
    <n v="49172"/>
    <d v="2018-10-18T00:00:00"/>
    <s v="18-Oct-18"/>
    <x v="0"/>
    <x v="0"/>
    <n v="7687"/>
    <x v="597"/>
    <x v="34"/>
    <x v="1"/>
    <x v="0"/>
    <x v="0"/>
    <x v="6"/>
    <n v="365"/>
    <x v="1"/>
    <n v="94.75"/>
    <n v="1"/>
    <n v="94.75"/>
    <n v="30.5699997"/>
    <n v="64.180000300000003"/>
    <n v="30.5699997"/>
  </r>
  <r>
    <n v="49857"/>
    <d v="2018-10-18T00:00:00"/>
    <s v="18-Oct-18"/>
    <x v="0"/>
    <x v="0"/>
    <n v="3283"/>
    <x v="342"/>
    <x v="36"/>
    <x v="0"/>
    <x v="0"/>
    <x v="0"/>
    <x v="47"/>
    <n v="825"/>
    <x v="0"/>
    <n v="185"/>
    <n v="5"/>
    <n v="925"/>
    <n v="568.49998474999995"/>
    <n v="356.50001525000005"/>
    <n v="113.69999694999998"/>
  </r>
  <r>
    <n v="24650"/>
    <d v="2018-10-17T00:00:00"/>
    <s v="17-Oct-18"/>
    <x v="1"/>
    <x v="0"/>
    <n v="7270"/>
    <x v="1"/>
    <x v="9"/>
    <x v="1"/>
    <x v="1"/>
    <x v="2"/>
    <x v="6"/>
    <n v="365"/>
    <x v="1"/>
    <n v="94.75"/>
    <n v="5"/>
    <n v="473.75"/>
    <n v="152.8499985"/>
    <n v="320.90000150000003"/>
    <n v="30.5699997"/>
  </r>
  <r>
    <n v="44938"/>
    <d v="2018-10-17T00:00:00"/>
    <s v="17-Oct-18"/>
    <x v="1"/>
    <x v="0"/>
    <n v="7764"/>
    <x v="57"/>
    <x v="198"/>
    <x v="0"/>
    <x v="0"/>
    <x v="2"/>
    <x v="6"/>
    <n v="365"/>
    <x v="1"/>
    <n v="94.75"/>
    <n v="4"/>
    <n v="379"/>
    <n v="122.2799988"/>
    <n v="256.72000120000001"/>
    <n v="30.5699997"/>
  </r>
  <r>
    <n v="48684"/>
    <d v="2018-10-17T00:00:00"/>
    <s v="17-Oct-18"/>
    <x v="1"/>
    <x v="0"/>
    <n v="3056"/>
    <x v="7"/>
    <x v="137"/>
    <x v="0"/>
    <x v="0"/>
    <x v="2"/>
    <x v="9"/>
    <n v="191"/>
    <x v="5"/>
    <n v="85"/>
    <n v="4"/>
    <n v="340"/>
    <n v="219.11999520000001"/>
    <n v="120.88000479999999"/>
    <n v="54.779998800000001"/>
  </r>
  <r>
    <n v="24650"/>
    <d v="2018-10-16T00:00:00"/>
    <s v="16-Oct-18"/>
    <x v="2"/>
    <x v="0"/>
    <n v="7270"/>
    <x v="1"/>
    <x v="9"/>
    <x v="1"/>
    <x v="1"/>
    <x v="2"/>
    <x v="6"/>
    <n v="365"/>
    <x v="1"/>
    <n v="94.75"/>
    <n v="5"/>
    <n v="473.75"/>
    <n v="152.8499985"/>
    <n v="320.90000150000003"/>
    <n v="30.5699997"/>
  </r>
  <r>
    <n v="44496"/>
    <d v="2018-10-16T00:00:00"/>
    <s v="16-Oct-18"/>
    <x v="2"/>
    <x v="0"/>
    <n v="4296"/>
    <x v="54"/>
    <x v="24"/>
    <x v="0"/>
    <x v="0"/>
    <x v="0"/>
    <x v="38"/>
    <n v="886"/>
    <x v="0"/>
    <n v="52.99"/>
    <n v="5"/>
    <n v="264.95"/>
    <n v="179.30000304999999"/>
    <n v="85.649996950000002"/>
    <n v="35.86000061"/>
  </r>
  <r>
    <n v="20507"/>
    <d v="2018-10-15T00:00:00"/>
    <s v="15-Oct-18"/>
    <x v="3"/>
    <x v="0"/>
    <n v="1306"/>
    <x v="198"/>
    <x v="9"/>
    <x v="1"/>
    <x v="1"/>
    <x v="2"/>
    <x v="9"/>
    <n v="191"/>
    <x v="5"/>
    <n v="85"/>
    <n v="5"/>
    <n v="425"/>
    <n v="273.89999399999999"/>
    <n v="151.10000600000001"/>
    <n v="54.779998800000001"/>
  </r>
  <r>
    <n v="46907"/>
    <d v="2018-10-15T00:00:00"/>
    <s v="15-Oct-18"/>
    <x v="3"/>
    <x v="0"/>
    <n v="2324"/>
    <x v="1"/>
    <x v="11"/>
    <x v="1"/>
    <x v="0"/>
    <x v="0"/>
    <x v="1"/>
    <n v="403"/>
    <x v="1"/>
    <n v="133.37"/>
    <n v="1"/>
    <n v="133.37"/>
    <n v="84.590000149999995"/>
    <n v="48.77999985000001"/>
    <n v="84.590000149999995"/>
  </r>
  <r>
    <n v="30924"/>
    <d v="2018-10-14T00:00:00"/>
    <s v="14-Oct-18"/>
    <x v="4"/>
    <x v="1"/>
    <n v="10548"/>
    <x v="562"/>
    <x v="9"/>
    <x v="1"/>
    <x v="1"/>
    <x v="2"/>
    <x v="20"/>
    <n v="273"/>
    <x v="5"/>
    <n v="54.99"/>
    <n v="5"/>
    <n v="274.95"/>
    <n v="129.15000915000002"/>
    <n v="145.79999084999997"/>
    <n v="25.830001830000004"/>
  </r>
  <r>
    <n v="75926"/>
    <d v="2018-10-14T00:00:00"/>
    <s v="14-Oct-18"/>
    <x v="4"/>
    <x v="1"/>
    <n v="19479"/>
    <x v="355"/>
    <x v="70"/>
    <x v="0"/>
    <x v="0"/>
    <x v="2"/>
    <x v="2"/>
    <n v="1360"/>
    <x v="2"/>
    <n v="370"/>
    <n v="1"/>
    <n v="370"/>
    <n v="249.0899963"/>
    <n v="120.9100037"/>
    <n v="249.0899963"/>
  </r>
  <r>
    <n v="28017"/>
    <d v="2018-10-13T00:00:00"/>
    <s v="13-Oct-18"/>
    <x v="5"/>
    <x v="1"/>
    <n v="8845"/>
    <x v="9"/>
    <x v="13"/>
    <x v="1"/>
    <x v="1"/>
    <x v="2"/>
    <x v="13"/>
    <n v="926"/>
    <x v="0"/>
    <n v="14.99"/>
    <n v="5"/>
    <n v="74.95"/>
    <n v="35.399999620000003"/>
    <n v="39.55000038"/>
    <n v="7.0799999240000009"/>
  </r>
  <r>
    <n v="29490"/>
    <d v="2018-10-13T00:00:00"/>
    <s v="13-Oct-18"/>
    <x v="5"/>
    <x v="1"/>
    <n v="3677"/>
    <x v="578"/>
    <x v="9"/>
    <x v="1"/>
    <x v="1"/>
    <x v="2"/>
    <x v="60"/>
    <n v="828"/>
    <x v="4"/>
    <n v="185"/>
    <n v="5"/>
    <n v="925"/>
    <n v="441.14999769999997"/>
    <n v="483.85000230000003"/>
    <n v="88.229999539999994"/>
  </r>
  <r>
    <n v="47562"/>
    <d v="2018-10-13T00:00:00"/>
    <s v="13-Oct-18"/>
    <x v="5"/>
    <x v="1"/>
    <n v="9304"/>
    <x v="1"/>
    <x v="9"/>
    <x v="1"/>
    <x v="1"/>
    <x v="2"/>
    <x v="29"/>
    <n v="917"/>
    <x v="4"/>
    <n v="26.95"/>
    <n v="5"/>
    <n v="134.75"/>
    <n v="93.450002649999988"/>
    <n v="41.299997350000012"/>
    <n v="18.690000529999999"/>
  </r>
  <r>
    <n v="23571"/>
    <d v="2018-10-13T00:00:00"/>
    <s v="13-Oct-18"/>
    <x v="5"/>
    <x v="1"/>
    <n v="10517"/>
    <x v="1"/>
    <x v="9"/>
    <x v="1"/>
    <x v="1"/>
    <x v="2"/>
    <x v="33"/>
    <n v="822"/>
    <x v="0"/>
    <n v="46.69"/>
    <n v="5"/>
    <n v="233.45"/>
    <n v="132.20000264999999"/>
    <n v="101.24999735"/>
    <n v="26.440000529999999"/>
  </r>
  <r>
    <n v="16969"/>
    <d v="2018-10-13T00:00:00"/>
    <s v="13-Oct-18"/>
    <x v="5"/>
    <x v="1"/>
    <n v="9500"/>
    <x v="166"/>
    <x v="224"/>
    <x v="0"/>
    <x v="0"/>
    <x v="0"/>
    <x v="6"/>
    <n v="365"/>
    <x v="1"/>
    <n v="94.75"/>
    <n v="5"/>
    <n v="473.75"/>
    <n v="152.8499985"/>
    <n v="320.90000150000003"/>
    <n v="30.5699997"/>
  </r>
  <r>
    <n v="63992"/>
    <d v="2018-10-12T00:00:00"/>
    <s v="12-Oct-18"/>
    <x v="6"/>
    <x v="0"/>
    <n v="11510"/>
    <x v="1"/>
    <x v="136"/>
    <x v="0"/>
    <x v="0"/>
    <x v="0"/>
    <x v="6"/>
    <n v="365"/>
    <x v="1"/>
    <n v="94.75"/>
    <n v="5"/>
    <n v="473.75"/>
    <n v="152.8499985"/>
    <n v="320.90000150000003"/>
    <n v="30.5699997"/>
  </r>
  <r>
    <n v="44485"/>
    <d v="2018-10-11T00:00:00"/>
    <s v="11-Oct-18"/>
    <x v="0"/>
    <x v="0"/>
    <n v="7393"/>
    <x v="1"/>
    <x v="34"/>
    <x v="1"/>
    <x v="0"/>
    <x v="0"/>
    <x v="6"/>
    <n v="365"/>
    <x v="1"/>
    <n v="94.75"/>
    <n v="1"/>
    <n v="94.75"/>
    <n v="30.5699997"/>
    <n v="64.180000300000003"/>
    <n v="30.5699997"/>
  </r>
  <r>
    <n v="46859"/>
    <d v="2018-10-11T00:00:00"/>
    <s v="11-Oct-18"/>
    <x v="0"/>
    <x v="0"/>
    <n v="7492"/>
    <x v="1"/>
    <x v="51"/>
    <x v="0"/>
    <x v="0"/>
    <x v="0"/>
    <x v="6"/>
    <n v="365"/>
    <x v="1"/>
    <n v="94.75"/>
    <n v="5"/>
    <n v="473.75"/>
    <n v="152.8499985"/>
    <n v="320.90000150000003"/>
    <n v="30.5699997"/>
  </r>
  <r>
    <n v="48622"/>
    <d v="2018-10-10T00:00:00"/>
    <s v="10-Oct-18"/>
    <x v="1"/>
    <x v="0"/>
    <n v="3150"/>
    <x v="1"/>
    <x v="11"/>
    <x v="1"/>
    <x v="0"/>
    <x v="0"/>
    <x v="1"/>
    <n v="403"/>
    <x v="1"/>
    <n v="133.37"/>
    <n v="1"/>
    <n v="133.37"/>
    <n v="84.590000149999995"/>
    <n v="48.77999985000001"/>
    <n v="84.590000149999995"/>
  </r>
  <r>
    <n v="44409"/>
    <d v="2018-10-10T00:00:00"/>
    <s v="10-Oct-18"/>
    <x v="1"/>
    <x v="0"/>
    <n v="4799"/>
    <x v="2"/>
    <x v="56"/>
    <x v="0"/>
    <x v="0"/>
    <x v="2"/>
    <x v="6"/>
    <n v="365"/>
    <x v="1"/>
    <n v="94.75"/>
    <n v="4"/>
    <n v="379"/>
    <n v="122.2799988"/>
    <n v="256.72000120000001"/>
    <n v="30.5699997"/>
  </r>
  <r>
    <n v="27729"/>
    <d v="2018-10-09T00:00:00"/>
    <s v="09-Oct-18"/>
    <x v="2"/>
    <x v="0"/>
    <n v="6721"/>
    <x v="598"/>
    <x v="97"/>
    <x v="0"/>
    <x v="0"/>
    <x v="0"/>
    <x v="1"/>
    <n v="403"/>
    <x v="1"/>
    <n v="133.37"/>
    <n v="1"/>
    <n v="133.37"/>
    <n v="84.590000149999995"/>
    <n v="48.77999985000001"/>
    <n v="84.590000149999995"/>
  </r>
  <r>
    <n v="44253"/>
    <d v="2018-10-07T00:00:00"/>
    <s v="07-Oct-18"/>
    <x v="4"/>
    <x v="1"/>
    <n v="11213"/>
    <x v="429"/>
    <x v="9"/>
    <x v="1"/>
    <x v="1"/>
    <x v="0"/>
    <x v="1"/>
    <n v="403"/>
    <x v="1"/>
    <n v="133.37"/>
    <n v="1"/>
    <n v="133.37"/>
    <n v="84.590000149999995"/>
    <n v="48.77999985000001"/>
    <n v="84.590000149999995"/>
  </r>
  <r>
    <n v="25418"/>
    <d v="2018-10-07T00:00:00"/>
    <s v="07-Oct-18"/>
    <x v="4"/>
    <x v="1"/>
    <n v="11438"/>
    <x v="599"/>
    <x v="9"/>
    <x v="1"/>
    <x v="1"/>
    <x v="2"/>
    <x v="6"/>
    <n v="365"/>
    <x v="1"/>
    <n v="94.75"/>
    <n v="5"/>
    <n v="473.75"/>
    <n v="152.8499985"/>
    <n v="320.90000150000003"/>
    <n v="30.5699997"/>
  </r>
  <r>
    <n v="42023"/>
    <d v="2018-10-05T00:00:00"/>
    <s v="05-Oct-18"/>
    <x v="6"/>
    <x v="0"/>
    <n v="8519"/>
    <x v="600"/>
    <x v="228"/>
    <x v="0"/>
    <x v="0"/>
    <x v="2"/>
    <x v="21"/>
    <n v="627"/>
    <x v="0"/>
    <n v="165"/>
    <n v="4"/>
    <n v="660"/>
    <n v="490.9200136"/>
    <n v="169.0799864"/>
    <n v="122.7300034"/>
  </r>
  <r>
    <n v="44027"/>
    <d v="2018-10-04T00:00:00"/>
    <s v="04-Oct-18"/>
    <x v="0"/>
    <x v="0"/>
    <n v="4594"/>
    <x v="601"/>
    <x v="25"/>
    <x v="1"/>
    <x v="0"/>
    <x v="0"/>
    <x v="1"/>
    <n v="403"/>
    <x v="1"/>
    <n v="133.37"/>
    <n v="1"/>
    <n v="133.37"/>
    <n v="84.590000149999995"/>
    <n v="48.77999985000001"/>
    <n v="84.590000149999995"/>
  </r>
  <r>
    <n v="44046"/>
    <d v="2018-10-04T00:00:00"/>
    <s v="04-Oct-18"/>
    <x v="0"/>
    <x v="0"/>
    <n v="5197"/>
    <x v="602"/>
    <x v="123"/>
    <x v="1"/>
    <x v="0"/>
    <x v="0"/>
    <x v="9"/>
    <n v="191"/>
    <x v="5"/>
    <n v="85"/>
    <n v="3"/>
    <n v="255"/>
    <n v="164.33999640000002"/>
    <n v="90.660003599999982"/>
    <n v="54.779998800000008"/>
  </r>
  <r>
    <n v="41825"/>
    <d v="2018-10-02T00:00:00"/>
    <s v="02-Oct-18"/>
    <x v="2"/>
    <x v="0"/>
    <n v="10118"/>
    <x v="168"/>
    <x v="44"/>
    <x v="0"/>
    <x v="0"/>
    <x v="0"/>
    <x v="52"/>
    <n v="906"/>
    <x v="0"/>
    <n v="52.99"/>
    <n v="5"/>
    <n v="264.95"/>
    <n v="179.30000304999999"/>
    <n v="85.649996950000002"/>
    <n v="35.86000061"/>
  </r>
  <r>
    <n v="47908"/>
    <d v="2018-09-30T00:00:00"/>
    <s v="30-Sep-18"/>
    <x v="4"/>
    <x v="1"/>
    <n v="6944"/>
    <x v="141"/>
    <x v="9"/>
    <x v="1"/>
    <x v="0"/>
    <x v="0"/>
    <x v="4"/>
    <n v="957"/>
    <x v="3"/>
    <n v="80"/>
    <n v="1"/>
    <n v="80"/>
    <n v="47.430000309999997"/>
    <n v="32.569999690000003"/>
    <n v="47.430000309999997"/>
  </r>
  <r>
    <n v="43685"/>
    <d v="2018-09-29T00:00:00"/>
    <s v="29-Sep-18"/>
    <x v="5"/>
    <x v="1"/>
    <n v="10927"/>
    <x v="603"/>
    <x v="70"/>
    <x v="0"/>
    <x v="0"/>
    <x v="0"/>
    <x v="16"/>
    <n v="502"/>
    <x v="5"/>
    <n v="65"/>
    <n v="5"/>
    <n v="325"/>
    <n v="167.99999235000001"/>
    <n v="157.00000764999999"/>
    <n v="33.599998470000003"/>
  </r>
  <r>
    <n v="22468"/>
    <d v="2018-09-28T00:00:00"/>
    <s v="28-Sep-18"/>
    <x v="6"/>
    <x v="0"/>
    <n v="9507"/>
    <x v="604"/>
    <x v="51"/>
    <x v="0"/>
    <x v="0"/>
    <x v="0"/>
    <x v="66"/>
    <n v="249"/>
    <x v="5"/>
    <n v="49.87"/>
    <n v="2"/>
    <n v="99.74"/>
    <n v="50.479999540000001"/>
    <n v="49.260000459999993"/>
    <n v="25.239999770000001"/>
  </r>
  <r>
    <n v="43521"/>
    <d v="2018-09-27T00:00:00"/>
    <s v="27-Sep-18"/>
    <x v="0"/>
    <x v="0"/>
    <n v="8995"/>
    <x v="1"/>
    <x v="274"/>
    <x v="0"/>
    <x v="0"/>
    <x v="0"/>
    <x v="9"/>
    <n v="191"/>
    <x v="5"/>
    <n v="85"/>
    <n v="2"/>
    <n v="170"/>
    <n v="109.5599976"/>
    <n v="60.440002399999997"/>
    <n v="54.779998800000001"/>
  </r>
  <r>
    <n v="41294"/>
    <d v="2018-09-26T00:00:00"/>
    <s v="26-Sep-18"/>
    <x v="1"/>
    <x v="0"/>
    <n v="4674"/>
    <x v="605"/>
    <x v="110"/>
    <x v="0"/>
    <x v="0"/>
    <x v="0"/>
    <x v="16"/>
    <n v="502"/>
    <x v="5"/>
    <n v="65"/>
    <n v="4"/>
    <n v="260"/>
    <n v="134.39999388000001"/>
    <n v="125.60000611999999"/>
    <n v="33.599998470000003"/>
  </r>
  <r>
    <n v="23878"/>
    <d v="2018-09-23T00:00:00"/>
    <s v="23-Sep-18"/>
    <x v="4"/>
    <x v="1"/>
    <n v="8977"/>
    <x v="436"/>
    <x v="80"/>
    <x v="0"/>
    <x v="0"/>
    <x v="0"/>
    <x v="6"/>
    <n v="365"/>
    <x v="1"/>
    <n v="94.75"/>
    <n v="2"/>
    <n v="189.5"/>
    <n v="61.139999400000001"/>
    <n v="128.36000060000001"/>
    <n v="30.5699997"/>
  </r>
  <r>
    <n v="43599"/>
    <d v="2018-09-23T00:00:00"/>
    <s v="23-Sep-18"/>
    <x v="4"/>
    <x v="1"/>
    <n v="5474"/>
    <x v="54"/>
    <x v="275"/>
    <x v="0"/>
    <x v="0"/>
    <x v="0"/>
    <x v="16"/>
    <n v="502"/>
    <x v="5"/>
    <n v="65"/>
    <n v="4"/>
    <n v="260"/>
    <n v="134.39999388000001"/>
    <n v="125.60000611999999"/>
    <n v="33.599998470000003"/>
  </r>
  <r>
    <n v="44802"/>
    <d v="2018-09-22T00:00:00"/>
    <s v="22-Sep-18"/>
    <x v="5"/>
    <x v="1"/>
    <n v="8051"/>
    <x v="606"/>
    <x v="9"/>
    <x v="1"/>
    <x v="1"/>
    <x v="2"/>
    <x v="8"/>
    <n v="818"/>
    <x v="0"/>
    <n v="46.69"/>
    <n v="5"/>
    <n v="233.45"/>
    <n v="148.45000264999999"/>
    <n v="84.999997350000001"/>
    <n v="29.690000529999999"/>
  </r>
  <r>
    <n v="21691"/>
    <d v="2018-09-22T00:00:00"/>
    <s v="22-Sep-18"/>
    <x v="5"/>
    <x v="1"/>
    <n v="532"/>
    <x v="1"/>
    <x v="190"/>
    <x v="0"/>
    <x v="0"/>
    <x v="2"/>
    <x v="6"/>
    <n v="365"/>
    <x v="1"/>
    <n v="94.75"/>
    <n v="2"/>
    <n v="189.5"/>
    <n v="61.139999400000001"/>
    <n v="128.36000060000001"/>
    <n v="30.5699997"/>
  </r>
  <r>
    <n v="31302"/>
    <d v="2018-09-21T00:00:00"/>
    <s v="21-Sep-18"/>
    <x v="6"/>
    <x v="0"/>
    <n v="1657"/>
    <x v="180"/>
    <x v="9"/>
    <x v="1"/>
    <x v="1"/>
    <x v="2"/>
    <x v="38"/>
    <n v="886"/>
    <x v="0"/>
    <n v="52.99"/>
    <n v="5"/>
    <n v="264.95"/>
    <n v="179.30000304999999"/>
    <n v="85.649996950000002"/>
    <n v="35.86000061"/>
  </r>
  <r>
    <n v="21697"/>
    <d v="2018-09-21T00:00:00"/>
    <s v="21-Sep-18"/>
    <x v="6"/>
    <x v="0"/>
    <n v="5821"/>
    <x v="607"/>
    <x v="276"/>
    <x v="0"/>
    <x v="0"/>
    <x v="0"/>
    <x v="6"/>
    <n v="365"/>
    <x v="1"/>
    <n v="94.75"/>
    <n v="2"/>
    <n v="189.5"/>
    <n v="61.139999400000001"/>
    <n v="128.36000060000001"/>
    <n v="30.5699997"/>
  </r>
  <r>
    <n v="21197"/>
    <d v="2018-09-20T00:00:00"/>
    <s v="20-Sep-18"/>
    <x v="0"/>
    <x v="0"/>
    <n v="10558"/>
    <x v="1"/>
    <x v="277"/>
    <x v="0"/>
    <x v="0"/>
    <x v="0"/>
    <x v="6"/>
    <n v="365"/>
    <x v="1"/>
    <n v="94.75"/>
    <n v="2"/>
    <n v="189.5"/>
    <n v="61.139999400000001"/>
    <n v="128.36000060000001"/>
    <n v="30.5699997"/>
  </r>
  <r>
    <n v="42287"/>
    <d v="2018-09-19T00:00:00"/>
    <s v="19-Sep-18"/>
    <x v="1"/>
    <x v="0"/>
    <n v="9356"/>
    <x v="200"/>
    <x v="79"/>
    <x v="0"/>
    <x v="0"/>
    <x v="0"/>
    <x v="30"/>
    <n v="282"/>
    <x v="5"/>
    <n v="185"/>
    <n v="2"/>
    <n v="370"/>
    <n v="199.7400055"/>
    <n v="170.2599945"/>
    <n v="99.870002749999998"/>
  </r>
  <r>
    <n v="47193"/>
    <d v="2018-09-19T00:00:00"/>
    <s v="19-Sep-18"/>
    <x v="1"/>
    <x v="0"/>
    <n v="9890"/>
    <x v="72"/>
    <x v="144"/>
    <x v="0"/>
    <x v="0"/>
    <x v="0"/>
    <x v="16"/>
    <n v="502"/>
    <x v="5"/>
    <n v="65"/>
    <n v="4"/>
    <n v="260"/>
    <n v="134.39999388000001"/>
    <n v="125.60000611999999"/>
    <n v="33.599998470000003"/>
  </r>
  <r>
    <n v="24118"/>
    <d v="2018-09-18T00:00:00"/>
    <s v="18-Sep-18"/>
    <x v="2"/>
    <x v="0"/>
    <n v="9345"/>
    <x v="0"/>
    <x v="0"/>
    <x v="0"/>
    <x v="0"/>
    <x v="0"/>
    <x v="66"/>
    <n v="249"/>
    <x v="5"/>
    <n v="49.87"/>
    <n v="2"/>
    <n v="99.74"/>
    <n v="50.479999540000001"/>
    <n v="49.260000459999993"/>
    <n v="25.239999770000001"/>
  </r>
  <r>
    <n v="30963"/>
    <d v="2018-09-17T00:00:00"/>
    <s v="17-Sep-18"/>
    <x v="3"/>
    <x v="0"/>
    <n v="1865"/>
    <x v="414"/>
    <x v="112"/>
    <x v="0"/>
    <x v="0"/>
    <x v="0"/>
    <x v="9"/>
    <n v="191"/>
    <x v="5"/>
    <n v="85"/>
    <n v="2"/>
    <n v="170"/>
    <n v="109.5599976"/>
    <n v="60.440002399999997"/>
    <n v="54.779998800000001"/>
  </r>
  <r>
    <n v="23585"/>
    <d v="2018-09-16T00:00:00"/>
    <s v="16-Sep-18"/>
    <x v="4"/>
    <x v="1"/>
    <n v="2189"/>
    <x v="1"/>
    <x v="278"/>
    <x v="0"/>
    <x v="0"/>
    <x v="0"/>
    <x v="9"/>
    <n v="191"/>
    <x v="5"/>
    <n v="85"/>
    <n v="2"/>
    <n v="170"/>
    <n v="109.5599976"/>
    <n v="60.440002399999997"/>
    <n v="54.779998800000001"/>
  </r>
  <r>
    <n v="24853"/>
    <d v="2018-09-15T00:00:00"/>
    <s v="15-Sep-18"/>
    <x v="5"/>
    <x v="1"/>
    <n v="4029"/>
    <x v="246"/>
    <x v="230"/>
    <x v="0"/>
    <x v="0"/>
    <x v="0"/>
    <x v="9"/>
    <n v="191"/>
    <x v="5"/>
    <n v="85"/>
    <n v="2"/>
    <n v="170"/>
    <n v="109.5599976"/>
    <n v="60.440002399999997"/>
    <n v="54.779998800000001"/>
  </r>
  <r>
    <n v="22261"/>
    <d v="2018-09-14T00:00:00"/>
    <s v="14-Sep-18"/>
    <x v="6"/>
    <x v="0"/>
    <n v="6707"/>
    <x v="1"/>
    <x v="64"/>
    <x v="0"/>
    <x v="0"/>
    <x v="0"/>
    <x v="9"/>
    <n v="191"/>
    <x v="5"/>
    <n v="85"/>
    <n v="2"/>
    <n v="170"/>
    <n v="109.5599976"/>
    <n v="60.440002399999997"/>
    <n v="54.779998800000001"/>
  </r>
  <r>
    <n v="47796"/>
    <d v="2018-09-13T00:00:00"/>
    <s v="13-Sep-18"/>
    <x v="0"/>
    <x v="0"/>
    <n v="8587"/>
    <x v="608"/>
    <x v="13"/>
    <x v="1"/>
    <x v="1"/>
    <x v="0"/>
    <x v="16"/>
    <n v="502"/>
    <x v="5"/>
    <n v="65"/>
    <n v="5"/>
    <n v="325"/>
    <n v="167.99999235000001"/>
    <n v="157.00000764999999"/>
    <n v="33.599998470000003"/>
  </r>
  <r>
    <n v="21197"/>
    <d v="2018-09-13T00:00:00"/>
    <s v="13-Sep-18"/>
    <x v="0"/>
    <x v="0"/>
    <n v="10558"/>
    <x v="1"/>
    <x v="277"/>
    <x v="0"/>
    <x v="0"/>
    <x v="0"/>
    <x v="9"/>
    <n v="191"/>
    <x v="5"/>
    <n v="85"/>
    <n v="2"/>
    <n v="170"/>
    <n v="109.5599976"/>
    <n v="60.440002399999997"/>
    <n v="54.779998800000001"/>
  </r>
  <r>
    <n v="29880"/>
    <d v="2018-09-12T00:00:00"/>
    <s v="12-Sep-18"/>
    <x v="1"/>
    <x v="0"/>
    <n v="11056"/>
    <x v="450"/>
    <x v="10"/>
    <x v="0"/>
    <x v="0"/>
    <x v="0"/>
    <x v="9"/>
    <n v="191"/>
    <x v="5"/>
    <n v="85"/>
    <n v="2"/>
    <n v="170"/>
    <n v="109.5599976"/>
    <n v="60.440002399999997"/>
    <n v="54.779998800000001"/>
  </r>
  <r>
    <n v="45027"/>
    <d v="2018-09-11T00:00:00"/>
    <s v="11-Sep-18"/>
    <x v="2"/>
    <x v="0"/>
    <n v="8534"/>
    <x v="343"/>
    <x v="151"/>
    <x v="0"/>
    <x v="0"/>
    <x v="0"/>
    <x v="21"/>
    <n v="627"/>
    <x v="0"/>
    <n v="165"/>
    <n v="5"/>
    <n v="825"/>
    <n v="613.65001700000005"/>
    <n v="211.34998299999995"/>
    <n v="122.73000340000002"/>
  </r>
  <r>
    <n v="42134"/>
    <d v="2018-09-07T00:00:00"/>
    <s v="07-Sep-18"/>
    <x v="6"/>
    <x v="0"/>
    <n v="3984"/>
    <x v="314"/>
    <x v="279"/>
    <x v="0"/>
    <x v="0"/>
    <x v="0"/>
    <x v="1"/>
    <n v="403"/>
    <x v="1"/>
    <n v="133.37"/>
    <n v="1"/>
    <n v="133.37"/>
    <n v="84.590000149999995"/>
    <n v="48.77999985000001"/>
    <n v="84.590000149999995"/>
  </r>
  <r>
    <n v="42130"/>
    <d v="2018-09-06T00:00:00"/>
    <s v="06-Sep-18"/>
    <x v="0"/>
    <x v="0"/>
    <n v="11632"/>
    <x v="1"/>
    <x v="151"/>
    <x v="0"/>
    <x v="0"/>
    <x v="0"/>
    <x v="1"/>
    <n v="403"/>
    <x v="1"/>
    <n v="133.37"/>
    <n v="1"/>
    <n v="133.37"/>
    <n v="84.590000149999995"/>
    <n v="48.77999985000001"/>
    <n v="84.590000149999995"/>
  </r>
  <r>
    <n v="41893"/>
    <d v="2018-09-04T00:00:00"/>
    <s v="04-Sep-18"/>
    <x v="2"/>
    <x v="0"/>
    <n v="3597"/>
    <x v="1"/>
    <x v="6"/>
    <x v="0"/>
    <x v="0"/>
    <x v="0"/>
    <x v="16"/>
    <n v="502"/>
    <x v="5"/>
    <n v="65"/>
    <n v="5"/>
    <n v="325"/>
    <n v="167.99999235000001"/>
    <n v="157.00000764999999"/>
    <n v="33.599998470000003"/>
  </r>
  <r>
    <n v="41896"/>
    <d v="2018-09-03T00:00:00"/>
    <s v="03-Sep-18"/>
    <x v="3"/>
    <x v="0"/>
    <n v="289"/>
    <x v="609"/>
    <x v="280"/>
    <x v="0"/>
    <x v="0"/>
    <x v="0"/>
    <x v="1"/>
    <n v="403"/>
    <x v="1"/>
    <n v="133.37"/>
    <n v="1"/>
    <n v="133.37"/>
    <n v="84.590000149999995"/>
    <n v="48.77999985000001"/>
    <n v="84.590000149999995"/>
  </r>
  <r>
    <n v="25050"/>
    <d v="2018-09-01T00:00:00"/>
    <s v="01-Sep-18"/>
    <x v="5"/>
    <x v="1"/>
    <n v="10082"/>
    <x v="1"/>
    <x v="18"/>
    <x v="0"/>
    <x v="0"/>
    <x v="0"/>
    <x v="1"/>
    <n v="403"/>
    <x v="1"/>
    <n v="133.37"/>
    <n v="1"/>
    <n v="133.37"/>
    <n v="84.590000149999995"/>
    <n v="48.77999985000001"/>
    <n v="84.590000149999995"/>
  </r>
  <r>
    <n v="41142"/>
    <d v="2018-08-31T00:00:00"/>
    <s v="31-Aug-18"/>
    <x v="6"/>
    <x v="0"/>
    <n v="5023"/>
    <x v="1"/>
    <x v="9"/>
    <x v="1"/>
    <x v="1"/>
    <x v="2"/>
    <x v="16"/>
    <n v="502"/>
    <x v="5"/>
    <n v="65"/>
    <n v="5"/>
    <n v="325"/>
    <n v="167.99999235000001"/>
    <n v="157.00000764999999"/>
    <n v="33.599998470000003"/>
  </r>
  <r>
    <n v="34284"/>
    <d v="2018-08-30T00:00:00"/>
    <s v="30-Aug-18"/>
    <x v="0"/>
    <x v="0"/>
    <n v="8024"/>
    <x v="1"/>
    <x v="9"/>
    <x v="1"/>
    <x v="1"/>
    <x v="2"/>
    <x v="44"/>
    <n v="572"/>
    <x v="5"/>
    <n v="165"/>
    <n v="5"/>
    <n v="825"/>
    <n v="436.05000018999999"/>
    <n v="388.94999981000001"/>
    <n v="87.210000038000004"/>
  </r>
  <r>
    <n v="23378"/>
    <d v="2018-08-28T00:00:00"/>
    <s v="28-Aug-18"/>
    <x v="2"/>
    <x v="0"/>
    <n v="2095"/>
    <x v="101"/>
    <x v="9"/>
    <x v="1"/>
    <x v="1"/>
    <x v="1"/>
    <x v="9"/>
    <n v="191"/>
    <x v="5"/>
    <n v="85"/>
    <n v="5"/>
    <n v="425"/>
    <n v="273.89999399999999"/>
    <n v="151.10000600000001"/>
    <n v="54.779998800000001"/>
  </r>
  <r>
    <n v="40776"/>
    <d v="2018-08-28T00:00:00"/>
    <s v="28-Aug-18"/>
    <x v="2"/>
    <x v="0"/>
    <n v="7200"/>
    <x v="1"/>
    <x v="9"/>
    <x v="1"/>
    <x v="1"/>
    <x v="1"/>
    <x v="6"/>
    <n v="365"/>
    <x v="1"/>
    <n v="94.75"/>
    <n v="5"/>
    <n v="473.75"/>
    <n v="152.8499985"/>
    <n v="320.90000150000003"/>
    <n v="30.5699997"/>
  </r>
  <r>
    <n v="40766"/>
    <d v="2018-08-27T00:00:00"/>
    <s v="27-Aug-18"/>
    <x v="3"/>
    <x v="0"/>
    <n v="3249"/>
    <x v="268"/>
    <x v="9"/>
    <x v="1"/>
    <x v="1"/>
    <x v="2"/>
    <x v="16"/>
    <n v="502"/>
    <x v="5"/>
    <n v="65"/>
    <n v="5"/>
    <n v="325"/>
    <n v="167.99999235000001"/>
    <n v="157.00000764999999"/>
    <n v="33.599998470000003"/>
  </r>
  <r>
    <n v="40138"/>
    <d v="2018-08-27T00:00:00"/>
    <s v="27-Aug-18"/>
    <x v="3"/>
    <x v="0"/>
    <n v="7635"/>
    <x v="525"/>
    <x v="9"/>
    <x v="1"/>
    <x v="1"/>
    <x v="1"/>
    <x v="6"/>
    <n v="365"/>
    <x v="1"/>
    <n v="94.75"/>
    <n v="5"/>
    <n v="473.75"/>
    <n v="152.8499985"/>
    <n v="320.90000150000003"/>
    <n v="30.5699997"/>
  </r>
  <r>
    <n v="21624"/>
    <d v="2018-08-27T00:00:00"/>
    <s v="27-Aug-18"/>
    <x v="3"/>
    <x v="0"/>
    <n v="10852"/>
    <x v="153"/>
    <x v="9"/>
    <x v="1"/>
    <x v="1"/>
    <x v="2"/>
    <x v="20"/>
    <n v="273"/>
    <x v="5"/>
    <n v="54.99"/>
    <n v="5"/>
    <n v="274.95"/>
    <n v="129.15000915000002"/>
    <n v="145.79999084999997"/>
    <n v="25.830001830000004"/>
  </r>
  <r>
    <n v="34977"/>
    <d v="2018-08-26T00:00:00"/>
    <s v="26-Aug-18"/>
    <x v="4"/>
    <x v="1"/>
    <n v="1243"/>
    <x v="610"/>
    <x v="9"/>
    <x v="1"/>
    <x v="1"/>
    <x v="2"/>
    <x v="9"/>
    <n v="191"/>
    <x v="5"/>
    <n v="85"/>
    <n v="5"/>
    <n v="425"/>
    <n v="273.89999399999999"/>
    <n v="151.10000600000001"/>
    <n v="54.779998800000001"/>
  </r>
  <r>
    <n v="25060"/>
    <d v="2018-08-26T00:00:00"/>
    <s v="26-Aug-18"/>
    <x v="4"/>
    <x v="1"/>
    <n v="11344"/>
    <x v="339"/>
    <x v="9"/>
    <x v="1"/>
    <x v="1"/>
    <x v="2"/>
    <x v="9"/>
    <n v="191"/>
    <x v="5"/>
    <n v="85"/>
    <n v="5"/>
    <n v="425"/>
    <n v="273.89999399999999"/>
    <n v="151.10000600000001"/>
    <n v="54.779998800000001"/>
  </r>
  <r>
    <n v="28827"/>
    <d v="2018-08-25T00:00:00"/>
    <s v="25-Aug-18"/>
    <x v="5"/>
    <x v="1"/>
    <n v="10461"/>
    <x v="277"/>
    <x v="9"/>
    <x v="1"/>
    <x v="1"/>
    <x v="2"/>
    <x v="9"/>
    <n v="191"/>
    <x v="5"/>
    <n v="85"/>
    <n v="5"/>
    <n v="425"/>
    <n v="273.89999399999999"/>
    <n v="151.10000600000001"/>
    <n v="54.779998800000001"/>
  </r>
  <r>
    <n v="39551"/>
    <d v="2018-08-24T00:00:00"/>
    <s v="24-Aug-18"/>
    <x v="6"/>
    <x v="0"/>
    <n v="2922"/>
    <x v="456"/>
    <x v="9"/>
    <x v="1"/>
    <x v="1"/>
    <x v="2"/>
    <x v="9"/>
    <n v="191"/>
    <x v="5"/>
    <n v="85"/>
    <n v="5"/>
    <n v="425"/>
    <n v="273.89999399999999"/>
    <n v="151.10000600000001"/>
    <n v="54.779998800000001"/>
  </r>
  <r>
    <n v="41234"/>
    <d v="2018-08-24T00:00:00"/>
    <s v="24-Aug-18"/>
    <x v="6"/>
    <x v="0"/>
    <n v="3182"/>
    <x v="1"/>
    <x v="9"/>
    <x v="1"/>
    <x v="0"/>
    <x v="0"/>
    <x v="66"/>
    <n v="249"/>
    <x v="5"/>
    <n v="49.87"/>
    <n v="2"/>
    <n v="99.74"/>
    <n v="50.479999540000001"/>
    <n v="49.260000459999993"/>
    <n v="25.239999770000001"/>
  </r>
  <r>
    <n v="16446"/>
    <d v="2018-08-23T00:00:00"/>
    <s v="23-Aug-18"/>
    <x v="0"/>
    <x v="0"/>
    <n v="4695"/>
    <x v="196"/>
    <x v="9"/>
    <x v="1"/>
    <x v="1"/>
    <x v="0"/>
    <x v="1"/>
    <n v="403"/>
    <x v="1"/>
    <n v="133.37"/>
    <n v="1"/>
    <n v="133.37"/>
    <n v="84.590000149999995"/>
    <n v="48.77999985000001"/>
    <n v="84.590000149999995"/>
  </r>
  <r>
    <n v="49664"/>
    <d v="2018-08-22T00:00:00"/>
    <s v="22-Aug-18"/>
    <x v="1"/>
    <x v="0"/>
    <n v="10497"/>
    <x v="336"/>
    <x v="9"/>
    <x v="1"/>
    <x v="1"/>
    <x v="0"/>
    <x v="6"/>
    <n v="365"/>
    <x v="1"/>
    <n v="94.75"/>
    <n v="1"/>
    <n v="94.75"/>
    <n v="30.5699997"/>
    <n v="64.180000300000003"/>
    <n v="30.5699997"/>
  </r>
  <r>
    <n v="31917"/>
    <d v="2018-08-22T00:00:00"/>
    <s v="22-Aug-18"/>
    <x v="1"/>
    <x v="0"/>
    <n v="12052"/>
    <x v="611"/>
    <x v="9"/>
    <x v="1"/>
    <x v="1"/>
    <x v="2"/>
    <x v="16"/>
    <n v="502"/>
    <x v="5"/>
    <n v="65"/>
    <n v="5"/>
    <n v="325"/>
    <n v="167.99999235000001"/>
    <n v="157.00000764999999"/>
    <n v="33.599998470000003"/>
  </r>
  <r>
    <n v="36636"/>
    <d v="2018-08-21T00:00:00"/>
    <s v="21-Aug-18"/>
    <x v="2"/>
    <x v="0"/>
    <n v="3373"/>
    <x v="612"/>
    <x v="9"/>
    <x v="1"/>
    <x v="1"/>
    <x v="2"/>
    <x v="6"/>
    <n v="365"/>
    <x v="1"/>
    <n v="94.75"/>
    <n v="5"/>
    <n v="473.75"/>
    <n v="152.8499985"/>
    <n v="320.90000150000003"/>
    <n v="30.5699997"/>
  </r>
  <r>
    <n v="40949"/>
    <d v="2018-08-21T00:00:00"/>
    <s v="21-Aug-18"/>
    <x v="2"/>
    <x v="0"/>
    <n v="11380"/>
    <x v="1"/>
    <x v="9"/>
    <x v="1"/>
    <x v="1"/>
    <x v="2"/>
    <x v="6"/>
    <n v="365"/>
    <x v="1"/>
    <n v="94.75"/>
    <n v="5"/>
    <n v="473.75"/>
    <n v="152.8499985"/>
    <n v="320.90000150000003"/>
    <n v="30.5699997"/>
  </r>
  <r>
    <n v="36654"/>
    <d v="2018-08-20T00:00:00"/>
    <s v="20-Aug-18"/>
    <x v="3"/>
    <x v="0"/>
    <n v="8520"/>
    <x v="1"/>
    <x v="9"/>
    <x v="1"/>
    <x v="1"/>
    <x v="2"/>
    <x v="6"/>
    <n v="365"/>
    <x v="1"/>
    <n v="94.75"/>
    <n v="5"/>
    <n v="473.75"/>
    <n v="152.8499985"/>
    <n v="320.90000150000003"/>
    <n v="30.5699997"/>
  </r>
  <r>
    <n v="48282"/>
    <d v="2018-08-20T00:00:00"/>
    <s v="20-Aug-18"/>
    <x v="3"/>
    <x v="0"/>
    <n v="10668"/>
    <x v="1"/>
    <x v="9"/>
    <x v="1"/>
    <x v="1"/>
    <x v="2"/>
    <x v="6"/>
    <n v="365"/>
    <x v="1"/>
    <n v="94.75"/>
    <n v="5"/>
    <n v="473.75"/>
    <n v="152.8499985"/>
    <n v="320.90000150000003"/>
    <n v="30.5699997"/>
  </r>
  <r>
    <n v="35393"/>
    <d v="2018-08-19T00:00:00"/>
    <s v="19-Aug-18"/>
    <x v="4"/>
    <x v="1"/>
    <n v="2922"/>
    <x v="456"/>
    <x v="9"/>
    <x v="1"/>
    <x v="1"/>
    <x v="2"/>
    <x v="6"/>
    <n v="365"/>
    <x v="1"/>
    <n v="94.75"/>
    <n v="5"/>
    <n v="473.75"/>
    <n v="152.8499985"/>
    <n v="320.90000150000003"/>
    <n v="30.5699997"/>
  </r>
  <r>
    <n v="40766"/>
    <d v="2018-08-18T00:00:00"/>
    <s v="18-Aug-18"/>
    <x v="5"/>
    <x v="1"/>
    <n v="3249"/>
    <x v="268"/>
    <x v="9"/>
    <x v="1"/>
    <x v="1"/>
    <x v="2"/>
    <x v="21"/>
    <n v="627"/>
    <x v="0"/>
    <n v="165"/>
    <n v="5"/>
    <n v="825"/>
    <n v="613.65001700000005"/>
    <n v="211.34998299999995"/>
    <n v="122.73000340000002"/>
  </r>
  <r>
    <n v="40634"/>
    <d v="2018-08-18T00:00:00"/>
    <s v="18-Aug-18"/>
    <x v="5"/>
    <x v="1"/>
    <n v="12279"/>
    <x v="335"/>
    <x v="9"/>
    <x v="1"/>
    <x v="1"/>
    <x v="2"/>
    <x v="9"/>
    <n v="191"/>
    <x v="5"/>
    <n v="85"/>
    <n v="5"/>
    <n v="425"/>
    <n v="273.89999399999999"/>
    <n v="151.10000600000001"/>
    <n v="54.779998800000001"/>
  </r>
  <r>
    <n v="37496"/>
    <d v="2018-08-18T00:00:00"/>
    <s v="18-Aug-18"/>
    <x v="5"/>
    <x v="1"/>
    <n v="10029"/>
    <x v="613"/>
    <x v="203"/>
    <x v="0"/>
    <x v="0"/>
    <x v="2"/>
    <x v="21"/>
    <n v="627"/>
    <x v="0"/>
    <n v="165"/>
    <n v="3"/>
    <n v="495"/>
    <n v="368.19001020000002"/>
    <n v="126.80998979999998"/>
    <n v="122.7300034"/>
  </r>
  <r>
    <n v="40716"/>
    <d v="2018-08-17T00:00:00"/>
    <s v="17-Aug-18"/>
    <x v="6"/>
    <x v="0"/>
    <n v="712"/>
    <x v="614"/>
    <x v="146"/>
    <x v="1"/>
    <x v="1"/>
    <x v="2"/>
    <x v="9"/>
    <n v="191"/>
    <x v="5"/>
    <n v="85"/>
    <n v="5"/>
    <n v="425"/>
    <n v="273.89999399999999"/>
    <n v="151.10000600000001"/>
    <n v="54.779998800000001"/>
  </r>
  <r>
    <n v="37845"/>
    <d v="2018-08-16T00:00:00"/>
    <s v="16-Aug-18"/>
    <x v="0"/>
    <x v="0"/>
    <n v="3222"/>
    <x v="63"/>
    <x v="254"/>
    <x v="0"/>
    <x v="0"/>
    <x v="2"/>
    <x v="18"/>
    <n v="924"/>
    <x v="0"/>
    <n v="14.99"/>
    <n v="3"/>
    <n v="44.97"/>
    <n v="24.389997480000002"/>
    <n v="20.580002519999997"/>
    <n v="8.1299991600000006"/>
  </r>
  <r>
    <n v="40654"/>
    <d v="2018-08-15T00:00:00"/>
    <s v="15-Aug-18"/>
    <x v="1"/>
    <x v="0"/>
    <n v="3715"/>
    <x v="615"/>
    <x v="9"/>
    <x v="1"/>
    <x v="1"/>
    <x v="2"/>
    <x v="9"/>
    <n v="191"/>
    <x v="5"/>
    <n v="85"/>
    <n v="5"/>
    <n v="425"/>
    <n v="273.89999399999999"/>
    <n v="151.10000600000001"/>
    <n v="54.779998800000001"/>
  </r>
  <r>
    <n v="47092"/>
    <d v="2018-08-11T00:00:00"/>
    <s v="11-Aug-18"/>
    <x v="5"/>
    <x v="1"/>
    <n v="9524"/>
    <x v="39"/>
    <x v="9"/>
    <x v="1"/>
    <x v="1"/>
    <x v="2"/>
    <x v="6"/>
    <n v="365"/>
    <x v="1"/>
    <n v="94.75"/>
    <n v="5"/>
    <n v="473.75"/>
    <n v="152.8499985"/>
    <n v="320.90000150000003"/>
    <n v="30.5699997"/>
  </r>
  <r>
    <n v="44485"/>
    <d v="2018-08-11T00:00:00"/>
    <s v="11-Aug-18"/>
    <x v="5"/>
    <x v="1"/>
    <n v="7393"/>
    <x v="1"/>
    <x v="34"/>
    <x v="1"/>
    <x v="0"/>
    <x v="0"/>
    <x v="4"/>
    <n v="957"/>
    <x v="3"/>
    <n v="80"/>
    <n v="1"/>
    <n v="80"/>
    <n v="47.430000309999997"/>
    <n v="32.569999690000003"/>
    <n v="47.430000309999997"/>
  </r>
  <r>
    <n v="46907"/>
    <d v="2018-08-11T00:00:00"/>
    <s v="11-Aug-18"/>
    <x v="5"/>
    <x v="1"/>
    <n v="2324"/>
    <x v="1"/>
    <x v="11"/>
    <x v="1"/>
    <x v="0"/>
    <x v="0"/>
    <x v="4"/>
    <n v="957"/>
    <x v="3"/>
    <n v="80"/>
    <n v="1"/>
    <n v="80"/>
    <n v="47.430000309999997"/>
    <n v="32.569999690000003"/>
    <n v="47.430000309999997"/>
  </r>
  <r>
    <n v="42331"/>
    <d v="2018-08-09T00:00:00"/>
    <s v="09-Aug-18"/>
    <x v="0"/>
    <x v="0"/>
    <n v="6246"/>
    <x v="503"/>
    <x v="15"/>
    <x v="0"/>
    <x v="0"/>
    <x v="2"/>
    <x v="6"/>
    <n v="365"/>
    <x v="1"/>
    <n v="94.75"/>
    <n v="4"/>
    <n v="379"/>
    <n v="122.2799988"/>
    <n v="256.72000120000001"/>
    <n v="30.5699997"/>
  </r>
  <r>
    <n v="36636"/>
    <d v="2018-07-30T00:00:00"/>
    <s v="30-Jul-18"/>
    <x v="3"/>
    <x v="0"/>
    <n v="3373"/>
    <x v="612"/>
    <x v="9"/>
    <x v="1"/>
    <x v="1"/>
    <x v="2"/>
    <x v="21"/>
    <n v="627"/>
    <x v="0"/>
    <n v="165"/>
    <n v="5"/>
    <n v="825"/>
    <n v="613.65001700000005"/>
    <n v="211.34998299999995"/>
    <n v="122.73000340000002"/>
  </r>
  <r>
    <n v="75794"/>
    <d v="2018-07-29T00:00:00"/>
    <s v="29-Jul-18"/>
    <x v="4"/>
    <x v="1"/>
    <n v="19347"/>
    <x v="616"/>
    <x v="13"/>
    <x v="1"/>
    <x v="1"/>
    <x v="1"/>
    <x v="2"/>
    <n v="1360"/>
    <x v="2"/>
    <n v="370"/>
    <n v="1"/>
    <n v="370"/>
    <n v="249.0899963"/>
    <n v="120.9100037"/>
    <n v="249.0899963"/>
  </r>
  <r>
    <n v="39582"/>
    <d v="2018-07-29T00:00:00"/>
    <s v="29-Jul-18"/>
    <x v="4"/>
    <x v="1"/>
    <n v="3142"/>
    <x v="1"/>
    <x v="9"/>
    <x v="1"/>
    <x v="1"/>
    <x v="2"/>
    <x v="6"/>
    <n v="365"/>
    <x v="1"/>
    <n v="94.75"/>
    <n v="5"/>
    <n v="473.75"/>
    <n v="152.8499985"/>
    <n v="320.90000150000003"/>
    <n v="30.5699997"/>
  </r>
  <r>
    <n v="75795"/>
    <d v="2018-07-28T00:00:00"/>
    <s v="28-Jul-18"/>
    <x v="5"/>
    <x v="1"/>
    <n v="19348"/>
    <x v="617"/>
    <x v="225"/>
    <x v="0"/>
    <x v="0"/>
    <x v="0"/>
    <x v="2"/>
    <n v="1360"/>
    <x v="2"/>
    <n v="370"/>
    <n v="1"/>
    <n v="370"/>
    <n v="249.0899963"/>
    <n v="120.9100037"/>
    <n v="249.0899963"/>
  </r>
  <r>
    <n v="48565"/>
    <d v="2018-07-27T00:00:00"/>
    <s v="27-Jul-18"/>
    <x v="6"/>
    <x v="0"/>
    <n v="3441"/>
    <x v="208"/>
    <x v="184"/>
    <x v="0"/>
    <x v="0"/>
    <x v="0"/>
    <x v="16"/>
    <n v="502"/>
    <x v="5"/>
    <n v="65"/>
    <n v="5"/>
    <n v="325"/>
    <n v="167.99999235000001"/>
    <n v="157.00000764999999"/>
    <n v="33.599998470000003"/>
  </r>
  <r>
    <n v="75796"/>
    <d v="2018-07-27T00:00:00"/>
    <s v="27-Jul-18"/>
    <x v="6"/>
    <x v="0"/>
    <n v="19349"/>
    <x v="563"/>
    <x v="133"/>
    <x v="0"/>
    <x v="0"/>
    <x v="0"/>
    <x v="2"/>
    <n v="1360"/>
    <x v="2"/>
    <n v="370"/>
    <n v="1"/>
    <n v="370"/>
    <n v="249.0899963"/>
    <n v="120.9100037"/>
    <n v="249.0899963"/>
  </r>
  <r>
    <n v="27005"/>
    <d v="2018-07-26T00:00:00"/>
    <s v="26-Jul-18"/>
    <x v="0"/>
    <x v="0"/>
    <n v="11357"/>
    <x v="1"/>
    <x v="60"/>
    <x v="0"/>
    <x v="0"/>
    <x v="2"/>
    <x v="16"/>
    <n v="502"/>
    <x v="5"/>
    <n v="65"/>
    <n v="2"/>
    <n v="130"/>
    <n v="67.199996940000005"/>
    <n v="62.800003059999995"/>
    <n v="33.599998470000003"/>
  </r>
  <r>
    <n v="37718"/>
    <d v="2018-07-25T00:00:00"/>
    <s v="25-Jul-18"/>
    <x v="1"/>
    <x v="0"/>
    <n v="1627"/>
    <x v="618"/>
    <x v="9"/>
    <x v="1"/>
    <x v="1"/>
    <x v="2"/>
    <x v="9"/>
    <n v="191"/>
    <x v="5"/>
    <n v="85"/>
    <n v="5"/>
    <n v="425"/>
    <n v="273.89999399999999"/>
    <n v="151.10000600000001"/>
    <n v="54.779998800000001"/>
  </r>
  <r>
    <n v="31018"/>
    <d v="2018-07-25T00:00:00"/>
    <s v="25-Jul-18"/>
    <x v="1"/>
    <x v="0"/>
    <n v="4627"/>
    <x v="603"/>
    <x v="281"/>
    <x v="0"/>
    <x v="0"/>
    <x v="2"/>
    <x v="16"/>
    <n v="502"/>
    <x v="5"/>
    <n v="65"/>
    <n v="2"/>
    <n v="130"/>
    <n v="67.199996940000005"/>
    <n v="62.800003059999995"/>
    <n v="33.599998470000003"/>
  </r>
  <r>
    <n v="30728"/>
    <d v="2018-07-24T00:00:00"/>
    <s v="24-Jul-18"/>
    <x v="2"/>
    <x v="0"/>
    <n v="7948"/>
    <x v="619"/>
    <x v="9"/>
    <x v="1"/>
    <x v="1"/>
    <x v="2"/>
    <x v="21"/>
    <n v="627"/>
    <x v="0"/>
    <n v="165"/>
    <n v="5"/>
    <n v="825"/>
    <n v="613.65001700000005"/>
    <n v="211.34998299999995"/>
    <n v="122.73000340000002"/>
  </r>
  <r>
    <n v="30713"/>
    <d v="2018-07-24T00:00:00"/>
    <s v="24-Jul-18"/>
    <x v="2"/>
    <x v="0"/>
    <n v="1801"/>
    <x v="243"/>
    <x v="282"/>
    <x v="0"/>
    <x v="0"/>
    <x v="2"/>
    <x v="21"/>
    <n v="627"/>
    <x v="0"/>
    <n v="165"/>
    <n v="2"/>
    <n v="330"/>
    <n v="245.4600068"/>
    <n v="84.539993199999998"/>
    <n v="122.7300034"/>
  </r>
  <r>
    <n v="37945"/>
    <d v="2018-07-17T00:00:00"/>
    <s v="17-Jul-18"/>
    <x v="2"/>
    <x v="0"/>
    <n v="9197"/>
    <x v="620"/>
    <x v="9"/>
    <x v="1"/>
    <x v="1"/>
    <x v="2"/>
    <x v="16"/>
    <n v="502"/>
    <x v="5"/>
    <n v="65"/>
    <n v="5"/>
    <n v="325"/>
    <n v="167.99999235000001"/>
    <n v="157.00000764999999"/>
    <n v="33.599998470000003"/>
  </r>
  <r>
    <n v="39300"/>
    <d v="2018-07-17T00:00:00"/>
    <s v="17-Jul-18"/>
    <x v="2"/>
    <x v="0"/>
    <n v="11999"/>
    <x v="1"/>
    <x v="9"/>
    <x v="1"/>
    <x v="1"/>
    <x v="2"/>
    <x v="9"/>
    <n v="191"/>
    <x v="5"/>
    <n v="85"/>
    <n v="5"/>
    <n v="425"/>
    <n v="273.89999399999999"/>
    <n v="151.10000600000001"/>
    <n v="54.779998800000001"/>
  </r>
  <r>
    <n v="25433"/>
    <d v="2018-07-16T00:00:00"/>
    <s v="16-Jul-18"/>
    <x v="3"/>
    <x v="0"/>
    <n v="1868"/>
    <x v="323"/>
    <x v="283"/>
    <x v="0"/>
    <x v="0"/>
    <x v="0"/>
    <x v="1"/>
    <n v="403"/>
    <x v="1"/>
    <n v="133.37"/>
    <n v="1"/>
    <n v="133.37"/>
    <n v="84.590000149999995"/>
    <n v="48.77999985000001"/>
    <n v="84.590000149999995"/>
  </r>
  <r>
    <n v="38411"/>
    <d v="2018-07-15T00:00:00"/>
    <s v="15-Jul-18"/>
    <x v="4"/>
    <x v="1"/>
    <n v="8205"/>
    <x v="529"/>
    <x v="9"/>
    <x v="1"/>
    <x v="1"/>
    <x v="2"/>
    <x v="6"/>
    <n v="365"/>
    <x v="1"/>
    <n v="94.75"/>
    <n v="5"/>
    <n v="473.75"/>
    <n v="152.8499985"/>
    <n v="320.90000150000003"/>
    <n v="30.5699997"/>
  </r>
  <r>
    <n v="32224"/>
    <d v="2018-07-14T00:00:00"/>
    <s v="14-Jul-18"/>
    <x v="5"/>
    <x v="1"/>
    <n v="8481"/>
    <x v="1"/>
    <x v="9"/>
    <x v="1"/>
    <x v="1"/>
    <x v="2"/>
    <x v="6"/>
    <n v="365"/>
    <x v="1"/>
    <n v="94.75"/>
    <n v="5"/>
    <n v="473.75"/>
    <n v="152.8499985"/>
    <n v="320.90000150000003"/>
    <n v="30.5699997"/>
  </r>
  <r>
    <n v="44721"/>
    <d v="2018-07-11T00:00:00"/>
    <s v="11-Jul-18"/>
    <x v="1"/>
    <x v="0"/>
    <n v="9854"/>
    <x v="1"/>
    <x v="27"/>
    <x v="1"/>
    <x v="0"/>
    <x v="0"/>
    <x v="9"/>
    <n v="191"/>
    <x v="5"/>
    <n v="85"/>
    <n v="1"/>
    <n v="85"/>
    <n v="54.779998800000001"/>
    <n v="30.220001199999999"/>
    <n v="54.779998800000001"/>
  </r>
  <r>
    <n v="46955"/>
    <d v="2018-07-11T00:00:00"/>
    <s v="11-Jul-18"/>
    <x v="1"/>
    <x v="0"/>
    <n v="11636"/>
    <x v="241"/>
    <x v="4"/>
    <x v="0"/>
    <x v="0"/>
    <x v="0"/>
    <x v="9"/>
    <n v="191"/>
    <x v="5"/>
    <n v="85"/>
    <n v="5"/>
    <n v="425"/>
    <n v="273.89999399999999"/>
    <n v="151.10000600000001"/>
    <n v="54.779998800000001"/>
  </r>
  <r>
    <n v="47752"/>
    <d v="2018-07-08T00:00:00"/>
    <s v="08-Jul-18"/>
    <x v="4"/>
    <x v="1"/>
    <n v="9114"/>
    <x v="1"/>
    <x v="27"/>
    <x v="1"/>
    <x v="0"/>
    <x v="0"/>
    <x v="16"/>
    <n v="502"/>
    <x v="5"/>
    <n v="65"/>
    <n v="2"/>
    <n v="130"/>
    <n v="67.199996940000005"/>
    <n v="62.800003059999995"/>
    <n v="33.599998470000003"/>
  </r>
  <r>
    <n v="44148"/>
    <d v="2018-07-06T00:00:00"/>
    <s v="06-Jul-18"/>
    <x v="6"/>
    <x v="0"/>
    <n v="5887"/>
    <x v="621"/>
    <x v="9"/>
    <x v="1"/>
    <x v="1"/>
    <x v="0"/>
    <x v="1"/>
    <n v="403"/>
    <x v="1"/>
    <n v="133.37"/>
    <n v="1"/>
    <n v="133.37"/>
    <n v="84.590000149999995"/>
    <n v="48.77999985000001"/>
    <n v="84.590000149999995"/>
  </r>
  <r>
    <n v="38598"/>
    <d v="2018-07-03T00:00:00"/>
    <s v="03-Jul-18"/>
    <x v="2"/>
    <x v="0"/>
    <n v="11018"/>
    <x v="1"/>
    <x v="267"/>
    <x v="0"/>
    <x v="0"/>
    <x v="2"/>
    <x v="7"/>
    <n v="893"/>
    <x v="0"/>
    <n v="52.99"/>
    <n v="3"/>
    <n v="158.97"/>
    <n v="109.10999679"/>
    <n v="49.860003210000002"/>
    <n v="36.369998930000001"/>
  </r>
  <r>
    <n v="41901"/>
    <d v="2018-07-03T00:00:00"/>
    <s v="03-Jul-18"/>
    <x v="2"/>
    <x v="0"/>
    <n v="474"/>
    <x v="622"/>
    <x v="137"/>
    <x v="0"/>
    <x v="0"/>
    <x v="2"/>
    <x v="28"/>
    <n v="905"/>
    <x v="0"/>
    <n v="52.99"/>
    <n v="4"/>
    <n v="211.96"/>
    <n v="143.44000244"/>
    <n v="68.519997560000007"/>
    <n v="35.86000061"/>
  </r>
  <r>
    <n v="31410"/>
    <d v="2018-07-01T00:00:00"/>
    <s v="01-Jul-18"/>
    <x v="4"/>
    <x v="1"/>
    <n v="2233"/>
    <x v="623"/>
    <x v="9"/>
    <x v="1"/>
    <x v="1"/>
    <x v="2"/>
    <x v="21"/>
    <n v="627"/>
    <x v="0"/>
    <n v="165"/>
    <n v="5"/>
    <n v="825"/>
    <n v="613.65001700000005"/>
    <n v="211.34998299999995"/>
    <n v="122.73000340000002"/>
  </r>
  <r>
    <n v="48329"/>
    <d v="2018-07-01T00:00:00"/>
    <s v="01-Jul-18"/>
    <x v="4"/>
    <x v="1"/>
    <n v="3636"/>
    <x v="1"/>
    <x v="9"/>
    <x v="1"/>
    <x v="1"/>
    <x v="1"/>
    <x v="9"/>
    <n v="191"/>
    <x v="5"/>
    <n v="85"/>
    <n v="1"/>
    <n v="85"/>
    <n v="54.779998800000001"/>
    <n v="30.220001199999999"/>
    <n v="54.779998800000001"/>
  </r>
  <r>
    <n v="69890"/>
    <d v="2018-06-30T00:00:00"/>
    <s v="30-Jun-18"/>
    <x v="5"/>
    <x v="1"/>
    <n v="13443"/>
    <x v="449"/>
    <x v="50"/>
    <x v="1"/>
    <x v="1"/>
    <x v="1"/>
    <x v="43"/>
    <n v="1349"/>
    <x v="2"/>
    <n v="99.98"/>
    <n v="1"/>
    <n v="99.98"/>
    <n v="76.830001800000005"/>
    <n v="23.149998199999999"/>
    <n v="76.830001800000005"/>
  </r>
  <r>
    <n v="32462"/>
    <d v="2018-06-30T00:00:00"/>
    <s v="30-Jun-18"/>
    <x v="5"/>
    <x v="1"/>
    <n v="4346"/>
    <x v="1"/>
    <x v="9"/>
    <x v="1"/>
    <x v="1"/>
    <x v="2"/>
    <x v="16"/>
    <n v="502"/>
    <x v="5"/>
    <n v="65"/>
    <n v="5"/>
    <n v="325"/>
    <n v="167.99999235000001"/>
    <n v="157.00000764999999"/>
    <n v="33.599998470000003"/>
  </r>
  <r>
    <n v="40647"/>
    <d v="2018-06-29T00:00:00"/>
    <s v="29-Jun-18"/>
    <x v="6"/>
    <x v="0"/>
    <n v="3814"/>
    <x v="624"/>
    <x v="9"/>
    <x v="1"/>
    <x v="1"/>
    <x v="2"/>
    <x v="16"/>
    <n v="502"/>
    <x v="5"/>
    <n v="65"/>
    <n v="5"/>
    <n v="325"/>
    <n v="167.99999235000001"/>
    <n v="157.00000764999999"/>
    <n v="33.599998470000003"/>
  </r>
  <r>
    <n v="50236"/>
    <d v="2018-06-29T00:00:00"/>
    <s v="29-Jun-18"/>
    <x v="6"/>
    <x v="0"/>
    <n v="10046"/>
    <x v="1"/>
    <x v="9"/>
    <x v="1"/>
    <x v="1"/>
    <x v="1"/>
    <x v="1"/>
    <n v="403"/>
    <x v="1"/>
    <n v="133.37"/>
    <n v="1"/>
    <n v="133.37"/>
    <n v="84.590000149999995"/>
    <n v="48.77999985000001"/>
    <n v="84.590000149999995"/>
  </r>
  <r>
    <n v="37182"/>
    <d v="2018-06-28T00:00:00"/>
    <s v="28-Jun-18"/>
    <x v="0"/>
    <x v="0"/>
    <n v="10500"/>
    <x v="1"/>
    <x v="9"/>
    <x v="1"/>
    <x v="1"/>
    <x v="2"/>
    <x v="21"/>
    <n v="627"/>
    <x v="0"/>
    <n v="165"/>
    <n v="5"/>
    <n v="825"/>
    <n v="613.65001700000005"/>
    <n v="211.34998299999995"/>
    <n v="122.73000340000002"/>
  </r>
  <r>
    <n v="46495"/>
    <d v="2018-06-28T00:00:00"/>
    <s v="28-Jun-18"/>
    <x v="0"/>
    <x v="0"/>
    <n v="10610"/>
    <x v="625"/>
    <x v="9"/>
    <x v="1"/>
    <x v="1"/>
    <x v="1"/>
    <x v="1"/>
    <n v="403"/>
    <x v="1"/>
    <n v="133.37"/>
    <n v="1"/>
    <n v="133.37"/>
    <n v="84.590000149999995"/>
    <n v="48.77999985000001"/>
    <n v="84.590000149999995"/>
  </r>
  <r>
    <n v="40495"/>
    <d v="2018-06-28T00:00:00"/>
    <s v="28-Jun-18"/>
    <x v="0"/>
    <x v="0"/>
    <n v="2784"/>
    <x v="1"/>
    <x v="53"/>
    <x v="0"/>
    <x v="0"/>
    <x v="2"/>
    <x v="9"/>
    <n v="191"/>
    <x v="5"/>
    <n v="85"/>
    <n v="3"/>
    <n v="255"/>
    <n v="164.33999640000002"/>
    <n v="90.660003599999982"/>
    <n v="54.779998800000008"/>
  </r>
  <r>
    <n v="39271"/>
    <d v="2018-06-28T00:00:00"/>
    <s v="28-Jun-18"/>
    <x v="0"/>
    <x v="0"/>
    <n v="3528"/>
    <x v="549"/>
    <x v="10"/>
    <x v="0"/>
    <x v="0"/>
    <x v="2"/>
    <x v="21"/>
    <n v="627"/>
    <x v="0"/>
    <n v="165"/>
    <n v="3"/>
    <n v="495"/>
    <n v="368.19001020000002"/>
    <n v="126.80998979999998"/>
    <n v="122.7300034"/>
  </r>
  <r>
    <n v="39498"/>
    <d v="2018-06-27T00:00:00"/>
    <s v="27-Jun-18"/>
    <x v="1"/>
    <x v="0"/>
    <n v="9164"/>
    <x v="626"/>
    <x v="9"/>
    <x v="1"/>
    <x v="1"/>
    <x v="2"/>
    <x v="16"/>
    <n v="502"/>
    <x v="5"/>
    <n v="65"/>
    <n v="5"/>
    <n v="325"/>
    <n v="167.99999235000001"/>
    <n v="157.00000764999999"/>
    <n v="33.599998470000003"/>
  </r>
  <r>
    <n v="31336"/>
    <d v="2018-06-27T00:00:00"/>
    <s v="27-Jun-18"/>
    <x v="1"/>
    <x v="0"/>
    <n v="9554"/>
    <x v="389"/>
    <x v="9"/>
    <x v="1"/>
    <x v="1"/>
    <x v="2"/>
    <x v="33"/>
    <n v="822"/>
    <x v="0"/>
    <n v="46.69"/>
    <n v="5"/>
    <n v="233.45"/>
    <n v="132.20000264999999"/>
    <n v="101.24999735"/>
    <n v="26.440000529999999"/>
  </r>
  <r>
    <n v="36344"/>
    <d v="2018-06-26T00:00:00"/>
    <s v="26-Jun-18"/>
    <x v="2"/>
    <x v="0"/>
    <n v="11197"/>
    <x v="627"/>
    <x v="9"/>
    <x v="1"/>
    <x v="1"/>
    <x v="2"/>
    <x v="47"/>
    <n v="825"/>
    <x v="0"/>
    <n v="185"/>
    <n v="5"/>
    <n v="925"/>
    <n v="568.49998474999995"/>
    <n v="356.50001525000005"/>
    <n v="113.69999694999998"/>
  </r>
  <r>
    <n v="37048"/>
    <d v="2018-06-25T00:00:00"/>
    <s v="25-Jun-18"/>
    <x v="3"/>
    <x v="0"/>
    <n v="4209"/>
    <x v="178"/>
    <x v="9"/>
    <x v="1"/>
    <x v="1"/>
    <x v="2"/>
    <x v="16"/>
    <n v="502"/>
    <x v="5"/>
    <n v="65"/>
    <n v="5"/>
    <n v="325"/>
    <n v="167.99999235000001"/>
    <n v="157.00000764999999"/>
    <n v="33.599998470000003"/>
  </r>
  <r>
    <n v="34103"/>
    <d v="2018-06-24T00:00:00"/>
    <s v="24-Jun-18"/>
    <x v="4"/>
    <x v="1"/>
    <n v="2053"/>
    <x v="1"/>
    <x v="9"/>
    <x v="1"/>
    <x v="1"/>
    <x v="2"/>
    <x v="16"/>
    <n v="502"/>
    <x v="5"/>
    <n v="65"/>
    <n v="5"/>
    <n v="325"/>
    <n v="167.99999235000001"/>
    <n v="157.00000764999999"/>
    <n v="33.599998470000003"/>
  </r>
  <r>
    <n v="70617"/>
    <d v="2018-06-23T00:00:00"/>
    <s v="23-Jun-18"/>
    <x v="5"/>
    <x v="1"/>
    <n v="14170"/>
    <x v="628"/>
    <x v="21"/>
    <x v="1"/>
    <x v="0"/>
    <x v="0"/>
    <x v="50"/>
    <n v="1351"/>
    <x v="2"/>
    <n v="1650"/>
    <n v="1"/>
    <n v="1650"/>
    <n v="595.34997559999999"/>
    <n v="1054.6500243999999"/>
    <n v="595.34997559999999"/>
  </r>
  <r>
    <n v="45418"/>
    <d v="2018-06-22T00:00:00"/>
    <s v="22-Jun-18"/>
    <x v="6"/>
    <x v="0"/>
    <n v="9011"/>
    <x v="1"/>
    <x v="13"/>
    <x v="1"/>
    <x v="0"/>
    <x v="0"/>
    <x v="4"/>
    <n v="957"/>
    <x v="3"/>
    <n v="80"/>
    <n v="1"/>
    <n v="80"/>
    <n v="47.430000309999997"/>
    <n v="32.569999690000003"/>
    <n v="47.430000309999997"/>
  </r>
  <r>
    <n v="36840"/>
    <d v="2018-06-21T00:00:00"/>
    <s v="21-Jun-18"/>
    <x v="0"/>
    <x v="0"/>
    <n v="4611"/>
    <x v="1"/>
    <x v="9"/>
    <x v="1"/>
    <x v="1"/>
    <x v="2"/>
    <x v="16"/>
    <n v="502"/>
    <x v="5"/>
    <n v="65"/>
    <n v="5"/>
    <n v="325"/>
    <n v="167.99999235000001"/>
    <n v="157.00000764999999"/>
    <n v="33.599998470000003"/>
  </r>
  <r>
    <n v="32277"/>
    <d v="2018-06-21T00:00:00"/>
    <s v="21-Jun-18"/>
    <x v="0"/>
    <x v="0"/>
    <n v="7005"/>
    <x v="629"/>
    <x v="9"/>
    <x v="1"/>
    <x v="1"/>
    <x v="2"/>
    <x v="21"/>
    <n v="627"/>
    <x v="0"/>
    <n v="165"/>
    <n v="5"/>
    <n v="825"/>
    <n v="613.65001700000005"/>
    <n v="211.34998299999995"/>
    <n v="122.73000340000002"/>
  </r>
  <r>
    <n v="36495"/>
    <d v="2018-06-16T00:00:00"/>
    <s v="16-Jun-18"/>
    <x v="5"/>
    <x v="1"/>
    <n v="7894"/>
    <x v="299"/>
    <x v="9"/>
    <x v="1"/>
    <x v="1"/>
    <x v="2"/>
    <x v="16"/>
    <n v="502"/>
    <x v="5"/>
    <n v="65"/>
    <n v="5"/>
    <n v="325"/>
    <n v="167.99999235000001"/>
    <n v="157.00000764999999"/>
    <n v="33.599998470000003"/>
  </r>
  <r>
    <n v="36298"/>
    <d v="2018-06-13T00:00:00"/>
    <s v="13-Jun-18"/>
    <x v="1"/>
    <x v="0"/>
    <n v="275"/>
    <x v="1"/>
    <x v="9"/>
    <x v="1"/>
    <x v="1"/>
    <x v="2"/>
    <x v="9"/>
    <n v="191"/>
    <x v="5"/>
    <n v="85"/>
    <n v="5"/>
    <n v="425"/>
    <n v="273.89999399999999"/>
    <n v="151.10000600000001"/>
    <n v="54.779998800000001"/>
  </r>
  <r>
    <n v="36146"/>
    <d v="2018-06-11T00:00:00"/>
    <s v="11-Jun-18"/>
    <x v="3"/>
    <x v="0"/>
    <n v="3296"/>
    <x v="1"/>
    <x v="9"/>
    <x v="1"/>
    <x v="0"/>
    <x v="0"/>
    <x v="25"/>
    <n v="278"/>
    <x v="5"/>
    <n v="27.54"/>
    <n v="2"/>
    <n v="55.08"/>
    <n v="25.05999946"/>
    <n v="30.020000539999998"/>
    <n v="12.52999973"/>
  </r>
  <r>
    <n v="29731"/>
    <d v="2018-06-09T00:00:00"/>
    <s v="09-Jun-18"/>
    <x v="5"/>
    <x v="1"/>
    <n v="3204"/>
    <x v="1"/>
    <x v="9"/>
    <x v="1"/>
    <x v="1"/>
    <x v="2"/>
    <x v="9"/>
    <n v="191"/>
    <x v="5"/>
    <n v="85"/>
    <n v="5"/>
    <n v="425"/>
    <n v="273.89999399999999"/>
    <n v="151.10000600000001"/>
    <n v="54.779998800000001"/>
  </r>
  <r>
    <n v="27555"/>
    <d v="2018-06-07T00:00:00"/>
    <s v="07-Jun-18"/>
    <x v="0"/>
    <x v="0"/>
    <n v="3770"/>
    <x v="200"/>
    <x v="9"/>
    <x v="1"/>
    <x v="1"/>
    <x v="2"/>
    <x v="6"/>
    <n v="365"/>
    <x v="1"/>
    <n v="94.75"/>
    <n v="5"/>
    <n v="473.75"/>
    <n v="152.8499985"/>
    <n v="320.90000150000003"/>
    <n v="30.5699997"/>
  </r>
  <r>
    <n v="42099"/>
    <d v="2018-06-06T00:00:00"/>
    <s v="06-Jun-18"/>
    <x v="1"/>
    <x v="0"/>
    <n v="4248"/>
    <x v="1"/>
    <x v="223"/>
    <x v="0"/>
    <x v="0"/>
    <x v="2"/>
    <x v="6"/>
    <n v="365"/>
    <x v="1"/>
    <n v="94.75"/>
    <n v="4"/>
    <n v="379"/>
    <n v="122.2799988"/>
    <n v="256.72000120000001"/>
    <n v="30.5699997"/>
  </r>
  <r>
    <n v="42130"/>
    <d v="2018-06-06T00:00:00"/>
    <s v="06-Jun-18"/>
    <x v="1"/>
    <x v="0"/>
    <n v="11632"/>
    <x v="1"/>
    <x v="151"/>
    <x v="0"/>
    <x v="0"/>
    <x v="0"/>
    <x v="1"/>
    <n v="403"/>
    <x v="1"/>
    <n v="133.37"/>
    <n v="1"/>
    <n v="133.37"/>
    <n v="84.590000149999995"/>
    <n v="48.77999985000001"/>
    <n v="84.590000149999995"/>
  </r>
  <r>
    <n v="44074"/>
    <d v="2018-06-05T00:00:00"/>
    <s v="05-Jun-18"/>
    <x v="2"/>
    <x v="0"/>
    <n v="2882"/>
    <x v="630"/>
    <x v="134"/>
    <x v="0"/>
    <x v="0"/>
    <x v="0"/>
    <x v="18"/>
    <n v="924"/>
    <x v="0"/>
    <n v="14.99"/>
    <n v="5"/>
    <n v="74.95"/>
    <n v="40.649995799999999"/>
    <n v="34.300004200000004"/>
    <n v="8.1299991600000006"/>
  </r>
  <r>
    <n v="41287"/>
    <d v="2018-06-03T00:00:00"/>
    <s v="03-Jun-18"/>
    <x v="4"/>
    <x v="1"/>
    <n v="9581"/>
    <x v="1"/>
    <x v="9"/>
    <x v="1"/>
    <x v="1"/>
    <x v="2"/>
    <x v="60"/>
    <n v="828"/>
    <x v="4"/>
    <n v="185"/>
    <n v="5"/>
    <n v="925"/>
    <n v="441.14999769999997"/>
    <n v="483.85000230000003"/>
    <n v="88.229999539999994"/>
  </r>
  <r>
    <n v="27316"/>
    <d v="2018-06-03T00:00:00"/>
    <s v="03-Jun-18"/>
    <x v="4"/>
    <x v="1"/>
    <n v="11426"/>
    <x v="1"/>
    <x v="9"/>
    <x v="1"/>
    <x v="1"/>
    <x v="2"/>
    <x v="6"/>
    <n v="365"/>
    <x v="1"/>
    <n v="94.75"/>
    <n v="5"/>
    <n v="473.75"/>
    <n v="152.8499985"/>
    <n v="320.90000150000003"/>
    <n v="30.5699997"/>
  </r>
  <r>
    <n v="25163"/>
    <d v="2018-06-03T00:00:00"/>
    <s v="03-Jun-18"/>
    <x v="4"/>
    <x v="1"/>
    <n v="5801"/>
    <x v="631"/>
    <x v="284"/>
    <x v="0"/>
    <x v="0"/>
    <x v="0"/>
    <x v="1"/>
    <n v="403"/>
    <x v="1"/>
    <n v="133.37"/>
    <n v="1"/>
    <n v="133.37"/>
    <n v="84.590000149999995"/>
    <n v="48.77999985000001"/>
    <n v="84.590000149999995"/>
  </r>
  <r>
    <n v="35651"/>
    <d v="2018-06-02T00:00:00"/>
    <s v="02-Jun-18"/>
    <x v="5"/>
    <x v="1"/>
    <n v="9294"/>
    <x v="29"/>
    <x v="9"/>
    <x v="1"/>
    <x v="1"/>
    <x v="2"/>
    <x v="16"/>
    <n v="502"/>
    <x v="5"/>
    <n v="65"/>
    <n v="5"/>
    <n v="325"/>
    <n v="167.99999235000001"/>
    <n v="157.00000764999999"/>
    <n v="33.599998470000003"/>
  </r>
  <r>
    <n v="25074"/>
    <d v="2018-06-02T00:00:00"/>
    <s v="02-Jun-18"/>
    <x v="5"/>
    <x v="1"/>
    <n v="717"/>
    <x v="270"/>
    <x v="96"/>
    <x v="0"/>
    <x v="0"/>
    <x v="0"/>
    <x v="1"/>
    <n v="403"/>
    <x v="1"/>
    <n v="133.37"/>
    <n v="1"/>
    <n v="133.37"/>
    <n v="84.590000149999995"/>
    <n v="48.77999985000001"/>
    <n v="84.590000149999995"/>
  </r>
  <r>
    <n v="41287"/>
    <d v="2018-06-01T00:00:00"/>
    <s v="01-Jun-18"/>
    <x v="6"/>
    <x v="0"/>
    <n v="9581"/>
    <x v="1"/>
    <x v="9"/>
    <x v="1"/>
    <x v="1"/>
    <x v="2"/>
    <x v="16"/>
    <n v="502"/>
    <x v="5"/>
    <n v="65"/>
    <n v="5"/>
    <n v="325"/>
    <n v="167.99999235000001"/>
    <n v="157.00000764999999"/>
    <n v="33.599998470000003"/>
  </r>
  <r>
    <n v="35393"/>
    <d v="2018-05-31T00:00:00"/>
    <s v="31-May-18"/>
    <x v="0"/>
    <x v="0"/>
    <n v="2922"/>
    <x v="456"/>
    <x v="9"/>
    <x v="1"/>
    <x v="1"/>
    <x v="2"/>
    <x v="48"/>
    <n v="93"/>
    <x v="5"/>
    <n v="52.99"/>
    <n v="5"/>
    <n v="264.95"/>
    <n v="159.20000075000002"/>
    <n v="105.74999924999997"/>
    <n v="31.840000150000002"/>
  </r>
  <r>
    <n v="35389"/>
    <d v="2018-05-31T00:00:00"/>
    <s v="31-May-18"/>
    <x v="0"/>
    <x v="0"/>
    <n v="7175"/>
    <x v="122"/>
    <x v="9"/>
    <x v="1"/>
    <x v="1"/>
    <x v="2"/>
    <x v="25"/>
    <n v="278"/>
    <x v="5"/>
    <n v="27.54"/>
    <n v="5"/>
    <n v="137.69999999999999"/>
    <n v="62.649998650000001"/>
    <n v="75.050001349999988"/>
    <n v="12.52999973"/>
  </r>
  <r>
    <n v="22481"/>
    <d v="2018-05-26T00:00:00"/>
    <s v="26-May-18"/>
    <x v="5"/>
    <x v="1"/>
    <n v="5821"/>
    <x v="607"/>
    <x v="276"/>
    <x v="0"/>
    <x v="0"/>
    <x v="2"/>
    <x v="16"/>
    <n v="502"/>
    <x v="5"/>
    <n v="65"/>
    <n v="2"/>
    <n v="130"/>
    <n v="67.199996940000005"/>
    <n v="62.800003059999995"/>
    <n v="33.599998470000003"/>
  </r>
  <r>
    <n v="50571"/>
    <d v="2018-05-25T00:00:00"/>
    <s v="25-May-18"/>
    <x v="6"/>
    <x v="0"/>
    <n v="1507"/>
    <x v="1"/>
    <x v="9"/>
    <x v="1"/>
    <x v="1"/>
    <x v="2"/>
    <x v="6"/>
    <n v="365"/>
    <x v="1"/>
    <n v="94.75"/>
    <n v="5"/>
    <n v="473.75"/>
    <n v="152.8499985"/>
    <n v="320.90000150000003"/>
    <n v="30.5699997"/>
  </r>
  <r>
    <n v="48844"/>
    <d v="2018-05-25T00:00:00"/>
    <s v="25-May-18"/>
    <x v="6"/>
    <x v="0"/>
    <n v="5316"/>
    <x v="515"/>
    <x v="261"/>
    <x v="0"/>
    <x v="0"/>
    <x v="2"/>
    <x v="16"/>
    <n v="502"/>
    <x v="5"/>
    <n v="65"/>
    <n v="2"/>
    <n v="130"/>
    <n v="67.199996940000005"/>
    <n v="62.800003059999995"/>
    <n v="33.599998470000003"/>
  </r>
  <r>
    <n v="34089"/>
    <d v="2018-05-24T00:00:00"/>
    <s v="24-May-18"/>
    <x v="0"/>
    <x v="0"/>
    <n v="8004"/>
    <x v="1"/>
    <x v="9"/>
    <x v="1"/>
    <x v="1"/>
    <x v="2"/>
    <x v="6"/>
    <n v="365"/>
    <x v="1"/>
    <n v="94.75"/>
    <n v="5"/>
    <n v="473.75"/>
    <n v="152.8499985"/>
    <n v="320.90000150000003"/>
    <n v="30.5699997"/>
  </r>
  <r>
    <n v="20929"/>
    <d v="2018-05-24T00:00:00"/>
    <s v="24-May-18"/>
    <x v="0"/>
    <x v="0"/>
    <n v="8747"/>
    <x v="1"/>
    <x v="129"/>
    <x v="0"/>
    <x v="0"/>
    <x v="2"/>
    <x v="37"/>
    <n v="564"/>
    <x v="1"/>
    <n v="30"/>
    <n v="2"/>
    <n v="60"/>
    <n v="37.060001380000003"/>
    <n v="22.939998619999997"/>
    <n v="18.530000690000001"/>
  </r>
  <r>
    <n v="35266"/>
    <d v="2018-05-23T00:00:00"/>
    <s v="23-May-18"/>
    <x v="1"/>
    <x v="0"/>
    <n v="288"/>
    <x v="1"/>
    <x v="9"/>
    <x v="1"/>
    <x v="1"/>
    <x v="2"/>
    <x v="6"/>
    <n v="365"/>
    <x v="1"/>
    <n v="94.75"/>
    <n v="5"/>
    <n v="473.75"/>
    <n v="152.8499985"/>
    <n v="320.90000150000003"/>
    <n v="30.5699997"/>
  </r>
  <r>
    <n v="46401"/>
    <d v="2018-05-23T00:00:00"/>
    <s v="23-May-18"/>
    <x v="1"/>
    <x v="0"/>
    <n v="8850"/>
    <x v="1"/>
    <x v="17"/>
    <x v="0"/>
    <x v="0"/>
    <x v="2"/>
    <x v="16"/>
    <n v="502"/>
    <x v="5"/>
    <n v="65"/>
    <n v="2"/>
    <n v="130"/>
    <n v="67.199996940000005"/>
    <n v="62.800003059999995"/>
    <n v="33.599998470000003"/>
  </r>
  <r>
    <n v="47796"/>
    <d v="2018-05-22T00:00:00"/>
    <s v="22-May-18"/>
    <x v="2"/>
    <x v="0"/>
    <n v="8587"/>
    <x v="608"/>
    <x v="9"/>
    <x v="1"/>
    <x v="1"/>
    <x v="2"/>
    <x v="6"/>
    <n v="365"/>
    <x v="1"/>
    <n v="94.75"/>
    <n v="5"/>
    <n v="473.75"/>
    <n v="152.8499985"/>
    <n v="320.90000150000003"/>
    <n v="30.5699997"/>
  </r>
  <r>
    <n v="34773"/>
    <d v="2018-05-22T00:00:00"/>
    <s v="22-May-18"/>
    <x v="2"/>
    <x v="0"/>
    <n v="11169"/>
    <x v="293"/>
    <x v="14"/>
    <x v="1"/>
    <x v="0"/>
    <x v="0"/>
    <x v="6"/>
    <n v="365"/>
    <x v="1"/>
    <n v="94.75"/>
    <n v="2"/>
    <n v="189.5"/>
    <n v="61.139999400000001"/>
    <n v="128.36000060000001"/>
    <n v="30.5699997"/>
  </r>
  <r>
    <n v="42152"/>
    <d v="2018-05-22T00:00:00"/>
    <s v="22-May-18"/>
    <x v="2"/>
    <x v="0"/>
    <n v="10884"/>
    <x v="1"/>
    <x v="98"/>
    <x v="0"/>
    <x v="0"/>
    <x v="0"/>
    <x v="21"/>
    <n v="627"/>
    <x v="0"/>
    <n v="165"/>
    <n v="2"/>
    <n v="330"/>
    <n v="245.4600068"/>
    <n v="84.539993199999998"/>
    <n v="122.7300034"/>
  </r>
  <r>
    <n v="34506"/>
    <d v="2018-05-21T00:00:00"/>
    <s v="21-May-18"/>
    <x v="3"/>
    <x v="0"/>
    <n v="9174"/>
    <x v="1"/>
    <x v="195"/>
    <x v="0"/>
    <x v="0"/>
    <x v="0"/>
    <x v="6"/>
    <n v="365"/>
    <x v="1"/>
    <n v="94.75"/>
    <n v="3"/>
    <n v="284.25"/>
    <n v="91.709999100000005"/>
    <n v="192.5400009"/>
    <n v="30.5699997"/>
  </r>
  <r>
    <n v="24878"/>
    <d v="2018-05-21T00:00:00"/>
    <s v="21-May-18"/>
    <x v="3"/>
    <x v="0"/>
    <n v="8681"/>
    <x v="1"/>
    <x v="285"/>
    <x v="0"/>
    <x v="0"/>
    <x v="0"/>
    <x v="21"/>
    <n v="627"/>
    <x v="0"/>
    <n v="165"/>
    <n v="2"/>
    <n v="330"/>
    <n v="245.4600068"/>
    <n v="84.539993199999998"/>
    <n v="122.7300034"/>
  </r>
  <r>
    <n v="27586"/>
    <d v="2018-05-20T00:00:00"/>
    <s v="20-May-18"/>
    <x v="4"/>
    <x v="1"/>
    <n v="2683"/>
    <x v="169"/>
    <x v="9"/>
    <x v="1"/>
    <x v="1"/>
    <x v="0"/>
    <x v="16"/>
    <n v="502"/>
    <x v="5"/>
    <n v="65"/>
    <n v="5"/>
    <n v="325"/>
    <n v="167.99999235000001"/>
    <n v="157.00000764999999"/>
    <n v="33.599998470000003"/>
  </r>
  <r>
    <n v="27647"/>
    <d v="2018-05-20T00:00:00"/>
    <s v="20-May-18"/>
    <x v="4"/>
    <x v="1"/>
    <n v="1067"/>
    <x v="632"/>
    <x v="166"/>
    <x v="0"/>
    <x v="0"/>
    <x v="0"/>
    <x v="21"/>
    <n v="627"/>
    <x v="0"/>
    <n v="165"/>
    <n v="2"/>
    <n v="330"/>
    <n v="245.4600068"/>
    <n v="84.539993199999998"/>
    <n v="122.7300034"/>
  </r>
  <r>
    <n v="30802"/>
    <d v="2018-05-19T00:00:00"/>
    <s v="19-May-18"/>
    <x v="5"/>
    <x v="1"/>
    <n v="8422"/>
    <x v="89"/>
    <x v="9"/>
    <x v="1"/>
    <x v="1"/>
    <x v="0"/>
    <x v="16"/>
    <n v="502"/>
    <x v="5"/>
    <n v="65"/>
    <n v="5"/>
    <n v="325"/>
    <n v="167.99999235000001"/>
    <n v="157.00000764999999"/>
    <n v="33.599998470000003"/>
  </r>
  <r>
    <n v="33824"/>
    <d v="2018-05-19T00:00:00"/>
    <s v="19-May-18"/>
    <x v="5"/>
    <x v="1"/>
    <n v="1509"/>
    <x v="633"/>
    <x v="68"/>
    <x v="0"/>
    <x v="0"/>
    <x v="0"/>
    <x v="25"/>
    <n v="278"/>
    <x v="5"/>
    <n v="27.54"/>
    <n v="3"/>
    <n v="82.62"/>
    <n v="37.58999919"/>
    <n v="45.030000810000004"/>
    <n v="12.52999973"/>
  </r>
  <r>
    <n v="44316"/>
    <d v="2018-05-19T00:00:00"/>
    <s v="19-May-18"/>
    <x v="5"/>
    <x v="1"/>
    <n v="5598"/>
    <x v="1"/>
    <x v="32"/>
    <x v="0"/>
    <x v="0"/>
    <x v="0"/>
    <x v="16"/>
    <n v="502"/>
    <x v="5"/>
    <n v="65"/>
    <n v="2"/>
    <n v="130"/>
    <n v="67.199996940000005"/>
    <n v="62.800003059999995"/>
    <n v="33.599998470000003"/>
  </r>
  <r>
    <n v="24594"/>
    <d v="2018-05-18T00:00:00"/>
    <s v="18-May-18"/>
    <x v="6"/>
    <x v="0"/>
    <n v="5038"/>
    <x v="1"/>
    <x v="9"/>
    <x v="1"/>
    <x v="1"/>
    <x v="0"/>
    <x v="21"/>
    <n v="627"/>
    <x v="0"/>
    <n v="165"/>
    <n v="5"/>
    <n v="825"/>
    <n v="613.65001700000005"/>
    <n v="211.34998299999995"/>
    <n v="122.73000340000002"/>
  </r>
  <r>
    <n v="23464"/>
    <d v="2018-05-18T00:00:00"/>
    <s v="18-May-18"/>
    <x v="6"/>
    <x v="0"/>
    <n v="11252"/>
    <x v="634"/>
    <x v="44"/>
    <x v="0"/>
    <x v="0"/>
    <x v="0"/>
    <x v="16"/>
    <n v="502"/>
    <x v="5"/>
    <n v="65"/>
    <n v="2"/>
    <n v="130"/>
    <n v="67.199996940000005"/>
    <n v="62.800003059999995"/>
    <n v="33.599998470000003"/>
  </r>
  <r>
    <n v="66959"/>
    <d v="2018-05-18T00:00:00"/>
    <s v="18-May-18"/>
    <x v="6"/>
    <x v="0"/>
    <n v="2048"/>
    <x v="331"/>
    <x v="286"/>
    <x v="0"/>
    <x v="0"/>
    <x v="0"/>
    <x v="16"/>
    <n v="502"/>
    <x v="5"/>
    <n v="65"/>
    <n v="4"/>
    <n v="260"/>
    <n v="134.39999388000001"/>
    <n v="125.60000611999999"/>
    <n v="33.599998470000003"/>
  </r>
  <r>
    <n v="43739"/>
    <d v="2018-05-17T00:00:00"/>
    <s v="17-May-18"/>
    <x v="0"/>
    <x v="0"/>
    <n v="2569"/>
    <x v="491"/>
    <x v="9"/>
    <x v="1"/>
    <x v="1"/>
    <x v="1"/>
    <x v="41"/>
    <n v="565"/>
    <x v="1"/>
    <n v="70"/>
    <n v="5"/>
    <n v="350"/>
    <n v="195.75000764999999"/>
    <n v="154.24999235000001"/>
    <n v="39.150001529999997"/>
  </r>
  <r>
    <n v="20929"/>
    <d v="2018-05-17T00:00:00"/>
    <s v="17-May-18"/>
    <x v="0"/>
    <x v="0"/>
    <n v="8747"/>
    <x v="1"/>
    <x v="129"/>
    <x v="0"/>
    <x v="0"/>
    <x v="2"/>
    <x v="16"/>
    <n v="502"/>
    <x v="5"/>
    <n v="65"/>
    <n v="2"/>
    <n v="130"/>
    <n v="67.199996940000005"/>
    <n v="62.800003059999995"/>
    <n v="33.599998470000003"/>
  </r>
  <r>
    <n v="62840"/>
    <d v="2018-05-17T00:00:00"/>
    <s v="17-May-18"/>
    <x v="0"/>
    <x v="0"/>
    <n v="9906"/>
    <x v="1"/>
    <x v="4"/>
    <x v="0"/>
    <x v="0"/>
    <x v="2"/>
    <x v="6"/>
    <n v="365"/>
    <x v="1"/>
    <n v="94.75"/>
    <n v="4"/>
    <n v="379"/>
    <n v="122.2799988"/>
    <n v="256.72000120000001"/>
    <n v="30.5699997"/>
  </r>
  <r>
    <n v="22298"/>
    <d v="2018-05-16T00:00:00"/>
    <s v="16-May-18"/>
    <x v="1"/>
    <x v="0"/>
    <n v="9072"/>
    <x v="1"/>
    <x v="9"/>
    <x v="1"/>
    <x v="1"/>
    <x v="2"/>
    <x v="16"/>
    <n v="502"/>
    <x v="5"/>
    <n v="65"/>
    <n v="5"/>
    <n v="325"/>
    <n v="167.99999235000001"/>
    <n v="157.00000764999999"/>
    <n v="33.599998470000003"/>
  </r>
  <r>
    <n v="45863"/>
    <d v="2018-05-16T00:00:00"/>
    <s v="16-May-18"/>
    <x v="1"/>
    <x v="0"/>
    <n v="1880"/>
    <x v="1"/>
    <x v="6"/>
    <x v="0"/>
    <x v="0"/>
    <x v="2"/>
    <x v="21"/>
    <n v="627"/>
    <x v="0"/>
    <n v="165"/>
    <n v="2"/>
    <n v="330"/>
    <n v="245.4600068"/>
    <n v="84.539993199999998"/>
    <n v="122.7300034"/>
  </r>
  <r>
    <n v="16590"/>
    <d v="2018-05-16T00:00:00"/>
    <s v="16-May-18"/>
    <x v="1"/>
    <x v="0"/>
    <n v="11431"/>
    <x v="69"/>
    <x v="98"/>
    <x v="0"/>
    <x v="0"/>
    <x v="2"/>
    <x v="6"/>
    <n v="365"/>
    <x v="1"/>
    <n v="94.75"/>
    <n v="4"/>
    <n v="379"/>
    <n v="122.2799988"/>
    <n v="256.72000120000001"/>
    <n v="30.5699997"/>
  </r>
  <r>
    <n v="42777"/>
    <d v="2018-05-15T00:00:00"/>
    <s v="15-May-18"/>
    <x v="2"/>
    <x v="0"/>
    <n v="4438"/>
    <x v="635"/>
    <x v="9"/>
    <x v="1"/>
    <x v="1"/>
    <x v="2"/>
    <x v="16"/>
    <n v="502"/>
    <x v="5"/>
    <n v="65"/>
    <n v="5"/>
    <n v="325"/>
    <n v="167.99999235000001"/>
    <n v="157.00000764999999"/>
    <n v="33.599998470000003"/>
  </r>
  <r>
    <n v="46864"/>
    <d v="2018-05-15T00:00:00"/>
    <s v="15-May-18"/>
    <x v="2"/>
    <x v="0"/>
    <n v="3066"/>
    <x v="1"/>
    <x v="173"/>
    <x v="0"/>
    <x v="0"/>
    <x v="2"/>
    <x v="6"/>
    <n v="365"/>
    <x v="1"/>
    <n v="94.75"/>
    <n v="4"/>
    <n v="379"/>
    <n v="122.2799988"/>
    <n v="256.72000120000001"/>
    <n v="30.5699997"/>
  </r>
  <r>
    <n v="45036"/>
    <d v="2018-05-15T00:00:00"/>
    <s v="15-May-18"/>
    <x v="2"/>
    <x v="0"/>
    <n v="10126"/>
    <x v="210"/>
    <x v="23"/>
    <x v="0"/>
    <x v="0"/>
    <x v="2"/>
    <x v="6"/>
    <n v="365"/>
    <x v="1"/>
    <n v="94.75"/>
    <n v="2"/>
    <n v="189.5"/>
    <n v="61.139999400000001"/>
    <n v="128.36000060000001"/>
    <n v="30.5699997"/>
  </r>
  <r>
    <n v="24271"/>
    <d v="2018-05-14T00:00:00"/>
    <s v="14-May-18"/>
    <x v="3"/>
    <x v="0"/>
    <n v="1448"/>
    <x v="636"/>
    <x v="9"/>
    <x v="1"/>
    <x v="1"/>
    <x v="2"/>
    <x v="21"/>
    <n v="627"/>
    <x v="0"/>
    <n v="165"/>
    <n v="5"/>
    <n v="825"/>
    <n v="613.65001700000005"/>
    <n v="211.34998299999995"/>
    <n v="122.73000340000002"/>
  </r>
  <r>
    <n v="42154"/>
    <d v="2018-05-14T00:00:00"/>
    <s v="14-May-18"/>
    <x v="3"/>
    <x v="0"/>
    <n v="11977"/>
    <x v="63"/>
    <x v="106"/>
    <x v="0"/>
    <x v="0"/>
    <x v="2"/>
    <x v="6"/>
    <n v="365"/>
    <x v="1"/>
    <n v="94.75"/>
    <n v="2"/>
    <n v="189.5"/>
    <n v="61.139999400000001"/>
    <n v="128.36000060000001"/>
    <n v="30.5699997"/>
  </r>
  <r>
    <n v="25847"/>
    <d v="2018-05-13T00:00:00"/>
    <s v="13-May-18"/>
    <x v="4"/>
    <x v="1"/>
    <n v="6180"/>
    <x v="1"/>
    <x v="97"/>
    <x v="0"/>
    <x v="0"/>
    <x v="2"/>
    <x v="6"/>
    <n v="365"/>
    <x v="1"/>
    <n v="94.75"/>
    <n v="2"/>
    <n v="189.5"/>
    <n v="61.139999400000001"/>
    <n v="128.36000060000001"/>
    <n v="30.5699997"/>
  </r>
  <r>
    <n v="46725"/>
    <d v="2018-05-11T00:00:00"/>
    <s v="11-May-18"/>
    <x v="6"/>
    <x v="0"/>
    <n v="2431"/>
    <x v="299"/>
    <x v="11"/>
    <x v="1"/>
    <x v="0"/>
    <x v="0"/>
    <x v="9"/>
    <n v="191"/>
    <x v="5"/>
    <n v="85"/>
    <n v="1"/>
    <n v="85"/>
    <n v="54.779998800000001"/>
    <n v="30.220001199999999"/>
    <n v="54.779998800000001"/>
  </r>
  <r>
    <n v="24820"/>
    <d v="2018-05-05T00:00:00"/>
    <s v="05-May-18"/>
    <x v="5"/>
    <x v="1"/>
    <n v="4862"/>
    <x v="637"/>
    <x v="4"/>
    <x v="0"/>
    <x v="0"/>
    <x v="0"/>
    <x v="6"/>
    <n v="365"/>
    <x v="1"/>
    <n v="94.75"/>
    <n v="2"/>
    <n v="189.5"/>
    <n v="61.139999400000001"/>
    <n v="128.36000060000001"/>
    <n v="30.5699997"/>
  </r>
  <r>
    <n v="31269"/>
    <d v="2018-05-04T00:00:00"/>
    <s v="04-May-18"/>
    <x v="6"/>
    <x v="0"/>
    <n v="12205"/>
    <x v="1"/>
    <x v="4"/>
    <x v="0"/>
    <x v="0"/>
    <x v="0"/>
    <x v="6"/>
    <n v="365"/>
    <x v="1"/>
    <n v="94.75"/>
    <n v="2"/>
    <n v="189.5"/>
    <n v="61.139999400000001"/>
    <n v="128.36000060000001"/>
    <n v="30.5699997"/>
  </r>
  <r>
    <n v="33824"/>
    <d v="2018-05-04T00:00:00"/>
    <s v="04-May-18"/>
    <x v="6"/>
    <x v="0"/>
    <n v="1509"/>
    <x v="633"/>
    <x v="68"/>
    <x v="0"/>
    <x v="0"/>
    <x v="0"/>
    <x v="16"/>
    <n v="502"/>
    <x v="5"/>
    <n v="65"/>
    <n v="3"/>
    <n v="195"/>
    <n v="100.79999541000001"/>
    <n v="94.200004589999992"/>
    <n v="33.599998470000003"/>
  </r>
  <r>
    <n v="29270"/>
    <d v="2018-05-03T00:00:00"/>
    <s v="03-May-18"/>
    <x v="0"/>
    <x v="0"/>
    <n v="6187"/>
    <x v="638"/>
    <x v="91"/>
    <x v="0"/>
    <x v="0"/>
    <x v="0"/>
    <x v="6"/>
    <n v="365"/>
    <x v="1"/>
    <n v="94.75"/>
    <n v="2"/>
    <n v="189.5"/>
    <n v="61.139999400000001"/>
    <n v="128.36000060000001"/>
    <n v="30.5699997"/>
  </r>
  <r>
    <n v="30335"/>
    <d v="2018-05-02T00:00:00"/>
    <s v="02-May-18"/>
    <x v="1"/>
    <x v="0"/>
    <n v="1975"/>
    <x v="1"/>
    <x v="51"/>
    <x v="0"/>
    <x v="0"/>
    <x v="0"/>
    <x v="6"/>
    <n v="365"/>
    <x v="1"/>
    <n v="94.75"/>
    <n v="2"/>
    <n v="189.5"/>
    <n v="61.139999400000001"/>
    <n v="128.36000060000001"/>
    <n v="30.5699997"/>
  </r>
  <r>
    <n v="25606"/>
    <d v="2018-05-01T00:00:00"/>
    <s v="01-May-18"/>
    <x v="2"/>
    <x v="0"/>
    <n v="4700"/>
    <x v="44"/>
    <x v="72"/>
    <x v="0"/>
    <x v="0"/>
    <x v="0"/>
    <x v="6"/>
    <n v="365"/>
    <x v="1"/>
    <n v="94.75"/>
    <n v="2"/>
    <n v="189.5"/>
    <n v="61.139999400000001"/>
    <n v="128.36000060000001"/>
    <n v="30.5699997"/>
  </r>
  <r>
    <n v="27005"/>
    <d v="2018-04-30T00:00:00"/>
    <s v="30-Apr-18"/>
    <x v="3"/>
    <x v="0"/>
    <n v="11357"/>
    <x v="1"/>
    <x v="60"/>
    <x v="0"/>
    <x v="0"/>
    <x v="0"/>
    <x v="6"/>
    <n v="365"/>
    <x v="1"/>
    <n v="94.75"/>
    <n v="2"/>
    <n v="189.5"/>
    <n v="61.139999400000001"/>
    <n v="128.36000060000001"/>
    <n v="30.5699997"/>
  </r>
  <r>
    <n v="33607"/>
    <d v="2018-04-30T00:00:00"/>
    <s v="30-Apr-18"/>
    <x v="3"/>
    <x v="0"/>
    <n v="122"/>
    <x v="1"/>
    <x v="287"/>
    <x v="0"/>
    <x v="0"/>
    <x v="0"/>
    <x v="6"/>
    <n v="365"/>
    <x v="1"/>
    <n v="94.75"/>
    <n v="3"/>
    <n v="284.25"/>
    <n v="91.709999100000005"/>
    <n v="192.5400009"/>
    <n v="30.5699997"/>
  </r>
  <r>
    <n v="49888"/>
    <d v="2018-04-29T00:00:00"/>
    <s v="29-Apr-18"/>
    <x v="4"/>
    <x v="1"/>
    <n v="6897"/>
    <x v="392"/>
    <x v="135"/>
    <x v="0"/>
    <x v="0"/>
    <x v="0"/>
    <x v="1"/>
    <n v="403"/>
    <x v="1"/>
    <n v="133.37"/>
    <n v="1"/>
    <n v="133.37"/>
    <n v="84.590000149999995"/>
    <n v="48.77999985000001"/>
    <n v="84.590000149999995"/>
  </r>
  <r>
    <n v="33058"/>
    <d v="2018-04-27T00:00:00"/>
    <s v="27-Apr-18"/>
    <x v="6"/>
    <x v="0"/>
    <n v="5855"/>
    <x v="117"/>
    <x v="9"/>
    <x v="1"/>
    <x v="1"/>
    <x v="2"/>
    <x v="16"/>
    <n v="502"/>
    <x v="5"/>
    <n v="65"/>
    <n v="5"/>
    <n v="325"/>
    <n v="167.99999235000001"/>
    <n v="157.00000764999999"/>
    <n v="33.599998470000003"/>
  </r>
  <r>
    <n v="49622"/>
    <d v="2018-04-25T00:00:00"/>
    <s v="25-Apr-18"/>
    <x v="1"/>
    <x v="0"/>
    <n v="7112"/>
    <x v="515"/>
    <x v="34"/>
    <x v="1"/>
    <x v="0"/>
    <x v="0"/>
    <x v="7"/>
    <n v="893"/>
    <x v="0"/>
    <n v="52.99"/>
    <n v="4"/>
    <n v="211.96"/>
    <n v="145.47999572000001"/>
    <n v="66.480004280000003"/>
    <n v="36.369998930000001"/>
  </r>
  <r>
    <n v="45987"/>
    <d v="2018-04-25T00:00:00"/>
    <s v="25-Apr-18"/>
    <x v="1"/>
    <x v="0"/>
    <n v="9419"/>
    <x v="1"/>
    <x v="17"/>
    <x v="0"/>
    <x v="0"/>
    <x v="2"/>
    <x v="16"/>
    <n v="502"/>
    <x v="5"/>
    <n v="65"/>
    <n v="4"/>
    <n v="260"/>
    <n v="134.39999388000001"/>
    <n v="125.60000611999999"/>
    <n v="33.599998470000003"/>
  </r>
  <r>
    <n v="39081"/>
    <d v="2018-04-24T00:00:00"/>
    <s v="24-Apr-18"/>
    <x v="2"/>
    <x v="0"/>
    <n v="9368"/>
    <x v="493"/>
    <x v="9"/>
    <x v="1"/>
    <x v="1"/>
    <x v="2"/>
    <x v="23"/>
    <n v="276"/>
    <x v="5"/>
    <n v="185"/>
    <n v="5"/>
    <n v="925"/>
    <n v="499.35001375000002"/>
    <n v="425.64998624999998"/>
    <n v="99.870002749999998"/>
  </r>
  <r>
    <n v="47493"/>
    <d v="2018-04-24T00:00:00"/>
    <s v="24-Apr-18"/>
    <x v="2"/>
    <x v="0"/>
    <n v="4612"/>
    <x v="57"/>
    <x v="171"/>
    <x v="0"/>
    <x v="0"/>
    <x v="2"/>
    <x v="21"/>
    <n v="627"/>
    <x v="0"/>
    <n v="165"/>
    <n v="4"/>
    <n v="660"/>
    <n v="490.9200136"/>
    <n v="169.0799864"/>
    <n v="122.7300034"/>
  </r>
  <r>
    <n v="31239"/>
    <d v="2018-04-23T00:00:00"/>
    <s v="23-Apr-18"/>
    <x v="3"/>
    <x v="0"/>
    <n v="5564"/>
    <x v="1"/>
    <x v="288"/>
    <x v="1"/>
    <x v="0"/>
    <x v="0"/>
    <x v="6"/>
    <n v="365"/>
    <x v="1"/>
    <n v="94.75"/>
    <n v="4"/>
    <n v="379"/>
    <n v="122.2799988"/>
    <n v="256.72000120000001"/>
    <n v="30.5699997"/>
  </r>
  <r>
    <n v="32566"/>
    <d v="2018-04-22T00:00:00"/>
    <s v="22-Apr-18"/>
    <x v="4"/>
    <x v="1"/>
    <n v="3797"/>
    <x v="639"/>
    <x v="9"/>
    <x v="1"/>
    <x v="1"/>
    <x v="2"/>
    <x v="25"/>
    <n v="278"/>
    <x v="5"/>
    <n v="27.54"/>
    <n v="5"/>
    <n v="137.69999999999999"/>
    <n v="62.649998650000001"/>
    <n v="75.050001349999988"/>
    <n v="12.52999973"/>
  </r>
  <r>
    <n v="47752"/>
    <d v="2018-04-22T00:00:00"/>
    <s v="22-Apr-18"/>
    <x v="4"/>
    <x v="1"/>
    <n v="9114"/>
    <x v="1"/>
    <x v="27"/>
    <x v="1"/>
    <x v="0"/>
    <x v="0"/>
    <x v="6"/>
    <n v="365"/>
    <x v="1"/>
    <n v="94.75"/>
    <n v="4"/>
    <n v="379"/>
    <n v="122.2799988"/>
    <n v="256.72000120000001"/>
    <n v="30.5699997"/>
  </r>
  <r>
    <n v="49031"/>
    <d v="2018-04-17T00:00:00"/>
    <s v="17-Apr-18"/>
    <x v="2"/>
    <x v="0"/>
    <n v="8098"/>
    <x v="1"/>
    <x v="9"/>
    <x v="1"/>
    <x v="1"/>
    <x v="2"/>
    <x v="6"/>
    <n v="365"/>
    <x v="1"/>
    <n v="94.75"/>
    <n v="5"/>
    <n v="473.75"/>
    <n v="152.8499985"/>
    <n v="320.90000150000003"/>
    <n v="30.5699997"/>
  </r>
  <r>
    <n v="49031"/>
    <d v="2018-04-16T00:00:00"/>
    <s v="16-Apr-18"/>
    <x v="3"/>
    <x v="0"/>
    <n v="8098"/>
    <x v="1"/>
    <x v="9"/>
    <x v="1"/>
    <x v="1"/>
    <x v="2"/>
    <x v="6"/>
    <n v="365"/>
    <x v="1"/>
    <n v="94.75"/>
    <n v="5"/>
    <n v="473.75"/>
    <n v="152.8499985"/>
    <n v="320.90000150000003"/>
    <n v="30.5699997"/>
  </r>
  <r>
    <n v="62306"/>
    <d v="2018-04-16T00:00:00"/>
    <s v="16-Apr-18"/>
    <x v="3"/>
    <x v="0"/>
    <n v="11592"/>
    <x v="1"/>
    <x v="58"/>
    <x v="0"/>
    <x v="0"/>
    <x v="2"/>
    <x v="6"/>
    <n v="365"/>
    <x v="1"/>
    <n v="94.75"/>
    <n v="4"/>
    <n v="379"/>
    <n v="122.2799988"/>
    <n v="256.72000120000001"/>
    <n v="30.5699997"/>
  </r>
  <r>
    <n v="32257"/>
    <d v="2018-04-15T00:00:00"/>
    <s v="15-Apr-18"/>
    <x v="4"/>
    <x v="1"/>
    <n v="967"/>
    <x v="1"/>
    <x v="9"/>
    <x v="1"/>
    <x v="1"/>
    <x v="2"/>
    <x v="6"/>
    <n v="365"/>
    <x v="1"/>
    <n v="94.75"/>
    <n v="5"/>
    <n v="473.75"/>
    <n v="152.8499985"/>
    <n v="320.90000150000003"/>
    <n v="30.5699997"/>
  </r>
  <r>
    <n v="32257"/>
    <d v="2018-04-15T00:00:00"/>
    <s v="15-Apr-18"/>
    <x v="4"/>
    <x v="1"/>
    <n v="967"/>
    <x v="1"/>
    <x v="9"/>
    <x v="1"/>
    <x v="1"/>
    <x v="2"/>
    <x v="16"/>
    <n v="502"/>
    <x v="5"/>
    <n v="65"/>
    <n v="5"/>
    <n v="325"/>
    <n v="167.99999235000001"/>
    <n v="157.00000764999999"/>
    <n v="33.599998470000003"/>
  </r>
  <r>
    <n v="46863"/>
    <d v="2018-04-15T00:00:00"/>
    <s v="15-Apr-18"/>
    <x v="4"/>
    <x v="1"/>
    <n v="7464"/>
    <x v="503"/>
    <x v="289"/>
    <x v="0"/>
    <x v="0"/>
    <x v="2"/>
    <x v="6"/>
    <n v="365"/>
    <x v="1"/>
    <n v="94.75"/>
    <n v="4"/>
    <n v="379"/>
    <n v="122.2799988"/>
    <n v="256.72000120000001"/>
    <n v="30.5699997"/>
  </r>
  <r>
    <n v="46992"/>
    <d v="2018-04-14T00:00:00"/>
    <s v="14-Apr-18"/>
    <x v="5"/>
    <x v="1"/>
    <n v="9484"/>
    <x v="640"/>
    <x v="9"/>
    <x v="1"/>
    <x v="1"/>
    <x v="2"/>
    <x v="16"/>
    <n v="502"/>
    <x v="5"/>
    <n v="65"/>
    <n v="5"/>
    <n v="325"/>
    <n v="167.99999235000001"/>
    <n v="157.00000764999999"/>
    <n v="33.599998470000003"/>
  </r>
  <r>
    <n v="39241"/>
    <d v="2018-04-13T00:00:00"/>
    <s v="13-Apr-18"/>
    <x v="6"/>
    <x v="0"/>
    <n v="2368"/>
    <x v="381"/>
    <x v="9"/>
    <x v="1"/>
    <x v="1"/>
    <x v="2"/>
    <x v="21"/>
    <n v="627"/>
    <x v="0"/>
    <n v="165"/>
    <n v="5"/>
    <n v="825"/>
    <n v="613.65001700000005"/>
    <n v="211.34998299999995"/>
    <n v="122.73000340000002"/>
  </r>
  <r>
    <n v="32090"/>
    <d v="2018-04-13T00:00:00"/>
    <s v="13-Apr-18"/>
    <x v="6"/>
    <x v="0"/>
    <n v="7864"/>
    <x v="1"/>
    <x v="34"/>
    <x v="1"/>
    <x v="0"/>
    <x v="0"/>
    <x v="6"/>
    <n v="365"/>
    <x v="1"/>
    <n v="94.75"/>
    <n v="2"/>
    <n v="189.5"/>
    <n v="61.139999400000001"/>
    <n v="128.36000060000001"/>
    <n v="30.5699997"/>
  </r>
  <r>
    <n v="36894"/>
    <d v="2018-04-12T00:00:00"/>
    <s v="12-Apr-18"/>
    <x v="0"/>
    <x v="0"/>
    <n v="10753"/>
    <x v="175"/>
    <x v="9"/>
    <x v="1"/>
    <x v="1"/>
    <x v="2"/>
    <x v="21"/>
    <n v="627"/>
    <x v="0"/>
    <n v="165"/>
    <n v="5"/>
    <n v="825"/>
    <n v="613.65001700000005"/>
    <n v="211.34998299999995"/>
    <n v="122.73000340000002"/>
  </r>
  <r>
    <n v="47840"/>
    <d v="2018-04-12T00:00:00"/>
    <s v="12-Apr-18"/>
    <x v="0"/>
    <x v="0"/>
    <n v="2728"/>
    <x v="52"/>
    <x v="6"/>
    <x v="0"/>
    <x v="0"/>
    <x v="2"/>
    <x v="41"/>
    <n v="565"/>
    <x v="1"/>
    <n v="70"/>
    <n v="4"/>
    <n v="280"/>
    <n v="156.60000611999999"/>
    <n v="123.39999388000001"/>
    <n v="39.150001529999997"/>
  </r>
  <r>
    <n v="46744"/>
    <d v="2018-04-11T00:00:00"/>
    <s v="11-Apr-18"/>
    <x v="1"/>
    <x v="0"/>
    <n v="228"/>
    <x v="266"/>
    <x v="9"/>
    <x v="1"/>
    <x v="1"/>
    <x v="2"/>
    <x v="21"/>
    <n v="627"/>
    <x v="0"/>
    <n v="165"/>
    <n v="5"/>
    <n v="825"/>
    <n v="613.65001700000005"/>
    <n v="211.34998299999995"/>
    <n v="122.73000340000002"/>
  </r>
  <r>
    <n v="44802"/>
    <d v="2018-04-11T00:00:00"/>
    <s v="11-Apr-18"/>
    <x v="1"/>
    <x v="0"/>
    <n v="8051"/>
    <x v="606"/>
    <x v="9"/>
    <x v="1"/>
    <x v="1"/>
    <x v="2"/>
    <x v="16"/>
    <n v="502"/>
    <x v="5"/>
    <n v="65"/>
    <n v="5"/>
    <n v="325"/>
    <n v="167.99999235000001"/>
    <n v="157.00000764999999"/>
    <n v="33.599998470000003"/>
  </r>
  <r>
    <n v="47002"/>
    <d v="2018-04-11T00:00:00"/>
    <s v="11-Apr-18"/>
    <x v="1"/>
    <x v="0"/>
    <n v="4596"/>
    <x v="308"/>
    <x v="236"/>
    <x v="0"/>
    <x v="0"/>
    <x v="0"/>
    <x v="9"/>
    <n v="191"/>
    <x v="5"/>
    <n v="85"/>
    <n v="5"/>
    <n v="425"/>
    <n v="273.89999399999999"/>
    <n v="151.10000600000001"/>
    <n v="54.779998800000001"/>
  </r>
  <r>
    <n v="31364"/>
    <d v="2018-04-11T00:00:00"/>
    <s v="11-Apr-18"/>
    <x v="1"/>
    <x v="0"/>
    <n v="1636"/>
    <x v="633"/>
    <x v="158"/>
    <x v="0"/>
    <x v="0"/>
    <x v="0"/>
    <x v="9"/>
    <n v="191"/>
    <x v="5"/>
    <n v="85"/>
    <n v="3"/>
    <n v="255"/>
    <n v="164.33999640000002"/>
    <n v="90.660003599999982"/>
    <n v="54.779998800000008"/>
  </r>
  <r>
    <n v="48713"/>
    <d v="2018-04-11T00:00:00"/>
    <s v="11-Apr-18"/>
    <x v="1"/>
    <x v="0"/>
    <n v="5384"/>
    <x v="1"/>
    <x v="32"/>
    <x v="0"/>
    <x v="0"/>
    <x v="0"/>
    <x v="1"/>
    <n v="403"/>
    <x v="1"/>
    <n v="133.37"/>
    <n v="1"/>
    <n v="133.37"/>
    <n v="84.590000149999995"/>
    <n v="48.77999985000001"/>
    <n v="84.590000149999995"/>
  </r>
  <r>
    <n v="49218"/>
    <d v="2018-04-11T00:00:00"/>
    <s v="11-Apr-18"/>
    <x v="1"/>
    <x v="0"/>
    <n v="7683"/>
    <x v="641"/>
    <x v="216"/>
    <x v="0"/>
    <x v="0"/>
    <x v="0"/>
    <x v="21"/>
    <n v="627"/>
    <x v="0"/>
    <n v="165"/>
    <n v="4"/>
    <n v="660"/>
    <n v="490.9200136"/>
    <n v="169.0799864"/>
    <n v="122.7300034"/>
  </r>
  <r>
    <n v="39991"/>
    <d v="2018-04-10T00:00:00"/>
    <s v="10-Apr-18"/>
    <x v="2"/>
    <x v="0"/>
    <n v="3915"/>
    <x v="1"/>
    <x v="9"/>
    <x v="1"/>
    <x v="1"/>
    <x v="2"/>
    <x v="16"/>
    <n v="502"/>
    <x v="5"/>
    <n v="65"/>
    <n v="5"/>
    <n v="325"/>
    <n v="167.99999235000001"/>
    <n v="157.00000764999999"/>
    <n v="33.599998470000003"/>
  </r>
  <r>
    <n v="32617"/>
    <d v="2018-04-09T00:00:00"/>
    <s v="09-Apr-18"/>
    <x v="3"/>
    <x v="0"/>
    <n v="3800"/>
    <x v="1"/>
    <x v="290"/>
    <x v="0"/>
    <x v="0"/>
    <x v="2"/>
    <x v="42"/>
    <n v="567"/>
    <x v="5"/>
    <n v="25"/>
    <n v="3"/>
    <n v="75"/>
    <n v="52.320001589999997"/>
    <n v="22.679998410000003"/>
    <n v="17.440000529999999"/>
  </r>
  <r>
    <n v="31738"/>
    <d v="2018-04-08T00:00:00"/>
    <s v="08-Apr-18"/>
    <x v="4"/>
    <x v="1"/>
    <n v="9202"/>
    <x v="642"/>
    <x v="9"/>
    <x v="1"/>
    <x v="1"/>
    <x v="2"/>
    <x v="32"/>
    <n v="37"/>
    <x v="1"/>
    <n v="34.950000000000003"/>
    <n v="5"/>
    <n v="174.75"/>
    <n v="67.75000095"/>
    <n v="106.99999905"/>
    <n v="13.55000019"/>
  </r>
  <r>
    <n v="32846"/>
    <d v="2018-04-06T00:00:00"/>
    <s v="06-Apr-18"/>
    <x v="6"/>
    <x v="0"/>
    <n v="2062"/>
    <x v="1"/>
    <x v="9"/>
    <x v="1"/>
    <x v="1"/>
    <x v="1"/>
    <x v="9"/>
    <n v="191"/>
    <x v="5"/>
    <n v="85"/>
    <n v="5"/>
    <n v="425"/>
    <n v="273.89999399999999"/>
    <n v="151.10000600000001"/>
    <n v="54.779998800000001"/>
  </r>
  <r>
    <n v="35083"/>
    <d v="2018-04-06T00:00:00"/>
    <s v="06-Apr-18"/>
    <x v="6"/>
    <x v="0"/>
    <n v="2518"/>
    <x v="1"/>
    <x v="9"/>
    <x v="1"/>
    <x v="1"/>
    <x v="2"/>
    <x v="9"/>
    <n v="191"/>
    <x v="5"/>
    <n v="85"/>
    <n v="5"/>
    <n v="425"/>
    <n v="273.89999399999999"/>
    <n v="151.10000600000001"/>
    <n v="54.779998800000001"/>
  </r>
  <r>
    <n v="32594"/>
    <d v="2018-04-06T00:00:00"/>
    <s v="06-Apr-18"/>
    <x v="6"/>
    <x v="0"/>
    <n v="4045"/>
    <x v="643"/>
    <x v="9"/>
    <x v="1"/>
    <x v="1"/>
    <x v="2"/>
    <x v="16"/>
    <n v="502"/>
    <x v="5"/>
    <n v="65"/>
    <n v="5"/>
    <n v="325"/>
    <n v="167.99999235000001"/>
    <n v="157.00000764999999"/>
    <n v="33.599998470000003"/>
  </r>
  <r>
    <n v="33619"/>
    <d v="2018-04-06T00:00:00"/>
    <s v="06-Apr-18"/>
    <x v="6"/>
    <x v="0"/>
    <n v="5001"/>
    <x v="644"/>
    <x v="9"/>
    <x v="1"/>
    <x v="1"/>
    <x v="2"/>
    <x v="6"/>
    <n v="365"/>
    <x v="1"/>
    <n v="94.75"/>
    <n v="5"/>
    <n v="473.75"/>
    <n v="152.8499985"/>
    <n v="320.90000150000003"/>
    <n v="30.5699997"/>
  </r>
  <r>
    <n v="31797"/>
    <d v="2018-04-06T00:00:00"/>
    <s v="06-Apr-18"/>
    <x v="6"/>
    <x v="0"/>
    <n v="6162"/>
    <x v="240"/>
    <x v="9"/>
    <x v="1"/>
    <x v="1"/>
    <x v="1"/>
    <x v="6"/>
    <n v="365"/>
    <x v="1"/>
    <n v="94.75"/>
    <n v="5"/>
    <n v="473.75"/>
    <n v="152.8499985"/>
    <n v="320.90000150000003"/>
    <n v="30.5699997"/>
  </r>
  <r>
    <n v="31797"/>
    <d v="2018-04-06T00:00:00"/>
    <s v="06-Apr-18"/>
    <x v="6"/>
    <x v="0"/>
    <n v="6162"/>
    <x v="240"/>
    <x v="9"/>
    <x v="1"/>
    <x v="1"/>
    <x v="2"/>
    <x v="6"/>
    <n v="365"/>
    <x v="1"/>
    <n v="94.75"/>
    <n v="5"/>
    <n v="473.75"/>
    <n v="152.8499985"/>
    <n v="320.90000150000003"/>
    <n v="30.5699997"/>
  </r>
  <r>
    <n v="39036"/>
    <d v="2018-04-06T00:00:00"/>
    <s v="06-Apr-18"/>
    <x v="6"/>
    <x v="0"/>
    <n v="7007"/>
    <x v="361"/>
    <x v="9"/>
    <x v="1"/>
    <x v="1"/>
    <x v="1"/>
    <x v="9"/>
    <n v="191"/>
    <x v="5"/>
    <n v="85"/>
    <n v="5"/>
    <n v="425"/>
    <n v="273.89999399999999"/>
    <n v="151.10000600000001"/>
    <n v="54.779998800000001"/>
  </r>
  <r>
    <n v="31336"/>
    <d v="2018-04-06T00:00:00"/>
    <s v="06-Apr-18"/>
    <x v="6"/>
    <x v="0"/>
    <n v="9554"/>
    <x v="389"/>
    <x v="9"/>
    <x v="1"/>
    <x v="1"/>
    <x v="1"/>
    <x v="48"/>
    <n v="93"/>
    <x v="5"/>
    <n v="52.99"/>
    <n v="5"/>
    <n v="264.95"/>
    <n v="159.20000075000002"/>
    <n v="105.74999924999997"/>
    <n v="31.840000150000002"/>
  </r>
  <r>
    <n v="37493"/>
    <d v="2018-04-06T00:00:00"/>
    <s v="06-Apr-18"/>
    <x v="6"/>
    <x v="0"/>
    <n v="11743"/>
    <x v="1"/>
    <x v="9"/>
    <x v="1"/>
    <x v="1"/>
    <x v="2"/>
    <x v="6"/>
    <n v="365"/>
    <x v="1"/>
    <n v="94.75"/>
    <n v="5"/>
    <n v="473.75"/>
    <n v="152.8499985"/>
    <n v="320.90000150000003"/>
    <n v="30.5699997"/>
  </r>
  <r>
    <n v="32536"/>
    <d v="2018-04-05T00:00:00"/>
    <s v="05-Apr-18"/>
    <x v="0"/>
    <x v="0"/>
    <n v="12333"/>
    <x v="293"/>
    <x v="9"/>
    <x v="1"/>
    <x v="1"/>
    <x v="2"/>
    <x v="52"/>
    <n v="906"/>
    <x v="0"/>
    <n v="52.99"/>
    <n v="5"/>
    <n v="264.95"/>
    <n v="179.30000304999999"/>
    <n v="85.649996950000002"/>
    <n v="35.86000061"/>
  </r>
  <r>
    <n v="37675"/>
    <d v="2018-04-04T00:00:00"/>
    <s v="04-Apr-18"/>
    <x v="1"/>
    <x v="0"/>
    <n v="2136"/>
    <x v="579"/>
    <x v="9"/>
    <x v="1"/>
    <x v="1"/>
    <x v="2"/>
    <x v="13"/>
    <n v="926"/>
    <x v="0"/>
    <n v="14.99"/>
    <n v="5"/>
    <n v="74.95"/>
    <n v="35.399999620000003"/>
    <n v="39.55000038"/>
    <n v="7.0799999240000009"/>
  </r>
  <r>
    <n v="27357"/>
    <d v="2018-04-04T00:00:00"/>
    <s v="04-Apr-18"/>
    <x v="1"/>
    <x v="0"/>
    <n v="4807"/>
    <x v="302"/>
    <x v="185"/>
    <x v="0"/>
    <x v="0"/>
    <x v="0"/>
    <x v="1"/>
    <n v="403"/>
    <x v="1"/>
    <n v="133.37"/>
    <n v="1"/>
    <n v="133.37"/>
    <n v="84.590000149999995"/>
    <n v="48.77999985000001"/>
    <n v="84.590000149999995"/>
  </r>
  <r>
    <n v="36837"/>
    <d v="2018-04-03T00:00:00"/>
    <s v="03-Apr-18"/>
    <x v="2"/>
    <x v="0"/>
    <n v="7330"/>
    <x v="1"/>
    <x v="9"/>
    <x v="1"/>
    <x v="1"/>
    <x v="2"/>
    <x v="47"/>
    <n v="825"/>
    <x v="0"/>
    <n v="185"/>
    <n v="5"/>
    <n v="925"/>
    <n v="568.49998474999995"/>
    <n v="356.50001525000005"/>
    <n v="113.69999694999998"/>
  </r>
  <r>
    <n v="31957"/>
    <d v="2018-04-02T00:00:00"/>
    <s v="02-Apr-18"/>
    <x v="3"/>
    <x v="0"/>
    <n v="7045"/>
    <x v="1"/>
    <x v="9"/>
    <x v="1"/>
    <x v="1"/>
    <x v="2"/>
    <x v="15"/>
    <n v="797"/>
    <x v="0"/>
    <n v="54.85"/>
    <n v="5"/>
    <n v="274.25"/>
    <n v="185.1000023"/>
    <n v="89.1499977"/>
    <n v="37.020000459999999"/>
  </r>
  <r>
    <n v="31115"/>
    <d v="2018-03-30T00:00:00"/>
    <s v="30-Mar-18"/>
    <x v="6"/>
    <x v="0"/>
    <n v="639"/>
    <x v="645"/>
    <x v="9"/>
    <x v="1"/>
    <x v="0"/>
    <x v="0"/>
    <x v="16"/>
    <n v="502"/>
    <x v="5"/>
    <n v="65"/>
    <n v="2"/>
    <n v="130"/>
    <n v="67.199996940000005"/>
    <n v="62.800003059999995"/>
    <n v="33.599998470000003"/>
  </r>
  <r>
    <n v="49839"/>
    <d v="2018-03-28T00:00:00"/>
    <s v="28-Mar-18"/>
    <x v="1"/>
    <x v="0"/>
    <n v="1759"/>
    <x v="125"/>
    <x v="82"/>
    <x v="0"/>
    <x v="0"/>
    <x v="2"/>
    <x v="6"/>
    <n v="365"/>
    <x v="1"/>
    <n v="94.75"/>
    <n v="4"/>
    <n v="379"/>
    <n v="122.2799988"/>
    <n v="256.72000120000001"/>
    <n v="30.5699997"/>
  </r>
  <r>
    <n v="49598"/>
    <d v="2018-03-25T00:00:00"/>
    <s v="25-Mar-18"/>
    <x v="4"/>
    <x v="1"/>
    <n v="4005"/>
    <x v="646"/>
    <x v="291"/>
    <x v="0"/>
    <x v="0"/>
    <x v="0"/>
    <x v="1"/>
    <n v="403"/>
    <x v="1"/>
    <n v="133.37"/>
    <n v="1"/>
    <n v="133.37"/>
    <n v="84.590000149999995"/>
    <n v="48.77999985000001"/>
    <n v="84.590000149999995"/>
  </r>
  <r>
    <n v="49570"/>
    <d v="2018-03-24T00:00:00"/>
    <s v="24-Mar-18"/>
    <x v="5"/>
    <x v="1"/>
    <n v="10066"/>
    <x v="1"/>
    <x v="79"/>
    <x v="0"/>
    <x v="0"/>
    <x v="2"/>
    <x v="9"/>
    <n v="191"/>
    <x v="5"/>
    <n v="85"/>
    <n v="4"/>
    <n v="340"/>
    <n v="219.11999520000001"/>
    <n v="120.88000479999999"/>
    <n v="54.779998800000001"/>
  </r>
  <r>
    <n v="47044"/>
    <d v="2018-03-23T00:00:00"/>
    <s v="23-Mar-18"/>
    <x v="6"/>
    <x v="0"/>
    <n v="5536"/>
    <x v="1"/>
    <x v="202"/>
    <x v="0"/>
    <x v="0"/>
    <x v="0"/>
    <x v="1"/>
    <n v="403"/>
    <x v="1"/>
    <n v="133.37"/>
    <n v="1"/>
    <n v="133.37"/>
    <n v="84.590000149999995"/>
    <n v="48.77999985000001"/>
    <n v="84.590000149999995"/>
  </r>
  <r>
    <n v="30966"/>
    <d v="2018-03-23T00:00:00"/>
    <s v="23-Mar-18"/>
    <x v="6"/>
    <x v="0"/>
    <n v="4510"/>
    <x v="647"/>
    <x v="108"/>
    <x v="0"/>
    <x v="0"/>
    <x v="0"/>
    <x v="1"/>
    <n v="403"/>
    <x v="1"/>
    <n v="133.37"/>
    <n v="1"/>
    <n v="133.37"/>
    <n v="84.590000149999995"/>
    <n v="48.77999985000001"/>
    <n v="84.590000149999995"/>
  </r>
  <r>
    <n v="49806"/>
    <d v="2018-03-22T00:00:00"/>
    <s v="22-Mar-18"/>
    <x v="0"/>
    <x v="0"/>
    <n v="3172"/>
    <x v="237"/>
    <x v="292"/>
    <x v="0"/>
    <x v="0"/>
    <x v="0"/>
    <x v="6"/>
    <n v="365"/>
    <x v="1"/>
    <n v="94.75"/>
    <n v="1"/>
    <n v="94.75"/>
    <n v="30.5699997"/>
    <n v="64.180000300000003"/>
    <n v="30.5699997"/>
  </r>
  <r>
    <n v="45559"/>
    <d v="2018-03-22T00:00:00"/>
    <s v="22-Mar-18"/>
    <x v="0"/>
    <x v="0"/>
    <n v="4391"/>
    <x v="1"/>
    <x v="157"/>
    <x v="0"/>
    <x v="0"/>
    <x v="0"/>
    <x v="13"/>
    <n v="926"/>
    <x v="0"/>
    <n v="14.99"/>
    <n v="5"/>
    <n v="74.95"/>
    <n v="35.399999620000003"/>
    <n v="39.55000038"/>
    <n v="7.0799999240000009"/>
  </r>
  <r>
    <n v="20918"/>
    <d v="2018-03-17T00:00:00"/>
    <s v="17-Mar-18"/>
    <x v="5"/>
    <x v="1"/>
    <n v="1664"/>
    <x v="245"/>
    <x v="272"/>
    <x v="0"/>
    <x v="0"/>
    <x v="0"/>
    <x v="16"/>
    <n v="502"/>
    <x v="5"/>
    <n v="65"/>
    <n v="2"/>
    <n v="130"/>
    <n v="67.199996940000005"/>
    <n v="62.800003059999995"/>
    <n v="33.599998470000003"/>
  </r>
  <r>
    <n v="21698"/>
    <d v="2018-03-16T00:00:00"/>
    <s v="16-Mar-18"/>
    <x v="6"/>
    <x v="0"/>
    <n v="10678"/>
    <x v="374"/>
    <x v="134"/>
    <x v="0"/>
    <x v="0"/>
    <x v="0"/>
    <x v="16"/>
    <n v="502"/>
    <x v="5"/>
    <n v="65"/>
    <n v="2"/>
    <n v="130"/>
    <n v="67.199996940000005"/>
    <n v="62.800003059999995"/>
    <n v="33.599998470000003"/>
  </r>
  <r>
    <n v="30851"/>
    <d v="2018-03-16T00:00:00"/>
    <s v="16-Mar-18"/>
    <x v="6"/>
    <x v="0"/>
    <n v="1182"/>
    <x v="1"/>
    <x v="6"/>
    <x v="0"/>
    <x v="0"/>
    <x v="0"/>
    <x v="1"/>
    <n v="403"/>
    <x v="1"/>
    <n v="133.37"/>
    <n v="1"/>
    <n v="133.37"/>
    <n v="84.590000149999995"/>
    <n v="48.77999985000001"/>
    <n v="84.590000149999995"/>
  </r>
  <r>
    <n v="29107"/>
    <d v="2018-03-15T00:00:00"/>
    <s v="15-Mar-18"/>
    <x v="0"/>
    <x v="0"/>
    <n v="9001"/>
    <x v="1"/>
    <x v="293"/>
    <x v="0"/>
    <x v="0"/>
    <x v="0"/>
    <x v="16"/>
    <n v="502"/>
    <x v="5"/>
    <n v="65"/>
    <n v="2"/>
    <n v="130"/>
    <n v="67.199996940000005"/>
    <n v="62.800003059999995"/>
    <n v="33.599998470000003"/>
  </r>
  <r>
    <n v="20594"/>
    <d v="2018-03-14T00:00:00"/>
    <s v="14-Mar-18"/>
    <x v="1"/>
    <x v="0"/>
    <n v="3586"/>
    <x v="1"/>
    <x v="294"/>
    <x v="0"/>
    <x v="0"/>
    <x v="0"/>
    <x v="16"/>
    <n v="502"/>
    <x v="5"/>
    <n v="65"/>
    <n v="2"/>
    <n v="130"/>
    <n v="67.199996940000005"/>
    <n v="62.800003059999995"/>
    <n v="33.599998470000003"/>
  </r>
  <r>
    <n v="22261"/>
    <d v="2018-03-13T00:00:00"/>
    <s v="13-Mar-18"/>
    <x v="2"/>
    <x v="0"/>
    <n v="6707"/>
    <x v="1"/>
    <x v="64"/>
    <x v="0"/>
    <x v="0"/>
    <x v="0"/>
    <x v="6"/>
    <n v="365"/>
    <x v="1"/>
    <n v="94.75"/>
    <n v="2"/>
    <n v="189.5"/>
    <n v="61.139999400000001"/>
    <n v="128.36000060000001"/>
    <n v="30.5699997"/>
  </r>
  <r>
    <n v="29871"/>
    <d v="2018-03-12T00:00:00"/>
    <s v="12-Mar-18"/>
    <x v="3"/>
    <x v="0"/>
    <n v="3985"/>
    <x v="648"/>
    <x v="295"/>
    <x v="0"/>
    <x v="0"/>
    <x v="0"/>
    <x v="6"/>
    <n v="365"/>
    <x v="1"/>
    <n v="94.75"/>
    <n v="2"/>
    <n v="189.5"/>
    <n v="61.139999400000001"/>
    <n v="128.36000060000001"/>
    <n v="30.5699997"/>
  </r>
  <r>
    <n v="44425"/>
    <d v="2018-03-10T00:00:00"/>
    <s v="10-Mar-18"/>
    <x v="5"/>
    <x v="1"/>
    <n v="3497"/>
    <x v="1"/>
    <x v="20"/>
    <x v="0"/>
    <x v="0"/>
    <x v="0"/>
    <x v="9"/>
    <n v="191"/>
    <x v="5"/>
    <n v="85"/>
    <n v="4"/>
    <n v="340"/>
    <n v="219.11999520000001"/>
    <n v="120.88000479999999"/>
    <n v="54.779998800000001"/>
  </r>
  <r>
    <n v="31364"/>
    <d v="2018-03-07T00:00:00"/>
    <s v="07-Mar-18"/>
    <x v="1"/>
    <x v="0"/>
    <n v="1636"/>
    <x v="633"/>
    <x v="158"/>
    <x v="0"/>
    <x v="0"/>
    <x v="0"/>
    <x v="9"/>
    <n v="191"/>
    <x v="5"/>
    <n v="85"/>
    <n v="3"/>
    <n v="255"/>
    <n v="164.33999640000002"/>
    <n v="90.660003599999982"/>
    <n v="54.779998800000008"/>
  </r>
  <r>
    <n v="75914"/>
    <d v="2018-03-04T00:00:00"/>
    <s v="04-Mar-18"/>
    <x v="4"/>
    <x v="1"/>
    <n v="19467"/>
    <x v="254"/>
    <x v="296"/>
    <x v="0"/>
    <x v="0"/>
    <x v="0"/>
    <x v="2"/>
    <n v="1360"/>
    <x v="2"/>
    <n v="370"/>
    <n v="1"/>
    <n v="370"/>
    <n v="249.0899963"/>
    <n v="120.9100037"/>
    <n v="249.0899963"/>
  </r>
  <r>
    <n v="46725"/>
    <d v="2018-03-01T00:00:00"/>
    <s v="01-Mar-18"/>
    <x v="0"/>
    <x v="0"/>
    <n v="2431"/>
    <x v="299"/>
    <x v="11"/>
    <x v="1"/>
    <x v="0"/>
    <x v="0"/>
    <x v="1"/>
    <n v="403"/>
    <x v="1"/>
    <n v="133.37"/>
    <n v="1"/>
    <n v="133.37"/>
    <n v="84.590000149999995"/>
    <n v="48.77999985000001"/>
    <n v="84.590000149999995"/>
  </r>
  <r>
    <n v="45646"/>
    <d v="2018-02-28T00:00:00"/>
    <s v="28-Feb-18"/>
    <x v="1"/>
    <x v="0"/>
    <n v="5339"/>
    <x v="299"/>
    <x v="9"/>
    <x v="1"/>
    <x v="1"/>
    <x v="2"/>
    <x v="9"/>
    <n v="191"/>
    <x v="5"/>
    <n v="85"/>
    <n v="5"/>
    <n v="425"/>
    <n v="273.89999399999999"/>
    <n v="151.10000600000001"/>
    <n v="54.779998800000001"/>
  </r>
  <r>
    <n v="47758"/>
    <d v="2018-02-28T00:00:00"/>
    <s v="28-Feb-18"/>
    <x v="1"/>
    <x v="0"/>
    <n v="8293"/>
    <x v="468"/>
    <x v="9"/>
    <x v="1"/>
    <x v="1"/>
    <x v="0"/>
    <x v="1"/>
    <n v="403"/>
    <x v="1"/>
    <n v="133.37"/>
    <n v="1"/>
    <n v="133.37"/>
    <n v="84.590000149999995"/>
    <n v="48.77999985000001"/>
    <n v="84.590000149999995"/>
  </r>
  <r>
    <n v="47752"/>
    <d v="2018-02-28T00:00:00"/>
    <s v="28-Feb-18"/>
    <x v="1"/>
    <x v="0"/>
    <n v="9114"/>
    <x v="1"/>
    <x v="27"/>
    <x v="1"/>
    <x v="0"/>
    <x v="0"/>
    <x v="6"/>
    <n v="365"/>
    <x v="1"/>
    <n v="94.75"/>
    <n v="3"/>
    <n v="284.25"/>
    <n v="91.709999100000005"/>
    <n v="192.5400009"/>
    <n v="30.5699997"/>
  </r>
  <r>
    <n v="16013"/>
    <d v="2018-02-28T00:00:00"/>
    <s v="28-Feb-18"/>
    <x v="1"/>
    <x v="0"/>
    <n v="4460"/>
    <x v="1"/>
    <x v="10"/>
    <x v="0"/>
    <x v="0"/>
    <x v="0"/>
    <x v="9"/>
    <n v="191"/>
    <x v="5"/>
    <n v="85"/>
    <n v="4"/>
    <n v="340"/>
    <n v="219.11999520000001"/>
    <n v="120.88000479999999"/>
    <n v="54.779998800000001"/>
  </r>
  <r>
    <n v="47938"/>
    <d v="2018-02-27T00:00:00"/>
    <s v="27-Feb-18"/>
    <x v="2"/>
    <x v="0"/>
    <n v="8792"/>
    <x v="1"/>
    <x v="29"/>
    <x v="0"/>
    <x v="0"/>
    <x v="0"/>
    <x v="21"/>
    <n v="627"/>
    <x v="0"/>
    <n v="165"/>
    <n v="4"/>
    <n v="660"/>
    <n v="490.9200136"/>
    <n v="169.0799864"/>
    <n v="122.7300034"/>
  </r>
  <r>
    <n v="47731"/>
    <d v="2018-02-27T00:00:00"/>
    <s v="27-Feb-18"/>
    <x v="2"/>
    <x v="0"/>
    <n v="6473"/>
    <x v="390"/>
    <x v="113"/>
    <x v="0"/>
    <x v="0"/>
    <x v="0"/>
    <x v="6"/>
    <n v="365"/>
    <x v="1"/>
    <n v="94.75"/>
    <n v="4"/>
    <n v="379"/>
    <n v="122.2799988"/>
    <n v="256.72000120000001"/>
    <n v="30.5699997"/>
  </r>
  <r>
    <n v="49763"/>
    <d v="2018-02-27T00:00:00"/>
    <s v="27-Feb-18"/>
    <x v="2"/>
    <x v="0"/>
    <n v="12216"/>
    <x v="9"/>
    <x v="297"/>
    <x v="0"/>
    <x v="0"/>
    <x v="2"/>
    <x v="25"/>
    <n v="278"/>
    <x v="5"/>
    <n v="27.54"/>
    <n v="4"/>
    <n v="110.16"/>
    <n v="50.11999892"/>
    <n v="60.040001079999996"/>
    <n v="12.52999973"/>
  </r>
  <r>
    <n v="45461"/>
    <d v="2018-02-25T00:00:00"/>
    <s v="25-Feb-18"/>
    <x v="4"/>
    <x v="1"/>
    <n v="4741"/>
    <x v="1"/>
    <x v="25"/>
    <x v="1"/>
    <x v="0"/>
    <x v="0"/>
    <x v="21"/>
    <n v="627"/>
    <x v="0"/>
    <n v="165"/>
    <n v="2"/>
    <n v="330"/>
    <n v="245.4600068"/>
    <n v="84.539993199999998"/>
    <n v="122.7300034"/>
  </r>
  <r>
    <n v="47044"/>
    <d v="2018-02-23T00:00:00"/>
    <s v="23-Feb-18"/>
    <x v="6"/>
    <x v="0"/>
    <n v="5536"/>
    <x v="1"/>
    <x v="202"/>
    <x v="0"/>
    <x v="0"/>
    <x v="0"/>
    <x v="1"/>
    <n v="403"/>
    <x v="1"/>
    <n v="133.37"/>
    <n v="1"/>
    <n v="133.37"/>
    <n v="84.590000149999995"/>
    <n v="48.77999985000001"/>
    <n v="84.590000149999995"/>
  </r>
  <r>
    <n v="47262"/>
    <d v="2018-02-22T00:00:00"/>
    <s v="22-Feb-18"/>
    <x v="0"/>
    <x v="0"/>
    <n v="8133"/>
    <x v="323"/>
    <x v="13"/>
    <x v="1"/>
    <x v="0"/>
    <x v="0"/>
    <x v="9"/>
    <n v="191"/>
    <x v="5"/>
    <n v="85"/>
    <n v="4"/>
    <n v="340"/>
    <n v="219.11999520000001"/>
    <n v="120.88000479999999"/>
    <n v="54.779998800000001"/>
  </r>
  <r>
    <n v="45418"/>
    <d v="2018-02-22T00:00:00"/>
    <s v="22-Feb-18"/>
    <x v="0"/>
    <x v="0"/>
    <n v="9011"/>
    <x v="1"/>
    <x v="13"/>
    <x v="1"/>
    <x v="0"/>
    <x v="0"/>
    <x v="1"/>
    <n v="403"/>
    <x v="1"/>
    <n v="133.37"/>
    <n v="1"/>
    <n v="133.37"/>
    <n v="84.590000149999995"/>
    <n v="48.77999985000001"/>
    <n v="84.590000149999995"/>
  </r>
  <r>
    <n v="49445"/>
    <d v="2018-02-22T00:00:00"/>
    <s v="22-Feb-18"/>
    <x v="0"/>
    <x v="0"/>
    <n v="3935"/>
    <x v="389"/>
    <x v="298"/>
    <x v="0"/>
    <x v="0"/>
    <x v="2"/>
    <x v="6"/>
    <n v="365"/>
    <x v="1"/>
    <n v="94.75"/>
    <n v="4"/>
    <n v="379"/>
    <n v="122.2799988"/>
    <n v="256.72000120000001"/>
    <n v="30.5699997"/>
  </r>
  <r>
    <n v="47600"/>
    <d v="2018-02-22T00:00:00"/>
    <s v="22-Feb-18"/>
    <x v="0"/>
    <x v="0"/>
    <n v="11797"/>
    <x v="1"/>
    <x v="91"/>
    <x v="0"/>
    <x v="0"/>
    <x v="0"/>
    <x v="1"/>
    <n v="403"/>
    <x v="1"/>
    <n v="133.37"/>
    <n v="1"/>
    <n v="133.37"/>
    <n v="84.590000149999995"/>
    <n v="48.77999985000001"/>
    <n v="84.590000149999995"/>
  </r>
  <r>
    <n v="45198"/>
    <d v="2018-02-21T00:00:00"/>
    <s v="21-Feb-18"/>
    <x v="1"/>
    <x v="0"/>
    <n v="6497"/>
    <x v="210"/>
    <x v="32"/>
    <x v="0"/>
    <x v="0"/>
    <x v="0"/>
    <x v="1"/>
    <n v="403"/>
    <x v="1"/>
    <n v="133.37"/>
    <n v="1"/>
    <n v="133.37"/>
    <n v="84.590000149999995"/>
    <n v="48.77999985000001"/>
    <n v="84.590000149999995"/>
  </r>
  <r>
    <n v="17119"/>
    <d v="2018-02-20T00:00:00"/>
    <s v="20-Feb-18"/>
    <x v="2"/>
    <x v="0"/>
    <n v="11848"/>
    <x v="1"/>
    <x v="21"/>
    <x v="1"/>
    <x v="0"/>
    <x v="0"/>
    <x v="1"/>
    <n v="403"/>
    <x v="1"/>
    <n v="133.37"/>
    <n v="1"/>
    <n v="133.37"/>
    <n v="84.590000149999995"/>
    <n v="48.77999985000001"/>
    <n v="84.590000149999995"/>
  </r>
  <r>
    <n v="17415"/>
    <d v="2018-02-19T00:00:00"/>
    <s v="19-Feb-18"/>
    <x v="3"/>
    <x v="0"/>
    <n v="7060"/>
    <x v="138"/>
    <x v="92"/>
    <x v="2"/>
    <x v="0"/>
    <x v="0"/>
    <x v="1"/>
    <n v="403"/>
    <x v="1"/>
    <n v="133.37"/>
    <n v="1"/>
    <n v="133.37"/>
    <n v="84.590000149999995"/>
    <n v="48.77999985000001"/>
    <n v="84.590000149999995"/>
  </r>
  <r>
    <n v="20250"/>
    <d v="2018-02-18T00:00:00"/>
    <s v="18-Feb-18"/>
    <x v="4"/>
    <x v="1"/>
    <n v="376"/>
    <x v="54"/>
    <x v="9"/>
    <x v="1"/>
    <x v="0"/>
    <x v="0"/>
    <x v="6"/>
    <n v="365"/>
    <x v="1"/>
    <n v="94.75"/>
    <n v="1"/>
    <n v="94.75"/>
    <n v="30.5699997"/>
    <n v="64.180000300000003"/>
    <n v="30.5699997"/>
  </r>
  <r>
    <n v="44981"/>
    <d v="2018-02-18T00:00:00"/>
    <s v="18-Feb-18"/>
    <x v="4"/>
    <x v="1"/>
    <n v="2091"/>
    <x v="1"/>
    <x v="190"/>
    <x v="0"/>
    <x v="0"/>
    <x v="0"/>
    <x v="21"/>
    <n v="627"/>
    <x v="0"/>
    <n v="165"/>
    <n v="5"/>
    <n v="825"/>
    <n v="613.65001700000005"/>
    <n v="211.34998299999995"/>
    <n v="122.73000340000002"/>
  </r>
  <r>
    <n v="42821"/>
    <d v="2018-02-17T00:00:00"/>
    <s v="17-Feb-18"/>
    <x v="5"/>
    <x v="1"/>
    <n v="4354"/>
    <x v="649"/>
    <x v="25"/>
    <x v="1"/>
    <x v="0"/>
    <x v="0"/>
    <x v="1"/>
    <n v="403"/>
    <x v="1"/>
    <n v="133.37"/>
    <n v="1"/>
    <n v="133.37"/>
    <n v="84.590000149999995"/>
    <n v="48.77999985000001"/>
    <n v="84.590000149999995"/>
  </r>
  <r>
    <n v="41903"/>
    <d v="2018-02-14T00:00:00"/>
    <s v="14-Feb-18"/>
    <x v="1"/>
    <x v="0"/>
    <n v="3767"/>
    <x v="650"/>
    <x v="9"/>
    <x v="1"/>
    <x v="1"/>
    <x v="2"/>
    <x v="6"/>
    <n v="365"/>
    <x v="1"/>
    <n v="94.75"/>
    <n v="5"/>
    <n v="473.75"/>
    <n v="152.8499985"/>
    <n v="320.90000150000003"/>
    <n v="30.5699997"/>
  </r>
  <r>
    <n v="32617"/>
    <d v="2018-02-14T00:00:00"/>
    <s v="14-Feb-18"/>
    <x v="1"/>
    <x v="0"/>
    <n v="3800"/>
    <x v="1"/>
    <x v="290"/>
    <x v="0"/>
    <x v="0"/>
    <x v="2"/>
    <x v="6"/>
    <n v="365"/>
    <x v="1"/>
    <n v="94.75"/>
    <n v="3"/>
    <n v="284.25"/>
    <n v="91.709999100000005"/>
    <n v="192.5400009"/>
    <n v="30.5699997"/>
  </r>
  <r>
    <n v="48901"/>
    <d v="2018-02-14T00:00:00"/>
    <s v="14-Feb-18"/>
    <x v="1"/>
    <x v="0"/>
    <n v="3624"/>
    <x v="651"/>
    <x v="284"/>
    <x v="0"/>
    <x v="0"/>
    <x v="2"/>
    <x v="0"/>
    <n v="810"/>
    <x v="0"/>
    <n v="18.989999999999998"/>
    <n v="4"/>
    <n v="75.959999999999994"/>
    <n v="42.040000919999997"/>
    <n v="33.919999079999997"/>
    <n v="10.510000229999999"/>
  </r>
  <r>
    <n v="24770"/>
    <d v="2018-02-13T00:00:00"/>
    <s v="13-Feb-18"/>
    <x v="2"/>
    <x v="0"/>
    <n v="10240"/>
    <x v="552"/>
    <x v="9"/>
    <x v="1"/>
    <x v="1"/>
    <x v="2"/>
    <x v="6"/>
    <n v="365"/>
    <x v="1"/>
    <n v="94.75"/>
    <n v="5"/>
    <n v="473.75"/>
    <n v="152.8499985"/>
    <n v="320.90000150000003"/>
    <n v="30.5699997"/>
  </r>
  <r>
    <n v="47439"/>
    <d v="2018-02-12T00:00:00"/>
    <s v="12-Feb-18"/>
    <x v="3"/>
    <x v="0"/>
    <n v="346"/>
    <x v="652"/>
    <x v="9"/>
    <x v="1"/>
    <x v="1"/>
    <x v="2"/>
    <x v="6"/>
    <n v="365"/>
    <x v="1"/>
    <n v="94.75"/>
    <n v="5"/>
    <n v="473.75"/>
    <n v="152.8499985"/>
    <n v="320.90000150000003"/>
    <n v="30.5699997"/>
  </r>
  <r>
    <n v="45339"/>
    <d v="2018-02-12T00:00:00"/>
    <s v="12-Feb-18"/>
    <x v="3"/>
    <x v="0"/>
    <n v="6508"/>
    <x v="1"/>
    <x v="14"/>
    <x v="0"/>
    <x v="0"/>
    <x v="2"/>
    <x v="52"/>
    <n v="906"/>
    <x v="0"/>
    <n v="52.99"/>
    <n v="2"/>
    <n v="105.98"/>
    <n v="71.72000122"/>
    <n v="34.259998780000004"/>
    <n v="35.86000061"/>
  </r>
  <r>
    <n v="27856"/>
    <d v="2018-02-11T00:00:00"/>
    <s v="11-Feb-18"/>
    <x v="4"/>
    <x v="1"/>
    <n v="9177"/>
    <x v="39"/>
    <x v="9"/>
    <x v="1"/>
    <x v="1"/>
    <x v="2"/>
    <x v="6"/>
    <n v="365"/>
    <x v="1"/>
    <n v="94.75"/>
    <n v="5"/>
    <n v="473.75"/>
    <n v="152.8499985"/>
    <n v="320.90000150000003"/>
    <n v="30.5699997"/>
  </r>
  <r>
    <n v="44771"/>
    <d v="2018-02-11T00:00:00"/>
    <s v="11-Feb-18"/>
    <x v="4"/>
    <x v="1"/>
    <n v="1429"/>
    <x v="123"/>
    <x v="11"/>
    <x v="1"/>
    <x v="0"/>
    <x v="0"/>
    <x v="27"/>
    <n v="835"/>
    <x v="0"/>
    <n v="185"/>
    <n v="4"/>
    <n v="740"/>
    <n v="411.96000672000002"/>
    <n v="328.03999327999998"/>
    <n v="102.99000168000001"/>
  </r>
  <r>
    <n v="46599"/>
    <d v="2018-02-11T00:00:00"/>
    <s v="11-Feb-18"/>
    <x v="4"/>
    <x v="1"/>
    <n v="6122"/>
    <x v="1"/>
    <x v="38"/>
    <x v="1"/>
    <x v="0"/>
    <x v="0"/>
    <x v="29"/>
    <n v="917"/>
    <x v="4"/>
    <n v="26.95"/>
    <n v="3"/>
    <n v="80.849999999999994"/>
    <n v="56.070001589999997"/>
    <n v="24.779998409999997"/>
    <n v="18.690000529999999"/>
  </r>
  <r>
    <n v="47743"/>
    <d v="2018-02-11T00:00:00"/>
    <s v="11-Feb-18"/>
    <x v="4"/>
    <x v="1"/>
    <n v="11012"/>
    <x v="1"/>
    <x v="275"/>
    <x v="0"/>
    <x v="0"/>
    <x v="2"/>
    <x v="16"/>
    <n v="502"/>
    <x v="5"/>
    <n v="65"/>
    <n v="2"/>
    <n v="130"/>
    <n v="67.199996940000005"/>
    <n v="62.800003059999995"/>
    <n v="33.599998470000003"/>
  </r>
  <r>
    <n v="48950"/>
    <d v="2018-02-11T00:00:00"/>
    <s v="11-Feb-18"/>
    <x v="4"/>
    <x v="1"/>
    <n v="8643"/>
    <x v="653"/>
    <x v="10"/>
    <x v="0"/>
    <x v="0"/>
    <x v="0"/>
    <x v="1"/>
    <n v="403"/>
    <x v="1"/>
    <n v="133.37"/>
    <n v="1"/>
    <n v="133.37"/>
    <n v="84.590000149999995"/>
    <n v="48.77999985000001"/>
    <n v="84.590000149999995"/>
  </r>
  <r>
    <n v="46827"/>
    <d v="2018-02-11T00:00:00"/>
    <s v="11-Feb-18"/>
    <x v="4"/>
    <x v="1"/>
    <n v="7537"/>
    <x v="210"/>
    <x v="151"/>
    <x v="0"/>
    <x v="0"/>
    <x v="2"/>
    <x v="9"/>
    <n v="191"/>
    <x v="5"/>
    <n v="85"/>
    <n v="4"/>
    <n v="340"/>
    <n v="219.11999520000001"/>
    <n v="120.88000479999999"/>
    <n v="54.779998800000001"/>
  </r>
  <r>
    <n v="25688"/>
    <d v="2018-02-10T00:00:00"/>
    <s v="10-Feb-18"/>
    <x v="5"/>
    <x v="1"/>
    <n v="5920"/>
    <x v="1"/>
    <x v="138"/>
    <x v="0"/>
    <x v="0"/>
    <x v="2"/>
    <x v="6"/>
    <n v="365"/>
    <x v="1"/>
    <n v="94.75"/>
    <n v="2"/>
    <n v="189.5"/>
    <n v="61.139999400000001"/>
    <n v="128.36000060000001"/>
    <n v="30.5699997"/>
  </r>
  <r>
    <n v="27742"/>
    <d v="2018-02-09T00:00:00"/>
    <s v="09-Feb-18"/>
    <x v="6"/>
    <x v="0"/>
    <n v="9495"/>
    <x v="1"/>
    <x v="9"/>
    <x v="1"/>
    <x v="1"/>
    <x v="2"/>
    <x v="9"/>
    <n v="191"/>
    <x v="5"/>
    <n v="85"/>
    <n v="5"/>
    <n v="425"/>
    <n v="273.89999399999999"/>
    <n v="151.10000600000001"/>
    <n v="54.779998800000001"/>
  </r>
  <r>
    <n v="41827"/>
    <d v="2018-02-09T00:00:00"/>
    <s v="09-Feb-18"/>
    <x v="6"/>
    <x v="0"/>
    <n v="3594"/>
    <x v="1"/>
    <x v="40"/>
    <x v="0"/>
    <x v="0"/>
    <x v="0"/>
    <x v="37"/>
    <n v="564"/>
    <x v="1"/>
    <n v="30"/>
    <n v="4"/>
    <n v="120"/>
    <n v="74.120002760000006"/>
    <n v="45.879997239999994"/>
    <n v="18.530000690000001"/>
  </r>
  <r>
    <n v="31239"/>
    <d v="2018-02-04T00:00:00"/>
    <s v="04-Feb-18"/>
    <x v="4"/>
    <x v="1"/>
    <n v="5564"/>
    <x v="1"/>
    <x v="288"/>
    <x v="1"/>
    <x v="0"/>
    <x v="0"/>
    <x v="6"/>
    <n v="365"/>
    <x v="1"/>
    <n v="94.75"/>
    <n v="5"/>
    <n v="473.75"/>
    <n v="152.8499985"/>
    <n v="320.90000150000003"/>
    <n v="30.5699997"/>
  </r>
  <r>
    <n v="45772"/>
    <d v="2018-02-03T00:00:00"/>
    <s v="03-Feb-18"/>
    <x v="5"/>
    <x v="1"/>
    <n v="7955"/>
    <x v="189"/>
    <x v="34"/>
    <x v="1"/>
    <x v="0"/>
    <x v="0"/>
    <x v="6"/>
    <n v="365"/>
    <x v="1"/>
    <n v="94.75"/>
    <n v="4"/>
    <n v="379"/>
    <n v="122.2799988"/>
    <n v="256.72000120000001"/>
    <n v="30.5699997"/>
  </r>
  <r>
    <n v="45772"/>
    <d v="2018-02-03T00:00:00"/>
    <s v="03-Feb-18"/>
    <x v="5"/>
    <x v="1"/>
    <n v="7955"/>
    <x v="189"/>
    <x v="34"/>
    <x v="1"/>
    <x v="0"/>
    <x v="0"/>
    <x v="6"/>
    <n v="365"/>
    <x v="1"/>
    <n v="94.75"/>
    <n v="5"/>
    <n v="473.75"/>
    <n v="152.8499985"/>
    <n v="320.90000150000003"/>
    <n v="30.5699997"/>
  </r>
  <r>
    <n v="45291"/>
    <d v="2018-02-03T00:00:00"/>
    <s v="03-Feb-18"/>
    <x v="5"/>
    <x v="1"/>
    <n v="7905"/>
    <x v="116"/>
    <x v="18"/>
    <x v="0"/>
    <x v="0"/>
    <x v="0"/>
    <x v="6"/>
    <n v="365"/>
    <x v="1"/>
    <n v="94.75"/>
    <n v="5"/>
    <n v="473.75"/>
    <n v="152.8499985"/>
    <n v="320.90000150000003"/>
    <n v="30.5699997"/>
  </r>
  <r>
    <n v="47343"/>
    <d v="2018-02-02T00:00:00"/>
    <s v="02-Feb-18"/>
    <x v="6"/>
    <x v="0"/>
    <n v="1758"/>
    <x v="226"/>
    <x v="60"/>
    <x v="0"/>
    <x v="0"/>
    <x v="0"/>
    <x v="9"/>
    <n v="191"/>
    <x v="5"/>
    <n v="85"/>
    <n v="4"/>
    <n v="340"/>
    <n v="219.11999520000001"/>
    <n v="120.88000479999999"/>
    <n v="54.779998800000001"/>
  </r>
  <r>
    <n v="10586"/>
    <d v="2018-02-02T00:00:00"/>
    <s v="02-Feb-18"/>
    <x v="6"/>
    <x v="0"/>
    <n v="10129"/>
    <x v="654"/>
    <x v="137"/>
    <x v="0"/>
    <x v="0"/>
    <x v="0"/>
    <x v="6"/>
    <n v="365"/>
    <x v="1"/>
    <n v="94.75"/>
    <n v="5"/>
    <n v="473.75"/>
    <n v="152.8499985"/>
    <n v="320.90000150000003"/>
    <n v="30.5699997"/>
  </r>
  <r>
    <n v="64500"/>
    <d v="2018-02-01T00:00:00"/>
    <s v="01-Feb-18"/>
    <x v="0"/>
    <x v="0"/>
    <n v="11536"/>
    <x v="1"/>
    <x v="209"/>
    <x v="0"/>
    <x v="0"/>
    <x v="0"/>
    <x v="6"/>
    <n v="365"/>
    <x v="1"/>
    <n v="94.75"/>
    <n v="5"/>
    <n v="473.75"/>
    <n v="152.8499985"/>
    <n v="320.90000150000003"/>
    <n v="30.5699997"/>
  </r>
  <r>
    <n v="44504"/>
    <d v="2018-02-01T00:00:00"/>
    <s v="01-Feb-18"/>
    <x v="0"/>
    <x v="0"/>
    <n v="8544"/>
    <x v="1"/>
    <x v="60"/>
    <x v="0"/>
    <x v="0"/>
    <x v="0"/>
    <x v="31"/>
    <n v="885"/>
    <x v="0"/>
    <n v="52.99"/>
    <n v="5"/>
    <n v="264.95"/>
    <n v="179.30000304999999"/>
    <n v="85.649996950000002"/>
    <n v="35.86000061"/>
  </r>
  <r>
    <n v="48684"/>
    <d v="2018-02-01T00:00:00"/>
    <s v="01-Feb-18"/>
    <x v="0"/>
    <x v="0"/>
    <n v="3056"/>
    <x v="7"/>
    <x v="137"/>
    <x v="0"/>
    <x v="0"/>
    <x v="0"/>
    <x v="9"/>
    <n v="191"/>
    <x v="5"/>
    <n v="85"/>
    <n v="4"/>
    <n v="340"/>
    <n v="219.11999520000001"/>
    <n v="120.88000479999999"/>
    <n v="54.779998800000001"/>
  </r>
  <r>
    <n v="27099"/>
    <d v="2018-01-31T00:00:00"/>
    <s v="31-Jan-18"/>
    <x v="1"/>
    <x v="0"/>
    <n v="6489"/>
    <x v="655"/>
    <x v="9"/>
    <x v="1"/>
    <x v="0"/>
    <x v="0"/>
    <x v="9"/>
    <n v="191"/>
    <x v="5"/>
    <n v="85"/>
    <n v="5"/>
    <n v="425"/>
    <n v="273.89999399999999"/>
    <n v="151.10000600000001"/>
    <n v="54.779998800000001"/>
  </r>
  <r>
    <n v="27099"/>
    <d v="2018-01-31T00:00:00"/>
    <s v="31-Jan-18"/>
    <x v="1"/>
    <x v="0"/>
    <n v="6489"/>
    <x v="655"/>
    <x v="9"/>
    <x v="1"/>
    <x v="0"/>
    <x v="0"/>
    <x v="29"/>
    <n v="917"/>
    <x v="4"/>
    <n v="26.95"/>
    <n v="3"/>
    <n v="80.849999999999994"/>
    <n v="56.070001589999997"/>
    <n v="24.779998409999997"/>
    <n v="18.690000529999999"/>
  </r>
  <r>
    <n v="41676"/>
    <d v="2018-01-31T00:00:00"/>
    <s v="31-Jan-18"/>
    <x v="1"/>
    <x v="0"/>
    <n v="11372"/>
    <x v="266"/>
    <x v="53"/>
    <x v="0"/>
    <x v="0"/>
    <x v="0"/>
    <x v="1"/>
    <n v="403"/>
    <x v="1"/>
    <n v="133.37"/>
    <n v="1"/>
    <n v="133.37"/>
    <n v="84.590000149999995"/>
    <n v="48.77999985000001"/>
    <n v="84.590000149999995"/>
  </r>
  <r>
    <n v="41686"/>
    <d v="2018-01-31T00:00:00"/>
    <s v="31-Jan-18"/>
    <x v="1"/>
    <x v="0"/>
    <n v="7884"/>
    <x v="1"/>
    <x v="258"/>
    <x v="0"/>
    <x v="0"/>
    <x v="0"/>
    <x v="1"/>
    <n v="403"/>
    <x v="1"/>
    <n v="133.37"/>
    <n v="1"/>
    <n v="133.37"/>
    <n v="84.590000149999995"/>
    <n v="48.77999985000001"/>
    <n v="84.590000149999995"/>
  </r>
  <r>
    <n v="31211"/>
    <d v="2018-01-31T00:00:00"/>
    <s v="31-Jan-18"/>
    <x v="1"/>
    <x v="0"/>
    <n v="4402"/>
    <x v="1"/>
    <x v="56"/>
    <x v="0"/>
    <x v="0"/>
    <x v="0"/>
    <x v="21"/>
    <n v="627"/>
    <x v="0"/>
    <n v="165"/>
    <n v="2"/>
    <n v="330"/>
    <n v="245.4600068"/>
    <n v="84.539993199999998"/>
    <n v="122.7300034"/>
  </r>
  <r>
    <n v="64274"/>
    <d v="2018-01-31T00:00:00"/>
    <s v="31-Jan-18"/>
    <x v="1"/>
    <x v="0"/>
    <n v="12019"/>
    <x v="362"/>
    <x v="10"/>
    <x v="0"/>
    <x v="0"/>
    <x v="0"/>
    <x v="9"/>
    <n v="191"/>
    <x v="5"/>
    <n v="85"/>
    <n v="4"/>
    <n v="340"/>
    <n v="219.11999520000001"/>
    <n v="120.88000479999999"/>
    <n v="54.779998800000001"/>
  </r>
  <r>
    <n v="41718"/>
    <d v="2018-01-31T00:00:00"/>
    <s v="31-Jan-18"/>
    <x v="1"/>
    <x v="0"/>
    <n v="7492"/>
    <x v="1"/>
    <x v="51"/>
    <x v="0"/>
    <x v="0"/>
    <x v="0"/>
    <x v="6"/>
    <n v="365"/>
    <x v="1"/>
    <n v="94.75"/>
    <n v="5"/>
    <n v="473.75"/>
    <n v="152.8499985"/>
    <n v="320.90000150000003"/>
    <n v="30.5699997"/>
  </r>
  <r>
    <n v="41612"/>
    <d v="2018-01-30T00:00:00"/>
    <s v="30-Jan-18"/>
    <x v="2"/>
    <x v="0"/>
    <n v="1222"/>
    <x v="116"/>
    <x v="9"/>
    <x v="1"/>
    <x v="1"/>
    <x v="2"/>
    <x v="9"/>
    <n v="191"/>
    <x v="5"/>
    <n v="85"/>
    <n v="5"/>
    <n v="425"/>
    <n v="273.89999399999999"/>
    <n v="151.10000600000001"/>
    <n v="54.779998800000001"/>
  </r>
  <r>
    <n v="13343"/>
    <d v="2018-01-30T00:00:00"/>
    <s v="30-Jan-18"/>
    <x v="2"/>
    <x v="0"/>
    <n v="9726"/>
    <x v="1"/>
    <x v="9"/>
    <x v="1"/>
    <x v="1"/>
    <x v="0"/>
    <x v="1"/>
    <n v="403"/>
    <x v="1"/>
    <n v="133.37"/>
    <n v="1"/>
    <n v="133.37"/>
    <n v="84.590000149999995"/>
    <n v="48.77999985000001"/>
    <n v="84.590000149999995"/>
  </r>
  <r>
    <n v="41640"/>
    <d v="2018-01-30T00:00:00"/>
    <s v="30-Jan-18"/>
    <x v="2"/>
    <x v="0"/>
    <n v="9189"/>
    <x v="1"/>
    <x v="27"/>
    <x v="1"/>
    <x v="0"/>
    <x v="0"/>
    <x v="1"/>
    <n v="403"/>
    <x v="1"/>
    <n v="133.37"/>
    <n v="1"/>
    <n v="133.37"/>
    <n v="84.590000149999995"/>
    <n v="48.77999985000001"/>
    <n v="84.590000149999995"/>
  </r>
  <r>
    <n v="31115"/>
    <d v="2018-01-30T00:00:00"/>
    <s v="30-Jan-18"/>
    <x v="2"/>
    <x v="0"/>
    <n v="639"/>
    <x v="645"/>
    <x v="9"/>
    <x v="1"/>
    <x v="0"/>
    <x v="0"/>
    <x v="9"/>
    <n v="191"/>
    <x v="5"/>
    <n v="85"/>
    <n v="5"/>
    <n v="425"/>
    <n v="273.89999399999999"/>
    <n v="151.10000600000001"/>
    <n v="54.779998800000001"/>
  </r>
  <r>
    <n v="46062"/>
    <d v="2018-01-30T00:00:00"/>
    <s v="30-Jan-18"/>
    <x v="2"/>
    <x v="0"/>
    <n v="12288"/>
    <x v="1"/>
    <x v="177"/>
    <x v="0"/>
    <x v="0"/>
    <x v="0"/>
    <x v="6"/>
    <n v="365"/>
    <x v="1"/>
    <n v="94.75"/>
    <n v="4"/>
    <n v="379"/>
    <n v="122.2799988"/>
    <n v="256.72000120000001"/>
    <n v="30.5699997"/>
  </r>
  <r>
    <n v="27007"/>
    <d v="2018-01-30T00:00:00"/>
    <s v="30-Jan-18"/>
    <x v="2"/>
    <x v="0"/>
    <n v="3815"/>
    <x v="586"/>
    <x v="264"/>
    <x v="0"/>
    <x v="0"/>
    <x v="0"/>
    <x v="0"/>
    <n v="810"/>
    <x v="0"/>
    <n v="18.989999999999998"/>
    <n v="2"/>
    <n v="37.979999999999997"/>
    <n v="21.020000459999999"/>
    <n v="16.959999539999998"/>
    <n v="10.510000229999999"/>
  </r>
  <r>
    <n v="41623"/>
    <d v="2018-01-30T00:00:00"/>
    <s v="30-Jan-18"/>
    <x v="2"/>
    <x v="0"/>
    <n v="12253"/>
    <x v="656"/>
    <x v="93"/>
    <x v="0"/>
    <x v="0"/>
    <x v="0"/>
    <x v="21"/>
    <n v="627"/>
    <x v="0"/>
    <n v="165"/>
    <n v="3"/>
    <n v="495"/>
    <n v="368.19001020000002"/>
    <n v="126.80998979999998"/>
    <n v="122.7300034"/>
  </r>
  <r>
    <n v="41591"/>
    <d v="2018-01-30T00:00:00"/>
    <s v="30-Jan-18"/>
    <x v="2"/>
    <x v="0"/>
    <n v="10699"/>
    <x v="210"/>
    <x v="243"/>
    <x v="0"/>
    <x v="0"/>
    <x v="0"/>
    <x v="6"/>
    <n v="365"/>
    <x v="1"/>
    <n v="94.75"/>
    <n v="5"/>
    <n v="473.75"/>
    <n v="152.8499985"/>
    <n v="320.90000150000003"/>
    <n v="30.5699997"/>
  </r>
  <r>
    <n v="31169"/>
    <d v="2018-01-30T00:00:00"/>
    <s v="30-Jan-18"/>
    <x v="2"/>
    <x v="0"/>
    <n v="1293"/>
    <x v="582"/>
    <x v="299"/>
    <x v="0"/>
    <x v="0"/>
    <x v="0"/>
    <x v="1"/>
    <n v="403"/>
    <x v="1"/>
    <n v="133.37"/>
    <n v="1"/>
    <n v="133.37"/>
    <n v="84.590000149999995"/>
    <n v="48.77999985000001"/>
    <n v="84.590000149999995"/>
  </r>
  <r>
    <n v="31169"/>
    <d v="2018-01-30T00:00:00"/>
    <s v="30-Jan-18"/>
    <x v="2"/>
    <x v="0"/>
    <n v="1293"/>
    <x v="582"/>
    <x v="299"/>
    <x v="0"/>
    <x v="0"/>
    <x v="0"/>
    <x v="1"/>
    <n v="403"/>
    <x v="1"/>
    <n v="133.37"/>
    <n v="1"/>
    <n v="133.37"/>
    <n v="84.590000149999995"/>
    <n v="48.77999985000001"/>
    <n v="84.590000149999995"/>
  </r>
  <r>
    <n v="41590"/>
    <d v="2018-01-30T00:00:00"/>
    <s v="30-Jan-18"/>
    <x v="2"/>
    <x v="0"/>
    <n v="125"/>
    <x v="197"/>
    <x v="1"/>
    <x v="0"/>
    <x v="0"/>
    <x v="0"/>
    <x v="9"/>
    <n v="191"/>
    <x v="5"/>
    <n v="85"/>
    <n v="4"/>
    <n v="340"/>
    <n v="219.11999520000001"/>
    <n v="120.88000479999999"/>
    <n v="54.779998800000001"/>
  </r>
  <r>
    <n v="41590"/>
    <d v="2018-01-30T00:00:00"/>
    <s v="30-Jan-18"/>
    <x v="2"/>
    <x v="0"/>
    <n v="125"/>
    <x v="197"/>
    <x v="1"/>
    <x v="0"/>
    <x v="0"/>
    <x v="0"/>
    <x v="61"/>
    <n v="821"/>
    <x v="0"/>
    <n v="64.989999999999995"/>
    <n v="4"/>
    <n v="259.95999999999998"/>
    <n v="151.72000123999999"/>
    <n v="108.23999875999999"/>
    <n v="37.930000309999997"/>
  </r>
  <r>
    <n v="41608"/>
    <d v="2018-01-30T00:00:00"/>
    <s v="30-Jan-18"/>
    <x v="2"/>
    <x v="0"/>
    <n v="2454"/>
    <x v="657"/>
    <x v="300"/>
    <x v="0"/>
    <x v="0"/>
    <x v="0"/>
    <x v="1"/>
    <n v="403"/>
    <x v="1"/>
    <n v="133.37"/>
    <n v="1"/>
    <n v="133.37"/>
    <n v="84.590000149999995"/>
    <n v="48.77999985000001"/>
    <n v="84.590000149999995"/>
  </r>
  <r>
    <n v="18593"/>
    <d v="2018-01-29T00:00:00"/>
    <s v="29-Jan-18"/>
    <x v="3"/>
    <x v="0"/>
    <n v="1275"/>
    <x v="1"/>
    <x v="9"/>
    <x v="1"/>
    <x v="1"/>
    <x v="0"/>
    <x v="1"/>
    <n v="403"/>
    <x v="1"/>
    <n v="133.37"/>
    <n v="1"/>
    <n v="133.37"/>
    <n v="84.590000149999995"/>
    <n v="48.77999985000001"/>
    <n v="84.590000149999995"/>
  </r>
  <r>
    <n v="43650"/>
    <d v="2018-01-29T00:00:00"/>
    <s v="29-Jan-18"/>
    <x v="3"/>
    <x v="0"/>
    <n v="1738"/>
    <x v="636"/>
    <x v="112"/>
    <x v="0"/>
    <x v="0"/>
    <x v="0"/>
    <x v="19"/>
    <n v="235"/>
    <x v="6"/>
    <n v="34.950000000000003"/>
    <n v="5"/>
    <n v="174.75"/>
    <n v="95.650005349999986"/>
    <n v="79.099994650000014"/>
    <n v="19.130001069999999"/>
  </r>
  <r>
    <n v="41494"/>
    <d v="2018-01-28T00:00:00"/>
    <s v="28-Jan-18"/>
    <x v="4"/>
    <x v="1"/>
    <n v="1173"/>
    <x v="613"/>
    <x v="9"/>
    <x v="1"/>
    <x v="1"/>
    <x v="0"/>
    <x v="6"/>
    <n v="365"/>
    <x v="1"/>
    <n v="94.75"/>
    <n v="1"/>
    <n v="94.75"/>
    <n v="30.5699997"/>
    <n v="64.180000300000003"/>
    <n v="30.5699997"/>
  </r>
  <r>
    <n v="43576"/>
    <d v="2018-01-28T00:00:00"/>
    <s v="28-Jan-18"/>
    <x v="4"/>
    <x v="1"/>
    <n v="10311"/>
    <x v="1"/>
    <x v="9"/>
    <x v="1"/>
    <x v="1"/>
    <x v="2"/>
    <x v="9"/>
    <n v="191"/>
    <x v="5"/>
    <n v="85"/>
    <n v="5"/>
    <n v="425"/>
    <n v="273.89999399999999"/>
    <n v="151.10000600000001"/>
    <n v="54.779998800000001"/>
  </r>
  <r>
    <n v="43576"/>
    <d v="2018-01-28T00:00:00"/>
    <s v="28-Jan-18"/>
    <x v="4"/>
    <x v="1"/>
    <n v="10311"/>
    <x v="1"/>
    <x v="9"/>
    <x v="1"/>
    <x v="1"/>
    <x v="2"/>
    <x v="29"/>
    <n v="917"/>
    <x v="4"/>
    <n v="26.95"/>
    <n v="5"/>
    <n v="134.75"/>
    <n v="93.450002649999988"/>
    <n v="41.299997350000012"/>
    <n v="18.690000529999999"/>
  </r>
  <r>
    <n v="26861"/>
    <d v="2018-01-28T00:00:00"/>
    <s v="28-Jan-18"/>
    <x v="4"/>
    <x v="1"/>
    <n v="7931"/>
    <x v="494"/>
    <x v="301"/>
    <x v="0"/>
    <x v="0"/>
    <x v="0"/>
    <x v="1"/>
    <n v="403"/>
    <x v="1"/>
    <n v="133.37"/>
    <n v="1"/>
    <n v="133.37"/>
    <n v="84.590000149999995"/>
    <n v="48.77999985000001"/>
    <n v="84.590000149999995"/>
  </r>
  <r>
    <n v="18617"/>
    <d v="2018-01-28T00:00:00"/>
    <s v="28-Jan-18"/>
    <x v="4"/>
    <x v="1"/>
    <n v="4044"/>
    <x v="1"/>
    <x v="302"/>
    <x v="0"/>
    <x v="0"/>
    <x v="0"/>
    <x v="6"/>
    <n v="365"/>
    <x v="1"/>
    <n v="94.75"/>
    <n v="4"/>
    <n v="379"/>
    <n v="122.2799988"/>
    <n v="256.72000120000001"/>
    <n v="30.5699997"/>
  </r>
  <r>
    <n v="43561"/>
    <d v="2018-01-27T00:00:00"/>
    <s v="27-Jan-18"/>
    <x v="5"/>
    <x v="1"/>
    <n v="5089"/>
    <x v="224"/>
    <x v="9"/>
    <x v="1"/>
    <x v="1"/>
    <x v="0"/>
    <x v="23"/>
    <n v="276"/>
    <x v="5"/>
    <n v="185"/>
    <n v="5"/>
    <n v="925"/>
    <n v="499.35001375000002"/>
    <n v="425.64998624999998"/>
    <n v="99.870002749999998"/>
  </r>
  <r>
    <n v="30388"/>
    <d v="2018-01-27T00:00:00"/>
    <s v="27-Jan-18"/>
    <x v="5"/>
    <x v="1"/>
    <n v="12240"/>
    <x v="33"/>
    <x v="9"/>
    <x v="1"/>
    <x v="1"/>
    <x v="0"/>
    <x v="9"/>
    <n v="191"/>
    <x v="5"/>
    <n v="85"/>
    <n v="5"/>
    <n v="425"/>
    <n v="273.89999399999999"/>
    <n v="151.10000600000001"/>
    <n v="54.779998800000001"/>
  </r>
  <r>
    <n v="41404"/>
    <d v="2018-01-27T00:00:00"/>
    <s v="27-Jan-18"/>
    <x v="5"/>
    <x v="1"/>
    <n v="2851"/>
    <x v="20"/>
    <x v="11"/>
    <x v="1"/>
    <x v="0"/>
    <x v="0"/>
    <x v="1"/>
    <n v="403"/>
    <x v="1"/>
    <n v="133.37"/>
    <n v="1"/>
    <n v="133.37"/>
    <n v="84.590000149999995"/>
    <n v="48.77999985000001"/>
    <n v="84.590000149999995"/>
  </r>
  <r>
    <n v="41404"/>
    <d v="2018-01-27T00:00:00"/>
    <s v="27-Jan-18"/>
    <x v="5"/>
    <x v="1"/>
    <n v="2851"/>
    <x v="20"/>
    <x v="11"/>
    <x v="1"/>
    <x v="0"/>
    <x v="0"/>
    <x v="4"/>
    <n v="957"/>
    <x v="3"/>
    <n v="80"/>
    <n v="1"/>
    <n v="80"/>
    <n v="47.430000309999997"/>
    <n v="32.569999690000003"/>
    <n v="47.430000309999997"/>
  </r>
  <r>
    <n v="41442"/>
    <d v="2018-01-27T00:00:00"/>
    <s v="27-Jan-18"/>
    <x v="5"/>
    <x v="1"/>
    <n v="223"/>
    <x v="1"/>
    <x v="9"/>
    <x v="1"/>
    <x v="0"/>
    <x v="0"/>
    <x v="6"/>
    <n v="365"/>
    <x v="1"/>
    <n v="94.75"/>
    <n v="1"/>
    <n v="94.75"/>
    <n v="30.5699997"/>
    <n v="64.180000300000003"/>
    <n v="30.5699997"/>
  </r>
  <r>
    <n v="26821"/>
    <d v="2018-01-27T00:00:00"/>
    <s v="27-Jan-18"/>
    <x v="5"/>
    <x v="1"/>
    <n v="7795"/>
    <x v="1"/>
    <x v="56"/>
    <x v="0"/>
    <x v="0"/>
    <x v="0"/>
    <x v="1"/>
    <n v="403"/>
    <x v="1"/>
    <n v="133.37"/>
    <n v="1"/>
    <n v="133.37"/>
    <n v="84.590000149999995"/>
    <n v="48.77999985000001"/>
    <n v="84.590000149999995"/>
  </r>
  <r>
    <n v="26821"/>
    <d v="2018-01-27T00:00:00"/>
    <s v="27-Jan-18"/>
    <x v="5"/>
    <x v="1"/>
    <n v="7795"/>
    <x v="1"/>
    <x v="56"/>
    <x v="0"/>
    <x v="0"/>
    <x v="0"/>
    <x v="1"/>
    <n v="403"/>
    <x v="1"/>
    <n v="133.37"/>
    <n v="1"/>
    <n v="133.37"/>
    <n v="84.590000149999995"/>
    <n v="48.77999985000001"/>
    <n v="84.590000149999995"/>
  </r>
  <r>
    <n v="26821"/>
    <d v="2018-01-27T00:00:00"/>
    <s v="27-Jan-18"/>
    <x v="5"/>
    <x v="1"/>
    <n v="7795"/>
    <x v="1"/>
    <x v="56"/>
    <x v="0"/>
    <x v="0"/>
    <x v="0"/>
    <x v="1"/>
    <n v="403"/>
    <x v="1"/>
    <n v="133.37"/>
    <n v="1"/>
    <n v="133.37"/>
    <n v="84.590000149999995"/>
    <n v="48.77999985000001"/>
    <n v="84.590000149999995"/>
  </r>
  <r>
    <n v="31000"/>
    <d v="2018-01-27T00:00:00"/>
    <s v="27-Jan-18"/>
    <x v="5"/>
    <x v="1"/>
    <n v="11730"/>
    <x v="587"/>
    <x v="260"/>
    <x v="0"/>
    <x v="0"/>
    <x v="0"/>
    <x v="20"/>
    <n v="273"/>
    <x v="5"/>
    <n v="54.99"/>
    <n v="2"/>
    <n v="109.98"/>
    <n v="51.660003660000001"/>
    <n v="58.319996340000003"/>
    <n v="25.83000183"/>
  </r>
  <r>
    <n v="16075"/>
    <d v="2018-01-27T00:00:00"/>
    <s v="27-Jan-18"/>
    <x v="5"/>
    <x v="1"/>
    <n v="7051"/>
    <x v="1"/>
    <x v="145"/>
    <x v="0"/>
    <x v="0"/>
    <x v="0"/>
    <x v="6"/>
    <n v="365"/>
    <x v="1"/>
    <n v="94.75"/>
    <n v="4"/>
    <n v="379"/>
    <n v="122.2799988"/>
    <n v="256.72000120000001"/>
    <n v="30.5699997"/>
  </r>
  <r>
    <n v="28847"/>
    <d v="2018-01-26T00:00:00"/>
    <s v="26-Jan-18"/>
    <x v="6"/>
    <x v="0"/>
    <n v="39"/>
    <x v="361"/>
    <x v="9"/>
    <x v="1"/>
    <x v="1"/>
    <x v="2"/>
    <x v="3"/>
    <n v="804"/>
    <x v="0"/>
    <n v="18.989999999999998"/>
    <n v="5"/>
    <n v="94.949999999999989"/>
    <n v="59.099998499999998"/>
    <n v="35.850001499999991"/>
    <n v="11.8199997"/>
  </r>
  <r>
    <n v="22134"/>
    <d v="2018-01-26T00:00:00"/>
    <s v="26-Jan-18"/>
    <x v="6"/>
    <x v="0"/>
    <n v="6165"/>
    <x v="348"/>
    <x v="9"/>
    <x v="1"/>
    <x v="1"/>
    <x v="2"/>
    <x v="21"/>
    <n v="627"/>
    <x v="0"/>
    <n v="165"/>
    <n v="5"/>
    <n v="825"/>
    <n v="613.65001700000005"/>
    <n v="211.34998299999995"/>
    <n v="122.73000340000002"/>
  </r>
  <r>
    <n v="28866"/>
    <d v="2018-01-26T00:00:00"/>
    <s v="26-Jan-18"/>
    <x v="6"/>
    <x v="0"/>
    <n v="8760"/>
    <x v="1"/>
    <x v="9"/>
    <x v="1"/>
    <x v="1"/>
    <x v="2"/>
    <x v="6"/>
    <n v="365"/>
    <x v="1"/>
    <n v="94.75"/>
    <n v="5"/>
    <n v="473.75"/>
    <n v="152.8499985"/>
    <n v="320.90000150000003"/>
    <n v="30.5699997"/>
  </r>
  <r>
    <n v="22044"/>
    <d v="2018-01-26T00:00:00"/>
    <s v="26-Jan-18"/>
    <x v="6"/>
    <x v="0"/>
    <n v="12020"/>
    <x v="1"/>
    <x v="9"/>
    <x v="1"/>
    <x v="1"/>
    <x v="2"/>
    <x v="9"/>
    <n v="191"/>
    <x v="5"/>
    <n v="85"/>
    <n v="5"/>
    <n v="425"/>
    <n v="273.89999399999999"/>
    <n v="151.10000600000001"/>
    <n v="54.779998800000001"/>
  </r>
  <r>
    <n v="43976"/>
    <d v="2018-01-26T00:00:00"/>
    <s v="26-Jan-18"/>
    <x v="6"/>
    <x v="0"/>
    <n v="1171"/>
    <x v="1"/>
    <x v="11"/>
    <x v="1"/>
    <x v="0"/>
    <x v="0"/>
    <x v="1"/>
    <n v="403"/>
    <x v="1"/>
    <n v="133.37"/>
    <n v="1"/>
    <n v="133.37"/>
    <n v="84.590000149999995"/>
    <n v="48.77999985000001"/>
    <n v="84.590000149999995"/>
  </r>
  <r>
    <n v="41322"/>
    <d v="2018-01-26T00:00:00"/>
    <s v="26-Jan-18"/>
    <x v="6"/>
    <x v="0"/>
    <n v="2924"/>
    <x v="658"/>
    <x v="11"/>
    <x v="1"/>
    <x v="0"/>
    <x v="0"/>
    <x v="47"/>
    <n v="825"/>
    <x v="0"/>
    <n v="185"/>
    <n v="1"/>
    <n v="185"/>
    <n v="113.69999695"/>
    <n v="71.300003050000001"/>
    <n v="113.69999695"/>
  </r>
  <r>
    <n v="43468"/>
    <d v="2018-01-26T00:00:00"/>
    <s v="26-Jan-18"/>
    <x v="6"/>
    <x v="0"/>
    <n v="10219"/>
    <x v="1"/>
    <x v="303"/>
    <x v="0"/>
    <x v="0"/>
    <x v="2"/>
    <x v="9"/>
    <n v="191"/>
    <x v="5"/>
    <n v="85"/>
    <n v="2"/>
    <n v="170"/>
    <n v="109.5599976"/>
    <n v="60.440002399999997"/>
    <n v="54.779998800000001"/>
  </r>
  <r>
    <n v="43468"/>
    <d v="2018-01-26T00:00:00"/>
    <s v="26-Jan-18"/>
    <x v="6"/>
    <x v="0"/>
    <n v="10219"/>
    <x v="1"/>
    <x v="303"/>
    <x v="0"/>
    <x v="0"/>
    <x v="2"/>
    <x v="9"/>
    <n v="191"/>
    <x v="5"/>
    <n v="85"/>
    <n v="2"/>
    <n v="170"/>
    <n v="109.5599976"/>
    <n v="60.440002399999997"/>
    <n v="54.779998800000001"/>
  </r>
  <r>
    <n v="16459"/>
    <d v="2018-01-26T00:00:00"/>
    <s v="26-Jan-18"/>
    <x v="6"/>
    <x v="0"/>
    <n v="8102"/>
    <x v="1"/>
    <x v="200"/>
    <x v="0"/>
    <x v="0"/>
    <x v="2"/>
    <x v="6"/>
    <n v="365"/>
    <x v="1"/>
    <n v="94.75"/>
    <n v="4"/>
    <n v="379"/>
    <n v="122.2799988"/>
    <n v="256.72000120000001"/>
    <n v="30.5699997"/>
  </r>
  <r>
    <n v="41345"/>
    <d v="2018-01-26T00:00:00"/>
    <s v="26-Jan-18"/>
    <x v="6"/>
    <x v="0"/>
    <n v="8741"/>
    <x v="1"/>
    <x v="220"/>
    <x v="0"/>
    <x v="0"/>
    <x v="2"/>
    <x v="6"/>
    <n v="365"/>
    <x v="1"/>
    <n v="94.75"/>
    <n v="4"/>
    <n v="379"/>
    <n v="122.2799988"/>
    <n v="256.72000120000001"/>
    <n v="30.5699997"/>
  </r>
  <r>
    <n v="25942"/>
    <d v="2018-01-25T00:00:00"/>
    <s v="25-Jan-18"/>
    <x v="0"/>
    <x v="0"/>
    <n v="1117"/>
    <x v="321"/>
    <x v="9"/>
    <x v="1"/>
    <x v="1"/>
    <x v="2"/>
    <x v="16"/>
    <n v="502"/>
    <x v="5"/>
    <n v="65"/>
    <n v="5"/>
    <n v="325"/>
    <n v="167.99999235000001"/>
    <n v="157.00000764999999"/>
    <n v="33.599998470000003"/>
  </r>
  <r>
    <n v="21193"/>
    <d v="2018-01-25T00:00:00"/>
    <s v="25-Jan-18"/>
    <x v="0"/>
    <x v="0"/>
    <n v="5074"/>
    <x v="1"/>
    <x v="9"/>
    <x v="1"/>
    <x v="1"/>
    <x v="2"/>
    <x v="18"/>
    <n v="924"/>
    <x v="0"/>
    <n v="14.99"/>
    <n v="5"/>
    <n v="74.95"/>
    <n v="40.649995799999999"/>
    <n v="34.300004200000004"/>
    <n v="8.1299991600000006"/>
  </r>
  <r>
    <n v="47846"/>
    <d v="2018-01-25T00:00:00"/>
    <s v="25-Jan-18"/>
    <x v="0"/>
    <x v="0"/>
    <n v="6073"/>
    <x v="588"/>
    <x v="9"/>
    <x v="1"/>
    <x v="1"/>
    <x v="2"/>
    <x v="16"/>
    <n v="502"/>
    <x v="5"/>
    <n v="65"/>
    <n v="5"/>
    <n v="325"/>
    <n v="167.99999235000001"/>
    <n v="157.00000764999999"/>
    <n v="33.599998470000003"/>
  </r>
  <r>
    <n v="41304"/>
    <d v="2018-01-25T00:00:00"/>
    <s v="25-Jan-18"/>
    <x v="0"/>
    <x v="0"/>
    <n v="9316"/>
    <x v="69"/>
    <x v="9"/>
    <x v="1"/>
    <x v="1"/>
    <x v="0"/>
    <x v="1"/>
    <n v="403"/>
    <x v="1"/>
    <n v="133.37"/>
    <n v="1"/>
    <n v="133.37"/>
    <n v="84.590000149999995"/>
    <n v="48.77999985000001"/>
    <n v="84.590000149999995"/>
  </r>
  <r>
    <n v="41304"/>
    <d v="2018-01-25T00:00:00"/>
    <s v="25-Jan-18"/>
    <x v="0"/>
    <x v="0"/>
    <n v="9316"/>
    <x v="69"/>
    <x v="9"/>
    <x v="1"/>
    <x v="1"/>
    <x v="0"/>
    <x v="4"/>
    <n v="957"/>
    <x v="3"/>
    <n v="80"/>
    <n v="1"/>
    <n v="80"/>
    <n v="47.430000309999997"/>
    <n v="32.569999690000003"/>
    <n v="47.430000309999997"/>
  </r>
  <r>
    <n v="28827"/>
    <d v="2018-01-25T00:00:00"/>
    <s v="25-Jan-18"/>
    <x v="0"/>
    <x v="0"/>
    <n v="10461"/>
    <x v="277"/>
    <x v="9"/>
    <x v="1"/>
    <x v="1"/>
    <x v="2"/>
    <x v="6"/>
    <n v="365"/>
    <x v="1"/>
    <n v="94.75"/>
    <n v="5"/>
    <n v="473.75"/>
    <n v="152.8499985"/>
    <n v="320.90000150000003"/>
    <n v="30.5699997"/>
  </r>
  <r>
    <n v="43551"/>
    <d v="2018-01-25T00:00:00"/>
    <s v="25-Jan-18"/>
    <x v="0"/>
    <x v="0"/>
    <n v="1191"/>
    <x v="560"/>
    <x v="247"/>
    <x v="0"/>
    <x v="0"/>
    <x v="2"/>
    <x v="6"/>
    <n v="365"/>
    <x v="1"/>
    <n v="94.75"/>
    <n v="4"/>
    <n v="379"/>
    <n v="122.2799988"/>
    <n v="256.72000120000001"/>
    <n v="30.5699997"/>
  </r>
  <r>
    <n v="26670"/>
    <d v="2018-01-25T00:00:00"/>
    <s v="25-Jan-18"/>
    <x v="0"/>
    <x v="0"/>
    <n v="7163"/>
    <x v="135"/>
    <x v="112"/>
    <x v="0"/>
    <x v="0"/>
    <x v="0"/>
    <x v="1"/>
    <n v="403"/>
    <x v="1"/>
    <n v="133.37"/>
    <n v="1"/>
    <n v="133.37"/>
    <n v="84.590000149999995"/>
    <n v="48.77999985000001"/>
    <n v="84.590000149999995"/>
  </r>
  <r>
    <n v="24176"/>
    <d v="2018-01-24T00:00:00"/>
    <s v="24-Jan-18"/>
    <x v="1"/>
    <x v="0"/>
    <n v="7200"/>
    <x v="1"/>
    <x v="9"/>
    <x v="1"/>
    <x v="1"/>
    <x v="2"/>
    <x v="0"/>
    <n v="810"/>
    <x v="0"/>
    <n v="18.989999999999998"/>
    <n v="5"/>
    <n v="94.949999999999989"/>
    <n v="52.55000115"/>
    <n v="42.399998849999989"/>
    <n v="10.510000229999999"/>
  </r>
  <r>
    <n v="47011"/>
    <d v="2018-01-24T00:00:00"/>
    <s v="24-Jan-18"/>
    <x v="1"/>
    <x v="0"/>
    <n v="10811"/>
    <x v="150"/>
    <x v="9"/>
    <x v="1"/>
    <x v="1"/>
    <x v="2"/>
    <x v="16"/>
    <n v="502"/>
    <x v="5"/>
    <n v="65"/>
    <n v="5"/>
    <n v="325"/>
    <n v="167.99999235000001"/>
    <n v="157.00000764999999"/>
    <n v="33.599998470000003"/>
  </r>
  <r>
    <n v="28744"/>
    <d v="2018-01-24T00:00:00"/>
    <s v="24-Jan-18"/>
    <x v="1"/>
    <x v="0"/>
    <n v="9083"/>
    <x v="12"/>
    <x v="46"/>
    <x v="1"/>
    <x v="0"/>
    <x v="0"/>
    <x v="6"/>
    <n v="365"/>
    <x v="1"/>
    <n v="94.75"/>
    <n v="2"/>
    <n v="189.5"/>
    <n v="61.139999400000001"/>
    <n v="128.36000060000001"/>
    <n v="30.5699997"/>
  </r>
  <r>
    <n v="40085"/>
    <d v="2018-01-24T00:00:00"/>
    <s v="24-Jan-18"/>
    <x v="1"/>
    <x v="0"/>
    <n v="2426"/>
    <x v="180"/>
    <x v="11"/>
    <x v="1"/>
    <x v="0"/>
    <x v="0"/>
    <x v="16"/>
    <n v="502"/>
    <x v="5"/>
    <n v="65"/>
    <n v="3"/>
    <n v="195"/>
    <n v="100.79999541000001"/>
    <n v="94.200004589999992"/>
    <n v="33.599998470000003"/>
  </r>
  <r>
    <n v="30724"/>
    <d v="2018-01-24T00:00:00"/>
    <s v="24-Jan-18"/>
    <x v="1"/>
    <x v="0"/>
    <n v="7697"/>
    <x v="88"/>
    <x v="20"/>
    <x v="0"/>
    <x v="0"/>
    <x v="0"/>
    <x v="1"/>
    <n v="403"/>
    <x v="1"/>
    <n v="133.37"/>
    <n v="1"/>
    <n v="133.37"/>
    <n v="84.590000149999995"/>
    <n v="48.77999985000001"/>
    <n v="84.590000149999995"/>
  </r>
  <r>
    <n v="30712"/>
    <d v="2018-01-24T00:00:00"/>
    <s v="24-Jan-18"/>
    <x v="1"/>
    <x v="0"/>
    <n v="6855"/>
    <x v="411"/>
    <x v="137"/>
    <x v="0"/>
    <x v="0"/>
    <x v="0"/>
    <x v="1"/>
    <n v="403"/>
    <x v="1"/>
    <n v="133.37"/>
    <n v="1"/>
    <n v="133.37"/>
    <n v="84.590000149999995"/>
    <n v="48.77999985000001"/>
    <n v="84.590000149999995"/>
  </r>
  <r>
    <n v="30712"/>
    <d v="2018-01-24T00:00:00"/>
    <s v="24-Jan-18"/>
    <x v="1"/>
    <x v="0"/>
    <n v="6855"/>
    <x v="411"/>
    <x v="137"/>
    <x v="0"/>
    <x v="0"/>
    <x v="0"/>
    <x v="1"/>
    <n v="403"/>
    <x v="1"/>
    <n v="133.37"/>
    <n v="1"/>
    <n v="133.37"/>
    <n v="84.590000149999995"/>
    <n v="48.77999985000001"/>
    <n v="84.590000149999995"/>
  </r>
  <r>
    <n v="66636"/>
    <d v="2018-01-24T00:00:00"/>
    <s v="24-Jan-18"/>
    <x v="1"/>
    <x v="0"/>
    <n v="11073"/>
    <x v="1"/>
    <x v="110"/>
    <x v="0"/>
    <x v="0"/>
    <x v="0"/>
    <x v="6"/>
    <n v="365"/>
    <x v="1"/>
    <n v="94.75"/>
    <n v="4"/>
    <n v="379"/>
    <n v="122.2799988"/>
    <n v="256.72000120000001"/>
    <n v="30.5699997"/>
  </r>
  <r>
    <n v="46791"/>
    <d v="2018-01-23T00:00:00"/>
    <s v="23-Jan-18"/>
    <x v="2"/>
    <x v="0"/>
    <n v="197"/>
    <x v="1"/>
    <x v="9"/>
    <x v="1"/>
    <x v="1"/>
    <x v="2"/>
    <x v="29"/>
    <n v="917"/>
    <x v="4"/>
    <n v="26.95"/>
    <n v="5"/>
    <n v="134.75"/>
    <n v="93.450002649999988"/>
    <n v="41.299997350000012"/>
    <n v="18.690000529999999"/>
  </r>
  <r>
    <n v="28657"/>
    <d v="2018-01-23T00:00:00"/>
    <s v="23-Jan-18"/>
    <x v="2"/>
    <x v="0"/>
    <n v="1306"/>
    <x v="198"/>
    <x v="9"/>
    <x v="1"/>
    <x v="1"/>
    <x v="2"/>
    <x v="21"/>
    <n v="627"/>
    <x v="0"/>
    <n v="165"/>
    <n v="5"/>
    <n v="825"/>
    <n v="613.65001700000005"/>
    <n v="211.34998299999995"/>
    <n v="122.73000340000002"/>
  </r>
  <r>
    <n v="26577"/>
    <d v="2018-01-23T00:00:00"/>
    <s v="23-Jan-18"/>
    <x v="2"/>
    <x v="0"/>
    <n v="5533"/>
    <x v="584"/>
    <x v="9"/>
    <x v="1"/>
    <x v="1"/>
    <x v="2"/>
    <x v="13"/>
    <n v="926"/>
    <x v="0"/>
    <n v="14.99"/>
    <n v="5"/>
    <n v="74.95"/>
    <n v="35.399999620000003"/>
    <n v="39.55000038"/>
    <n v="7.0799999240000009"/>
  </r>
  <r>
    <n v="34773"/>
    <d v="2018-01-23T00:00:00"/>
    <s v="23-Jan-18"/>
    <x v="2"/>
    <x v="0"/>
    <n v="11169"/>
    <x v="293"/>
    <x v="14"/>
    <x v="1"/>
    <x v="0"/>
    <x v="0"/>
    <x v="16"/>
    <n v="502"/>
    <x v="5"/>
    <n v="65"/>
    <n v="3"/>
    <n v="195"/>
    <n v="100.79999541000001"/>
    <n v="94.200004589999992"/>
    <n v="33.599998470000003"/>
  </r>
  <r>
    <n v="62419"/>
    <d v="2018-01-23T00:00:00"/>
    <s v="23-Jan-18"/>
    <x v="2"/>
    <x v="0"/>
    <n v="6600"/>
    <x v="1"/>
    <x v="149"/>
    <x v="0"/>
    <x v="0"/>
    <x v="2"/>
    <x v="9"/>
    <n v="191"/>
    <x v="5"/>
    <n v="85"/>
    <n v="4"/>
    <n v="340"/>
    <n v="219.11999520000001"/>
    <n v="120.88000479999999"/>
    <n v="54.779998800000001"/>
  </r>
  <r>
    <n v="44452"/>
    <d v="2018-01-23T00:00:00"/>
    <s v="23-Jan-18"/>
    <x v="2"/>
    <x v="0"/>
    <n v="1250"/>
    <x v="1"/>
    <x v="81"/>
    <x v="0"/>
    <x v="0"/>
    <x v="2"/>
    <x v="16"/>
    <n v="502"/>
    <x v="5"/>
    <n v="65"/>
    <n v="4"/>
    <n v="260"/>
    <n v="134.39999388000001"/>
    <n v="125.60000611999999"/>
    <n v="33.599998470000003"/>
  </r>
  <r>
    <n v="43257"/>
    <d v="2018-01-23T00:00:00"/>
    <s v="23-Jan-18"/>
    <x v="2"/>
    <x v="0"/>
    <n v="4062"/>
    <x v="1"/>
    <x v="58"/>
    <x v="0"/>
    <x v="0"/>
    <x v="0"/>
    <x v="1"/>
    <n v="403"/>
    <x v="1"/>
    <n v="133.37"/>
    <n v="1"/>
    <n v="133.37"/>
    <n v="84.590000149999995"/>
    <n v="48.77999985000001"/>
    <n v="84.590000149999995"/>
  </r>
  <r>
    <n v="62603"/>
    <d v="2018-01-22T00:00:00"/>
    <s v="22-Jan-18"/>
    <x v="3"/>
    <x v="0"/>
    <n v="6255"/>
    <x v="1"/>
    <x v="9"/>
    <x v="1"/>
    <x v="1"/>
    <x v="0"/>
    <x v="6"/>
    <n v="365"/>
    <x v="1"/>
    <n v="94.75"/>
    <n v="1"/>
    <n v="94.75"/>
    <n v="30.5699997"/>
    <n v="64.180000300000003"/>
    <n v="30.5699997"/>
  </r>
  <r>
    <n v="37669"/>
    <d v="2018-01-22T00:00:00"/>
    <s v="22-Jan-18"/>
    <x v="3"/>
    <x v="0"/>
    <n v="6405"/>
    <x v="236"/>
    <x v="38"/>
    <x v="1"/>
    <x v="0"/>
    <x v="0"/>
    <x v="6"/>
    <n v="365"/>
    <x v="1"/>
    <n v="94.75"/>
    <n v="3"/>
    <n v="284.25"/>
    <n v="91.709999100000005"/>
    <n v="192.5400009"/>
    <n v="30.5699997"/>
  </r>
  <r>
    <n v="45987"/>
    <d v="2018-01-22T00:00:00"/>
    <s v="22-Jan-18"/>
    <x v="3"/>
    <x v="0"/>
    <n v="9419"/>
    <x v="1"/>
    <x v="17"/>
    <x v="0"/>
    <x v="0"/>
    <x v="2"/>
    <x v="6"/>
    <n v="365"/>
    <x v="1"/>
    <n v="94.75"/>
    <n v="4"/>
    <n v="379"/>
    <n v="122.2799988"/>
    <n v="256.72000120000001"/>
    <n v="30.5699997"/>
  </r>
  <r>
    <n v="16811"/>
    <d v="2018-01-22T00:00:00"/>
    <s v="22-Jan-18"/>
    <x v="3"/>
    <x v="0"/>
    <n v="6906"/>
    <x v="233"/>
    <x v="71"/>
    <x v="0"/>
    <x v="0"/>
    <x v="2"/>
    <x v="9"/>
    <n v="191"/>
    <x v="5"/>
    <n v="85"/>
    <n v="4"/>
    <n v="340"/>
    <n v="219.11999520000001"/>
    <n v="120.88000479999999"/>
    <n v="54.779998800000001"/>
  </r>
  <r>
    <n v="26510"/>
    <d v="2018-01-22T00:00:00"/>
    <s v="22-Jan-18"/>
    <x v="3"/>
    <x v="0"/>
    <n v="3554"/>
    <x v="1"/>
    <x v="10"/>
    <x v="0"/>
    <x v="0"/>
    <x v="2"/>
    <x v="24"/>
    <n v="44"/>
    <x v="1"/>
    <n v="94.75"/>
    <n v="2"/>
    <n v="189.5"/>
    <n v="148.17999268"/>
    <n v="41.320007320000002"/>
    <n v="74.089996339999999"/>
  </r>
  <r>
    <n v="48042"/>
    <d v="2018-01-22T00:00:00"/>
    <s v="22-Jan-18"/>
    <x v="3"/>
    <x v="0"/>
    <n v="4104"/>
    <x v="294"/>
    <x v="70"/>
    <x v="0"/>
    <x v="0"/>
    <x v="0"/>
    <x v="67"/>
    <n v="116"/>
    <x v="5"/>
    <n v="27.54"/>
    <n v="5"/>
    <n v="137.69999999999999"/>
    <n v="60.750007650000001"/>
    <n v="76.949992349999988"/>
    <n v="12.150001530000001"/>
  </r>
  <r>
    <n v="26402"/>
    <d v="2018-01-21T00:00:00"/>
    <s v="21-Jan-18"/>
    <x v="4"/>
    <x v="1"/>
    <n v="3230"/>
    <x v="135"/>
    <x v="9"/>
    <x v="1"/>
    <x v="1"/>
    <x v="2"/>
    <x v="6"/>
    <n v="365"/>
    <x v="1"/>
    <n v="94.75"/>
    <n v="5"/>
    <n v="473.75"/>
    <n v="152.8499985"/>
    <n v="320.90000150000003"/>
    <n v="30.5699997"/>
  </r>
  <r>
    <n v="17582"/>
    <d v="2018-01-21T00:00:00"/>
    <s v="21-Jan-18"/>
    <x v="4"/>
    <x v="1"/>
    <n v="5091"/>
    <x v="1"/>
    <x v="9"/>
    <x v="1"/>
    <x v="1"/>
    <x v="1"/>
    <x v="1"/>
    <n v="403"/>
    <x v="1"/>
    <n v="133.37"/>
    <n v="1"/>
    <n v="133.37"/>
    <n v="84.590000149999995"/>
    <n v="48.77999985000001"/>
    <n v="84.590000149999995"/>
  </r>
  <r>
    <n v="29181"/>
    <d v="2018-01-21T00:00:00"/>
    <s v="21-Jan-18"/>
    <x v="4"/>
    <x v="1"/>
    <n v="10969"/>
    <x v="659"/>
    <x v="9"/>
    <x v="1"/>
    <x v="1"/>
    <x v="2"/>
    <x v="9"/>
    <n v="191"/>
    <x v="5"/>
    <n v="85"/>
    <n v="5"/>
    <n v="425"/>
    <n v="273.89999399999999"/>
    <n v="151.10000600000001"/>
    <n v="54.779998800000001"/>
  </r>
  <r>
    <n v="37669"/>
    <d v="2018-01-21T00:00:00"/>
    <s v="21-Jan-18"/>
    <x v="4"/>
    <x v="1"/>
    <n v="6405"/>
    <x v="236"/>
    <x v="38"/>
    <x v="1"/>
    <x v="0"/>
    <x v="0"/>
    <x v="9"/>
    <n v="191"/>
    <x v="5"/>
    <n v="85"/>
    <n v="3"/>
    <n v="255"/>
    <n v="164.33999640000002"/>
    <n v="90.660003599999982"/>
    <n v="54.779998800000008"/>
  </r>
  <r>
    <n v="30519"/>
    <d v="2018-01-21T00:00:00"/>
    <s v="21-Jan-18"/>
    <x v="4"/>
    <x v="1"/>
    <n v="12205"/>
    <x v="1"/>
    <x v="4"/>
    <x v="0"/>
    <x v="0"/>
    <x v="0"/>
    <x v="1"/>
    <n v="403"/>
    <x v="1"/>
    <n v="133.37"/>
    <n v="1"/>
    <n v="133.37"/>
    <n v="84.590000149999995"/>
    <n v="48.77999985000001"/>
    <n v="84.590000149999995"/>
  </r>
  <r>
    <n v="43266"/>
    <d v="2018-01-21T00:00:00"/>
    <s v="21-Jan-18"/>
    <x v="4"/>
    <x v="1"/>
    <n v="5329"/>
    <x v="660"/>
    <x v="113"/>
    <x v="0"/>
    <x v="0"/>
    <x v="2"/>
    <x v="16"/>
    <n v="502"/>
    <x v="5"/>
    <n v="65"/>
    <n v="4"/>
    <n v="260"/>
    <n v="134.39999388000001"/>
    <n v="125.60000611999999"/>
    <n v="33.599998470000003"/>
  </r>
  <r>
    <n v="61848"/>
    <d v="2018-01-21T00:00:00"/>
    <s v="21-Jan-18"/>
    <x v="4"/>
    <x v="1"/>
    <n v="6397"/>
    <x v="661"/>
    <x v="10"/>
    <x v="0"/>
    <x v="0"/>
    <x v="2"/>
    <x v="9"/>
    <n v="191"/>
    <x v="5"/>
    <n v="85"/>
    <n v="4"/>
    <n v="340"/>
    <n v="219.11999520000001"/>
    <n v="120.88000479999999"/>
    <n v="54.779998800000001"/>
  </r>
  <r>
    <n v="43032"/>
    <d v="2018-01-20T00:00:00"/>
    <s v="20-Jan-18"/>
    <x v="5"/>
    <x v="1"/>
    <n v="8517"/>
    <x v="1"/>
    <x v="8"/>
    <x v="1"/>
    <x v="1"/>
    <x v="0"/>
    <x v="1"/>
    <n v="403"/>
    <x v="1"/>
    <n v="133.37"/>
    <n v="1"/>
    <n v="133.37"/>
    <n v="84.590000149999995"/>
    <n v="48.77999985000001"/>
    <n v="84.590000149999995"/>
  </r>
  <r>
    <n v="28441"/>
    <d v="2018-01-20T00:00:00"/>
    <s v="20-Jan-18"/>
    <x v="5"/>
    <x v="1"/>
    <n v="3948"/>
    <x v="1"/>
    <x v="9"/>
    <x v="1"/>
    <x v="1"/>
    <x v="2"/>
    <x v="9"/>
    <n v="191"/>
    <x v="5"/>
    <n v="85"/>
    <n v="5"/>
    <n v="425"/>
    <n v="273.89999399999999"/>
    <n v="151.10000600000001"/>
    <n v="54.779998800000001"/>
  </r>
  <r>
    <n v="34631"/>
    <d v="2018-01-20T00:00:00"/>
    <s v="20-Jan-18"/>
    <x v="5"/>
    <x v="1"/>
    <n v="47"/>
    <x v="140"/>
    <x v="9"/>
    <x v="1"/>
    <x v="0"/>
    <x v="0"/>
    <x v="9"/>
    <n v="191"/>
    <x v="5"/>
    <n v="85"/>
    <n v="3"/>
    <n v="255"/>
    <n v="164.33999640000002"/>
    <n v="90.660003599999982"/>
    <n v="54.779998800000008"/>
  </r>
  <r>
    <n v="21267"/>
    <d v="2018-01-20T00:00:00"/>
    <s v="20-Jan-18"/>
    <x v="5"/>
    <x v="1"/>
    <n v="5582"/>
    <x v="80"/>
    <x v="4"/>
    <x v="0"/>
    <x v="0"/>
    <x v="0"/>
    <x v="1"/>
    <n v="403"/>
    <x v="1"/>
    <n v="133.37"/>
    <n v="1"/>
    <n v="133.37"/>
    <n v="84.590000149999995"/>
    <n v="48.77999985000001"/>
    <n v="84.590000149999995"/>
  </r>
  <r>
    <n v="44677"/>
    <d v="2018-01-20T00:00:00"/>
    <s v="20-Jan-18"/>
    <x v="5"/>
    <x v="1"/>
    <n v="7272"/>
    <x v="662"/>
    <x v="294"/>
    <x v="0"/>
    <x v="0"/>
    <x v="2"/>
    <x v="16"/>
    <n v="502"/>
    <x v="5"/>
    <n v="65"/>
    <n v="4"/>
    <n v="260"/>
    <n v="134.39999388000001"/>
    <n v="125.60000611999999"/>
    <n v="33.599998470000003"/>
  </r>
  <r>
    <n v="42992"/>
    <d v="2018-01-19T00:00:00"/>
    <s v="19-Jan-18"/>
    <x v="6"/>
    <x v="0"/>
    <n v="3972"/>
    <x v="332"/>
    <x v="9"/>
    <x v="1"/>
    <x v="1"/>
    <x v="0"/>
    <x v="1"/>
    <n v="403"/>
    <x v="1"/>
    <n v="133.37"/>
    <n v="1"/>
    <n v="133.37"/>
    <n v="84.590000149999995"/>
    <n v="48.77999985000001"/>
    <n v="84.590000149999995"/>
  </r>
  <r>
    <n v="32090"/>
    <d v="2018-01-19T00:00:00"/>
    <s v="19-Jan-18"/>
    <x v="6"/>
    <x v="0"/>
    <n v="7864"/>
    <x v="1"/>
    <x v="34"/>
    <x v="1"/>
    <x v="0"/>
    <x v="0"/>
    <x v="67"/>
    <n v="116"/>
    <x v="5"/>
    <n v="27.54"/>
    <n v="3"/>
    <n v="82.62"/>
    <n v="36.450004590000006"/>
    <n v="46.169995409999999"/>
    <n v="12.150001530000003"/>
  </r>
  <r>
    <n v="24661"/>
    <d v="2018-01-19T00:00:00"/>
    <s v="19-Jan-18"/>
    <x v="6"/>
    <x v="0"/>
    <n v="5728"/>
    <x v="144"/>
    <x v="38"/>
    <x v="1"/>
    <x v="0"/>
    <x v="0"/>
    <x v="16"/>
    <n v="502"/>
    <x v="5"/>
    <n v="65"/>
    <n v="5"/>
    <n v="325"/>
    <n v="167.99999235000001"/>
    <n v="157.00000764999999"/>
    <n v="33.599998470000003"/>
  </r>
  <r>
    <n v="24314"/>
    <d v="2018-01-19T00:00:00"/>
    <s v="19-Jan-18"/>
    <x v="6"/>
    <x v="0"/>
    <n v="3567"/>
    <x v="663"/>
    <x v="56"/>
    <x v="0"/>
    <x v="0"/>
    <x v="0"/>
    <x v="1"/>
    <n v="403"/>
    <x v="1"/>
    <n v="133.37"/>
    <n v="1"/>
    <n v="133.37"/>
    <n v="84.590000149999995"/>
    <n v="48.77999985000001"/>
    <n v="84.590000149999995"/>
  </r>
  <r>
    <n v="42971"/>
    <d v="2018-01-19T00:00:00"/>
    <s v="19-Jan-18"/>
    <x v="6"/>
    <x v="0"/>
    <n v="5418"/>
    <x v="608"/>
    <x v="155"/>
    <x v="0"/>
    <x v="0"/>
    <x v="2"/>
    <x v="21"/>
    <n v="627"/>
    <x v="0"/>
    <n v="165"/>
    <n v="4"/>
    <n v="660"/>
    <n v="490.9200136"/>
    <n v="169.0799864"/>
    <n v="122.7300034"/>
  </r>
  <r>
    <n v="47758"/>
    <d v="2018-01-18T00:00:00"/>
    <s v="18-Jan-18"/>
    <x v="0"/>
    <x v="0"/>
    <n v="8293"/>
    <x v="468"/>
    <x v="9"/>
    <x v="1"/>
    <x v="1"/>
    <x v="0"/>
    <x v="4"/>
    <n v="957"/>
    <x v="3"/>
    <n v="80"/>
    <n v="1"/>
    <n v="80"/>
    <n v="47.430000309999997"/>
    <n v="32.569999690000003"/>
    <n v="47.430000309999997"/>
  </r>
  <r>
    <n v="39159"/>
    <d v="2018-01-18T00:00:00"/>
    <s v="18-Jan-18"/>
    <x v="0"/>
    <x v="0"/>
    <n v="11292"/>
    <x v="185"/>
    <x v="14"/>
    <x v="1"/>
    <x v="0"/>
    <x v="0"/>
    <x v="6"/>
    <n v="365"/>
    <x v="1"/>
    <n v="94.75"/>
    <n v="3"/>
    <n v="284.25"/>
    <n v="91.709999100000005"/>
    <n v="192.5400009"/>
    <n v="30.5699997"/>
  </r>
  <r>
    <n v="20529"/>
    <d v="2018-01-18T00:00:00"/>
    <s v="18-Jan-18"/>
    <x v="0"/>
    <x v="0"/>
    <n v="4497"/>
    <x v="1"/>
    <x v="25"/>
    <x v="1"/>
    <x v="0"/>
    <x v="0"/>
    <x v="16"/>
    <n v="502"/>
    <x v="5"/>
    <n v="65"/>
    <n v="5"/>
    <n v="325"/>
    <n v="167.99999235000001"/>
    <n v="157.00000764999999"/>
    <n v="33.599998470000003"/>
  </r>
  <r>
    <n v="42920"/>
    <d v="2018-01-18T00:00:00"/>
    <s v="18-Jan-18"/>
    <x v="0"/>
    <x v="0"/>
    <n v="716"/>
    <x v="664"/>
    <x v="11"/>
    <x v="1"/>
    <x v="0"/>
    <x v="0"/>
    <x v="1"/>
    <n v="403"/>
    <x v="1"/>
    <n v="133.37"/>
    <n v="1"/>
    <n v="133.37"/>
    <n v="84.590000149999995"/>
    <n v="48.77999985000001"/>
    <n v="84.590000149999995"/>
  </r>
  <r>
    <n v="42920"/>
    <d v="2018-01-18T00:00:00"/>
    <s v="18-Jan-18"/>
    <x v="0"/>
    <x v="0"/>
    <n v="716"/>
    <x v="664"/>
    <x v="11"/>
    <x v="1"/>
    <x v="0"/>
    <x v="0"/>
    <x v="4"/>
    <n v="957"/>
    <x v="3"/>
    <n v="80"/>
    <n v="1"/>
    <n v="80"/>
    <n v="47.430000309999997"/>
    <n v="32.569999690000003"/>
    <n v="47.430000309999997"/>
  </r>
  <r>
    <n v="30323"/>
    <d v="2018-01-18T00:00:00"/>
    <s v="18-Jan-18"/>
    <x v="0"/>
    <x v="0"/>
    <n v="11922"/>
    <x v="198"/>
    <x v="276"/>
    <x v="0"/>
    <x v="0"/>
    <x v="0"/>
    <x v="1"/>
    <n v="403"/>
    <x v="1"/>
    <n v="133.37"/>
    <n v="1"/>
    <n v="133.37"/>
    <n v="84.590000149999995"/>
    <n v="48.77999985000001"/>
    <n v="84.590000149999995"/>
  </r>
  <r>
    <n v="28355"/>
    <d v="2018-01-18T00:00:00"/>
    <s v="18-Jan-18"/>
    <x v="0"/>
    <x v="0"/>
    <n v="8622"/>
    <x v="1"/>
    <x v="40"/>
    <x v="0"/>
    <x v="0"/>
    <x v="0"/>
    <x v="1"/>
    <n v="403"/>
    <x v="1"/>
    <n v="133.37"/>
    <n v="1"/>
    <n v="133.37"/>
    <n v="84.590000149999995"/>
    <n v="48.77999985000001"/>
    <n v="84.590000149999995"/>
  </r>
  <r>
    <n v="26183"/>
    <d v="2018-01-18T00:00:00"/>
    <s v="18-Jan-18"/>
    <x v="0"/>
    <x v="0"/>
    <n v="9769"/>
    <x v="665"/>
    <x v="51"/>
    <x v="0"/>
    <x v="0"/>
    <x v="0"/>
    <x v="1"/>
    <n v="403"/>
    <x v="1"/>
    <n v="133.37"/>
    <n v="1"/>
    <n v="133.37"/>
    <n v="84.590000149999995"/>
    <n v="48.77999985000001"/>
    <n v="84.590000149999995"/>
  </r>
  <r>
    <n v="28249"/>
    <d v="2018-01-17T00:00:00"/>
    <s v="17-Jan-18"/>
    <x v="1"/>
    <x v="0"/>
    <n v="6145"/>
    <x v="415"/>
    <x v="9"/>
    <x v="1"/>
    <x v="1"/>
    <x v="2"/>
    <x v="9"/>
    <n v="191"/>
    <x v="5"/>
    <n v="85"/>
    <n v="5"/>
    <n v="425"/>
    <n v="273.89999399999999"/>
    <n v="151.10000600000001"/>
    <n v="54.779998800000001"/>
  </r>
  <r>
    <n v="48141"/>
    <d v="2018-01-17T00:00:00"/>
    <s v="17-Jan-18"/>
    <x v="1"/>
    <x v="0"/>
    <n v="6477"/>
    <x v="450"/>
    <x v="9"/>
    <x v="1"/>
    <x v="1"/>
    <x v="0"/>
    <x v="4"/>
    <n v="957"/>
    <x v="3"/>
    <n v="80"/>
    <n v="1"/>
    <n v="80"/>
    <n v="47.430000309999997"/>
    <n v="32.569999690000003"/>
    <n v="47.430000309999997"/>
  </r>
  <r>
    <n v="28292"/>
    <d v="2018-01-17T00:00:00"/>
    <s v="17-Jan-18"/>
    <x v="1"/>
    <x v="0"/>
    <n v="10533"/>
    <x v="1"/>
    <x v="14"/>
    <x v="1"/>
    <x v="0"/>
    <x v="0"/>
    <x v="18"/>
    <n v="924"/>
    <x v="0"/>
    <n v="14.99"/>
    <n v="3"/>
    <n v="44.97"/>
    <n v="24.389997480000002"/>
    <n v="20.580002519999997"/>
    <n v="8.1299991600000006"/>
  </r>
  <r>
    <n v="30921"/>
    <d v="2018-01-17T00:00:00"/>
    <s v="17-Jan-18"/>
    <x v="1"/>
    <x v="0"/>
    <n v="12223"/>
    <x v="666"/>
    <x v="21"/>
    <x v="1"/>
    <x v="0"/>
    <x v="0"/>
    <x v="6"/>
    <n v="365"/>
    <x v="1"/>
    <n v="94.75"/>
    <n v="5"/>
    <n v="473.75"/>
    <n v="152.8499985"/>
    <n v="320.90000150000003"/>
    <n v="30.5699997"/>
  </r>
  <r>
    <n v="64677"/>
    <d v="2018-01-17T00:00:00"/>
    <s v="17-Jan-18"/>
    <x v="1"/>
    <x v="0"/>
    <n v="3206"/>
    <x v="1"/>
    <x v="97"/>
    <x v="0"/>
    <x v="0"/>
    <x v="0"/>
    <x v="6"/>
    <n v="365"/>
    <x v="1"/>
    <n v="94.75"/>
    <n v="5"/>
    <n v="473.75"/>
    <n v="152.8499985"/>
    <n v="320.90000150000003"/>
    <n v="30.5699997"/>
  </r>
  <r>
    <n v="42828"/>
    <d v="2018-01-17T00:00:00"/>
    <s v="17-Jan-18"/>
    <x v="1"/>
    <x v="0"/>
    <n v="6422"/>
    <x v="172"/>
    <x v="10"/>
    <x v="0"/>
    <x v="0"/>
    <x v="0"/>
    <x v="6"/>
    <n v="365"/>
    <x v="1"/>
    <n v="94.75"/>
    <n v="1"/>
    <n v="94.75"/>
    <n v="30.5699997"/>
    <n v="64.180000300000003"/>
    <n v="30.5699997"/>
  </r>
  <r>
    <n v="30214"/>
    <d v="2018-01-17T00:00:00"/>
    <s v="17-Jan-18"/>
    <x v="1"/>
    <x v="0"/>
    <n v="4117"/>
    <x v="584"/>
    <x v="257"/>
    <x v="0"/>
    <x v="0"/>
    <x v="2"/>
    <x v="6"/>
    <n v="365"/>
    <x v="1"/>
    <n v="94.75"/>
    <n v="2"/>
    <n v="189.5"/>
    <n v="61.139999400000001"/>
    <n v="128.36000060000001"/>
    <n v="30.5699997"/>
  </r>
  <r>
    <n v="42882"/>
    <d v="2018-01-17T00:00:00"/>
    <s v="17-Jan-18"/>
    <x v="1"/>
    <x v="0"/>
    <n v="2041"/>
    <x v="116"/>
    <x v="98"/>
    <x v="0"/>
    <x v="0"/>
    <x v="2"/>
    <x v="9"/>
    <n v="191"/>
    <x v="5"/>
    <n v="85"/>
    <n v="4"/>
    <n v="340"/>
    <n v="219.11999520000001"/>
    <n v="120.88000479999999"/>
    <n v="54.779998800000001"/>
  </r>
  <r>
    <n v="75938"/>
    <d v="2018-01-17T00:00:00"/>
    <s v="17-Jan-18"/>
    <x v="1"/>
    <x v="0"/>
    <n v="19491"/>
    <x v="667"/>
    <x v="89"/>
    <x v="0"/>
    <x v="0"/>
    <x v="0"/>
    <x v="2"/>
    <n v="1360"/>
    <x v="2"/>
    <n v="370"/>
    <n v="1"/>
    <n v="370"/>
    <n v="249.0899963"/>
    <n v="120.9100037"/>
    <n v="249.0899963"/>
  </r>
  <r>
    <n v="14965"/>
    <d v="2018-01-16T00:00:00"/>
    <s v="16-Jan-18"/>
    <x v="2"/>
    <x v="0"/>
    <n v="3012"/>
    <x v="1"/>
    <x v="9"/>
    <x v="1"/>
    <x v="1"/>
    <x v="0"/>
    <x v="5"/>
    <n v="1004"/>
    <x v="4"/>
    <n v="460.58"/>
    <n v="1"/>
    <n v="460.58"/>
    <n v="268.7900085"/>
    <n v="191.78999149999999"/>
    <n v="268.7900085"/>
  </r>
  <r>
    <n v="42777"/>
    <d v="2018-01-16T00:00:00"/>
    <s v="16-Jan-18"/>
    <x v="2"/>
    <x v="0"/>
    <n v="4438"/>
    <x v="635"/>
    <x v="9"/>
    <x v="1"/>
    <x v="1"/>
    <x v="2"/>
    <x v="9"/>
    <n v="191"/>
    <x v="5"/>
    <n v="85"/>
    <n v="5"/>
    <n v="425"/>
    <n v="273.89999399999999"/>
    <n v="151.10000600000001"/>
    <n v="54.779998800000001"/>
  </r>
  <r>
    <n v="26054"/>
    <d v="2018-01-16T00:00:00"/>
    <s v="16-Jan-18"/>
    <x v="2"/>
    <x v="0"/>
    <n v="7614"/>
    <x v="234"/>
    <x v="9"/>
    <x v="1"/>
    <x v="1"/>
    <x v="2"/>
    <x v="6"/>
    <n v="365"/>
    <x v="1"/>
    <n v="94.75"/>
    <n v="5"/>
    <n v="473.75"/>
    <n v="152.8499985"/>
    <n v="320.90000150000003"/>
    <n v="30.5699997"/>
  </r>
  <r>
    <n v="26039"/>
    <d v="2018-01-16T00:00:00"/>
    <s v="16-Jan-18"/>
    <x v="2"/>
    <x v="0"/>
    <n v="8203"/>
    <x v="584"/>
    <x v="9"/>
    <x v="1"/>
    <x v="1"/>
    <x v="2"/>
    <x v="9"/>
    <n v="191"/>
    <x v="5"/>
    <n v="85"/>
    <n v="5"/>
    <n v="425"/>
    <n v="273.89999399999999"/>
    <n v="151.10000600000001"/>
    <n v="54.779998800000001"/>
  </r>
  <r>
    <n v="28193"/>
    <d v="2018-01-16T00:00:00"/>
    <s v="16-Jan-18"/>
    <x v="2"/>
    <x v="0"/>
    <n v="10013"/>
    <x v="1"/>
    <x v="27"/>
    <x v="1"/>
    <x v="0"/>
    <x v="0"/>
    <x v="6"/>
    <n v="365"/>
    <x v="1"/>
    <n v="94.75"/>
    <n v="5"/>
    <n v="473.75"/>
    <n v="152.8499985"/>
    <n v="320.90000150000003"/>
    <n v="30.5699997"/>
  </r>
  <r>
    <n v="42783"/>
    <d v="2018-01-16T00:00:00"/>
    <s v="16-Jan-18"/>
    <x v="2"/>
    <x v="0"/>
    <n v="7924"/>
    <x v="245"/>
    <x v="17"/>
    <x v="0"/>
    <x v="0"/>
    <x v="0"/>
    <x v="6"/>
    <n v="365"/>
    <x v="1"/>
    <n v="94.75"/>
    <n v="5"/>
    <n v="473.75"/>
    <n v="152.8499985"/>
    <n v="320.90000150000003"/>
    <n v="30.5699997"/>
  </r>
  <r>
    <n v="42751"/>
    <d v="2018-01-16T00:00:00"/>
    <s v="16-Jan-18"/>
    <x v="2"/>
    <x v="0"/>
    <n v="12255"/>
    <x v="449"/>
    <x v="10"/>
    <x v="0"/>
    <x v="0"/>
    <x v="0"/>
    <x v="9"/>
    <n v="191"/>
    <x v="5"/>
    <n v="85"/>
    <n v="4"/>
    <n v="340"/>
    <n v="219.11999520000001"/>
    <n v="120.88000479999999"/>
    <n v="54.779998800000001"/>
  </r>
  <r>
    <n v="26036"/>
    <d v="2018-01-16T00:00:00"/>
    <s v="16-Jan-18"/>
    <x v="2"/>
    <x v="0"/>
    <n v="10891"/>
    <x v="1"/>
    <x v="304"/>
    <x v="0"/>
    <x v="0"/>
    <x v="0"/>
    <x v="6"/>
    <n v="365"/>
    <x v="1"/>
    <n v="94.75"/>
    <n v="1"/>
    <n v="94.75"/>
    <n v="30.5699997"/>
    <n v="64.180000300000003"/>
    <n v="30.5699997"/>
  </r>
  <r>
    <n v="28168"/>
    <d v="2018-01-16T00:00:00"/>
    <s v="16-Jan-18"/>
    <x v="2"/>
    <x v="0"/>
    <n v="10081"/>
    <x v="390"/>
    <x v="23"/>
    <x v="0"/>
    <x v="0"/>
    <x v="0"/>
    <x v="6"/>
    <n v="365"/>
    <x v="1"/>
    <n v="94.75"/>
    <n v="1"/>
    <n v="94.75"/>
    <n v="30.5699997"/>
    <n v="64.180000300000003"/>
    <n v="30.5699997"/>
  </r>
  <r>
    <n v="30172"/>
    <d v="2018-01-16T00:00:00"/>
    <s v="16-Jan-18"/>
    <x v="2"/>
    <x v="0"/>
    <n v="1271"/>
    <x v="668"/>
    <x v="51"/>
    <x v="0"/>
    <x v="0"/>
    <x v="0"/>
    <x v="1"/>
    <n v="403"/>
    <x v="1"/>
    <n v="133.37"/>
    <n v="1"/>
    <n v="133.37"/>
    <n v="84.590000149999995"/>
    <n v="48.77999985000001"/>
    <n v="84.590000149999995"/>
  </r>
  <r>
    <n v="42271"/>
    <d v="2018-01-16T00:00:00"/>
    <s v="16-Jan-18"/>
    <x v="2"/>
    <x v="0"/>
    <n v="3905"/>
    <x v="1"/>
    <x v="51"/>
    <x v="0"/>
    <x v="0"/>
    <x v="0"/>
    <x v="1"/>
    <n v="403"/>
    <x v="1"/>
    <n v="133.37"/>
    <n v="1"/>
    <n v="133.37"/>
    <n v="84.590000149999995"/>
    <n v="48.77999985000001"/>
    <n v="84.590000149999995"/>
  </r>
  <r>
    <n v="16966"/>
    <d v="2018-01-15T00:00:00"/>
    <s v="15-Jan-18"/>
    <x v="3"/>
    <x v="0"/>
    <n v="1948"/>
    <x v="1"/>
    <x v="9"/>
    <x v="1"/>
    <x v="1"/>
    <x v="0"/>
    <x v="5"/>
    <n v="1004"/>
    <x v="4"/>
    <n v="460.58"/>
    <n v="1"/>
    <n v="460.58"/>
    <n v="268.7900085"/>
    <n v="191.78999149999999"/>
    <n v="268.7900085"/>
  </r>
  <r>
    <n v="42712"/>
    <d v="2018-01-15T00:00:00"/>
    <s v="15-Jan-18"/>
    <x v="3"/>
    <x v="0"/>
    <n v="11782"/>
    <x v="669"/>
    <x v="8"/>
    <x v="1"/>
    <x v="0"/>
    <x v="0"/>
    <x v="4"/>
    <n v="957"/>
    <x v="3"/>
    <n v="80"/>
    <n v="1"/>
    <n v="80"/>
    <n v="47.430000309999997"/>
    <n v="32.569999690000003"/>
    <n v="47.430000309999997"/>
  </r>
  <r>
    <n v="42739"/>
    <d v="2018-01-15T00:00:00"/>
    <s v="15-Jan-18"/>
    <x v="3"/>
    <x v="0"/>
    <n v="245"/>
    <x v="1"/>
    <x v="6"/>
    <x v="0"/>
    <x v="0"/>
    <x v="2"/>
    <x v="6"/>
    <n v="365"/>
    <x v="1"/>
    <n v="94.75"/>
    <n v="4"/>
    <n v="379"/>
    <n v="122.2799988"/>
    <n v="256.72000120000001"/>
    <n v="30.5699997"/>
  </r>
  <r>
    <n v="30085"/>
    <d v="2018-01-15T00:00:00"/>
    <s v="15-Jan-18"/>
    <x v="3"/>
    <x v="0"/>
    <n v="10071"/>
    <x v="349"/>
    <x v="137"/>
    <x v="0"/>
    <x v="0"/>
    <x v="0"/>
    <x v="6"/>
    <n v="365"/>
    <x v="1"/>
    <n v="94.75"/>
    <n v="1"/>
    <n v="94.75"/>
    <n v="30.5699997"/>
    <n v="64.180000300000003"/>
    <n v="30.5699997"/>
  </r>
  <r>
    <n v="30097"/>
    <d v="2018-01-15T00:00:00"/>
    <s v="15-Jan-18"/>
    <x v="3"/>
    <x v="0"/>
    <n v="489"/>
    <x v="1"/>
    <x v="58"/>
    <x v="0"/>
    <x v="0"/>
    <x v="0"/>
    <x v="6"/>
    <n v="365"/>
    <x v="1"/>
    <n v="94.75"/>
    <n v="1"/>
    <n v="94.75"/>
    <n v="30.5699997"/>
    <n v="64.180000300000003"/>
    <n v="30.5699997"/>
  </r>
  <r>
    <n v="42626"/>
    <d v="2018-01-15T00:00:00"/>
    <s v="15-Jan-18"/>
    <x v="3"/>
    <x v="0"/>
    <n v="1410"/>
    <x v="1"/>
    <x v="167"/>
    <x v="0"/>
    <x v="0"/>
    <x v="2"/>
    <x v="16"/>
    <n v="502"/>
    <x v="5"/>
    <n v="65"/>
    <n v="4"/>
    <n v="260"/>
    <n v="134.39999388000001"/>
    <n v="125.60000611999999"/>
    <n v="33.599998470000003"/>
  </r>
  <r>
    <n v="42658"/>
    <d v="2018-01-14T00:00:00"/>
    <s v="14-Jan-18"/>
    <x v="4"/>
    <x v="1"/>
    <n v="2078"/>
    <x v="10"/>
    <x v="9"/>
    <x v="1"/>
    <x v="1"/>
    <x v="2"/>
    <x v="6"/>
    <n v="365"/>
    <x v="1"/>
    <n v="94.75"/>
    <n v="5"/>
    <n v="473.75"/>
    <n v="152.8499985"/>
    <n v="320.90000150000003"/>
    <n v="30.5699997"/>
  </r>
  <r>
    <n v="30589"/>
    <d v="2018-01-14T00:00:00"/>
    <s v="14-Jan-18"/>
    <x v="4"/>
    <x v="1"/>
    <n v="11426"/>
    <x v="1"/>
    <x v="9"/>
    <x v="1"/>
    <x v="1"/>
    <x v="2"/>
    <x v="17"/>
    <n v="172"/>
    <x v="5"/>
    <n v="30"/>
    <n v="5"/>
    <n v="150"/>
    <n v="74.750003800000002"/>
    <n v="75.249996199999998"/>
    <n v="14.95000076"/>
  </r>
  <r>
    <n v="14651"/>
    <d v="2018-01-14T00:00:00"/>
    <s v="14-Jan-18"/>
    <x v="4"/>
    <x v="1"/>
    <n v="11887"/>
    <x v="1"/>
    <x v="9"/>
    <x v="1"/>
    <x v="1"/>
    <x v="0"/>
    <x v="4"/>
    <n v="957"/>
    <x v="3"/>
    <n v="80"/>
    <n v="1"/>
    <n v="80"/>
    <n v="47.430000309999997"/>
    <n v="32.569999690000003"/>
    <n v="47.430000309999997"/>
  </r>
  <r>
    <n v="28036"/>
    <d v="2018-01-14T00:00:00"/>
    <s v="14-Jan-18"/>
    <x v="4"/>
    <x v="1"/>
    <n v="702"/>
    <x v="1"/>
    <x v="209"/>
    <x v="0"/>
    <x v="0"/>
    <x v="0"/>
    <x v="1"/>
    <n v="403"/>
    <x v="1"/>
    <n v="133.37"/>
    <n v="1"/>
    <n v="133.37"/>
    <n v="84.590000149999995"/>
    <n v="48.77999985000001"/>
    <n v="84.590000149999995"/>
  </r>
  <r>
    <n v="30063"/>
    <d v="2018-01-14T00:00:00"/>
    <s v="14-Jan-18"/>
    <x v="4"/>
    <x v="1"/>
    <n v="9626"/>
    <x v="557"/>
    <x v="305"/>
    <x v="0"/>
    <x v="0"/>
    <x v="0"/>
    <x v="1"/>
    <n v="403"/>
    <x v="1"/>
    <n v="133.37"/>
    <n v="1"/>
    <n v="133.37"/>
    <n v="84.590000149999995"/>
    <n v="48.77999985000001"/>
    <n v="84.590000149999995"/>
  </r>
  <r>
    <n v="30044"/>
    <d v="2018-01-14T00:00:00"/>
    <s v="14-Jan-18"/>
    <x v="4"/>
    <x v="1"/>
    <n v="10438"/>
    <x v="98"/>
    <x v="97"/>
    <x v="0"/>
    <x v="0"/>
    <x v="0"/>
    <x v="1"/>
    <n v="403"/>
    <x v="1"/>
    <n v="133.37"/>
    <n v="1"/>
    <n v="133.37"/>
    <n v="84.590000149999995"/>
    <n v="48.77999985000001"/>
    <n v="84.590000149999995"/>
  </r>
  <r>
    <n v="17104"/>
    <d v="2018-01-14T00:00:00"/>
    <s v="14-Jan-18"/>
    <x v="4"/>
    <x v="1"/>
    <n v="2513"/>
    <x v="1"/>
    <x v="137"/>
    <x v="0"/>
    <x v="0"/>
    <x v="2"/>
    <x v="10"/>
    <n v="823"/>
    <x v="0"/>
    <n v="64.989999999999995"/>
    <n v="4"/>
    <n v="259.95999999999998"/>
    <n v="170.24000548000001"/>
    <n v="89.719994519999972"/>
    <n v="42.560001370000002"/>
  </r>
  <r>
    <n v="63303"/>
    <d v="2018-01-13T00:00:00"/>
    <s v="13-Jan-18"/>
    <x v="5"/>
    <x v="1"/>
    <n v="2574"/>
    <x v="242"/>
    <x v="9"/>
    <x v="1"/>
    <x v="1"/>
    <x v="0"/>
    <x v="4"/>
    <n v="957"/>
    <x v="3"/>
    <n v="80"/>
    <n v="1"/>
    <n v="80"/>
    <n v="47.430000309999997"/>
    <n v="32.569999690000003"/>
    <n v="47.430000309999997"/>
  </r>
  <r>
    <n v="25875"/>
    <d v="2018-01-13T00:00:00"/>
    <s v="13-Jan-18"/>
    <x v="5"/>
    <x v="1"/>
    <n v="7391"/>
    <x v="337"/>
    <x v="9"/>
    <x v="1"/>
    <x v="1"/>
    <x v="2"/>
    <x v="30"/>
    <n v="282"/>
    <x v="5"/>
    <n v="185"/>
    <n v="5"/>
    <n v="925"/>
    <n v="499.35001375000002"/>
    <n v="425.64998624999998"/>
    <n v="99.870002749999998"/>
  </r>
  <r>
    <n v="19327"/>
    <d v="2018-01-13T00:00:00"/>
    <s v="13-Jan-18"/>
    <x v="5"/>
    <x v="1"/>
    <n v="9426"/>
    <x v="1"/>
    <x v="0"/>
    <x v="0"/>
    <x v="0"/>
    <x v="2"/>
    <x v="16"/>
    <n v="502"/>
    <x v="5"/>
    <n v="65"/>
    <n v="4"/>
    <n v="260"/>
    <n v="134.39999388000001"/>
    <n v="125.60000611999999"/>
    <n v="33.599998470000003"/>
  </r>
  <r>
    <n v="8488"/>
    <d v="2018-01-13T00:00:00"/>
    <s v="13-Jan-18"/>
    <x v="5"/>
    <x v="1"/>
    <n v="9154"/>
    <x v="173"/>
    <x v="112"/>
    <x v="0"/>
    <x v="0"/>
    <x v="2"/>
    <x v="6"/>
    <n v="365"/>
    <x v="1"/>
    <n v="94.75"/>
    <n v="4"/>
    <n v="379"/>
    <n v="122.2799988"/>
    <n v="256.72000120000001"/>
    <n v="30.5699997"/>
  </r>
  <r>
    <n v="27957"/>
    <d v="2018-01-13T00:00:00"/>
    <s v="13-Jan-18"/>
    <x v="5"/>
    <x v="1"/>
    <n v="4618"/>
    <x v="1"/>
    <x v="78"/>
    <x v="0"/>
    <x v="0"/>
    <x v="0"/>
    <x v="1"/>
    <n v="403"/>
    <x v="1"/>
    <n v="133.37"/>
    <n v="1"/>
    <n v="133.37"/>
    <n v="84.590000149999995"/>
    <n v="48.77999985000001"/>
    <n v="84.590000149999995"/>
  </r>
  <r>
    <n v="29959"/>
    <d v="2018-01-13T00:00:00"/>
    <s v="13-Jan-18"/>
    <x v="5"/>
    <x v="1"/>
    <n v="11882"/>
    <x v="1"/>
    <x v="306"/>
    <x v="0"/>
    <x v="0"/>
    <x v="2"/>
    <x v="21"/>
    <n v="627"/>
    <x v="0"/>
    <n v="165"/>
    <n v="2"/>
    <n v="330"/>
    <n v="245.4600068"/>
    <n v="84.539993199999998"/>
    <n v="122.7300034"/>
  </r>
  <r>
    <n v="29993"/>
    <d v="2018-01-13T00:00:00"/>
    <s v="13-Jan-18"/>
    <x v="5"/>
    <x v="1"/>
    <n v="7229"/>
    <x v="1"/>
    <x v="216"/>
    <x v="0"/>
    <x v="0"/>
    <x v="2"/>
    <x v="9"/>
    <n v="191"/>
    <x v="5"/>
    <n v="85"/>
    <n v="2"/>
    <n v="170"/>
    <n v="109.5599976"/>
    <n v="60.440002399999997"/>
    <n v="54.779998800000001"/>
  </r>
  <r>
    <n v="56476"/>
    <d v="2018-01-12T00:00:00"/>
    <s v="12-Jan-18"/>
    <x v="6"/>
    <x v="0"/>
    <n v="9698"/>
    <x v="210"/>
    <x v="198"/>
    <x v="0"/>
    <x v="0"/>
    <x v="2"/>
    <x v="6"/>
    <n v="365"/>
    <x v="1"/>
    <n v="94.75"/>
    <n v="4"/>
    <n v="379"/>
    <n v="122.2799988"/>
    <n v="256.72000120000001"/>
    <n v="30.5699997"/>
  </r>
  <r>
    <n v="27918"/>
    <d v="2018-01-12T00:00:00"/>
    <s v="12-Jan-18"/>
    <x v="6"/>
    <x v="0"/>
    <n v="11286"/>
    <x v="116"/>
    <x v="160"/>
    <x v="0"/>
    <x v="0"/>
    <x v="0"/>
    <x v="6"/>
    <n v="365"/>
    <x v="1"/>
    <n v="94.75"/>
    <n v="1"/>
    <n v="94.75"/>
    <n v="30.5699997"/>
    <n v="64.180000300000003"/>
    <n v="30.5699997"/>
  </r>
  <r>
    <n v="27918"/>
    <d v="2018-01-12T00:00:00"/>
    <s v="12-Jan-18"/>
    <x v="6"/>
    <x v="0"/>
    <n v="11286"/>
    <x v="116"/>
    <x v="160"/>
    <x v="0"/>
    <x v="0"/>
    <x v="0"/>
    <x v="1"/>
    <n v="403"/>
    <x v="1"/>
    <n v="133.37"/>
    <n v="1"/>
    <n v="133.37"/>
    <n v="84.590000149999995"/>
    <n v="48.77999985000001"/>
    <n v="84.590000149999995"/>
  </r>
  <r>
    <n v="31296"/>
    <d v="2018-01-11T00:00:00"/>
    <s v="11-Jan-18"/>
    <x v="0"/>
    <x v="0"/>
    <n v="2546"/>
    <x v="1"/>
    <x v="11"/>
    <x v="1"/>
    <x v="0"/>
    <x v="0"/>
    <x v="16"/>
    <n v="502"/>
    <x v="5"/>
    <n v="65"/>
    <n v="3"/>
    <n v="195"/>
    <n v="100.79999541000001"/>
    <n v="94.200004589999992"/>
    <n v="33.599998470000003"/>
  </r>
  <r>
    <n v="738"/>
    <d v="2018-01-11T00:00:00"/>
    <s v="11-Jan-18"/>
    <x v="0"/>
    <x v="0"/>
    <n v="10042"/>
    <x v="593"/>
    <x v="229"/>
    <x v="0"/>
    <x v="0"/>
    <x v="2"/>
    <x v="6"/>
    <n v="365"/>
    <x v="1"/>
    <n v="94.75"/>
    <n v="4"/>
    <n v="379"/>
    <n v="122.2799988"/>
    <n v="256.72000120000001"/>
    <n v="30.5699997"/>
  </r>
  <r>
    <n v="27772"/>
    <d v="2018-01-10T00:00:00"/>
    <s v="10-Jan-18"/>
    <x v="1"/>
    <x v="0"/>
    <n v="9467"/>
    <x v="294"/>
    <x v="27"/>
    <x v="1"/>
    <x v="0"/>
    <x v="0"/>
    <x v="6"/>
    <n v="365"/>
    <x v="1"/>
    <n v="94.75"/>
    <n v="3"/>
    <n v="284.25"/>
    <n v="91.709999100000005"/>
    <n v="192.5400009"/>
    <n v="30.5699997"/>
  </r>
  <r>
    <n v="29746"/>
    <d v="2018-01-10T00:00:00"/>
    <s v="10-Jan-18"/>
    <x v="1"/>
    <x v="0"/>
    <n v="11924"/>
    <x v="342"/>
    <x v="307"/>
    <x v="1"/>
    <x v="0"/>
    <x v="0"/>
    <x v="6"/>
    <n v="365"/>
    <x v="1"/>
    <n v="94.75"/>
    <n v="1"/>
    <n v="94.75"/>
    <n v="30.5699997"/>
    <n v="64.180000300000003"/>
    <n v="30.5699997"/>
  </r>
  <r>
    <n v="29746"/>
    <d v="2018-01-10T00:00:00"/>
    <s v="10-Jan-18"/>
    <x v="1"/>
    <x v="0"/>
    <n v="11924"/>
    <x v="342"/>
    <x v="307"/>
    <x v="1"/>
    <x v="0"/>
    <x v="0"/>
    <x v="1"/>
    <n v="403"/>
    <x v="1"/>
    <n v="133.37"/>
    <n v="1"/>
    <n v="133.37"/>
    <n v="84.590000149999995"/>
    <n v="48.77999985000001"/>
    <n v="84.590000149999995"/>
  </r>
  <r>
    <n v="25665"/>
    <d v="2018-01-10T00:00:00"/>
    <s v="10-Jan-18"/>
    <x v="1"/>
    <x v="0"/>
    <n v="11650"/>
    <x v="1"/>
    <x v="21"/>
    <x v="1"/>
    <x v="0"/>
    <x v="0"/>
    <x v="6"/>
    <n v="365"/>
    <x v="1"/>
    <n v="94.75"/>
    <n v="3"/>
    <n v="284.25"/>
    <n v="91.709999100000005"/>
    <n v="192.5400009"/>
    <n v="30.5699997"/>
  </r>
  <r>
    <n v="42353"/>
    <d v="2018-01-10T00:00:00"/>
    <s v="10-Jan-18"/>
    <x v="1"/>
    <x v="0"/>
    <n v="5295"/>
    <x v="63"/>
    <x v="308"/>
    <x v="0"/>
    <x v="0"/>
    <x v="0"/>
    <x v="1"/>
    <n v="403"/>
    <x v="1"/>
    <n v="133.37"/>
    <n v="1"/>
    <n v="133.37"/>
    <n v="84.590000149999995"/>
    <n v="48.77999985000001"/>
    <n v="84.590000149999995"/>
  </r>
  <r>
    <n v="44388"/>
    <d v="2018-01-09T00:00:00"/>
    <s v="09-Jan-18"/>
    <x v="2"/>
    <x v="0"/>
    <n v="468"/>
    <x v="118"/>
    <x v="9"/>
    <x v="1"/>
    <x v="1"/>
    <x v="0"/>
    <x v="1"/>
    <n v="403"/>
    <x v="1"/>
    <n v="133.37"/>
    <n v="1"/>
    <n v="133.37"/>
    <n v="84.590000149999995"/>
    <n v="48.77999985000001"/>
    <n v="84.590000149999995"/>
  </r>
  <r>
    <n v="18009"/>
    <d v="2018-01-09T00:00:00"/>
    <s v="09-Jan-18"/>
    <x v="2"/>
    <x v="0"/>
    <n v="1222"/>
    <x v="116"/>
    <x v="9"/>
    <x v="1"/>
    <x v="1"/>
    <x v="0"/>
    <x v="1"/>
    <n v="403"/>
    <x v="1"/>
    <n v="133.37"/>
    <n v="1"/>
    <n v="133.37"/>
    <n v="84.590000149999995"/>
    <n v="48.77999985000001"/>
    <n v="84.590000149999995"/>
  </r>
  <r>
    <n v="50054"/>
    <d v="2018-01-09T00:00:00"/>
    <s v="09-Jan-18"/>
    <x v="2"/>
    <x v="0"/>
    <n v="1362"/>
    <x v="1"/>
    <x v="11"/>
    <x v="1"/>
    <x v="0"/>
    <x v="0"/>
    <x v="9"/>
    <n v="191"/>
    <x v="5"/>
    <n v="85"/>
    <n v="3"/>
    <n v="255"/>
    <n v="164.33999640000002"/>
    <n v="90.660003599999982"/>
    <n v="54.779998800000008"/>
  </r>
  <r>
    <n v="27729"/>
    <d v="2018-01-09T00:00:00"/>
    <s v="09-Jan-18"/>
    <x v="2"/>
    <x v="0"/>
    <n v="6721"/>
    <x v="598"/>
    <x v="97"/>
    <x v="0"/>
    <x v="0"/>
    <x v="0"/>
    <x v="1"/>
    <n v="403"/>
    <x v="1"/>
    <n v="133.37"/>
    <n v="1"/>
    <n v="133.37"/>
    <n v="84.590000149999995"/>
    <n v="48.77999985000001"/>
    <n v="84.590000149999995"/>
  </r>
  <r>
    <n v="19200"/>
    <d v="2018-01-08T00:00:00"/>
    <s v="08-Jan-18"/>
    <x v="3"/>
    <x v="0"/>
    <n v="7175"/>
    <x v="122"/>
    <x v="9"/>
    <x v="1"/>
    <x v="1"/>
    <x v="0"/>
    <x v="1"/>
    <n v="403"/>
    <x v="1"/>
    <n v="133.37"/>
    <n v="1"/>
    <n v="133.37"/>
    <n v="84.590000149999995"/>
    <n v="48.77999985000001"/>
    <n v="84.590000149999995"/>
  </r>
  <r>
    <n v="48434"/>
    <d v="2018-01-08T00:00:00"/>
    <s v="08-Jan-18"/>
    <x v="3"/>
    <x v="0"/>
    <n v="9451"/>
    <x v="1"/>
    <x v="27"/>
    <x v="1"/>
    <x v="0"/>
    <x v="0"/>
    <x v="16"/>
    <n v="502"/>
    <x v="5"/>
    <n v="65"/>
    <n v="5"/>
    <n v="325"/>
    <n v="167.99999235000001"/>
    <n v="157.00000764999999"/>
    <n v="33.599998470000003"/>
  </r>
  <r>
    <n v="48434"/>
    <d v="2018-01-08T00:00:00"/>
    <s v="08-Jan-18"/>
    <x v="3"/>
    <x v="0"/>
    <n v="9451"/>
    <x v="1"/>
    <x v="27"/>
    <x v="1"/>
    <x v="0"/>
    <x v="0"/>
    <x v="60"/>
    <n v="828"/>
    <x v="4"/>
    <n v="185"/>
    <n v="3"/>
    <n v="555"/>
    <n v="264.68999861999998"/>
    <n v="290.31000138000002"/>
    <n v="88.229999539999994"/>
  </r>
  <r>
    <n v="30305"/>
    <d v="2018-01-08T00:00:00"/>
    <s v="08-Jan-18"/>
    <x v="3"/>
    <x v="0"/>
    <n v="9702"/>
    <x v="271"/>
    <x v="27"/>
    <x v="1"/>
    <x v="0"/>
    <x v="0"/>
    <x v="21"/>
    <n v="627"/>
    <x v="0"/>
    <n v="165"/>
    <n v="3"/>
    <n v="495"/>
    <n v="368.19001020000002"/>
    <n v="126.80998979999998"/>
    <n v="122.7300034"/>
  </r>
  <r>
    <n v="44265"/>
    <d v="2018-01-08T00:00:00"/>
    <s v="08-Jan-18"/>
    <x v="3"/>
    <x v="0"/>
    <n v="7331"/>
    <x v="670"/>
    <x v="309"/>
    <x v="0"/>
    <x v="0"/>
    <x v="2"/>
    <x v="67"/>
    <n v="116"/>
    <x v="5"/>
    <n v="27.54"/>
    <n v="4"/>
    <n v="110.16"/>
    <n v="48.600006120000003"/>
    <n v="61.559993879999993"/>
    <n v="12.150001530000001"/>
  </r>
  <r>
    <n v="46416"/>
    <d v="2018-01-08T00:00:00"/>
    <s v="08-Jan-18"/>
    <x v="3"/>
    <x v="0"/>
    <n v="7967"/>
    <x v="135"/>
    <x v="137"/>
    <x v="0"/>
    <x v="0"/>
    <x v="2"/>
    <x v="9"/>
    <n v="191"/>
    <x v="5"/>
    <n v="85"/>
    <n v="4"/>
    <n v="340"/>
    <n v="219.11999520000001"/>
    <n v="120.88000479999999"/>
    <n v="54.779998800000001"/>
  </r>
  <r>
    <n v="44301"/>
    <d v="2018-01-08T00:00:00"/>
    <s v="08-Jan-18"/>
    <x v="3"/>
    <x v="0"/>
    <n v="12214"/>
    <x v="59"/>
    <x v="87"/>
    <x v="0"/>
    <x v="0"/>
    <x v="0"/>
    <x v="9"/>
    <n v="191"/>
    <x v="5"/>
    <n v="85"/>
    <n v="5"/>
    <n v="425"/>
    <n v="273.89999399999999"/>
    <n v="151.10000600000001"/>
    <n v="54.779998800000001"/>
  </r>
  <r>
    <n v="63972"/>
    <d v="2018-01-07T00:00:00"/>
    <s v="07-Jan-18"/>
    <x v="4"/>
    <x v="1"/>
    <n v="1962"/>
    <x v="1"/>
    <x v="9"/>
    <x v="1"/>
    <x v="1"/>
    <x v="0"/>
    <x v="1"/>
    <n v="403"/>
    <x v="1"/>
    <n v="133.37"/>
    <n v="1"/>
    <n v="133.37"/>
    <n v="84.590000149999995"/>
    <n v="48.77999985000001"/>
    <n v="84.590000149999995"/>
  </r>
  <r>
    <n v="49521"/>
    <d v="2018-01-07T00:00:00"/>
    <s v="07-Jan-18"/>
    <x v="4"/>
    <x v="1"/>
    <n v="9597"/>
    <x v="467"/>
    <x v="27"/>
    <x v="1"/>
    <x v="0"/>
    <x v="0"/>
    <x v="9"/>
    <n v="191"/>
    <x v="5"/>
    <n v="85"/>
    <n v="3"/>
    <n v="255"/>
    <n v="164.33999640000002"/>
    <n v="90.660003599999982"/>
    <n v="54.779998800000008"/>
  </r>
  <r>
    <n v="48374"/>
    <d v="2018-01-07T00:00:00"/>
    <s v="07-Jan-18"/>
    <x v="4"/>
    <x v="1"/>
    <n v="1834"/>
    <x v="4"/>
    <x v="11"/>
    <x v="1"/>
    <x v="0"/>
    <x v="0"/>
    <x v="9"/>
    <n v="191"/>
    <x v="5"/>
    <n v="85"/>
    <n v="5"/>
    <n v="425"/>
    <n v="273.89999399999999"/>
    <n v="151.10000600000001"/>
    <n v="54.779998800000001"/>
  </r>
  <r>
    <n v="71217"/>
    <d v="2018-01-06T00:00:00"/>
    <s v="06-Jan-18"/>
    <x v="5"/>
    <x v="1"/>
    <n v="14770"/>
    <x v="97"/>
    <x v="46"/>
    <x v="1"/>
    <x v="1"/>
    <x v="0"/>
    <x v="11"/>
    <n v="1353"/>
    <x v="5"/>
    <n v="9.59"/>
    <n v="1"/>
    <n v="9.59"/>
    <n v="3.6100006100000002"/>
    <n v="5.9799993899999997"/>
    <n v="3.6100006100000002"/>
  </r>
  <r>
    <n v="21941"/>
    <d v="2018-01-06T00:00:00"/>
    <s v="06-Jan-18"/>
    <x v="5"/>
    <x v="1"/>
    <n v="2796"/>
    <x v="400"/>
    <x v="9"/>
    <x v="1"/>
    <x v="1"/>
    <x v="2"/>
    <x v="27"/>
    <n v="835"/>
    <x v="0"/>
    <n v="185"/>
    <n v="5"/>
    <n v="925"/>
    <n v="514.9500084"/>
    <n v="410.0499916"/>
    <n v="102.99000168000001"/>
  </r>
  <r>
    <n v="27478"/>
    <d v="2018-01-06T00:00:00"/>
    <s v="06-Jan-18"/>
    <x v="5"/>
    <x v="1"/>
    <n v="11930"/>
    <x v="75"/>
    <x v="112"/>
    <x v="0"/>
    <x v="0"/>
    <x v="0"/>
    <x v="1"/>
    <n v="403"/>
    <x v="1"/>
    <n v="133.37"/>
    <n v="1"/>
    <n v="133.37"/>
    <n v="84.590000149999995"/>
    <n v="48.77999985000001"/>
    <n v="84.590000149999995"/>
  </r>
  <r>
    <n v="46308"/>
    <d v="2018-01-06T00:00:00"/>
    <s v="06-Jan-18"/>
    <x v="5"/>
    <x v="1"/>
    <n v="3372"/>
    <x v="1"/>
    <x v="164"/>
    <x v="0"/>
    <x v="0"/>
    <x v="0"/>
    <x v="21"/>
    <n v="627"/>
    <x v="0"/>
    <n v="165"/>
    <n v="5"/>
    <n v="825"/>
    <n v="613.65001700000005"/>
    <n v="211.34998299999995"/>
    <n v="122.73000340000002"/>
  </r>
  <r>
    <n v="44160"/>
    <d v="2018-01-06T00:00:00"/>
    <s v="06-Jan-18"/>
    <x v="5"/>
    <x v="1"/>
    <n v="9399"/>
    <x v="332"/>
    <x v="205"/>
    <x v="0"/>
    <x v="0"/>
    <x v="0"/>
    <x v="21"/>
    <n v="627"/>
    <x v="0"/>
    <n v="165"/>
    <n v="5"/>
    <n v="825"/>
    <n v="613.65001700000005"/>
    <n v="211.34998299999995"/>
    <n v="122.73000340000002"/>
  </r>
  <r>
    <n v="46224"/>
    <d v="2018-01-05T00:00:00"/>
    <s v="05-Jan-18"/>
    <x v="6"/>
    <x v="0"/>
    <n v="1820"/>
    <x v="82"/>
    <x v="9"/>
    <x v="1"/>
    <x v="1"/>
    <x v="0"/>
    <x v="6"/>
    <n v="365"/>
    <x v="1"/>
    <n v="94.75"/>
    <n v="1"/>
    <n v="94.75"/>
    <n v="30.5699997"/>
    <n v="64.180000300000003"/>
    <n v="30.5699997"/>
  </r>
  <r>
    <n v="48334"/>
    <d v="2018-01-05T00:00:00"/>
    <s v="05-Jan-18"/>
    <x v="6"/>
    <x v="0"/>
    <n v="6900"/>
    <x v="152"/>
    <x v="9"/>
    <x v="1"/>
    <x v="1"/>
    <x v="2"/>
    <x v="16"/>
    <n v="502"/>
    <x v="5"/>
    <n v="65"/>
    <n v="5"/>
    <n v="325"/>
    <n v="167.99999235000001"/>
    <n v="157.00000764999999"/>
    <n v="33.599998470000003"/>
  </r>
  <r>
    <n v="46229"/>
    <d v="2018-01-05T00:00:00"/>
    <s v="05-Jan-18"/>
    <x v="6"/>
    <x v="0"/>
    <n v="5643"/>
    <x v="601"/>
    <x v="69"/>
    <x v="0"/>
    <x v="0"/>
    <x v="2"/>
    <x v="9"/>
    <n v="191"/>
    <x v="5"/>
    <n v="85"/>
    <n v="4"/>
    <n v="340"/>
    <n v="219.11999520000001"/>
    <n v="120.88000479999999"/>
    <n v="54.779998800000001"/>
  </r>
  <r>
    <n v="26827"/>
    <d v="2018-01-04T00:00:00"/>
    <s v="04-Jan-18"/>
    <x v="0"/>
    <x v="0"/>
    <n v="1916"/>
    <x v="364"/>
    <x v="9"/>
    <x v="1"/>
    <x v="1"/>
    <x v="2"/>
    <x v="21"/>
    <n v="627"/>
    <x v="0"/>
    <n v="165"/>
    <n v="5"/>
    <n v="825"/>
    <n v="613.65001700000005"/>
    <n v="211.34998299999995"/>
    <n v="122.73000340000002"/>
  </r>
  <r>
    <n v="48193"/>
    <d v="2018-01-04T00:00:00"/>
    <s v="04-Jan-18"/>
    <x v="0"/>
    <x v="0"/>
    <n v="3471"/>
    <x v="547"/>
    <x v="81"/>
    <x v="0"/>
    <x v="0"/>
    <x v="0"/>
    <x v="28"/>
    <n v="905"/>
    <x v="0"/>
    <n v="52.99"/>
    <n v="4"/>
    <n v="211.96"/>
    <n v="143.44000244"/>
    <n v="68.519997560000007"/>
    <n v="35.86000061"/>
  </r>
  <r>
    <n v="41896"/>
    <d v="2018-01-03T00:00:00"/>
    <s v="03-Jan-18"/>
    <x v="1"/>
    <x v="0"/>
    <n v="289"/>
    <x v="609"/>
    <x v="280"/>
    <x v="0"/>
    <x v="0"/>
    <x v="0"/>
    <x v="1"/>
    <n v="403"/>
    <x v="1"/>
    <n v="133.37"/>
    <n v="1"/>
    <n v="133.37"/>
    <n v="84.590000149999995"/>
    <n v="48.77999985000001"/>
    <n v="84.590000149999995"/>
  </r>
  <r>
    <n v="31296"/>
    <d v="2018-01-01T00:00:00"/>
    <s v="01-Jan-18"/>
    <x v="3"/>
    <x v="0"/>
    <n v="2546"/>
    <x v="1"/>
    <x v="11"/>
    <x v="1"/>
    <x v="0"/>
    <x v="0"/>
    <x v="6"/>
    <n v="365"/>
    <x v="1"/>
    <n v="94.75"/>
    <n v="3"/>
    <n v="284.25"/>
    <n v="91.709999100000005"/>
    <n v="192.5400009"/>
    <n v="30.5699997"/>
  </r>
  <r>
    <n v="41785"/>
    <d v="2018-01-01T00:00:00"/>
    <s v="01-Jan-18"/>
    <x v="3"/>
    <x v="0"/>
    <n v="10819"/>
    <x v="409"/>
    <x v="113"/>
    <x v="0"/>
    <x v="0"/>
    <x v="0"/>
    <x v="21"/>
    <n v="627"/>
    <x v="0"/>
    <n v="165"/>
    <n v="4"/>
    <n v="660"/>
    <n v="490.9200136"/>
    <n v="169.0799864"/>
    <n v="122.7300034"/>
  </r>
  <r>
    <n v="21691"/>
    <d v="2018-01-01T00:00:00"/>
    <s v="01-Jan-18"/>
    <x v="3"/>
    <x v="0"/>
    <n v="532"/>
    <x v="1"/>
    <x v="190"/>
    <x v="0"/>
    <x v="0"/>
    <x v="0"/>
    <x v="8"/>
    <n v="818"/>
    <x v="0"/>
    <n v="46.69"/>
    <n v="2"/>
    <n v="93.38"/>
    <n v="59.380001059999998"/>
    <n v="33.999998939999998"/>
    <n v="29.690000529999999"/>
  </r>
  <r>
    <n v="88165"/>
    <d v="2021-01-04T00:00:00"/>
    <s v="04-Jan-21"/>
    <x v="3"/>
    <x v="0"/>
    <n v="2173"/>
    <x v="15"/>
    <x v="310"/>
    <x v="2"/>
    <x v="0"/>
    <x v="0"/>
    <x v="28"/>
    <n v="905"/>
    <x v="0"/>
    <n v="52.99"/>
    <n v="4"/>
    <n v="211.96"/>
    <n v="143.44000244"/>
    <n v="68.519997560000007"/>
    <n v="35.86000061"/>
  </r>
  <r>
    <n v="81876"/>
    <d v="2021-01-03T00:00:00"/>
    <s v="03-Jan-21"/>
    <x v="4"/>
    <x v="1"/>
    <n v="2789"/>
    <x v="10"/>
    <x v="310"/>
    <x v="2"/>
    <x v="0"/>
    <x v="0"/>
    <x v="1"/>
    <n v="403"/>
    <x v="1"/>
    <n v="133.37"/>
    <n v="1"/>
    <n v="133.37"/>
    <n v="84.590000149999995"/>
    <n v="48.77999985000001"/>
    <n v="84.590000149999995"/>
  </r>
  <r>
    <n v="81386"/>
    <d v="2021-01-02T00:00:00"/>
    <s v="02-Jan-21"/>
    <x v="5"/>
    <x v="1"/>
    <n v="2941"/>
    <x v="395"/>
    <x v="310"/>
    <x v="2"/>
    <x v="0"/>
    <x v="0"/>
    <x v="6"/>
    <n v="365"/>
    <x v="1"/>
    <n v="94.75"/>
    <n v="2"/>
    <n v="189.5"/>
    <n v="91.709999100000005"/>
    <n v="97.790000899999995"/>
    <n v="45.854999550000002"/>
  </r>
  <r>
    <n v="84743"/>
    <d v="2021-01-01T00:00:00"/>
    <s v="01-Jan-21"/>
    <x v="6"/>
    <x v="0"/>
    <n v="2839"/>
    <x v="671"/>
    <x v="310"/>
    <x v="2"/>
    <x v="0"/>
    <x v="0"/>
    <x v="21"/>
    <n v="627"/>
    <x v="0"/>
    <n v="165"/>
    <n v="5"/>
    <n v="825"/>
    <n v="490.9200136"/>
    <n v="334.0799864"/>
    <n v="98.184002719999995"/>
  </r>
  <r>
    <n v="81357"/>
    <d v="2021-01-01T00:00:00"/>
    <s v="01-Jan-21"/>
    <x v="6"/>
    <x v="0"/>
    <n v="2351"/>
    <x v="54"/>
    <x v="310"/>
    <x v="2"/>
    <x v="0"/>
    <x v="0"/>
    <x v="8"/>
    <n v="818"/>
    <x v="0"/>
    <n v="46.69"/>
    <n v="2"/>
    <n v="93.38"/>
    <n v="59.380001059999998"/>
    <n v="33.999998939999998"/>
    <n v="29.690000529999999"/>
  </r>
  <r>
    <n v="89723"/>
    <d v="2021-01-14T00:00:00"/>
    <s v="14-Jan-21"/>
    <x v="0"/>
    <x v="0"/>
    <n v="12037"/>
    <x v="672"/>
    <x v="311"/>
    <x v="2"/>
    <x v="1"/>
    <x v="2"/>
    <x v="17"/>
    <n v="172"/>
    <x v="5"/>
    <n v="30"/>
    <n v="5"/>
    <n v="150"/>
    <n v="74.750003800000002"/>
    <n v="75.249996199999998"/>
    <n v="14.95000076"/>
  </r>
  <r>
    <n v="88108"/>
    <d v="2021-01-14T00:00:00"/>
    <s v="14-Jan-21"/>
    <x v="0"/>
    <x v="0"/>
    <n v="12378"/>
    <x v="673"/>
    <x v="311"/>
    <x v="2"/>
    <x v="1"/>
    <x v="0"/>
    <x v="4"/>
    <n v="957"/>
    <x v="3"/>
    <n v="80"/>
    <n v="1"/>
    <n v="80"/>
    <n v="47.430000309999997"/>
    <n v="32.569999690000003"/>
    <n v="47.430000309999997"/>
  </r>
  <r>
    <n v="92371"/>
    <d v="2021-01-15T00:00:00"/>
    <s v="15-Jan-21"/>
    <x v="6"/>
    <x v="0"/>
    <n v="12175"/>
    <x v="674"/>
    <x v="83"/>
    <x v="2"/>
    <x v="0"/>
    <x v="0"/>
    <x v="1"/>
    <n v="403"/>
    <x v="1"/>
    <n v="133.37"/>
    <n v="1"/>
    <n v="133.37"/>
    <n v="84.590000149999995"/>
    <n v="48.77999985000001"/>
    <n v="84.590000149999995"/>
  </r>
  <r>
    <n v="94718"/>
    <d v="2021-01-16T00:00:00"/>
    <s v="16-Jan-21"/>
    <x v="5"/>
    <x v="1"/>
    <n v="12789"/>
    <x v="204"/>
    <x v="11"/>
    <x v="1"/>
    <x v="0"/>
    <x v="0"/>
    <x v="1"/>
    <n v="403"/>
    <x v="1"/>
    <n v="133.37"/>
    <n v="1"/>
    <n v="133.37"/>
    <n v="84.590000149999995"/>
    <n v="48.77999985000001"/>
    <n v="84.590000149999995"/>
  </r>
  <r>
    <n v="99820"/>
    <d v="2021-01-17T00:00:00"/>
    <s v="17-Jan-21"/>
    <x v="4"/>
    <x v="1"/>
    <n v="12624"/>
    <x v="675"/>
    <x v="58"/>
    <x v="0"/>
    <x v="0"/>
    <x v="0"/>
    <x v="1"/>
    <n v="403"/>
    <x v="1"/>
    <n v="133.37"/>
    <n v="1"/>
    <n v="133.37"/>
    <n v="84.590000149999995"/>
    <n v="48.77999985000001"/>
    <n v="84.590000149999995"/>
  </r>
  <r>
    <n v="99807"/>
    <d v="2021-01-18T00:00:00"/>
    <s v="18-Jan-21"/>
    <x v="3"/>
    <x v="0"/>
    <n v="12895"/>
    <x v="676"/>
    <x v="2"/>
    <x v="0"/>
    <x v="0"/>
    <x v="0"/>
    <x v="10"/>
    <n v="823"/>
    <x v="0"/>
    <n v="64.989999999999995"/>
    <n v="4"/>
    <n v="259.95999999999998"/>
    <n v="170.24000548000001"/>
    <n v="89.719994519999972"/>
    <n v="42.560001370000002"/>
  </r>
  <r>
    <n v="93173"/>
    <d v="2021-01-13T00:00:00"/>
    <s v="13-Jan-21"/>
    <x v="1"/>
    <x v="0"/>
    <n v="12396"/>
    <x v="656"/>
    <x v="13"/>
    <x v="1"/>
    <x v="1"/>
    <x v="0"/>
    <x v="4"/>
    <n v="957"/>
    <x v="3"/>
    <n v="80"/>
    <n v="1"/>
    <n v="80"/>
    <n v="47.430000309999997"/>
    <n v="32.569999690000003"/>
    <n v="47.430000309999997"/>
  </r>
  <r>
    <n v="94613"/>
    <d v="2021-01-13T00:00:00"/>
    <s v="13-Jan-21"/>
    <x v="1"/>
    <x v="0"/>
    <n v="12218"/>
    <x v="677"/>
    <x v="9"/>
    <x v="1"/>
    <x v="1"/>
    <x v="0"/>
    <x v="30"/>
    <n v="282"/>
    <x v="5"/>
    <n v="185"/>
    <n v="5"/>
    <n v="925"/>
    <n v="499.35001375000002"/>
    <n v="425.64998624999998"/>
    <n v="99.870002749999998"/>
  </r>
  <r>
    <n v="98225"/>
    <d v="2021-01-13T00:00:00"/>
    <s v="13-Jan-21"/>
    <x v="1"/>
    <x v="0"/>
    <n v="12312"/>
    <x v="678"/>
    <x v="9"/>
    <x v="1"/>
    <x v="0"/>
    <x v="0"/>
    <x v="16"/>
    <n v="502"/>
    <x v="5"/>
    <n v="65"/>
    <n v="4"/>
    <n v="260"/>
    <n v="134.39999388000001"/>
    <n v="125.60000611999999"/>
    <n v="33.599998470000003"/>
  </r>
  <r>
    <n v="97640"/>
    <d v="2021-01-13T00:00:00"/>
    <s v="13-Jan-21"/>
    <x v="1"/>
    <x v="0"/>
    <n v="12179"/>
    <x v="306"/>
    <x v="20"/>
    <x v="0"/>
    <x v="0"/>
    <x v="0"/>
    <x v="6"/>
    <n v="365"/>
    <x v="1"/>
    <n v="94.75"/>
    <n v="4"/>
    <n v="379"/>
    <n v="122.2799988"/>
    <n v="256.72000120000001"/>
    <n v="30.5699997"/>
  </r>
  <r>
    <n v="99371"/>
    <d v="2021-01-13T00:00:00"/>
    <s v="13-Jan-21"/>
    <x v="1"/>
    <x v="0"/>
    <n v="12175"/>
    <x v="674"/>
    <x v="83"/>
    <x v="2"/>
    <x v="0"/>
    <x v="0"/>
    <x v="1"/>
    <n v="403"/>
    <x v="1"/>
    <n v="133.37"/>
    <n v="1"/>
    <n v="133.37"/>
    <n v="84.590000149999995"/>
    <n v="48.77999985000001"/>
    <n v="84.590000149999995"/>
  </r>
  <r>
    <n v="82512"/>
    <d v="2021-01-13T00:00:00"/>
    <s v="13-Jan-21"/>
    <x v="1"/>
    <x v="0"/>
    <n v="12180"/>
    <x v="679"/>
    <x v="8"/>
    <x v="1"/>
    <x v="0"/>
    <x v="0"/>
    <x v="21"/>
    <n v="627"/>
    <x v="0"/>
    <n v="165"/>
    <n v="2"/>
    <n v="330"/>
    <n v="245.4600068"/>
    <n v="84.539993199999998"/>
    <n v="122.7300034"/>
  </r>
  <r>
    <n v="97371"/>
    <d v="2021-01-13T00:00:00"/>
    <s v="13-Jan-21"/>
    <x v="1"/>
    <x v="0"/>
    <n v="12007"/>
    <x v="308"/>
    <x v="190"/>
    <x v="0"/>
    <x v="0"/>
    <x v="0"/>
    <x v="9"/>
    <n v="191"/>
    <x v="5"/>
    <n v="85"/>
    <n v="2"/>
    <n v="170"/>
    <n v="109.5599976"/>
    <n v="60.440002399999997"/>
    <n v="54.779998800000001"/>
  </r>
  <r>
    <n v="90687"/>
    <d v="2021-01-12T00:00:00"/>
    <s v="12-Jan-21"/>
    <x v="2"/>
    <x v="0"/>
    <n v="12010"/>
    <x v="396"/>
    <x v="9"/>
    <x v="1"/>
    <x v="0"/>
    <x v="0"/>
    <x v="6"/>
    <n v="365"/>
    <x v="1"/>
    <n v="94.75"/>
    <n v="4"/>
    <n v="379"/>
    <n v="122.2799988"/>
    <n v="256.72000120000001"/>
    <n v="30.5699997"/>
  </r>
  <r>
    <n v="90125"/>
    <d v="2021-01-13T00:00:00"/>
    <s v="13-Jan-21"/>
    <x v="1"/>
    <x v="0"/>
    <n v="12944"/>
    <x v="680"/>
    <x v="11"/>
    <x v="1"/>
    <x v="0"/>
    <x v="0"/>
    <x v="6"/>
    <n v="365"/>
    <x v="1"/>
    <n v="94.75"/>
    <n v="1"/>
    <n v="94.75"/>
    <n v="30.5699997"/>
    <n v="64.180000300000003"/>
    <n v="30.5699997"/>
  </r>
  <r>
    <n v="97361"/>
    <d v="2021-01-14T00:00:00"/>
    <s v="14-Jan-21"/>
    <x v="0"/>
    <x v="0"/>
    <n v="12888"/>
    <x v="681"/>
    <x v="9"/>
    <x v="1"/>
    <x v="0"/>
    <x v="0"/>
    <x v="1"/>
    <n v="403"/>
    <x v="1"/>
    <n v="133.37"/>
    <n v="1"/>
    <n v="133.37"/>
    <n v="84.590000149999995"/>
    <n v="48.77999985000001"/>
    <n v="84.590000149999995"/>
  </r>
  <r>
    <n v="98361"/>
    <d v="2021-01-15T00:00:00"/>
    <s v="15-Jan-21"/>
    <x v="6"/>
    <x v="0"/>
    <n v="12776"/>
    <x v="682"/>
    <x v="307"/>
    <x v="1"/>
    <x v="0"/>
    <x v="0"/>
    <x v="16"/>
    <n v="502"/>
    <x v="5"/>
    <n v="65"/>
    <n v="3"/>
    <n v="195"/>
    <n v="100.79999541000001"/>
    <n v="94.200004589999992"/>
    <n v="33.599998470000003"/>
  </r>
  <r>
    <n v="89073"/>
    <d v="2021-01-16T00:00:00"/>
    <s v="16-Jan-21"/>
    <x v="5"/>
    <x v="1"/>
    <n v="12112"/>
    <x v="683"/>
    <x v="10"/>
    <x v="0"/>
    <x v="0"/>
    <x v="0"/>
    <x v="6"/>
    <n v="365"/>
    <x v="1"/>
    <n v="94.75"/>
    <n v="4"/>
    <n v="379"/>
    <n v="122.2799988"/>
    <n v="256.72000120000001"/>
    <n v="30.5699997"/>
  </r>
  <r>
    <n v="98417"/>
    <d v="2021-01-10T00:00:00"/>
    <s v="10-Jan-21"/>
    <x v="4"/>
    <x v="1"/>
    <n v="12199"/>
    <x v="684"/>
    <x v="27"/>
    <x v="1"/>
    <x v="0"/>
    <x v="0"/>
    <x v="6"/>
    <n v="365"/>
    <x v="1"/>
    <n v="94.75"/>
    <n v="3"/>
    <n v="284.25"/>
    <n v="91.709999100000005"/>
    <n v="192.5400009"/>
    <n v="30.5699997"/>
  </r>
  <r>
    <n v="85217"/>
    <d v="2021-01-10T00:00:00"/>
    <s v="10-Jan-21"/>
    <x v="4"/>
    <x v="1"/>
    <n v="12008"/>
    <x v="345"/>
    <x v="27"/>
    <x v="1"/>
    <x v="0"/>
    <x v="0"/>
    <x v="6"/>
    <n v="365"/>
    <x v="1"/>
    <n v="94.75"/>
    <n v="1"/>
    <n v="94.75"/>
    <n v="30.5699997"/>
    <n v="64.180000300000003"/>
    <n v="30.5699997"/>
  </r>
  <r>
    <n v="91623"/>
    <d v="2021-01-10T00:00:00"/>
    <s v="10-Jan-21"/>
    <x v="4"/>
    <x v="1"/>
    <n v="12059"/>
    <x v="685"/>
    <x v="8"/>
    <x v="1"/>
    <x v="0"/>
    <x v="0"/>
    <x v="1"/>
    <n v="403"/>
    <x v="1"/>
    <n v="133.37"/>
    <n v="1"/>
    <n v="133.37"/>
    <n v="84.590000149999995"/>
    <n v="48.77999985000001"/>
    <n v="84.590000149999995"/>
  </r>
  <r>
    <m/>
    <m/>
    <m/>
    <x v="7"/>
    <x v="2"/>
    <m/>
    <x v="686"/>
    <x v="312"/>
    <x v="3"/>
    <x v="2"/>
    <x v="3"/>
    <x v="68"/>
    <m/>
    <x v="8"/>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D401E-2120-4038-A397-EB6FCA1FEF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B21" firstHeaderRow="1" firstDataRow="1" firstDataCol="1" rowPageCount="1" colPageCount="1"/>
  <pivotFields count="20">
    <pivotField showAll="0"/>
    <pivotField showAll="0"/>
    <pivotField showAll="0"/>
    <pivotField showAll="0"/>
    <pivotField axis="axisPage" multipleItemSelectionAllowed="1" showAll="0">
      <items count="4">
        <item x="0"/>
        <item x="1"/>
        <item x="2"/>
        <item t="default"/>
      </items>
    </pivotField>
    <pivotField showAll="0"/>
    <pivotField showAll="0"/>
    <pivotField axis="axisRow" showAll="0" measureFilter="1" sortType="ascending">
      <items count="314">
        <item x="96"/>
        <item x="177"/>
        <item x="202"/>
        <item x="239"/>
        <item x="134"/>
        <item x="5"/>
        <item x="247"/>
        <item x="192"/>
        <item x="241"/>
        <item x="281"/>
        <item x="256"/>
        <item x="82"/>
        <item x="178"/>
        <item x="152"/>
        <item x="0"/>
        <item x="190"/>
        <item x="147"/>
        <item x="53"/>
        <item x="172"/>
        <item x="95"/>
        <item x="173"/>
        <item x="231"/>
        <item x="193"/>
        <item x="289"/>
        <item x="55"/>
        <item x="218"/>
        <item x="209"/>
        <item x="111"/>
        <item x="179"/>
        <item x="264"/>
        <item x="84"/>
        <item x="308"/>
        <item x="37"/>
        <item x="180"/>
        <item x="60"/>
        <item x="17"/>
        <item x="18"/>
        <item x="298"/>
        <item x="12"/>
        <item x="46"/>
        <item x="168"/>
        <item x="16"/>
        <item x="310"/>
        <item x="293"/>
        <item x="118"/>
        <item x="229"/>
        <item x="93"/>
        <item x="73"/>
        <item x="105"/>
        <item x="203"/>
        <item x="194"/>
        <item x="273"/>
        <item x="138"/>
        <item x="221"/>
        <item x="129"/>
        <item x="261"/>
        <item x="4"/>
        <item x="295"/>
        <item x="268"/>
        <item x="211"/>
        <item x="242"/>
        <item x="287"/>
        <item x="169"/>
        <item x="44"/>
        <item x="259"/>
        <item x="292"/>
        <item x="57"/>
        <item x="135"/>
        <item x="52"/>
        <item x="8"/>
        <item x="195"/>
        <item x="114"/>
        <item x="263"/>
        <item x="181"/>
        <item x="303"/>
        <item x="71"/>
        <item x="222"/>
        <item x="148"/>
        <item x="196"/>
        <item x="109"/>
        <item x="1"/>
        <item x="112"/>
        <item x="252"/>
        <item x="240"/>
        <item x="116"/>
        <item x="204"/>
        <item x="27"/>
        <item x="165"/>
        <item x="305"/>
        <item x="197"/>
        <item x="88"/>
        <item x="278"/>
        <item x="80"/>
        <item x="136"/>
        <item x="130"/>
        <item x="67"/>
        <item x="282"/>
        <item x="149"/>
        <item x="223"/>
        <item x="176"/>
        <item x="267"/>
        <item x="131"/>
        <item x="283"/>
        <item x="236"/>
        <item x="224"/>
        <item x="275"/>
        <item x="77"/>
        <item x="31"/>
        <item x="74"/>
        <item x="158"/>
        <item x="162"/>
        <item x="68"/>
        <item x="45"/>
        <item x="153"/>
        <item x="182"/>
        <item x="132"/>
        <item x="63"/>
        <item x="48"/>
        <item x="290"/>
        <item x="156"/>
        <item x="301"/>
        <item x="154"/>
        <item x="244"/>
        <item x="139"/>
        <item x="170"/>
        <item x="269"/>
        <item x="228"/>
        <item x="72"/>
        <item x="286"/>
        <item x="258"/>
        <item x="92"/>
        <item x="245"/>
        <item x="14"/>
        <item x="271"/>
        <item x="85"/>
        <item x="253"/>
        <item x="39"/>
        <item x="29"/>
        <item x="163"/>
        <item x="219"/>
        <item x="94"/>
        <item x="143"/>
        <item x="115"/>
        <item x="56"/>
        <item x="32"/>
        <item x="126"/>
        <item x="276"/>
        <item x="198"/>
        <item x="65"/>
        <item x="199"/>
        <item x="272"/>
        <item x="243"/>
        <item x="294"/>
        <item x="127"/>
        <item x="90"/>
        <item x="277"/>
        <item x="235"/>
        <item x="119"/>
        <item x="91"/>
        <item x="210"/>
        <item x="279"/>
        <item x="248"/>
        <item x="75"/>
        <item x="61"/>
        <item x="254"/>
        <item x="49"/>
        <item x="171"/>
        <item x="97"/>
        <item x="62"/>
        <item x="22"/>
        <item x="140"/>
        <item x="183"/>
        <item x="122"/>
        <item x="78"/>
        <item x="166"/>
        <item x="184"/>
        <item x="102"/>
        <item x="309"/>
        <item x="161"/>
        <item x="113"/>
        <item x="285"/>
        <item x="10"/>
        <item x="104"/>
        <item x="266"/>
        <item x="7"/>
        <item x="284"/>
        <item x="296"/>
        <item x="86"/>
        <item x="19"/>
        <item x="155"/>
        <item x="59"/>
        <item x="270"/>
        <item x="232"/>
        <item x="36"/>
        <item x="159"/>
        <item x="238"/>
        <item x="42"/>
        <item x="274"/>
        <item x="265"/>
        <item x="141"/>
        <item x="200"/>
        <item x="128"/>
        <item x="150"/>
        <item x="201"/>
        <item x="299"/>
        <item x="6"/>
        <item x="120"/>
        <item x="43"/>
        <item x="226"/>
        <item x="28"/>
        <item x="185"/>
        <item x="66"/>
        <item x="246"/>
        <item x="83"/>
        <item x="25"/>
        <item x="123"/>
        <item x="306"/>
        <item x="280"/>
        <item x="212"/>
        <item x="117"/>
        <item x="15"/>
        <item x="121"/>
        <item x="81"/>
        <item x="233"/>
        <item x="3"/>
        <item x="174"/>
        <item x="260"/>
        <item x="307"/>
        <item x="20"/>
        <item x="33"/>
        <item x="216"/>
        <item x="64"/>
        <item x="34"/>
        <item x="110"/>
        <item x="21"/>
        <item x="70"/>
        <item x="137"/>
        <item x="79"/>
        <item x="304"/>
        <item x="208"/>
        <item x="302"/>
        <item x="30"/>
        <item x="40"/>
        <item x="213"/>
        <item x="160"/>
        <item x="58"/>
        <item x="288"/>
        <item x="164"/>
        <item x="311"/>
        <item x="291"/>
        <item x="257"/>
        <item x="26"/>
        <item x="230"/>
        <item x="13"/>
        <item x="106"/>
        <item x="186"/>
        <item x="142"/>
        <item x="76"/>
        <item x="41"/>
        <item x="187"/>
        <item x="98"/>
        <item x="54"/>
        <item x="151"/>
        <item x="225"/>
        <item x="23"/>
        <item x="51"/>
        <item x="89"/>
        <item x="207"/>
        <item x="167"/>
        <item x="300"/>
        <item x="35"/>
        <item x="249"/>
        <item x="2"/>
        <item x="69"/>
        <item x="99"/>
        <item x="188"/>
        <item x="146"/>
        <item x="189"/>
        <item x="157"/>
        <item x="108"/>
        <item x="191"/>
        <item x="50"/>
        <item x="87"/>
        <item x="133"/>
        <item x="124"/>
        <item x="144"/>
        <item x="11"/>
        <item x="125"/>
        <item x="205"/>
        <item x="206"/>
        <item x="262"/>
        <item x="103"/>
        <item x="217"/>
        <item x="227"/>
        <item x="9"/>
        <item x="214"/>
        <item x="215"/>
        <item x="250"/>
        <item x="175"/>
        <item x="297"/>
        <item x="220"/>
        <item x="101"/>
        <item x="234"/>
        <item x="237"/>
        <item x="24"/>
        <item x="255"/>
        <item x="107"/>
        <item x="251"/>
        <item x="100"/>
        <item x="38"/>
        <item x="145"/>
        <item x="47"/>
        <item x="312"/>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showAll="0"/>
    <pivotField showAll="0"/>
    <pivotField dataField="1" showAll="0"/>
    <pivotField showAll="0"/>
  </pivotFields>
  <rowFields count="1">
    <field x="7"/>
  </rowFields>
  <rowItems count="16">
    <i>
      <x v="312"/>
    </i>
    <i>
      <x v="40"/>
    </i>
    <i>
      <x v="208"/>
    </i>
    <i>
      <x v="120"/>
    </i>
    <i>
      <x v="160"/>
    </i>
    <i>
      <x v="84"/>
    </i>
    <i>
      <x v="196"/>
    </i>
    <i>
      <x v="102"/>
    </i>
    <i>
      <x v="58"/>
    </i>
    <i>
      <x v="153"/>
    </i>
    <i>
      <x v="249"/>
    </i>
    <i>
      <x v="31"/>
    </i>
    <i>
      <x v="269"/>
    </i>
    <i>
      <x v="88"/>
    </i>
    <i>
      <x v="79"/>
    </i>
    <i t="grand">
      <x/>
    </i>
  </rowItems>
  <colItems count="1">
    <i/>
  </colItems>
  <pageFields count="1">
    <pageField fld="4" hier="-1"/>
  </pageFields>
  <dataFields count="1">
    <dataField name="Sum of Profit" fld="18" baseField="0" baseItem="0"/>
  </dataFields>
  <formats count="2">
    <format dxfId="80">
      <pivotArea collapsedLevelsAreSubtotals="1" fieldPosition="0">
        <references count="1">
          <reference field="7" count="14">
            <x v="31"/>
            <x v="40"/>
            <x v="58"/>
            <x v="79"/>
            <x v="84"/>
            <x v="88"/>
            <x v="102"/>
            <x v="120"/>
            <x v="153"/>
            <x v="160"/>
            <x v="196"/>
            <x v="208"/>
            <x v="249"/>
            <x v="269"/>
          </reference>
        </references>
      </pivotArea>
    </format>
    <format dxfId="79">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filters count="1">
    <filter fld="7"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646144-599F-448D-9BD9-E7FE0FEAFC7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Quantity" fld="15" baseField="0" baseItem="0" numFmtId="164"/>
  </dataFields>
  <formats count="3">
    <format dxfId="39">
      <pivotArea type="all" dataOnly="0" outline="0" fieldPosition="0"/>
    </format>
    <format dxfId="38">
      <pivotArea outline="0" collapsedLevelsAreSubtotals="1" fieldPosition="0"/>
    </format>
    <format dxfId="37">
      <pivotArea dataOnly="0" labelOnly="1" outline="0" axis="axisValues" fieldPosition="0"/>
    </format>
  </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931E5A-F7D7-477E-B7F0-9E944907C1D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9:G19" firstHeaderRow="0" firstDataRow="1" firstDataCol="1"/>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showAll="0"/>
    <pivotField showAll="0"/>
    <pivotField axis="axisRow" showAll="0">
      <items count="10">
        <item x="7"/>
        <item x="5"/>
        <item x="3"/>
        <item x="2"/>
        <item x="6"/>
        <item x="0"/>
        <item x="4"/>
        <item x="1"/>
        <item x="8"/>
        <item t="default"/>
      </items>
    </pivotField>
    <pivotField showAll="0"/>
    <pivotField showAll="0"/>
    <pivotField dataField="1" showAll="0"/>
    <pivotField showAll="0"/>
    <pivotField dataField="1" showAll="0"/>
    <pivotField showAll="0"/>
  </pivotFields>
  <rowFields count="1">
    <field x="13"/>
  </rowFields>
  <rowItems count="10">
    <i>
      <x/>
    </i>
    <i>
      <x v="1"/>
    </i>
    <i>
      <x v="2"/>
    </i>
    <i>
      <x v="3"/>
    </i>
    <i>
      <x v="4"/>
    </i>
    <i>
      <x v="5"/>
    </i>
    <i>
      <x v="6"/>
    </i>
    <i>
      <x v="7"/>
    </i>
    <i>
      <x v="8"/>
    </i>
    <i t="grand">
      <x/>
    </i>
  </rowItems>
  <colFields count="1">
    <field x="-2"/>
  </colFields>
  <colItems count="2">
    <i>
      <x/>
    </i>
    <i i="1">
      <x v="1"/>
    </i>
  </colItems>
  <dataFields count="2">
    <dataField name="Sum of Sales" fld="16" baseField="0" baseItem="0"/>
    <dataField name="Sum of Profit" fld="18" baseField="0" baseItem="0"/>
  </dataFields>
  <formats count="6">
    <format dxfId="45">
      <pivotArea type="all" dataOnly="0" outline="0" fieldPosition="0"/>
    </format>
    <format dxfId="44">
      <pivotArea outline="0" collapsedLevelsAreSubtotals="1" fieldPosition="0"/>
    </format>
    <format dxfId="43">
      <pivotArea field="13" type="button" dataOnly="0" labelOnly="1" outline="0" axis="axisRow" fieldPosition="0"/>
    </format>
    <format dxfId="42">
      <pivotArea dataOnly="0" labelOnly="1" fieldPosition="0">
        <references count="1">
          <reference field="13" count="0"/>
        </references>
      </pivotArea>
    </format>
    <format dxfId="41">
      <pivotArea dataOnly="0" labelOnly="1" grandRow="1" outline="0" fieldPosition="0"/>
    </format>
    <format dxfId="40">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AABDE3-698D-469E-8E7B-E40B16DC5FD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G3" firstHeaderRow="1" firstDataRow="1" firstDataCol="0"/>
  <pivotFields count="20">
    <pivotField showAll="0"/>
    <pivotField showAll="0"/>
    <pivotField showAll="0"/>
    <pivotField showAll="0"/>
    <pivotField showAll="0">
      <items count="4">
        <item x="0"/>
        <item x="1"/>
        <item x="2"/>
        <item t="default"/>
      </items>
    </pivotField>
    <pivotField showAll="0"/>
    <pivotField dataField="1" showAll="0"/>
    <pivotField showAll="0"/>
    <pivotField showAll="0">
      <items count="5">
        <item x="1"/>
        <item x="2"/>
        <item x="0"/>
        <item x="3"/>
        <item t="default"/>
      </items>
    </pivotField>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 Last Name" fld="6" subtotal="count" baseField="0" baseItem="0" numFmtId="164"/>
  </dataFields>
  <formats count="3">
    <format dxfId="48">
      <pivotArea type="all" dataOnly="0" outline="0" fieldPosition="0"/>
    </format>
    <format dxfId="47">
      <pivotArea outline="0" collapsedLevelsAreSubtotals="1" fieldPosition="0"/>
    </format>
    <format dxfId="46">
      <pivotArea dataOnly="0" labelOnly="1" outline="0" axis="axisValues" fieldPosition="0"/>
    </format>
  </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CD0A3B-DF6F-4211-9952-54E5ACF04BE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I17:K21" firstHeaderRow="0" firstDataRow="1" firstDataCol="1"/>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axis="axisRow"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dataField="1" showAll="0"/>
    <pivotField showAll="0"/>
    <pivotField dataField="1" showAll="0"/>
    <pivotField showAll="0"/>
  </pivotFields>
  <rowFields count="1">
    <field x="9"/>
  </rowFields>
  <rowItems count="4">
    <i>
      <x/>
    </i>
    <i>
      <x v="1"/>
    </i>
    <i>
      <x v="2"/>
    </i>
    <i t="grand">
      <x/>
    </i>
  </rowItems>
  <colFields count="1">
    <field x="-2"/>
  </colFields>
  <colItems count="2">
    <i>
      <x/>
    </i>
    <i i="1">
      <x v="1"/>
    </i>
  </colItems>
  <dataFields count="2">
    <dataField name="Sum of Sales" fld="16" baseField="0" baseItem="0"/>
    <dataField name="Sum of Profit" fld="18" baseField="0" baseItem="0"/>
  </dataFields>
  <formats count="6">
    <format dxfId="54">
      <pivotArea type="all" dataOnly="0" outline="0" fieldPosition="0"/>
    </format>
    <format dxfId="53">
      <pivotArea outline="0" collapsedLevelsAreSubtotals="1" fieldPosition="0"/>
    </format>
    <format dxfId="52">
      <pivotArea field="9" type="button" dataOnly="0" labelOnly="1" outline="0" axis="axisRow" fieldPosition="0"/>
    </format>
    <format dxfId="51">
      <pivotArea dataOnly="0" labelOnly="1" fieldPosition="0">
        <references count="1">
          <reference field="9" count="0"/>
        </references>
      </pivotArea>
    </format>
    <format dxfId="50">
      <pivotArea dataOnly="0" labelOnly="1" grandRow="1" outline="0" fieldPosition="0"/>
    </format>
    <format dxfId="49">
      <pivotArea dataOnly="0" labelOnly="1" outline="0" fieldPosition="0">
        <references count="1">
          <reference field="4294967294" count="2">
            <x v="0"/>
            <x v="1"/>
          </reference>
        </references>
      </pivotArea>
    </format>
  </format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9" count="1" selected="0">
            <x v="0"/>
          </reference>
        </references>
      </pivotArea>
    </chartFormat>
    <chartFormat chart="23" format="12">
      <pivotArea type="data" outline="0" fieldPosition="0">
        <references count="2">
          <reference field="4294967294" count="1" selected="0">
            <x v="0"/>
          </reference>
          <reference field="9" count="1" selected="0">
            <x v="1"/>
          </reference>
        </references>
      </pivotArea>
    </chartFormat>
    <chartFormat chart="23" format="13">
      <pivotArea type="data" outline="0" fieldPosition="0">
        <references count="2">
          <reference field="4294967294" count="1" selected="0">
            <x v="0"/>
          </reference>
          <reference field="9" count="1" selected="0">
            <x v="2"/>
          </reference>
        </references>
      </pivotArea>
    </chartFormat>
    <chartFormat chart="23" format="14" series="1">
      <pivotArea type="data" outline="0" fieldPosition="0">
        <references count="1">
          <reference field="4294967294" count="1" selected="0">
            <x v="1"/>
          </reference>
        </references>
      </pivotArea>
    </chartFormat>
    <chartFormat chart="23" format="15">
      <pivotArea type="data" outline="0" fieldPosition="0">
        <references count="2">
          <reference field="4294967294" count="1" selected="0">
            <x v="1"/>
          </reference>
          <reference field="9" count="1" selected="0">
            <x v="0"/>
          </reference>
        </references>
      </pivotArea>
    </chartFormat>
    <chartFormat chart="23" format="16">
      <pivotArea type="data" outline="0" fieldPosition="0">
        <references count="2">
          <reference field="4294967294" count="1" selected="0">
            <x v="1"/>
          </reference>
          <reference field="9" count="1" selected="0">
            <x v="1"/>
          </reference>
        </references>
      </pivotArea>
    </chartFormat>
    <chartFormat chart="23" format="17">
      <pivotArea type="data" outline="0" fieldPosition="0">
        <references count="2">
          <reference field="4294967294" count="1" selected="0">
            <x v="1"/>
          </reference>
          <reference field="9" count="1" selected="0">
            <x v="2"/>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A0922AD-8AA4-495E-8DA4-F88D4F26B18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7:O27" firstHeaderRow="0" firstDataRow="1" firstDataCol="1"/>
  <pivotFields count="20">
    <pivotField showAll="0"/>
    <pivotField showAll="0"/>
    <pivotField showAll="0"/>
    <pivotField showAll="0"/>
    <pivotField showAll="0">
      <items count="4">
        <item x="0"/>
        <item x="1"/>
        <item x="2"/>
        <item t="default"/>
      </items>
    </pivotField>
    <pivotField showAll="0"/>
    <pivotField showAll="0"/>
    <pivotField showAll="0" sortType="ascending"/>
    <pivotField showAll="0">
      <items count="5">
        <item x="1"/>
        <item x="2"/>
        <item x="0"/>
        <item x="3"/>
        <item t="default"/>
      </items>
    </pivotField>
    <pivotField showAll="0">
      <items count="4">
        <item x="1"/>
        <item x="0"/>
        <item x="2"/>
        <item t="default"/>
      </items>
    </pivotField>
    <pivotField showAll="0">
      <items count="5">
        <item x="1"/>
        <item x="0"/>
        <item x="2"/>
        <item x="3"/>
        <item t="default"/>
      </items>
    </pivotField>
    <pivotField showAll="0"/>
    <pivotField showAll="0"/>
    <pivotField axis="axisRow" showAll="0">
      <items count="10">
        <item x="7"/>
        <item x="5"/>
        <item x="3"/>
        <item x="2"/>
        <item x="6"/>
        <item x="0"/>
        <item x="4"/>
        <item x="1"/>
        <item x="8"/>
        <item t="default"/>
      </items>
    </pivotField>
    <pivotField showAll="0"/>
    <pivotField showAll="0"/>
    <pivotField dataField="1" showAll="0"/>
    <pivotField dataField="1" showAll="0"/>
    <pivotField showAll="0"/>
    <pivotField showAll="0"/>
  </pivotFields>
  <rowFields count="1">
    <field x="13"/>
  </rowFields>
  <rowItems count="10">
    <i>
      <x/>
    </i>
    <i>
      <x v="1"/>
    </i>
    <i>
      <x v="2"/>
    </i>
    <i>
      <x v="3"/>
    </i>
    <i>
      <x v="4"/>
    </i>
    <i>
      <x v="5"/>
    </i>
    <i>
      <x v="6"/>
    </i>
    <i>
      <x v="7"/>
    </i>
    <i>
      <x v="8"/>
    </i>
    <i t="grand">
      <x/>
    </i>
  </rowItems>
  <colFields count="1">
    <field x="-2"/>
  </colFields>
  <colItems count="2">
    <i>
      <x/>
    </i>
    <i i="1">
      <x v="1"/>
    </i>
  </colItems>
  <dataFields count="2">
    <dataField name="Sum of Sales" fld="16" baseField="0" baseItem="0"/>
    <dataField name="Sum of COGS" fld="17" baseField="0" baseItem="0"/>
  </dataFields>
  <formats count="6">
    <format dxfId="60">
      <pivotArea type="all" dataOnly="0" outline="0" fieldPosition="0"/>
    </format>
    <format dxfId="59">
      <pivotArea outline="0" collapsedLevelsAreSubtotals="1" fieldPosition="0"/>
    </format>
    <format dxfId="58">
      <pivotArea field="13" type="button" dataOnly="0" labelOnly="1" outline="0" axis="axisRow" fieldPosition="0"/>
    </format>
    <format dxfId="57">
      <pivotArea dataOnly="0" labelOnly="1" fieldPosition="0">
        <references count="1">
          <reference field="13"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D20073-CDE6-4379-BA9E-8F9B62011B2C}"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5:J35" firstHeaderRow="1" firstDataRow="1" firstDataCol="1"/>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showAll="0">
      <items count="70">
        <item x="21"/>
        <item x="22"/>
        <item x="9"/>
        <item x="26"/>
        <item x="43"/>
        <item x="32"/>
        <item x="64"/>
        <item x="57"/>
        <item x="44"/>
        <item x="47"/>
        <item x="27"/>
        <item x="49"/>
        <item x="29"/>
        <item x="19"/>
        <item x="50"/>
        <item x="16"/>
        <item x="56"/>
        <item x="13"/>
        <item x="3"/>
        <item x="0"/>
        <item x="45"/>
        <item x="55"/>
        <item x="39"/>
        <item x="7"/>
        <item x="67"/>
        <item x="37"/>
        <item x="24"/>
        <item x="12"/>
        <item x="42"/>
        <item x="25"/>
        <item x="58"/>
        <item x="48"/>
        <item x="1"/>
        <item x="6"/>
        <item x="60"/>
        <item x="40"/>
        <item x="20"/>
        <item x="54"/>
        <item x="46"/>
        <item x="18"/>
        <item x="63"/>
        <item x="4"/>
        <item x="5"/>
        <item x="2"/>
        <item x="36"/>
        <item x="59"/>
        <item x="62"/>
        <item x="65"/>
        <item x="8"/>
        <item x="14"/>
        <item x="38"/>
        <item x="31"/>
        <item x="52"/>
        <item x="28"/>
        <item x="11"/>
        <item x="10"/>
        <item x="61"/>
        <item x="33"/>
        <item x="35"/>
        <item x="51"/>
        <item x="34"/>
        <item x="30"/>
        <item x="23"/>
        <item x="66"/>
        <item x="53"/>
        <item x="17"/>
        <item x="15"/>
        <item x="41"/>
        <item x="68"/>
        <item t="default"/>
      </items>
    </pivotField>
    <pivotField showAll="0"/>
    <pivotField axis="axisRow" showAll="0">
      <items count="10">
        <item x="7"/>
        <item x="5"/>
        <item x="3"/>
        <item x="2"/>
        <item x="6"/>
        <item x="0"/>
        <item x="4"/>
        <item x="1"/>
        <item x="8"/>
        <item t="default"/>
      </items>
    </pivotField>
    <pivotField dataField="1" showAll="0"/>
    <pivotField showAll="0"/>
    <pivotField showAll="0"/>
    <pivotField showAll="0"/>
    <pivotField showAll="0"/>
    <pivotField showAll="0"/>
  </pivotFields>
  <rowFields count="1">
    <field x="13"/>
  </rowFields>
  <rowItems count="10">
    <i>
      <x/>
    </i>
    <i>
      <x v="1"/>
    </i>
    <i>
      <x v="2"/>
    </i>
    <i>
      <x v="3"/>
    </i>
    <i>
      <x v="4"/>
    </i>
    <i>
      <x v="5"/>
    </i>
    <i>
      <x v="6"/>
    </i>
    <i>
      <x v="7"/>
    </i>
    <i>
      <x v="8"/>
    </i>
    <i t="grand">
      <x/>
    </i>
  </rowItems>
  <colItems count="1">
    <i/>
  </colItems>
  <dataFields count="1">
    <dataField name="Average of Price" fld="14" subtotal="average" baseField="13" baseItem="0" numFmtId="164"/>
  </dataFields>
  <formats count="6">
    <format dxfId="66">
      <pivotArea type="all" dataOnly="0" outline="0" fieldPosition="0"/>
    </format>
    <format dxfId="65">
      <pivotArea outline="0" collapsedLevelsAreSubtotals="1" fieldPosition="0"/>
    </format>
    <format dxfId="64">
      <pivotArea field="13" type="button" dataOnly="0" labelOnly="1" outline="0" axis="axisRow" fieldPosition="0"/>
    </format>
    <format dxfId="63">
      <pivotArea dataOnly="0" labelOnly="1" fieldPosition="0">
        <references count="1">
          <reference field="13" count="0"/>
        </references>
      </pivotArea>
    </format>
    <format dxfId="62">
      <pivotArea dataOnly="0" labelOnly="1" grandRow="1" outline="0" fieldPosition="0"/>
    </format>
    <format dxfId="61">
      <pivotArea dataOnly="0" labelOnly="1" outline="0" axis="axisValues" fieldPosition="0"/>
    </format>
  </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36CA0C4-A947-441F-808A-57A130EC317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B47" firstHeaderRow="1" firstDataRow="1" firstDataCol="1"/>
  <pivotFields count="20">
    <pivotField showAll="0"/>
    <pivotField showAll="0"/>
    <pivotField showAll="0"/>
    <pivotField showAll="0">
      <items count="9">
        <item x="3"/>
        <item x="2"/>
        <item x="1"/>
        <item x="0"/>
        <item x="6"/>
        <item x="5"/>
        <item x="4"/>
        <item x="7"/>
        <item t="default"/>
      </items>
    </pivotField>
    <pivotField showAll="0">
      <items count="4">
        <item x="0"/>
        <item x="1"/>
        <item x="2"/>
        <item t="default"/>
      </items>
    </pivotField>
    <pivotField showAll="0"/>
    <pivotField axis="axisRow" showAll="0" measureFilter="1">
      <items count="688">
        <item x="26"/>
        <item x="17"/>
        <item x="52"/>
        <item x="328"/>
        <item x="357"/>
        <item x="443"/>
        <item x="330"/>
        <item x="19"/>
        <item x="619"/>
        <item x="163"/>
        <item x="236"/>
        <item x="469"/>
        <item x="121"/>
        <item x="424"/>
        <item x="218"/>
        <item x="245"/>
        <item x="254"/>
        <item x="524"/>
        <item x="346"/>
        <item x="404"/>
        <item x="243"/>
        <item x="614"/>
        <item x="458"/>
        <item x="101"/>
        <item x="666"/>
        <item x="509"/>
        <item x="474"/>
        <item x="383"/>
        <item x="71"/>
        <item x="125"/>
        <item x="432"/>
        <item x="148"/>
        <item x="177"/>
        <item x="412"/>
        <item x="500"/>
        <item x="76"/>
        <item x="230"/>
        <item x="677"/>
        <item x="502"/>
        <item x="332"/>
        <item x="283"/>
        <item x="517"/>
        <item x="30"/>
        <item x="60"/>
        <item x="664"/>
        <item x="429"/>
        <item x="548"/>
        <item x="29"/>
        <item x="62"/>
        <item x="322"/>
        <item x="419"/>
        <item x="298"/>
        <item x="154"/>
        <item x="450"/>
        <item x="18"/>
        <item x="413"/>
        <item x="237"/>
        <item x="194"/>
        <item x="0"/>
        <item x="263"/>
        <item x="525"/>
        <item x="416"/>
        <item x="554"/>
        <item x="549"/>
        <item x="132"/>
        <item x="241"/>
        <item x="311"/>
        <item x="244"/>
        <item x="625"/>
        <item x="275"/>
        <item x="297"/>
        <item x="66"/>
        <item x="611"/>
        <item x="615"/>
        <item x="308"/>
        <item x="78"/>
        <item x="22"/>
        <item x="130"/>
        <item x="555"/>
        <item x="294"/>
        <item x="425"/>
        <item x="493"/>
        <item x="533"/>
        <item x="403"/>
        <item x="601"/>
        <item x="411"/>
        <item x="270"/>
        <item x="44"/>
        <item x="588"/>
        <item x="522"/>
        <item x="167"/>
        <item x="582"/>
        <item x="542"/>
        <item x="629"/>
        <item x="661"/>
        <item x="138"/>
        <item x="150"/>
        <item x="68"/>
        <item x="591"/>
        <item x="222"/>
        <item x="40"/>
        <item x="390"/>
        <item x="511"/>
        <item x="64"/>
        <item x="656"/>
        <item x="202"/>
        <item x="113"/>
        <item x="585"/>
        <item x="679"/>
        <item x="217"/>
        <item x="50"/>
        <item x="94"/>
        <item x="209"/>
        <item x="463"/>
        <item x="266"/>
        <item x="205"/>
        <item x="649"/>
        <item x="480"/>
        <item x="260"/>
        <item x="647"/>
        <item x="380"/>
        <item x="27"/>
        <item x="550"/>
        <item x="279"/>
        <item x="238"/>
        <item x="259"/>
        <item x="532"/>
        <item x="445"/>
        <item x="627"/>
        <item x="438"/>
        <item x="417"/>
        <item x="136"/>
        <item x="540"/>
        <item x="674"/>
        <item x="23"/>
        <item x="526"/>
        <item x="89"/>
        <item x="590"/>
        <item x="315"/>
        <item x="673"/>
        <item x="529"/>
        <item x="83"/>
        <item x="454"/>
        <item x="657"/>
        <item x="171"/>
        <item x="127"/>
        <item x="73"/>
        <item x="228"/>
        <item x="14"/>
        <item x="471"/>
        <item x="449"/>
        <item x="90"/>
        <item x="49"/>
        <item x="678"/>
        <item x="681"/>
        <item x="630"/>
        <item x="129"/>
        <item x="9"/>
        <item x="439"/>
        <item x="685"/>
        <item x="563"/>
        <item x="669"/>
        <item x="440"/>
        <item x="151"/>
        <item x="326"/>
        <item x="399"/>
        <item x="594"/>
        <item x="446"/>
        <item x="451"/>
        <item x="623"/>
        <item x="491"/>
        <item x="335"/>
        <item x="11"/>
        <item x="531"/>
        <item x="646"/>
        <item x="170"/>
        <item x="578"/>
        <item x="162"/>
        <item x="516"/>
        <item x="571"/>
        <item x="281"/>
        <item x="81"/>
        <item x="626"/>
        <item x="229"/>
        <item x="253"/>
        <item x="174"/>
        <item x="201"/>
        <item x="462"/>
        <item x="310"/>
        <item x="556"/>
        <item x="575"/>
        <item x="290"/>
        <item x="280"/>
        <item x="560"/>
        <item x="317"/>
        <item x="486"/>
        <item x="539"/>
        <item x="165"/>
        <item x="327"/>
        <item x="628"/>
        <item x="159"/>
        <item x="191"/>
        <item x="405"/>
        <item x="547"/>
        <item x="12"/>
        <item x="212"/>
        <item x="187"/>
        <item x="553"/>
        <item x="107"/>
        <item x="388"/>
        <item x="557"/>
        <item x="501"/>
        <item x="140"/>
        <item x="99"/>
        <item x="197"/>
        <item x="169"/>
        <item x="32"/>
        <item x="671"/>
        <item x="116"/>
        <item x="348"/>
        <item x="572"/>
        <item x="337"/>
        <item x="373"/>
        <item x="565"/>
        <item x="648"/>
        <item x="359"/>
        <item x="489"/>
        <item x="70"/>
        <item x="75"/>
        <item x="176"/>
        <item x="173"/>
        <item x="164"/>
        <item x="382"/>
        <item x="375"/>
        <item x="420"/>
        <item x="93"/>
        <item x="618"/>
        <item x="15"/>
        <item x="476"/>
        <item x="595"/>
        <item x="221"/>
        <item x="353"/>
        <item x="459"/>
        <item x="288"/>
        <item x="161"/>
        <item x="142"/>
        <item x="483"/>
        <item x="25"/>
        <item x="583"/>
        <item x="196"/>
        <item x="562"/>
        <item x="639"/>
        <item x="133"/>
        <item x="391"/>
        <item x="42"/>
        <item x="426"/>
        <item x="55"/>
        <item x="149"/>
        <item x="632"/>
        <item x="155"/>
        <item x="481"/>
        <item x="28"/>
        <item x="430"/>
        <item x="515"/>
        <item x="584"/>
        <item x="193"/>
        <item x="534"/>
        <item x="593"/>
        <item x="389"/>
        <item x="153"/>
        <item x="570"/>
        <item x="41"/>
        <item x="448"/>
        <item x="190"/>
        <item x="512"/>
        <item x="581"/>
        <item x="86"/>
        <item x="498"/>
        <item x="638"/>
        <item x="386"/>
        <item x="433"/>
        <item x="46"/>
        <item x="351"/>
        <item x="82"/>
        <item x="528"/>
        <item x="488"/>
        <item x="179"/>
        <item x="231"/>
        <item x="499"/>
        <item x="596"/>
        <item x="224"/>
        <item x="213"/>
        <item x="356"/>
        <item x="240"/>
        <item x="536"/>
        <item x="6"/>
        <item x="287"/>
        <item x="257"/>
        <item x="360"/>
        <item x="392"/>
        <item x="640"/>
        <item x="530"/>
        <item x="95"/>
        <item x="20"/>
        <item x="183"/>
        <item x="470"/>
        <item x="607"/>
        <item x="262"/>
        <item x="535"/>
        <item x="662"/>
        <item x="606"/>
        <item x="574"/>
        <item x="273"/>
        <item x="684"/>
        <item x="519"/>
        <item x="225"/>
        <item x="232"/>
        <item x="248"/>
        <item x="431"/>
        <item x="269"/>
        <item x="635"/>
        <item x="2"/>
        <item x="307"/>
        <item x="200"/>
        <item x="98"/>
        <item x="675"/>
        <item x="135"/>
        <item x="602"/>
        <item x="223"/>
        <item x="568"/>
        <item x="272"/>
        <item x="577"/>
        <item x="51"/>
        <item x="418"/>
        <item x="53"/>
        <item x="214"/>
        <item x="569"/>
        <item x="464"/>
        <item x="216"/>
        <item x="654"/>
        <item x="137"/>
        <item x="226"/>
        <item x="658"/>
        <item x="447"/>
        <item x="513"/>
        <item x="409"/>
        <item x="250"/>
        <item x="559"/>
        <item x="131"/>
        <item x="495"/>
        <item x="603"/>
        <item x="506"/>
        <item x="178"/>
        <item x="80"/>
        <item x="349"/>
        <item x="220"/>
        <item x="134"/>
        <item x="47"/>
        <item x="523"/>
        <item x="210"/>
        <item x="406"/>
        <item x="484"/>
        <item x="33"/>
        <item x="120"/>
        <item x="318"/>
        <item x="368"/>
        <item x="592"/>
        <item x="676"/>
        <item x="573"/>
        <item x="284"/>
        <item x="510"/>
        <item x="507"/>
        <item x="139"/>
        <item x="72"/>
        <item x="508"/>
        <item x="605"/>
        <item x="616"/>
        <item x="655"/>
        <item x="215"/>
        <item x="321"/>
        <item x="468"/>
        <item x="667"/>
        <item x="422"/>
        <item x="376"/>
        <item x="158"/>
        <item x="313"/>
        <item x="21"/>
        <item x="234"/>
        <item x="316"/>
        <item x="16"/>
        <item x="378"/>
        <item x="160"/>
        <item x="400"/>
        <item x="457"/>
        <item x="358"/>
        <item x="444"/>
        <item x="13"/>
        <item x="295"/>
        <item x="37"/>
        <item x="494"/>
        <item x="258"/>
        <item x="274"/>
        <item x="92"/>
        <item x="79"/>
        <item x="268"/>
        <item x="497"/>
        <item x="361"/>
        <item x="146"/>
        <item x="303"/>
        <item x="85"/>
        <item x="393"/>
        <item x="371"/>
        <item x="289"/>
        <item x="544"/>
        <item x="381"/>
        <item x="408"/>
        <item x="334"/>
        <item x="604"/>
        <item x="43"/>
        <item x="551"/>
        <item x="249"/>
        <item x="48"/>
        <item x="600"/>
        <item x="7"/>
        <item x="276"/>
        <item x="175"/>
        <item x="589"/>
        <item x="441"/>
        <item x="144"/>
        <item x="300"/>
        <item x="299"/>
        <item x="10"/>
        <item x="100"/>
        <item x="206"/>
        <item x="192"/>
        <item x="492"/>
        <item x="365"/>
        <item x="319"/>
        <item x="256"/>
        <item x="505"/>
        <item x="490"/>
        <item x="36"/>
        <item x="123"/>
        <item x="636"/>
        <item x="341"/>
        <item x="452"/>
        <item x="514"/>
        <item x="643"/>
        <item x="39"/>
        <item x="56"/>
        <item x="4"/>
        <item x="333"/>
        <item x="487"/>
        <item x="453"/>
        <item x="227"/>
        <item x="370"/>
        <item x="465"/>
        <item x="128"/>
        <item x="482"/>
        <item x="106"/>
        <item x="617"/>
        <item x="461"/>
        <item x="156"/>
        <item x="251"/>
        <item x="477"/>
        <item x="683"/>
        <item x="96"/>
        <item x="84"/>
        <item x="567"/>
        <item x="460"/>
        <item x="145"/>
        <item x="352"/>
        <item x="527"/>
        <item x="296"/>
        <item x="543"/>
        <item x="3"/>
        <item x="622"/>
        <item x="478"/>
        <item x="634"/>
        <item x="631"/>
        <item x="398"/>
        <item x="336"/>
        <item x="363"/>
        <item x="467"/>
        <item x="587"/>
        <item x="621"/>
        <item x="633"/>
        <item x="152"/>
        <item x="114"/>
        <item x="180"/>
        <item x="286"/>
        <item x="35"/>
        <item x="645"/>
        <item x="552"/>
        <item x="598"/>
        <item x="558"/>
        <item x="394"/>
        <item x="5"/>
        <item x="77"/>
        <item x="108"/>
        <item x="401"/>
        <item x="466"/>
        <item x="374"/>
        <item x="437"/>
        <item x="599"/>
        <item x="682"/>
        <item x="503"/>
        <item x="342"/>
        <item x="31"/>
        <item x="157"/>
        <item x="538"/>
        <item x="442"/>
        <item x="184"/>
        <item x="455"/>
        <item x="168"/>
        <item x="345"/>
        <item x="609"/>
        <item x="172"/>
        <item x="323"/>
        <item x="181"/>
        <item x="182"/>
        <item x="189"/>
        <item x="329"/>
        <item x="436"/>
        <item x="537"/>
        <item x="104"/>
        <item x="111"/>
        <item x="65"/>
        <item x="141"/>
        <item x="364"/>
        <item x="261"/>
        <item x="379"/>
        <item x="302"/>
        <item x="320"/>
        <item x="521"/>
        <item x="126"/>
        <item x="246"/>
        <item x="414"/>
        <item x="434"/>
        <item x="610"/>
        <item x="343"/>
        <item x="119"/>
        <item x="344"/>
        <item x="518"/>
        <item x="427"/>
        <item x="608"/>
        <item x="301"/>
        <item x="208"/>
        <item x="456"/>
        <item x="428"/>
        <item x="366"/>
        <item x="8"/>
        <item x="624"/>
        <item x="566"/>
        <item x="54"/>
        <item x="69"/>
        <item x="369"/>
        <item x="377"/>
        <item x="115"/>
        <item x="292"/>
        <item x="350"/>
        <item x="185"/>
        <item x="61"/>
        <item x="663"/>
        <item x="473"/>
        <item x="102"/>
        <item x="410"/>
        <item x="87"/>
        <item x="265"/>
        <item x="651"/>
        <item x="546"/>
        <item x="147"/>
        <item x="355"/>
        <item x="668"/>
        <item x="219"/>
        <item x="91"/>
        <item x="338"/>
        <item x="472"/>
        <item x="74"/>
        <item x="613"/>
        <item x="354"/>
        <item x="188"/>
        <item x="545"/>
        <item x="541"/>
        <item x="642"/>
        <item x="586"/>
        <item x="186"/>
        <item x="1"/>
        <item x="672"/>
        <item x="504"/>
        <item x="105"/>
        <item x="339"/>
        <item x="110"/>
        <item x="397"/>
        <item x="306"/>
        <item x="109"/>
        <item x="520"/>
        <item x="347"/>
        <item x="58"/>
        <item x="652"/>
        <item x="372"/>
        <item x="665"/>
        <item x="252"/>
        <item x="118"/>
        <item x="564"/>
        <item x="670"/>
        <item x="395"/>
        <item x="561"/>
        <item x="59"/>
        <item x="620"/>
        <item x="247"/>
        <item x="423"/>
        <item x="384"/>
        <item x="97"/>
        <item x="198"/>
        <item x="143"/>
        <item x="24"/>
        <item x="293"/>
        <item x="38"/>
        <item x="278"/>
        <item x="124"/>
        <item x="660"/>
        <item x="659"/>
        <item x="479"/>
        <item x="304"/>
        <item x="579"/>
        <item x="271"/>
        <item x="385"/>
        <item x="285"/>
        <item x="597"/>
        <item x="653"/>
        <item x="680"/>
        <item x="166"/>
        <item x="576"/>
        <item x="255"/>
        <item x="309"/>
        <item x="67"/>
        <item x="199"/>
        <item x="235"/>
        <item x="267"/>
        <item x="415"/>
        <item x="650"/>
        <item x="312"/>
        <item x="641"/>
        <item x="644"/>
        <item x="407"/>
        <item x="362"/>
        <item x="396"/>
        <item x="242"/>
        <item x="195"/>
        <item x="203"/>
        <item x="233"/>
        <item x="402"/>
        <item x="45"/>
        <item x="122"/>
        <item x="277"/>
        <item x="314"/>
        <item x="475"/>
        <item x="207"/>
        <item x="211"/>
        <item x="637"/>
        <item x="305"/>
        <item x="387"/>
        <item x="204"/>
        <item x="282"/>
        <item x="435"/>
        <item x="88"/>
        <item x="63"/>
        <item x="324"/>
        <item x="612"/>
        <item x="57"/>
        <item x="103"/>
        <item x="331"/>
        <item x="291"/>
        <item x="485"/>
        <item x="367"/>
        <item x="340"/>
        <item x="264"/>
        <item x="421"/>
        <item x="239"/>
        <item x="34"/>
        <item x="496"/>
        <item x="580"/>
        <item x="112"/>
        <item x="117"/>
        <item x="325"/>
        <item x="686"/>
        <item t="default"/>
      </items>
    </pivotField>
    <pivotField showAll="0"/>
    <pivotField showAll="0"/>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dataField="1" showAll="0"/>
    <pivotField showAll="0"/>
    <pivotField showAll="0"/>
    <pivotField showAll="0"/>
  </pivotFields>
  <rowFields count="1">
    <field x="6"/>
  </rowFields>
  <rowItems count="11">
    <i>
      <x v="1"/>
    </i>
    <i>
      <x v="218"/>
    </i>
    <i>
      <x v="323"/>
    </i>
    <i>
      <x v="448"/>
    </i>
    <i>
      <x v="462"/>
    </i>
    <i>
      <x v="489"/>
    </i>
    <i>
      <x v="554"/>
    </i>
    <i>
      <x v="587"/>
    </i>
    <i>
      <x v="608"/>
    </i>
    <i>
      <x v="667"/>
    </i>
    <i t="grand">
      <x/>
    </i>
  </rowItems>
  <colItems count="1">
    <i/>
  </colItems>
  <dataFields count="1">
    <dataField name="Sum of Sales" fld="16" baseField="0" baseItem="0" numFmtId="164"/>
  </dataFields>
  <formats count="6">
    <format dxfId="72">
      <pivotArea type="all" dataOnly="0" outline="0" fieldPosition="0"/>
    </format>
    <format dxfId="71">
      <pivotArea outline="0" collapsedLevelsAreSubtotals="1" fieldPosition="0"/>
    </format>
    <format dxfId="70">
      <pivotArea field="6" type="button" dataOnly="0" labelOnly="1" outline="0" axis="axisRow" fieldPosition="0"/>
    </format>
    <format dxfId="69">
      <pivotArea dataOnly="0" labelOnly="1" fieldPosition="0">
        <references count="1">
          <reference field="6" count="10">
            <x v="1"/>
            <x v="218"/>
            <x v="323"/>
            <x v="448"/>
            <x v="462"/>
            <x v="489"/>
            <x v="554"/>
            <x v="587"/>
            <x v="608"/>
            <x v="667"/>
          </reference>
        </references>
      </pivotArea>
    </format>
    <format dxfId="68">
      <pivotArea dataOnly="0" labelOnly="1" grandRow="1" outline="0" fieldPosition="0"/>
    </format>
    <format dxfId="6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ABB2506-6CAA-4E17-867D-D1AC1271903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33" firstHeaderRow="1" firstDataRow="1" firstDataCol="1"/>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axis="axisRow" showAll="0" measureFilter="1">
      <items count="70">
        <item x="21"/>
        <item x="22"/>
        <item x="9"/>
        <item x="26"/>
        <item x="43"/>
        <item x="32"/>
        <item x="64"/>
        <item x="57"/>
        <item x="44"/>
        <item x="47"/>
        <item x="27"/>
        <item x="49"/>
        <item x="29"/>
        <item x="19"/>
        <item x="50"/>
        <item x="16"/>
        <item x="56"/>
        <item x="13"/>
        <item x="3"/>
        <item x="0"/>
        <item x="45"/>
        <item x="55"/>
        <item x="39"/>
        <item x="7"/>
        <item x="67"/>
        <item x="37"/>
        <item x="24"/>
        <item x="12"/>
        <item x="42"/>
        <item x="25"/>
        <item x="58"/>
        <item x="48"/>
        <item x="1"/>
        <item x="6"/>
        <item x="60"/>
        <item x="40"/>
        <item x="20"/>
        <item x="54"/>
        <item x="46"/>
        <item x="18"/>
        <item x="63"/>
        <item x="4"/>
        <item x="5"/>
        <item x="2"/>
        <item x="36"/>
        <item x="59"/>
        <item x="62"/>
        <item x="65"/>
        <item x="8"/>
        <item x="14"/>
        <item x="38"/>
        <item x="31"/>
        <item x="52"/>
        <item x="28"/>
        <item x="11"/>
        <item x="10"/>
        <item x="61"/>
        <item x="33"/>
        <item x="35"/>
        <item x="51"/>
        <item x="34"/>
        <item x="30"/>
        <item x="23"/>
        <item x="66"/>
        <item x="53"/>
        <item x="17"/>
        <item x="15"/>
        <item x="41"/>
        <item x="68"/>
        <item t="default"/>
      </items>
    </pivotField>
    <pivotField showAll="0"/>
    <pivotField showAll="0"/>
    <pivotField showAll="0"/>
    <pivotField showAll="0"/>
    <pivotField dataField="1" showAll="0"/>
    <pivotField showAll="0"/>
    <pivotField showAll="0"/>
    <pivotField showAll="0"/>
  </pivotFields>
  <rowFields count="1">
    <field x="11"/>
  </rowFields>
  <rowItems count="11">
    <i>
      <x/>
    </i>
    <i>
      <x v="2"/>
    </i>
    <i>
      <x v="14"/>
    </i>
    <i>
      <x v="15"/>
    </i>
    <i>
      <x v="20"/>
    </i>
    <i>
      <x v="32"/>
    </i>
    <i>
      <x v="33"/>
    </i>
    <i>
      <x v="42"/>
    </i>
    <i>
      <x v="43"/>
    </i>
    <i>
      <x v="61"/>
    </i>
    <i t="grand">
      <x/>
    </i>
  </rowItems>
  <colItems count="1">
    <i/>
  </colItems>
  <dataFields count="1">
    <dataField name="Sum of Sales" fld="16" baseField="0" baseItem="0" numFmtId="164"/>
  </dataFields>
  <formats count="6">
    <format dxfId="78">
      <pivotArea type="all" dataOnly="0" outline="0" fieldPosition="0"/>
    </format>
    <format dxfId="77">
      <pivotArea outline="0" collapsedLevelsAreSubtotals="1" fieldPosition="0"/>
    </format>
    <format dxfId="76">
      <pivotArea field="11" type="button" dataOnly="0" labelOnly="1" outline="0" axis="axisRow" fieldPosition="0"/>
    </format>
    <format dxfId="75">
      <pivotArea dataOnly="0" labelOnly="1" fieldPosition="0">
        <references count="1">
          <reference field="11" count="10">
            <x v="0"/>
            <x v="2"/>
            <x v="14"/>
            <x v="15"/>
            <x v="20"/>
            <x v="32"/>
            <x v="33"/>
            <x v="42"/>
            <x v="43"/>
            <x v="61"/>
          </reference>
        </references>
      </pivotArea>
    </format>
    <format dxfId="74">
      <pivotArea dataOnly="0" labelOnly="1" grandRow="1" outline="0" fieldPosition="0"/>
    </format>
    <format dxfId="73">
      <pivotArea dataOnly="0" labelOnly="1" outline="0" axis="axisValues" fieldPosition="0"/>
    </format>
  </formats>
  <pivotTableStyleInfo name="PivotStyleDark21"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201382-59DE-47A5-A54E-397959622EF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H25" firstHeaderRow="1" firstDataRow="1" firstDataCol="0"/>
  <pivotFields count="20">
    <pivotField showAll="0"/>
    <pivotField showAll="0"/>
    <pivotField showAll="0"/>
    <pivotField showAll="0"/>
    <pivotField multipleItemSelectionAllowed="1"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2682E1-6956-443B-B02F-26449AFADCF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2:G33" firstHeaderRow="0" firstDataRow="1" firstDataCol="1"/>
  <pivotFields count="20">
    <pivotField showAll="0"/>
    <pivotField showAll="0"/>
    <pivotField showAll="0"/>
    <pivotField showAll="0"/>
    <pivotField showAll="0">
      <items count="4">
        <item x="0"/>
        <item x="1"/>
        <item x="2"/>
        <item t="default"/>
      </items>
    </pivotField>
    <pivotField showAll="0"/>
    <pivotField showAll="0"/>
    <pivotField axis="axisRow" showAll="0" measureFilter="1">
      <items count="314">
        <item x="96"/>
        <item x="177"/>
        <item x="202"/>
        <item x="239"/>
        <item x="134"/>
        <item x="5"/>
        <item x="247"/>
        <item x="192"/>
        <item x="241"/>
        <item x="281"/>
        <item x="256"/>
        <item x="82"/>
        <item x="178"/>
        <item x="152"/>
        <item x="0"/>
        <item x="190"/>
        <item x="147"/>
        <item x="53"/>
        <item x="172"/>
        <item x="95"/>
        <item x="173"/>
        <item x="231"/>
        <item x="193"/>
        <item x="289"/>
        <item x="55"/>
        <item x="218"/>
        <item x="209"/>
        <item x="111"/>
        <item x="179"/>
        <item x="264"/>
        <item x="84"/>
        <item x="308"/>
        <item x="37"/>
        <item x="180"/>
        <item x="60"/>
        <item x="17"/>
        <item x="18"/>
        <item x="298"/>
        <item x="12"/>
        <item x="46"/>
        <item x="168"/>
        <item x="16"/>
        <item x="310"/>
        <item x="293"/>
        <item x="118"/>
        <item x="229"/>
        <item x="93"/>
        <item x="73"/>
        <item x="105"/>
        <item x="203"/>
        <item x="194"/>
        <item x="273"/>
        <item x="138"/>
        <item x="221"/>
        <item x="129"/>
        <item x="261"/>
        <item x="4"/>
        <item x="295"/>
        <item x="268"/>
        <item x="211"/>
        <item x="242"/>
        <item x="287"/>
        <item x="169"/>
        <item x="44"/>
        <item x="259"/>
        <item x="292"/>
        <item x="57"/>
        <item x="135"/>
        <item x="52"/>
        <item x="8"/>
        <item x="195"/>
        <item x="114"/>
        <item x="263"/>
        <item x="181"/>
        <item x="303"/>
        <item x="71"/>
        <item x="222"/>
        <item x="148"/>
        <item x="196"/>
        <item x="109"/>
        <item x="1"/>
        <item x="112"/>
        <item x="252"/>
        <item x="240"/>
        <item x="116"/>
        <item x="204"/>
        <item x="27"/>
        <item x="165"/>
        <item x="305"/>
        <item x="197"/>
        <item x="88"/>
        <item x="278"/>
        <item x="80"/>
        <item x="136"/>
        <item x="130"/>
        <item x="67"/>
        <item x="282"/>
        <item x="149"/>
        <item x="223"/>
        <item x="176"/>
        <item x="267"/>
        <item x="131"/>
        <item x="283"/>
        <item x="236"/>
        <item x="224"/>
        <item x="275"/>
        <item x="77"/>
        <item x="31"/>
        <item x="74"/>
        <item x="158"/>
        <item x="162"/>
        <item x="68"/>
        <item x="45"/>
        <item x="153"/>
        <item x="182"/>
        <item x="132"/>
        <item x="63"/>
        <item x="48"/>
        <item x="290"/>
        <item x="156"/>
        <item x="301"/>
        <item x="154"/>
        <item x="244"/>
        <item x="139"/>
        <item x="170"/>
        <item x="269"/>
        <item x="228"/>
        <item x="72"/>
        <item x="286"/>
        <item x="258"/>
        <item x="92"/>
        <item x="245"/>
        <item x="14"/>
        <item x="271"/>
        <item x="85"/>
        <item x="253"/>
        <item x="39"/>
        <item x="29"/>
        <item x="163"/>
        <item x="219"/>
        <item x="94"/>
        <item x="143"/>
        <item x="115"/>
        <item x="56"/>
        <item x="32"/>
        <item x="126"/>
        <item x="276"/>
        <item x="198"/>
        <item x="65"/>
        <item x="199"/>
        <item x="272"/>
        <item x="243"/>
        <item x="294"/>
        <item x="127"/>
        <item x="90"/>
        <item x="277"/>
        <item x="235"/>
        <item x="119"/>
        <item x="91"/>
        <item x="210"/>
        <item x="279"/>
        <item x="248"/>
        <item x="75"/>
        <item x="61"/>
        <item x="254"/>
        <item x="49"/>
        <item x="171"/>
        <item x="97"/>
        <item x="62"/>
        <item x="22"/>
        <item x="140"/>
        <item x="183"/>
        <item x="122"/>
        <item x="78"/>
        <item x="166"/>
        <item x="184"/>
        <item x="102"/>
        <item x="309"/>
        <item x="161"/>
        <item x="113"/>
        <item x="285"/>
        <item x="10"/>
        <item x="104"/>
        <item x="266"/>
        <item x="7"/>
        <item x="284"/>
        <item x="296"/>
        <item x="86"/>
        <item x="19"/>
        <item x="155"/>
        <item x="59"/>
        <item x="270"/>
        <item x="232"/>
        <item x="36"/>
        <item x="159"/>
        <item x="238"/>
        <item x="42"/>
        <item x="274"/>
        <item x="265"/>
        <item x="141"/>
        <item x="200"/>
        <item x="128"/>
        <item x="150"/>
        <item x="201"/>
        <item x="299"/>
        <item x="6"/>
        <item x="120"/>
        <item x="43"/>
        <item x="226"/>
        <item x="28"/>
        <item x="185"/>
        <item x="66"/>
        <item x="246"/>
        <item x="83"/>
        <item x="25"/>
        <item x="123"/>
        <item x="306"/>
        <item x="280"/>
        <item x="212"/>
        <item x="117"/>
        <item x="15"/>
        <item x="121"/>
        <item x="81"/>
        <item x="233"/>
        <item x="3"/>
        <item x="174"/>
        <item x="260"/>
        <item x="307"/>
        <item x="20"/>
        <item x="33"/>
        <item x="216"/>
        <item x="64"/>
        <item x="34"/>
        <item x="110"/>
        <item x="21"/>
        <item x="70"/>
        <item x="137"/>
        <item x="79"/>
        <item x="304"/>
        <item x="208"/>
        <item x="302"/>
        <item x="30"/>
        <item x="40"/>
        <item x="213"/>
        <item x="160"/>
        <item x="58"/>
        <item x="288"/>
        <item x="164"/>
        <item x="311"/>
        <item x="291"/>
        <item x="257"/>
        <item x="26"/>
        <item x="230"/>
        <item x="13"/>
        <item x="106"/>
        <item x="186"/>
        <item x="142"/>
        <item x="76"/>
        <item x="41"/>
        <item x="187"/>
        <item x="98"/>
        <item x="54"/>
        <item x="151"/>
        <item x="225"/>
        <item x="23"/>
        <item x="51"/>
        <item x="89"/>
        <item x="207"/>
        <item x="167"/>
        <item x="300"/>
        <item x="35"/>
        <item x="249"/>
        <item x="2"/>
        <item x="69"/>
        <item x="99"/>
        <item x="188"/>
        <item x="146"/>
        <item x="189"/>
        <item x="157"/>
        <item x="108"/>
        <item x="191"/>
        <item x="50"/>
        <item x="87"/>
        <item x="133"/>
        <item x="124"/>
        <item x="144"/>
        <item x="11"/>
        <item x="125"/>
        <item x="205"/>
        <item x="206"/>
        <item x="262"/>
        <item x="103"/>
        <item x="217"/>
        <item x="227"/>
        <item x="9"/>
        <item x="214"/>
        <item x="215"/>
        <item x="250"/>
        <item x="175"/>
        <item x="297"/>
        <item x="220"/>
        <item x="101"/>
        <item x="234"/>
        <item x="237"/>
        <item x="24"/>
        <item x="255"/>
        <item x="107"/>
        <item x="251"/>
        <item x="100"/>
        <item x="38"/>
        <item x="145"/>
        <item x="47"/>
        <item x="312"/>
        <item t="default"/>
      </items>
    </pivotField>
    <pivotField showAll="0"/>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dataField="1" showAll="0"/>
    <pivotField showAll="0"/>
    <pivotField dataField="1" showAll="0"/>
    <pivotField showAll="0"/>
  </pivotFields>
  <rowFields count="1">
    <field x="7"/>
  </rowFields>
  <rowItems count="11">
    <i>
      <x v="56"/>
    </i>
    <i>
      <x v="69"/>
    </i>
    <i>
      <x v="86"/>
    </i>
    <i>
      <x v="181"/>
    </i>
    <i>
      <x v="234"/>
    </i>
    <i>
      <x v="253"/>
    </i>
    <i>
      <x v="281"/>
    </i>
    <i>
      <x v="286"/>
    </i>
    <i>
      <x v="294"/>
    </i>
    <i>
      <x v="311"/>
    </i>
    <i t="grand">
      <x/>
    </i>
  </rowItems>
  <colFields count="1">
    <field x="-2"/>
  </colFields>
  <colItems count="2">
    <i>
      <x/>
    </i>
    <i i="1">
      <x v="1"/>
    </i>
  </colItems>
  <dataFields count="2">
    <dataField name="Sum of Profit" fld="18" baseField="0" baseItem="0"/>
    <dataField name="Sum of Sales" fld="16" baseField="0" baseItem="0"/>
  </dataFields>
  <formats count="6">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10">
            <x v="56"/>
            <x v="69"/>
            <x v="86"/>
            <x v="181"/>
            <x v="234"/>
            <x v="253"/>
            <x v="281"/>
            <x v="286"/>
            <x v="294"/>
            <x v="311"/>
          </reference>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Dark21"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F78020-6876-4B80-ABD0-582E2BDA9B0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9:M14" firstHeaderRow="1" firstDataRow="1" firstDataCol="1"/>
  <pivotFields count="20">
    <pivotField showAll="0"/>
    <pivotField showAll="0"/>
    <pivotField showAll="0"/>
    <pivotField showAll="0"/>
    <pivotField showAll="0">
      <items count="4">
        <item x="0"/>
        <item x="1"/>
        <item x="2"/>
        <item t="default"/>
      </items>
    </pivotField>
    <pivotField showAll="0"/>
    <pivotField showAll="0"/>
    <pivotField showAll="0" sortType="ascending"/>
    <pivotField axis="axisRow" showAll="0">
      <items count="5">
        <item x="1"/>
        <item x="2"/>
        <item x="0"/>
        <item x="3"/>
        <item t="default"/>
      </items>
    </pivotField>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showAll="0"/>
    <pivotField dataField="1" showAll="0"/>
    <pivotField showAll="0"/>
    <pivotField showAll="0"/>
  </pivotFields>
  <rowFields count="1">
    <field x="8"/>
  </rowFields>
  <rowItems count="5">
    <i>
      <x/>
    </i>
    <i>
      <x v="1"/>
    </i>
    <i>
      <x v="2"/>
    </i>
    <i>
      <x v="3"/>
    </i>
    <i t="grand">
      <x/>
    </i>
  </rowItems>
  <colItems count="1">
    <i/>
  </colItems>
  <dataFields count="1">
    <dataField name="Sum of COGS" fld="17" baseField="0" baseItem="0" numFmtId="164"/>
  </dataFields>
  <formats count="6">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grandRow="1" outline="0" fieldPosition="0"/>
    </format>
    <format dxfId="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618130-D7F7-41E3-B24E-C893C2FA9A35}"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32:N102" firstHeaderRow="0" firstDataRow="1" firstDataCol="1"/>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axis="axisRow" showAll="0">
      <items count="70">
        <item x="21"/>
        <item x="22"/>
        <item x="9"/>
        <item x="26"/>
        <item x="43"/>
        <item x="32"/>
        <item x="64"/>
        <item x="57"/>
        <item x="44"/>
        <item x="47"/>
        <item x="27"/>
        <item x="49"/>
        <item x="29"/>
        <item x="19"/>
        <item x="50"/>
        <item x="16"/>
        <item x="56"/>
        <item x="13"/>
        <item x="3"/>
        <item x="0"/>
        <item x="45"/>
        <item x="55"/>
        <item x="39"/>
        <item x="7"/>
        <item x="67"/>
        <item x="37"/>
        <item x="24"/>
        <item x="12"/>
        <item x="42"/>
        <item x="25"/>
        <item x="58"/>
        <item x="48"/>
        <item x="1"/>
        <item x="6"/>
        <item x="60"/>
        <item x="40"/>
        <item x="20"/>
        <item x="54"/>
        <item x="46"/>
        <item x="18"/>
        <item x="63"/>
        <item x="4"/>
        <item x="5"/>
        <item x="2"/>
        <item x="36"/>
        <item x="59"/>
        <item x="62"/>
        <item x="65"/>
        <item x="8"/>
        <item x="14"/>
        <item x="38"/>
        <item x="31"/>
        <item x="52"/>
        <item x="28"/>
        <item x="11"/>
        <item x="10"/>
        <item x="61"/>
        <item x="33"/>
        <item x="35"/>
        <item x="51"/>
        <item x="34"/>
        <item x="30"/>
        <item x="23"/>
        <item x="66"/>
        <item x="53"/>
        <item x="17"/>
        <item x="15"/>
        <item x="41"/>
        <item x="68"/>
        <item t="default"/>
      </items>
    </pivotField>
    <pivotField showAll="0"/>
    <pivotField showAll="0">
      <items count="10">
        <item x="7"/>
        <item x="5"/>
        <item x="3"/>
        <item x="2"/>
        <item x="6"/>
        <item x="0"/>
        <item x="4"/>
        <item x="1"/>
        <item x="8"/>
        <item t="default"/>
      </items>
    </pivotField>
    <pivotField showAll="0"/>
    <pivotField showAll="0"/>
    <pivotField showAll="0"/>
    <pivotField showAll="0"/>
    <pivotField dataField="1" showAll="0"/>
    <pivotField dataField="1" showAll="0"/>
  </pivotFields>
  <rowFields count="1">
    <field x="11"/>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rowItems>
  <colFields count="1">
    <field x="-2"/>
  </colFields>
  <colItems count="2">
    <i>
      <x/>
    </i>
    <i i="1">
      <x v="1"/>
    </i>
  </colItems>
  <dataFields count="2">
    <dataField name="Sum of Unit cost" fld="19" baseField="0" baseItem="0"/>
    <dataField name="Sum of Profit" fld="18" baseField="0" baseItem="0"/>
  </dataFields>
  <formats count="7">
    <format dxfId="18">
      <pivotArea type="all" dataOnly="0" outline="0" fieldPosition="0"/>
    </format>
    <format dxfId="17">
      <pivotArea outline="0" collapsedLevelsAreSubtotals="1" fieldPosition="0"/>
    </format>
    <format dxfId="16">
      <pivotArea field="11" type="button" dataOnly="0" labelOnly="1" outline="0" axis="axisRow" fieldPosition="0"/>
    </format>
    <format dxfId="15">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
      <pivotArea dataOnly="0" labelOnly="1" fieldPosition="0">
        <references count="1">
          <reference field="11" count="19">
            <x v="50"/>
            <x v="51"/>
            <x v="52"/>
            <x v="53"/>
            <x v="54"/>
            <x v="55"/>
            <x v="56"/>
            <x v="57"/>
            <x v="58"/>
            <x v="59"/>
            <x v="60"/>
            <x v="61"/>
            <x v="62"/>
            <x v="63"/>
            <x v="64"/>
            <x v="65"/>
            <x v="66"/>
            <x v="67"/>
            <x v="68"/>
          </reference>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chartFormats count="3">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11" count="1" selected="0">
            <x v="57"/>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861273-EEA0-4F92-97F7-218B30B1332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Sales" fld="16" baseField="0" baseItem="0" numFmtId="164"/>
  </dataFields>
  <formats count="3">
    <format dxfId="21">
      <pivotArea type="all" dataOnly="0" outline="0" fieldPosition="0"/>
    </format>
    <format dxfId="20">
      <pivotArea outline="0" collapsedLevelsAreSubtotals="1" fieldPosition="0"/>
    </format>
    <format dxfId="19">
      <pivotArea dataOnly="0" labelOnly="1" outline="0" axis="axisValues" fieldPosition="0"/>
    </format>
  </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F2E9D2-8135-4613-9D85-0C96CDEC2CB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Profit" fld="18" baseField="0" baseItem="0" numFmtId="164"/>
  </dataFields>
  <formats count="3">
    <format dxfId="24">
      <pivotArea type="all" dataOnly="0" outline="0" fieldPosition="0"/>
    </format>
    <format dxfId="23">
      <pivotArea outline="0" collapsedLevelsAreSubtotals="1" fieldPosition="0"/>
    </format>
    <format dxfId="22">
      <pivotArea dataOnly="0" labelOnly="1" outline="0" axis="axisValues" fieldPosition="0"/>
    </format>
  </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C3249C-6595-4D1D-A056-B49D16532A3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9:B18" firstHeaderRow="1" firstDataRow="1" firstDataCol="1"/>
  <pivotFields count="20">
    <pivotField showAll="0"/>
    <pivotField showAll="0"/>
    <pivotField showAll="0"/>
    <pivotField axis="axisRow" showAll="0">
      <items count="9">
        <item x="3"/>
        <item x="2"/>
        <item x="1"/>
        <item x="0"/>
        <item x="6"/>
        <item x="5"/>
        <item x="4"/>
        <item x="7"/>
        <item t="default"/>
      </items>
    </pivotField>
    <pivotField showAll="0">
      <items count="4">
        <item x="0"/>
        <item x="1"/>
        <item x="2"/>
        <item t="default"/>
      </items>
    </pivotField>
    <pivotField showAll="0"/>
    <pivotField showAll="0"/>
    <pivotField showAll="0"/>
    <pivotField showAll="0"/>
    <pivotField showAll="0">
      <items count="4">
        <item x="1"/>
        <item x="0"/>
        <item x="2"/>
        <item t="default"/>
      </items>
    </pivotField>
    <pivotField showAll="0">
      <items count="5">
        <item x="1"/>
        <item x="0"/>
        <item x="2"/>
        <item x="3"/>
        <item t="default"/>
      </items>
    </pivotField>
    <pivotField showAll="0"/>
    <pivotField showAll="0"/>
    <pivotField showAll="0"/>
    <pivotField showAll="0"/>
    <pivotField showAll="0"/>
    <pivotField dataField="1"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Sum of Sales" fld="16" baseField="0" baseItem="0" numFmtId="164"/>
  </dataFields>
  <formats count="6">
    <format dxfId="30">
      <pivotArea type="all" dataOnly="0" outline="0" fieldPosition="0"/>
    </format>
    <format dxfId="29">
      <pivotArea outline="0" collapsedLevelsAreSubtotals="1" fieldPosition="0"/>
    </format>
    <format dxfId="28">
      <pivotArea field="3" type="button" dataOnly="0" labelOnly="1" outline="0" axis="axisRow" fieldPosition="0"/>
    </format>
    <format dxfId="27">
      <pivotArea dataOnly="0" labelOnly="1" fieldPosition="0">
        <references count="1">
          <reference field="3" count="0"/>
        </references>
      </pivotArea>
    </format>
    <format dxfId="26">
      <pivotArea dataOnly="0" labelOnly="1" grandRow="1" outline="0" fieldPosition="0"/>
    </format>
    <format dxfId="25">
      <pivotArea dataOnly="0" labelOnly="1" outline="0" axis="axisValues" fieldPosition="0"/>
    </format>
  </formats>
  <chartFormats count="2">
    <chartFormat chart="18"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16AF0A-1609-4891-8426-C2837175B37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9:J14" firstHeaderRow="1" firstDataRow="1" firstDataCol="1"/>
  <pivotFields count="20">
    <pivotField showAll="0"/>
    <pivotField showAll="0"/>
    <pivotField showAll="0"/>
    <pivotField showAll="0"/>
    <pivotField showAll="0">
      <items count="4">
        <item x="0"/>
        <item x="1"/>
        <item x="2"/>
        <item t="default"/>
      </items>
    </pivotField>
    <pivotField showAll="0"/>
    <pivotField showAll="0"/>
    <pivotField showAll="0"/>
    <pivotField showAll="0"/>
    <pivotField showAll="0">
      <items count="4">
        <item x="1"/>
        <item x="0"/>
        <item x="2"/>
        <item t="default"/>
      </items>
    </pivotField>
    <pivotField axis="axisRow" showAll="0">
      <items count="5">
        <item x="1"/>
        <item x="0"/>
        <item x="2"/>
        <item x="3"/>
        <item t="default"/>
      </items>
    </pivotField>
    <pivotField showAll="0"/>
    <pivotField showAll="0"/>
    <pivotField showAll="0"/>
    <pivotField showAll="0"/>
    <pivotField showAll="0"/>
    <pivotField dataField="1" showAll="0"/>
    <pivotField showAll="0"/>
    <pivotField showAll="0"/>
    <pivotField showAll="0"/>
  </pivotFields>
  <rowFields count="1">
    <field x="10"/>
  </rowFields>
  <rowItems count="5">
    <i>
      <x/>
    </i>
    <i>
      <x v="1"/>
    </i>
    <i>
      <x v="2"/>
    </i>
    <i>
      <x v="3"/>
    </i>
    <i t="grand">
      <x/>
    </i>
  </rowItems>
  <colItems count="1">
    <i/>
  </colItems>
  <dataFields count="1">
    <dataField name="Sum of Sales" fld="16" baseField="0" baseItem="0" numFmtId="164"/>
  </dataFields>
  <formats count="6">
    <format dxfId="36">
      <pivotArea type="all" dataOnly="0" outline="0" fieldPosition="0"/>
    </format>
    <format dxfId="35">
      <pivotArea outline="0" collapsedLevelsAreSubtotals="1" fieldPosition="0"/>
    </format>
    <format dxfId="34">
      <pivotArea field="10" type="button" dataOnly="0" labelOnly="1" outline="0" axis="axisRow" fieldPosition="0"/>
    </format>
    <format dxfId="33">
      <pivotArea dataOnly="0" labelOnly="1" fieldPosition="0">
        <references count="1">
          <reference field="10" count="0"/>
        </references>
      </pivotArea>
    </format>
    <format dxfId="32">
      <pivotArea dataOnly="0" labelOnly="1" grandRow="1" outline="0" fieldPosition="0"/>
    </format>
    <format dxfId="3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_Weekend" xr10:uid="{2EC2A6EB-664E-4209-8257-B3A99E1323DD}" sourceName="Weekday/Weekend">
  <pivotTables>
    <pivotTable tabId="9" name="PivotTable12"/>
    <pivotTable tabId="9" name="PivotTable10"/>
    <pivotTable tabId="9" name="PivotTable11"/>
    <pivotTable tabId="9" name="PivotTable13"/>
    <pivotTable tabId="9" name="PivotTable14"/>
    <pivotTable tabId="9" name="PivotTable15"/>
    <pivotTable tabId="9" name="PivotTable16"/>
    <pivotTable tabId="9" name="PivotTable17"/>
    <pivotTable tabId="9" name="PivotTable21"/>
    <pivotTable tabId="9" name="PivotTable22"/>
    <pivotTable tabId="9" name="PivotTable23"/>
    <pivotTable tabId="9" name="PivotTable24"/>
    <pivotTable tabId="9" name="PivotTable7"/>
    <pivotTable tabId="9" name="PivotTable8"/>
    <pivotTable tabId="9" name="PivotTable9"/>
    <pivotTable tabId="8" name="PivotTable5"/>
    <pivotTable tabId="8" name="PivotTable6"/>
  </pivotTables>
  <data>
    <tabular pivotCacheId="54175286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9C1C3F6F-1953-48AA-BCCA-B5A1350B20DD}" sourceName="Channel">
  <pivotTables>
    <pivotTable tabId="9" name="PivotTable12"/>
    <pivotTable tabId="9" name="PivotTable10"/>
    <pivotTable tabId="9" name="PivotTable11"/>
    <pivotTable tabId="9" name="PivotTable13"/>
    <pivotTable tabId="9" name="PivotTable14"/>
    <pivotTable tabId="9" name="PivotTable15"/>
    <pivotTable tabId="9" name="PivotTable16"/>
    <pivotTable tabId="9" name="PivotTable17"/>
    <pivotTable tabId="9" name="PivotTable21"/>
    <pivotTable tabId="9" name="PivotTable22"/>
    <pivotTable tabId="9" name="PivotTable23"/>
    <pivotTable tabId="9" name="PivotTable24"/>
    <pivotTable tabId="9" name="PivotTable7"/>
    <pivotTable tabId="9" name="PivotTable8"/>
    <pivotTable tabId="9" name="PivotTable9"/>
    <pivotTable tabId="8" name="PivotTable5"/>
    <pivotTable tabId="8" name="PivotTable6"/>
  </pivotTables>
  <data>
    <tabular pivotCacheId="54175286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90E3A81B-1096-407A-9294-3D5362AD9CAB}" sourceName="Payment Type">
  <pivotTables>
    <pivotTable tabId="9" name="PivotTable12"/>
    <pivotTable tabId="9" name="PivotTable10"/>
    <pivotTable tabId="9" name="PivotTable11"/>
    <pivotTable tabId="9" name="PivotTable13"/>
    <pivotTable tabId="9" name="PivotTable14"/>
    <pivotTable tabId="9" name="PivotTable15"/>
    <pivotTable tabId="9" name="PivotTable16"/>
    <pivotTable tabId="9" name="PivotTable17"/>
    <pivotTable tabId="9" name="PivotTable21"/>
    <pivotTable tabId="9" name="PivotTable22"/>
    <pivotTable tabId="9" name="PivotTable23"/>
    <pivotTable tabId="9" name="PivotTable24"/>
    <pivotTable tabId="9" name="PivotTable7"/>
    <pivotTable tabId="9" name="PivotTable8"/>
    <pivotTable tabId="9" name="PivotTable9"/>
    <pivotTable tabId="8" name="PivotTable5"/>
    <pivotTable tabId="8" name="PivotTable6"/>
  </pivotTables>
  <data>
    <tabular pivotCacheId="541752866">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Weekend" xr10:uid="{7AE91F21-12EE-41B8-9EC1-02B45F173DE6}" cache="Slicer_Weekday_Weekend" caption="Weekday/Weekend" style="SlicerStyleDark6" rowHeight="648000"/>
  <slicer name="Channel" xr10:uid="{120630C1-1269-41D7-BB5B-5ACD4D5960AC}" cache="Slicer_Channel" caption="Channel" style="SlicerStyleDark6" rowHeight="648000"/>
  <slicer name="Payment Type" xr10:uid="{7DAD6A30-C320-49D4-A459-F8617CC4F910}" cache="Slicer_Payment_Type" caption="Payment Type" style="SlicerStyleDark6" rowHeight="612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6" Type="http://schemas.openxmlformats.org/officeDocument/2006/relationships/printerSettings" Target="../printerSettings/printerSettings2.bin"/><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pivotTable" Target="../pivotTables/pivotTable1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027"/>
  <sheetViews>
    <sheetView topLeftCell="K1" zoomScale="80" zoomScaleNormal="57" workbookViewId="0">
      <selection activeCell="P1" sqref="P1"/>
    </sheetView>
  </sheetViews>
  <sheetFormatPr defaultRowHeight="14" x14ac:dyDescent="0.3"/>
  <cols>
    <col min="1" max="1" width="11.5" customWidth="1"/>
    <col min="2" max="2" width="12.08203125" style="1" customWidth="1"/>
    <col min="3" max="3" width="13.5" style="1" customWidth="1"/>
    <col min="4" max="5" width="12.08203125" style="1" customWidth="1"/>
    <col min="6" max="6" width="13" customWidth="1"/>
    <col min="7" max="7" width="21.75" customWidth="1"/>
    <col min="8" max="10" width="11.5" customWidth="1"/>
    <col min="11" max="11" width="16.83203125" customWidth="1"/>
    <col min="12" max="12" width="36.75" customWidth="1"/>
    <col min="13" max="13" width="11.58203125" customWidth="1"/>
    <col min="14" max="14" width="11.5" customWidth="1"/>
    <col min="15" max="19" width="11.5" style="2" customWidth="1"/>
    <col min="20" max="20" width="8.6640625" style="2"/>
    <col min="21" max="21" width="13.25" customWidth="1"/>
    <col min="22" max="22" width="35.4140625" customWidth="1"/>
    <col min="23" max="23" width="11.08203125" bestFit="1" customWidth="1"/>
    <col min="24" max="24" width="9.9140625" customWidth="1"/>
    <col min="25" max="25" width="20.75" customWidth="1"/>
    <col min="26" max="26" width="11.08203125" bestFit="1" customWidth="1"/>
  </cols>
  <sheetData>
    <row r="1" spans="1:24" x14ac:dyDescent="0.3">
      <c r="A1" s="14" t="s">
        <v>1061</v>
      </c>
      <c r="B1" s="15" t="s">
        <v>1062</v>
      </c>
      <c r="C1" s="15" t="s">
        <v>1087</v>
      </c>
      <c r="D1" s="15" t="s">
        <v>1085</v>
      </c>
      <c r="E1" s="15" t="s">
        <v>1084</v>
      </c>
      <c r="F1" s="14" t="s">
        <v>1063</v>
      </c>
      <c r="G1" s="14" t="s">
        <v>1064</v>
      </c>
      <c r="H1" s="14" t="s">
        <v>1065</v>
      </c>
      <c r="I1" s="14" t="s">
        <v>1066</v>
      </c>
      <c r="J1" s="14" t="s">
        <v>1067</v>
      </c>
      <c r="K1" s="14" t="s">
        <v>1068</v>
      </c>
      <c r="L1" s="14" t="s">
        <v>1069</v>
      </c>
      <c r="M1" s="14" t="s">
        <v>1070</v>
      </c>
      <c r="N1" s="14" t="s">
        <v>1071</v>
      </c>
      <c r="O1" s="21" t="s">
        <v>740</v>
      </c>
      <c r="P1" s="21" t="s">
        <v>1072</v>
      </c>
      <c r="Q1" s="21" t="s">
        <v>1073</v>
      </c>
      <c r="R1" s="21" t="s">
        <v>1074</v>
      </c>
      <c r="S1" s="21" t="s">
        <v>1075</v>
      </c>
      <c r="T1" s="21" t="s">
        <v>1088</v>
      </c>
      <c r="U1" s="14" t="s">
        <v>1116</v>
      </c>
    </row>
    <row r="2" spans="1:24" x14ac:dyDescent="0.3">
      <c r="A2">
        <v>24118</v>
      </c>
      <c r="B2" s="1">
        <v>44196</v>
      </c>
      <c r="C2" s="1" t="str">
        <f>TEXT(B2,"dd-mmm-yy")</f>
        <v>31-Dec-20</v>
      </c>
      <c r="D2" s="1" t="str">
        <f>TEXT(B2,"dddd")</f>
        <v>Thursday</v>
      </c>
      <c r="E2" s="1" t="str">
        <f>IF(WEEKDAY(B2,2)&gt;5,"Weekend","Weekday")</f>
        <v>Weekday</v>
      </c>
      <c r="F2">
        <v>9345</v>
      </c>
      <c r="G2" t="s">
        <v>0</v>
      </c>
      <c r="H2" t="s">
        <v>1</v>
      </c>
      <c r="I2" t="s">
        <v>2</v>
      </c>
      <c r="J2" t="s">
        <v>3</v>
      </c>
      <c r="K2" t="s">
        <v>4</v>
      </c>
      <c r="L2" t="s">
        <v>5</v>
      </c>
      <c r="M2">
        <v>810</v>
      </c>
      <c r="N2" t="s">
        <v>6</v>
      </c>
      <c r="O2" s="2">
        <v>18.989999999999998</v>
      </c>
      <c r="P2" s="2">
        <v>2</v>
      </c>
      <c r="Q2" s="2">
        <f t="shared" ref="Q2:Q65" si="0">O2*P2</f>
        <v>37.979999999999997</v>
      </c>
      <c r="R2" s="2">
        <v>21.020000459999999</v>
      </c>
      <c r="S2" s="2">
        <f>Q2-R2</f>
        <v>16.959999539999998</v>
      </c>
      <c r="T2" s="2">
        <f>IF(P2&gt;0,R2/P2,0)</f>
        <v>10.510000229999999</v>
      </c>
      <c r="U2" t="str">
        <f>TEXT(B2,"mmm")</f>
        <v>Dec</v>
      </c>
    </row>
    <row r="3" spans="1:24" x14ac:dyDescent="0.3">
      <c r="A3">
        <v>24992</v>
      </c>
      <c r="B3" s="1">
        <v>44196</v>
      </c>
      <c r="C3" s="1" t="str">
        <f t="shared" ref="C3:C66" si="1">TEXT(B3,"dd-mmm-yy")</f>
        <v>31-Dec-20</v>
      </c>
      <c r="D3" s="1" t="str">
        <f t="shared" ref="D3:D66" si="2">TEXT(B3,"dddd")</f>
        <v>Thursday</v>
      </c>
      <c r="E3" s="1" t="str">
        <f t="shared" ref="E3:E66" si="3">IF(WEEKDAY(B3,2)&gt;5,"Weekend","Weekday")</f>
        <v>Weekday</v>
      </c>
      <c r="F3">
        <v>1169</v>
      </c>
      <c r="G3" t="s">
        <v>7</v>
      </c>
      <c r="H3" t="s">
        <v>8</v>
      </c>
      <c r="I3" t="s">
        <v>2</v>
      </c>
      <c r="J3" t="s">
        <v>3</v>
      </c>
      <c r="K3" t="s">
        <v>4</v>
      </c>
      <c r="L3" t="s">
        <v>9</v>
      </c>
      <c r="M3">
        <v>403</v>
      </c>
      <c r="N3" t="s">
        <v>10</v>
      </c>
      <c r="O3" s="2">
        <v>133.37</v>
      </c>
      <c r="P3" s="2">
        <v>1</v>
      </c>
      <c r="Q3" s="2">
        <f t="shared" si="0"/>
        <v>133.37</v>
      </c>
      <c r="R3" s="2">
        <v>84.590000149999995</v>
      </c>
      <c r="S3" s="2">
        <f t="shared" ref="S3:S66" si="4">Q3-R3</f>
        <v>48.77999985000001</v>
      </c>
      <c r="T3" s="2">
        <f t="shared" ref="T3:T66" si="5">IF(P3&gt;0,R3/P3,0)</f>
        <v>84.590000149999995</v>
      </c>
      <c r="U3" t="str">
        <f t="shared" ref="U3:U66" si="6">TEXT(B3,"mmm")</f>
        <v>Dec</v>
      </c>
    </row>
    <row r="4" spans="1:24" x14ac:dyDescent="0.3">
      <c r="A4">
        <v>75928</v>
      </c>
      <c r="B4" s="1">
        <v>44196</v>
      </c>
      <c r="C4" s="1" t="str">
        <f t="shared" si="1"/>
        <v>31-Dec-20</v>
      </c>
      <c r="D4" s="1" t="str">
        <f t="shared" si="2"/>
        <v>Thursday</v>
      </c>
      <c r="E4" s="1" t="str">
        <f t="shared" si="3"/>
        <v>Weekday</v>
      </c>
      <c r="F4">
        <v>19481</v>
      </c>
      <c r="G4" t="s">
        <v>11</v>
      </c>
      <c r="H4" t="s">
        <v>12</v>
      </c>
      <c r="I4" t="s">
        <v>2</v>
      </c>
      <c r="J4" t="s">
        <v>3</v>
      </c>
      <c r="K4" t="s">
        <v>4</v>
      </c>
      <c r="L4" t="s">
        <v>13</v>
      </c>
      <c r="M4">
        <v>1360</v>
      </c>
      <c r="N4" t="s">
        <v>14</v>
      </c>
      <c r="O4" s="2">
        <v>370</v>
      </c>
      <c r="P4" s="2">
        <v>1</v>
      </c>
      <c r="Q4" s="2">
        <f t="shared" si="0"/>
        <v>370</v>
      </c>
      <c r="R4" s="2">
        <v>249.0899963</v>
      </c>
      <c r="S4" s="2">
        <f t="shared" si="4"/>
        <v>120.9100037</v>
      </c>
      <c r="T4" s="2">
        <f t="shared" si="5"/>
        <v>249.0899963</v>
      </c>
      <c r="U4" t="str">
        <f t="shared" si="6"/>
        <v>Dec</v>
      </c>
    </row>
    <row r="5" spans="1:24" x14ac:dyDescent="0.3">
      <c r="A5">
        <v>20755</v>
      </c>
      <c r="B5" s="1">
        <v>44195</v>
      </c>
      <c r="C5" s="1" t="str">
        <f t="shared" si="1"/>
        <v>30-Dec-20</v>
      </c>
      <c r="D5" s="1" t="str">
        <f t="shared" si="2"/>
        <v>Wednesday</v>
      </c>
      <c r="E5" s="1" t="str">
        <f t="shared" si="3"/>
        <v>Weekday</v>
      </c>
      <c r="F5">
        <v>640</v>
      </c>
      <c r="G5" t="s">
        <v>7</v>
      </c>
      <c r="H5" t="s">
        <v>15</v>
      </c>
      <c r="I5" t="s">
        <v>2</v>
      </c>
      <c r="J5" t="s">
        <v>3</v>
      </c>
      <c r="K5" t="s">
        <v>4</v>
      </c>
      <c r="L5" t="s">
        <v>16</v>
      </c>
      <c r="M5">
        <v>804</v>
      </c>
      <c r="N5" t="s">
        <v>6</v>
      </c>
      <c r="O5" s="2">
        <v>18.989999999999998</v>
      </c>
      <c r="P5" s="2">
        <v>2</v>
      </c>
      <c r="Q5" s="2">
        <f t="shared" si="0"/>
        <v>37.979999999999997</v>
      </c>
      <c r="R5" s="2">
        <v>23.639999400000001</v>
      </c>
      <c r="S5" s="2">
        <f t="shared" si="4"/>
        <v>14.340000599999996</v>
      </c>
      <c r="T5" s="2">
        <f t="shared" si="5"/>
        <v>11.8199997</v>
      </c>
      <c r="U5" t="str">
        <f t="shared" si="6"/>
        <v>Dec</v>
      </c>
    </row>
    <row r="6" spans="1:24" x14ac:dyDescent="0.3">
      <c r="A6">
        <v>75741</v>
      </c>
      <c r="B6" s="1">
        <v>44194</v>
      </c>
      <c r="C6" s="1" t="str">
        <f t="shared" si="1"/>
        <v>29-Dec-20</v>
      </c>
      <c r="D6" s="1" t="str">
        <f t="shared" si="2"/>
        <v>Tuesday</v>
      </c>
      <c r="E6" s="1" t="str">
        <f t="shared" si="3"/>
        <v>Weekday</v>
      </c>
      <c r="F6">
        <v>19294</v>
      </c>
      <c r="G6" t="s">
        <v>17</v>
      </c>
      <c r="H6" t="s">
        <v>18</v>
      </c>
      <c r="I6" t="s">
        <v>2</v>
      </c>
      <c r="J6" t="s">
        <v>3</v>
      </c>
      <c r="K6" t="s">
        <v>4</v>
      </c>
      <c r="L6" t="s">
        <v>13</v>
      </c>
      <c r="M6">
        <v>1360</v>
      </c>
      <c r="N6" t="s">
        <v>14</v>
      </c>
      <c r="O6" s="2">
        <v>370</v>
      </c>
      <c r="P6" s="2">
        <v>1</v>
      </c>
      <c r="Q6" s="2">
        <f t="shared" si="0"/>
        <v>370</v>
      </c>
      <c r="R6" s="2">
        <v>249.0899963</v>
      </c>
      <c r="S6" s="2">
        <f t="shared" si="4"/>
        <v>120.9100037</v>
      </c>
      <c r="T6" s="2">
        <f t="shared" si="5"/>
        <v>249.0899963</v>
      </c>
      <c r="U6" t="str">
        <f t="shared" si="6"/>
        <v>Dec</v>
      </c>
    </row>
    <row r="7" spans="1:24" x14ac:dyDescent="0.3">
      <c r="A7">
        <v>75742</v>
      </c>
      <c r="B7" s="1">
        <v>44193</v>
      </c>
      <c r="C7" s="1" t="str">
        <f t="shared" si="1"/>
        <v>28-Dec-20</v>
      </c>
      <c r="D7" s="1" t="str">
        <f t="shared" si="2"/>
        <v>Monday</v>
      </c>
      <c r="E7" s="1" t="str">
        <f t="shared" si="3"/>
        <v>Weekday</v>
      </c>
      <c r="F7">
        <v>19295</v>
      </c>
      <c r="G7" t="s">
        <v>19</v>
      </c>
      <c r="H7" t="s">
        <v>20</v>
      </c>
      <c r="I7" t="s">
        <v>2</v>
      </c>
      <c r="J7" t="s">
        <v>3</v>
      </c>
      <c r="K7" t="s">
        <v>4</v>
      </c>
      <c r="L7" t="s">
        <v>13</v>
      </c>
      <c r="M7">
        <v>1360</v>
      </c>
      <c r="N7" t="s">
        <v>14</v>
      </c>
      <c r="O7" s="2">
        <v>370</v>
      </c>
      <c r="P7" s="2">
        <v>1</v>
      </c>
      <c r="Q7" s="2">
        <f t="shared" si="0"/>
        <v>370</v>
      </c>
      <c r="R7" s="2">
        <v>249.0899963</v>
      </c>
      <c r="S7" s="2">
        <f t="shared" si="4"/>
        <v>120.9100037</v>
      </c>
      <c r="T7" s="2">
        <f t="shared" si="5"/>
        <v>249.0899963</v>
      </c>
      <c r="U7" t="str">
        <f t="shared" si="6"/>
        <v>Dec</v>
      </c>
      <c r="V7" t="s">
        <v>1089</v>
      </c>
    </row>
    <row r="8" spans="1:24" x14ac:dyDescent="0.3">
      <c r="A8">
        <v>75743</v>
      </c>
      <c r="B8" s="1">
        <v>44192</v>
      </c>
      <c r="C8" s="1" t="str">
        <f t="shared" si="1"/>
        <v>27-Dec-20</v>
      </c>
      <c r="D8" s="1" t="str">
        <f t="shared" si="2"/>
        <v>Sunday</v>
      </c>
      <c r="E8" s="1" t="str">
        <f t="shared" si="3"/>
        <v>Weekend</v>
      </c>
      <c r="F8">
        <v>19296</v>
      </c>
      <c r="G8" t="s">
        <v>21</v>
      </c>
      <c r="H8" t="s">
        <v>22</v>
      </c>
      <c r="I8" t="s">
        <v>2</v>
      </c>
      <c r="J8" t="s">
        <v>3</v>
      </c>
      <c r="K8" t="s">
        <v>4</v>
      </c>
      <c r="L8" t="s">
        <v>13</v>
      </c>
      <c r="M8">
        <v>1360</v>
      </c>
      <c r="N8" t="s">
        <v>14</v>
      </c>
      <c r="O8" s="2">
        <v>370</v>
      </c>
      <c r="P8" s="2">
        <v>1</v>
      </c>
      <c r="Q8" s="2">
        <f t="shared" si="0"/>
        <v>370</v>
      </c>
      <c r="R8" s="2">
        <v>249.0899963</v>
      </c>
      <c r="S8" s="2">
        <f t="shared" si="4"/>
        <v>120.9100037</v>
      </c>
      <c r="T8" s="2">
        <f t="shared" si="5"/>
        <v>249.0899963</v>
      </c>
      <c r="U8" t="str">
        <f t="shared" si="6"/>
        <v>Dec</v>
      </c>
    </row>
    <row r="9" spans="1:24" x14ac:dyDescent="0.3">
      <c r="A9">
        <v>75744</v>
      </c>
      <c r="B9" s="1">
        <v>44191</v>
      </c>
      <c r="C9" s="1" t="str">
        <f t="shared" si="1"/>
        <v>26-Dec-20</v>
      </c>
      <c r="D9" s="1" t="str">
        <f t="shared" si="2"/>
        <v>Saturday</v>
      </c>
      <c r="E9" s="1" t="str">
        <f t="shared" si="3"/>
        <v>Weekend</v>
      </c>
      <c r="F9">
        <v>19297</v>
      </c>
      <c r="G9" t="s">
        <v>23</v>
      </c>
      <c r="H9" t="s">
        <v>24</v>
      </c>
      <c r="I9" t="s">
        <v>2</v>
      </c>
      <c r="J9" t="s">
        <v>3</v>
      </c>
      <c r="K9" t="s">
        <v>4</v>
      </c>
      <c r="L9" t="s">
        <v>13</v>
      </c>
      <c r="M9">
        <v>1360</v>
      </c>
      <c r="N9" t="s">
        <v>14</v>
      </c>
      <c r="O9" s="2">
        <v>370</v>
      </c>
      <c r="P9" s="2">
        <v>1</v>
      </c>
      <c r="Q9" s="2">
        <f t="shared" si="0"/>
        <v>370</v>
      </c>
      <c r="R9" s="2">
        <v>249.0899963</v>
      </c>
      <c r="S9" s="2">
        <f t="shared" si="4"/>
        <v>120.9100037</v>
      </c>
      <c r="T9" s="2">
        <f t="shared" si="5"/>
        <v>249.0899963</v>
      </c>
      <c r="U9" t="str">
        <f t="shared" si="6"/>
        <v>Dec</v>
      </c>
      <c r="V9" t="s">
        <v>1090</v>
      </c>
      <c r="W9" t="s">
        <v>1092</v>
      </c>
      <c r="X9" t="s">
        <v>1093</v>
      </c>
    </row>
    <row r="10" spans="1:24" x14ac:dyDescent="0.3">
      <c r="A10">
        <v>75745</v>
      </c>
      <c r="B10" s="1">
        <v>44190</v>
      </c>
      <c r="C10" s="1" t="str">
        <f t="shared" si="1"/>
        <v>25-Dec-20</v>
      </c>
      <c r="D10" s="1" t="str">
        <f t="shared" si="2"/>
        <v>Friday</v>
      </c>
      <c r="E10" s="1" t="str">
        <f t="shared" si="3"/>
        <v>Weekday</v>
      </c>
      <c r="F10">
        <v>19298</v>
      </c>
      <c r="G10" t="s">
        <v>25</v>
      </c>
      <c r="H10" t="s">
        <v>26</v>
      </c>
      <c r="I10" t="s">
        <v>27</v>
      </c>
      <c r="J10" t="s">
        <v>28</v>
      </c>
      <c r="K10" t="s">
        <v>29</v>
      </c>
      <c r="L10" t="s">
        <v>13</v>
      </c>
      <c r="M10">
        <v>1360</v>
      </c>
      <c r="N10" t="s">
        <v>14</v>
      </c>
      <c r="O10" s="2">
        <v>370</v>
      </c>
      <c r="P10" s="2">
        <v>1</v>
      </c>
      <c r="Q10" s="2">
        <f t="shared" si="0"/>
        <v>370</v>
      </c>
      <c r="R10" s="2">
        <v>249.0899963</v>
      </c>
      <c r="S10" s="2">
        <f t="shared" si="4"/>
        <v>120.9100037</v>
      </c>
      <c r="T10" s="2">
        <f t="shared" si="5"/>
        <v>249.0899963</v>
      </c>
      <c r="U10" t="str">
        <f t="shared" si="6"/>
        <v>Dec</v>
      </c>
      <c r="V10" t="s">
        <v>1094</v>
      </c>
      <c r="W10" s="2">
        <f>SUMIF(E:E,"Weekend",Q:Q)</f>
        <v>201020.39999999979</v>
      </c>
      <c r="X10" s="2">
        <f>SUMIF(E:E,"Weekday",Q:Q)</f>
        <v>419189.2299999994</v>
      </c>
    </row>
    <row r="11" spans="1:24" x14ac:dyDescent="0.3">
      <c r="A11">
        <v>17582</v>
      </c>
      <c r="B11" s="1">
        <v>44190</v>
      </c>
      <c r="C11" s="1" t="str">
        <f t="shared" si="1"/>
        <v>25-Dec-20</v>
      </c>
      <c r="D11" s="1" t="str">
        <f t="shared" si="2"/>
        <v>Friday</v>
      </c>
      <c r="E11" s="1" t="str">
        <f t="shared" si="3"/>
        <v>Weekday</v>
      </c>
      <c r="F11">
        <v>5091</v>
      </c>
      <c r="G11" t="s">
        <v>7</v>
      </c>
      <c r="H11" t="s">
        <v>30</v>
      </c>
      <c r="I11" t="s">
        <v>27</v>
      </c>
      <c r="J11" t="s">
        <v>28</v>
      </c>
      <c r="K11" t="s">
        <v>4</v>
      </c>
      <c r="L11" t="s">
        <v>31</v>
      </c>
      <c r="M11">
        <v>957</v>
      </c>
      <c r="N11" t="s">
        <v>32</v>
      </c>
      <c r="O11" s="2">
        <v>80</v>
      </c>
      <c r="P11" s="2">
        <v>1</v>
      </c>
      <c r="Q11" s="2">
        <f t="shared" si="0"/>
        <v>80</v>
      </c>
      <c r="R11" s="2">
        <v>47.430000309999997</v>
      </c>
      <c r="S11" s="2">
        <f t="shared" si="4"/>
        <v>32.569999690000003</v>
      </c>
      <c r="T11" s="2">
        <f t="shared" si="5"/>
        <v>47.430000309999997</v>
      </c>
      <c r="U11" t="str">
        <f t="shared" si="6"/>
        <v>Dec</v>
      </c>
    </row>
    <row r="12" spans="1:24" x14ac:dyDescent="0.3">
      <c r="A12">
        <v>24548</v>
      </c>
      <c r="B12" s="1">
        <v>44190</v>
      </c>
      <c r="C12" s="1" t="str">
        <f t="shared" si="1"/>
        <v>25-Dec-20</v>
      </c>
      <c r="D12" s="1" t="str">
        <f t="shared" si="2"/>
        <v>Friday</v>
      </c>
      <c r="E12" s="1" t="str">
        <f t="shared" si="3"/>
        <v>Weekday</v>
      </c>
      <c r="F12">
        <v>6763</v>
      </c>
      <c r="G12" t="s">
        <v>33</v>
      </c>
      <c r="H12" t="s">
        <v>34</v>
      </c>
      <c r="I12" t="s">
        <v>2</v>
      </c>
      <c r="J12" t="s">
        <v>3</v>
      </c>
      <c r="K12" t="s">
        <v>4</v>
      </c>
      <c r="L12" t="s">
        <v>9</v>
      </c>
      <c r="M12">
        <v>403</v>
      </c>
      <c r="N12" t="s">
        <v>10</v>
      </c>
      <c r="O12" s="2">
        <v>133.37</v>
      </c>
      <c r="P12" s="2">
        <v>1</v>
      </c>
      <c r="Q12" s="2">
        <f t="shared" si="0"/>
        <v>133.37</v>
      </c>
      <c r="R12" s="2">
        <v>84.590000149999995</v>
      </c>
      <c r="S12" s="2">
        <f t="shared" si="4"/>
        <v>48.77999985000001</v>
      </c>
      <c r="T12" s="2">
        <f t="shared" si="5"/>
        <v>84.590000149999995</v>
      </c>
      <c r="U12" t="str">
        <f t="shared" si="6"/>
        <v>Dec</v>
      </c>
    </row>
    <row r="13" spans="1:24" x14ac:dyDescent="0.3">
      <c r="A13">
        <v>14960</v>
      </c>
      <c r="B13" s="1">
        <v>44189</v>
      </c>
      <c r="C13" s="1" t="str">
        <f t="shared" si="1"/>
        <v>24-Dec-20</v>
      </c>
      <c r="D13" s="1" t="str">
        <f t="shared" si="2"/>
        <v>Thursday</v>
      </c>
      <c r="E13" s="1" t="str">
        <f t="shared" si="3"/>
        <v>Weekday</v>
      </c>
      <c r="F13">
        <v>9857</v>
      </c>
      <c r="G13" t="s">
        <v>35</v>
      </c>
      <c r="H13" t="s">
        <v>30</v>
      </c>
      <c r="I13" t="s">
        <v>27</v>
      </c>
      <c r="J13" t="s">
        <v>28</v>
      </c>
      <c r="K13" t="s">
        <v>4</v>
      </c>
      <c r="L13" t="s">
        <v>1076</v>
      </c>
      <c r="M13">
        <v>1004</v>
      </c>
      <c r="N13" t="s">
        <v>294</v>
      </c>
      <c r="O13" s="2">
        <v>460.58</v>
      </c>
      <c r="P13" s="2">
        <v>1</v>
      </c>
      <c r="Q13" s="2">
        <f t="shared" si="0"/>
        <v>460.58</v>
      </c>
      <c r="R13" s="2">
        <v>268.7900085</v>
      </c>
      <c r="S13" s="2">
        <f t="shared" si="4"/>
        <v>191.78999149999999</v>
      </c>
      <c r="T13" s="2">
        <f t="shared" si="5"/>
        <v>268.7900085</v>
      </c>
      <c r="U13" t="str">
        <f t="shared" si="6"/>
        <v>Dec</v>
      </c>
    </row>
    <row r="14" spans="1:24" x14ac:dyDescent="0.3">
      <c r="A14">
        <v>10961</v>
      </c>
      <c r="B14" s="1">
        <v>44188</v>
      </c>
      <c r="C14" s="1" t="str">
        <f t="shared" si="1"/>
        <v>23-Dec-20</v>
      </c>
      <c r="D14" s="1" t="str">
        <f t="shared" si="2"/>
        <v>Wednesday</v>
      </c>
      <c r="E14" s="1" t="str">
        <f t="shared" si="3"/>
        <v>Weekday</v>
      </c>
      <c r="F14">
        <v>6320</v>
      </c>
      <c r="G14" t="s">
        <v>7</v>
      </c>
      <c r="H14" t="s">
        <v>30</v>
      </c>
      <c r="I14" t="s">
        <v>27</v>
      </c>
      <c r="J14" t="s">
        <v>28</v>
      </c>
      <c r="K14" t="s">
        <v>4</v>
      </c>
      <c r="L14" t="s">
        <v>1076</v>
      </c>
      <c r="M14">
        <v>1004</v>
      </c>
      <c r="N14" t="s">
        <v>294</v>
      </c>
      <c r="O14" s="2">
        <v>460.58</v>
      </c>
      <c r="P14" s="2">
        <v>1</v>
      </c>
      <c r="Q14" s="2">
        <f t="shared" si="0"/>
        <v>460.58</v>
      </c>
      <c r="R14" s="2">
        <v>268.7900085</v>
      </c>
      <c r="S14" s="2">
        <f t="shared" si="4"/>
        <v>191.78999149999999</v>
      </c>
      <c r="T14" s="2">
        <f t="shared" si="5"/>
        <v>268.7900085</v>
      </c>
      <c r="U14" t="str">
        <f t="shared" si="6"/>
        <v>Dec</v>
      </c>
      <c r="V14" t="s">
        <v>1091</v>
      </c>
      <c r="W14" t="s">
        <v>1092</v>
      </c>
      <c r="X14" t="s">
        <v>1093</v>
      </c>
    </row>
    <row r="15" spans="1:24" x14ac:dyDescent="0.3">
      <c r="A15">
        <v>17582</v>
      </c>
      <c r="B15" s="1">
        <v>44187</v>
      </c>
      <c r="C15" s="1" t="str">
        <f t="shared" si="1"/>
        <v>22-Dec-20</v>
      </c>
      <c r="D15" s="1" t="str">
        <f t="shared" si="2"/>
        <v>Tuesday</v>
      </c>
      <c r="E15" s="1" t="str">
        <f t="shared" si="3"/>
        <v>Weekday</v>
      </c>
      <c r="F15">
        <v>5091</v>
      </c>
      <c r="G15" t="s">
        <v>7</v>
      </c>
      <c r="H15" t="s">
        <v>30</v>
      </c>
      <c r="I15" t="s">
        <v>27</v>
      </c>
      <c r="J15" t="s">
        <v>28</v>
      </c>
      <c r="K15" t="s">
        <v>4</v>
      </c>
      <c r="L15" t="s">
        <v>31</v>
      </c>
      <c r="M15">
        <v>957</v>
      </c>
      <c r="N15" t="s">
        <v>32</v>
      </c>
      <c r="O15" s="2">
        <v>80</v>
      </c>
      <c r="P15" s="2">
        <v>1</v>
      </c>
      <c r="Q15" s="2">
        <f t="shared" si="0"/>
        <v>80</v>
      </c>
      <c r="R15" s="2">
        <v>47.430000309999997</v>
      </c>
      <c r="S15" s="2">
        <f t="shared" si="4"/>
        <v>32.569999690000003</v>
      </c>
      <c r="T15" s="2">
        <f t="shared" si="5"/>
        <v>47.430000309999997</v>
      </c>
      <c r="U15" t="str">
        <f t="shared" si="6"/>
        <v>Dec</v>
      </c>
      <c r="V15" t="s">
        <v>1095</v>
      </c>
      <c r="W15" s="2">
        <f>SUMIF(E:E,"Weekend",S:S)</f>
        <v>88058.460832973913</v>
      </c>
      <c r="X15" s="2">
        <f>SUMIF(E:E,"Weekday",S:S)</f>
        <v>182215.88109631834</v>
      </c>
    </row>
    <row r="16" spans="1:24" x14ac:dyDescent="0.3">
      <c r="A16">
        <v>14960</v>
      </c>
      <c r="B16" s="1">
        <v>44186</v>
      </c>
      <c r="C16" s="1" t="str">
        <f t="shared" si="1"/>
        <v>21-Dec-20</v>
      </c>
      <c r="D16" s="1" t="str">
        <f t="shared" si="2"/>
        <v>Monday</v>
      </c>
      <c r="E16" s="1" t="str">
        <f t="shared" si="3"/>
        <v>Weekday</v>
      </c>
      <c r="F16">
        <v>9857</v>
      </c>
      <c r="G16" t="s">
        <v>35</v>
      </c>
      <c r="H16" t="s">
        <v>30</v>
      </c>
      <c r="I16" t="s">
        <v>27</v>
      </c>
      <c r="J16" t="s">
        <v>28</v>
      </c>
      <c r="K16" t="s">
        <v>4</v>
      </c>
      <c r="L16" t="s">
        <v>1076</v>
      </c>
      <c r="M16">
        <v>1004</v>
      </c>
      <c r="N16" t="s">
        <v>294</v>
      </c>
      <c r="O16" s="2">
        <v>460.58</v>
      </c>
      <c r="P16" s="2">
        <v>1</v>
      </c>
      <c r="Q16" s="2">
        <f t="shared" si="0"/>
        <v>460.58</v>
      </c>
      <c r="R16" s="2">
        <v>268.7900085</v>
      </c>
      <c r="S16" s="2">
        <f t="shared" si="4"/>
        <v>191.78999149999999</v>
      </c>
      <c r="T16" s="2">
        <f t="shared" si="5"/>
        <v>268.7900085</v>
      </c>
      <c r="U16" t="str">
        <f t="shared" si="6"/>
        <v>Dec</v>
      </c>
    </row>
    <row r="17" spans="1:21" x14ac:dyDescent="0.3">
      <c r="A17">
        <v>16966</v>
      </c>
      <c r="B17" s="1">
        <v>44185</v>
      </c>
      <c r="C17" s="1" t="str">
        <f t="shared" si="1"/>
        <v>20-Dec-20</v>
      </c>
      <c r="D17" s="1" t="str">
        <f t="shared" si="2"/>
        <v>Sunday</v>
      </c>
      <c r="E17" s="1" t="str">
        <f t="shared" si="3"/>
        <v>Weekend</v>
      </c>
      <c r="F17">
        <v>1948</v>
      </c>
      <c r="G17" t="s">
        <v>7</v>
      </c>
      <c r="H17" t="s">
        <v>30</v>
      </c>
      <c r="I17" t="s">
        <v>27</v>
      </c>
      <c r="J17" t="s">
        <v>28</v>
      </c>
      <c r="K17" t="s">
        <v>4</v>
      </c>
      <c r="L17" t="s">
        <v>1076</v>
      </c>
      <c r="M17">
        <v>1004</v>
      </c>
      <c r="N17" t="s">
        <v>294</v>
      </c>
      <c r="O17" s="2">
        <v>460.58</v>
      </c>
      <c r="P17" s="2">
        <v>1</v>
      </c>
      <c r="Q17" s="2">
        <f t="shared" si="0"/>
        <v>460.58</v>
      </c>
      <c r="R17" s="2">
        <v>268.7900085</v>
      </c>
      <c r="S17" s="2">
        <f t="shared" si="4"/>
        <v>191.78999149999999</v>
      </c>
      <c r="T17" s="2">
        <f t="shared" si="5"/>
        <v>268.7900085</v>
      </c>
      <c r="U17" t="str">
        <f t="shared" si="6"/>
        <v>Dec</v>
      </c>
    </row>
    <row r="18" spans="1:21" x14ac:dyDescent="0.3">
      <c r="A18">
        <v>19497</v>
      </c>
      <c r="B18" s="1">
        <v>44185</v>
      </c>
      <c r="C18" s="1" t="str">
        <f t="shared" si="1"/>
        <v>20-Dec-20</v>
      </c>
      <c r="D18" s="1" t="str">
        <f t="shared" si="2"/>
        <v>Sunday</v>
      </c>
      <c r="E18" s="1" t="str">
        <f t="shared" si="3"/>
        <v>Weekend</v>
      </c>
      <c r="F18">
        <v>2881</v>
      </c>
      <c r="G18" t="s">
        <v>7</v>
      </c>
      <c r="H18" t="s">
        <v>36</v>
      </c>
      <c r="I18" t="s">
        <v>27</v>
      </c>
      <c r="J18" t="s">
        <v>3</v>
      </c>
      <c r="K18" t="s">
        <v>4</v>
      </c>
      <c r="L18" t="s">
        <v>9</v>
      </c>
      <c r="M18">
        <v>403</v>
      </c>
      <c r="N18" t="s">
        <v>10</v>
      </c>
      <c r="O18" s="2">
        <v>133.37</v>
      </c>
      <c r="P18" s="2">
        <v>1</v>
      </c>
      <c r="Q18" s="2">
        <f t="shared" si="0"/>
        <v>133.37</v>
      </c>
      <c r="R18" s="2">
        <v>84.590000149999995</v>
      </c>
      <c r="S18" s="2">
        <f t="shared" si="4"/>
        <v>48.77999985000001</v>
      </c>
      <c r="T18" s="2">
        <f t="shared" si="5"/>
        <v>84.590000149999995</v>
      </c>
      <c r="U18" t="str">
        <f t="shared" si="6"/>
        <v>Dec</v>
      </c>
    </row>
    <row r="19" spans="1:21" x14ac:dyDescent="0.3">
      <c r="A19">
        <v>24230</v>
      </c>
      <c r="B19" s="1">
        <v>44185</v>
      </c>
      <c r="C19" s="1" t="str">
        <f t="shared" si="1"/>
        <v>20-Dec-20</v>
      </c>
      <c r="D19" s="1" t="str">
        <f t="shared" si="2"/>
        <v>Sunday</v>
      </c>
      <c r="E19" s="1" t="str">
        <f t="shared" si="3"/>
        <v>Weekend</v>
      </c>
      <c r="F19">
        <v>1718</v>
      </c>
      <c r="G19" t="s">
        <v>7</v>
      </c>
      <c r="H19" t="s">
        <v>37</v>
      </c>
      <c r="I19" t="s">
        <v>2</v>
      </c>
      <c r="J19" t="s">
        <v>3</v>
      </c>
      <c r="K19" t="s">
        <v>4</v>
      </c>
      <c r="L19" t="s">
        <v>9</v>
      </c>
      <c r="M19">
        <v>403</v>
      </c>
      <c r="N19" t="s">
        <v>10</v>
      </c>
      <c r="O19" s="2">
        <v>133.37</v>
      </c>
      <c r="P19" s="2">
        <v>1</v>
      </c>
      <c r="Q19" s="2">
        <f t="shared" si="0"/>
        <v>133.37</v>
      </c>
      <c r="R19" s="2">
        <v>84.590000149999995</v>
      </c>
      <c r="S19" s="2">
        <f t="shared" si="4"/>
        <v>48.77999985000001</v>
      </c>
      <c r="T19" s="2">
        <f t="shared" si="5"/>
        <v>84.590000149999995</v>
      </c>
      <c r="U19" t="str">
        <f t="shared" si="6"/>
        <v>Dec</v>
      </c>
    </row>
    <row r="20" spans="1:21" x14ac:dyDescent="0.3">
      <c r="A20">
        <v>16953</v>
      </c>
      <c r="B20" s="1">
        <v>44184</v>
      </c>
      <c r="C20" s="1" t="str">
        <f t="shared" si="1"/>
        <v>19-Dec-20</v>
      </c>
      <c r="D20" s="1" t="str">
        <f t="shared" si="2"/>
        <v>Saturday</v>
      </c>
      <c r="E20" s="1" t="str">
        <f t="shared" si="3"/>
        <v>Weekend</v>
      </c>
      <c r="F20">
        <v>2078</v>
      </c>
      <c r="G20" t="s">
        <v>38</v>
      </c>
      <c r="H20" t="s">
        <v>39</v>
      </c>
      <c r="I20" t="s">
        <v>27</v>
      </c>
      <c r="J20" t="s">
        <v>28</v>
      </c>
      <c r="K20" t="s">
        <v>4</v>
      </c>
      <c r="L20" t="s">
        <v>31</v>
      </c>
      <c r="M20">
        <v>957</v>
      </c>
      <c r="N20" t="s">
        <v>32</v>
      </c>
      <c r="O20" s="2">
        <v>80</v>
      </c>
      <c r="P20" s="2">
        <v>1</v>
      </c>
      <c r="Q20" s="2">
        <f t="shared" si="0"/>
        <v>80</v>
      </c>
      <c r="R20" s="2">
        <v>47.430000309999997</v>
      </c>
      <c r="S20" s="2">
        <f t="shared" si="4"/>
        <v>32.569999690000003</v>
      </c>
      <c r="T20" s="2">
        <f t="shared" si="5"/>
        <v>47.430000309999997</v>
      </c>
      <c r="U20" t="str">
        <f t="shared" si="6"/>
        <v>Dec</v>
      </c>
    </row>
    <row r="21" spans="1:21" x14ac:dyDescent="0.3">
      <c r="A21">
        <v>16864</v>
      </c>
      <c r="B21" s="1">
        <v>44184</v>
      </c>
      <c r="C21" s="1" t="str">
        <f t="shared" si="1"/>
        <v>19-Dec-20</v>
      </c>
      <c r="D21" s="1" t="str">
        <f t="shared" si="2"/>
        <v>Saturday</v>
      </c>
      <c r="E21" s="1" t="str">
        <f t="shared" si="3"/>
        <v>Weekend</v>
      </c>
      <c r="F21">
        <v>10992</v>
      </c>
      <c r="G21" t="s">
        <v>40</v>
      </c>
      <c r="H21" t="s">
        <v>41</v>
      </c>
      <c r="I21" t="s">
        <v>27</v>
      </c>
      <c r="J21" t="s">
        <v>3</v>
      </c>
      <c r="K21" t="s">
        <v>4</v>
      </c>
      <c r="L21" t="s">
        <v>42</v>
      </c>
      <c r="M21">
        <v>365</v>
      </c>
      <c r="N21" t="s">
        <v>10</v>
      </c>
      <c r="O21" s="2">
        <v>94.75</v>
      </c>
      <c r="P21" s="2">
        <v>1</v>
      </c>
      <c r="Q21" s="2">
        <f t="shared" si="0"/>
        <v>94.75</v>
      </c>
      <c r="R21" s="2">
        <v>30.5699997</v>
      </c>
      <c r="S21" s="2">
        <f t="shared" si="4"/>
        <v>64.180000300000003</v>
      </c>
      <c r="T21" s="2">
        <f t="shared" si="5"/>
        <v>30.5699997</v>
      </c>
      <c r="U21" t="str">
        <f t="shared" si="6"/>
        <v>Dec</v>
      </c>
    </row>
    <row r="22" spans="1:21" x14ac:dyDescent="0.3">
      <c r="A22">
        <v>10459</v>
      </c>
      <c r="B22" s="1">
        <v>44184</v>
      </c>
      <c r="C22" s="1" t="str">
        <f t="shared" si="1"/>
        <v>19-Dec-20</v>
      </c>
      <c r="D22" s="1" t="str">
        <f t="shared" si="2"/>
        <v>Saturday</v>
      </c>
      <c r="E22" s="1" t="str">
        <f t="shared" si="3"/>
        <v>Weekend</v>
      </c>
      <c r="F22">
        <v>9814</v>
      </c>
      <c r="G22" t="s">
        <v>7</v>
      </c>
      <c r="H22" t="s">
        <v>43</v>
      </c>
      <c r="I22" t="s">
        <v>2</v>
      </c>
      <c r="J22" t="s">
        <v>3</v>
      </c>
      <c r="K22" t="s">
        <v>44</v>
      </c>
      <c r="L22" t="s">
        <v>45</v>
      </c>
      <c r="M22">
        <v>893</v>
      </c>
      <c r="N22" t="s">
        <v>6</v>
      </c>
      <c r="O22" s="2">
        <v>52.99</v>
      </c>
      <c r="P22" s="2">
        <v>4</v>
      </c>
      <c r="Q22" s="2">
        <f t="shared" si="0"/>
        <v>211.96</v>
      </c>
      <c r="R22" s="2">
        <v>145.47999572000001</v>
      </c>
      <c r="S22" s="2">
        <f t="shared" si="4"/>
        <v>66.480004280000003</v>
      </c>
      <c r="T22" s="2">
        <f t="shared" si="5"/>
        <v>36.369998930000001</v>
      </c>
      <c r="U22" t="str">
        <f t="shared" si="6"/>
        <v>Dec</v>
      </c>
    </row>
    <row r="23" spans="1:21" x14ac:dyDescent="0.3">
      <c r="A23">
        <v>18857</v>
      </c>
      <c r="B23" s="1">
        <v>44183</v>
      </c>
      <c r="C23" s="1" t="str">
        <f t="shared" si="1"/>
        <v>18-Dec-20</v>
      </c>
      <c r="D23" s="1" t="str">
        <f>TEXT(B23,"dddd")</f>
        <v>Friday</v>
      </c>
      <c r="E23" s="1" t="str">
        <f t="shared" si="3"/>
        <v>Weekday</v>
      </c>
      <c r="F23">
        <v>4838</v>
      </c>
      <c r="G23" t="s">
        <v>46</v>
      </c>
      <c r="H23" t="s">
        <v>30</v>
      </c>
      <c r="I23" t="s">
        <v>27</v>
      </c>
      <c r="J23" t="s">
        <v>28</v>
      </c>
      <c r="K23" t="s">
        <v>4</v>
      </c>
      <c r="L23" t="s">
        <v>31</v>
      </c>
      <c r="M23">
        <v>957</v>
      </c>
      <c r="N23" t="s">
        <v>32</v>
      </c>
      <c r="O23" s="2">
        <v>80</v>
      </c>
      <c r="P23" s="2">
        <v>1</v>
      </c>
      <c r="Q23" s="2">
        <f t="shared" si="0"/>
        <v>80</v>
      </c>
      <c r="R23" s="2">
        <v>47.430000309999997</v>
      </c>
      <c r="S23" s="2">
        <f t="shared" si="4"/>
        <v>32.569999690000003</v>
      </c>
      <c r="T23" s="2">
        <f t="shared" si="5"/>
        <v>47.430000309999997</v>
      </c>
      <c r="U23" t="str">
        <f t="shared" si="6"/>
        <v>Dec</v>
      </c>
    </row>
    <row r="24" spans="1:21" x14ac:dyDescent="0.3">
      <c r="A24">
        <v>16081</v>
      </c>
      <c r="B24" s="1">
        <v>44183</v>
      </c>
      <c r="C24" s="1" t="str">
        <f t="shared" si="1"/>
        <v>18-Dec-20</v>
      </c>
      <c r="D24" s="1" t="str">
        <f t="shared" si="2"/>
        <v>Friday</v>
      </c>
      <c r="E24" s="1" t="str">
        <f t="shared" si="3"/>
        <v>Weekday</v>
      </c>
      <c r="F24">
        <v>5367</v>
      </c>
      <c r="G24" t="s">
        <v>47</v>
      </c>
      <c r="H24" t="s">
        <v>48</v>
      </c>
      <c r="I24" t="s">
        <v>27</v>
      </c>
      <c r="J24" t="s">
        <v>3</v>
      </c>
      <c r="K24" t="s">
        <v>4</v>
      </c>
      <c r="L24" t="s">
        <v>9</v>
      </c>
      <c r="M24">
        <v>403</v>
      </c>
      <c r="N24" t="s">
        <v>10</v>
      </c>
      <c r="O24" s="2">
        <v>133.37</v>
      </c>
      <c r="P24" s="2">
        <v>1</v>
      </c>
      <c r="Q24" s="2">
        <f t="shared" si="0"/>
        <v>133.37</v>
      </c>
      <c r="R24" s="2">
        <v>84.590000149999995</v>
      </c>
      <c r="S24" s="2">
        <f t="shared" si="4"/>
        <v>48.77999985000001</v>
      </c>
      <c r="T24" s="2">
        <f t="shared" si="5"/>
        <v>84.590000149999995</v>
      </c>
      <c r="U24" t="str">
        <f t="shared" si="6"/>
        <v>Dec</v>
      </c>
    </row>
    <row r="25" spans="1:21" x14ac:dyDescent="0.3">
      <c r="A25">
        <v>49878</v>
      </c>
      <c r="B25" s="1">
        <v>44183</v>
      </c>
      <c r="C25" s="1" t="str">
        <f t="shared" si="1"/>
        <v>18-Dec-20</v>
      </c>
      <c r="D25" s="1" t="str">
        <f t="shared" si="2"/>
        <v>Friday</v>
      </c>
      <c r="E25" s="1" t="str">
        <f t="shared" si="3"/>
        <v>Weekday</v>
      </c>
      <c r="F25">
        <v>1564</v>
      </c>
      <c r="G25" t="s">
        <v>49</v>
      </c>
      <c r="H25" t="s">
        <v>50</v>
      </c>
      <c r="I25" t="s">
        <v>2</v>
      </c>
      <c r="J25" t="s">
        <v>3</v>
      </c>
      <c r="K25" t="s">
        <v>44</v>
      </c>
      <c r="L25" t="s">
        <v>51</v>
      </c>
      <c r="M25">
        <v>818</v>
      </c>
      <c r="N25" t="s">
        <v>6</v>
      </c>
      <c r="O25" s="2">
        <v>46.69</v>
      </c>
      <c r="P25" s="2">
        <v>4</v>
      </c>
      <c r="Q25" s="2">
        <f t="shared" si="0"/>
        <v>186.76</v>
      </c>
      <c r="R25" s="2">
        <v>118.76000212</v>
      </c>
      <c r="S25" s="2">
        <f t="shared" si="4"/>
        <v>67.999997879999995</v>
      </c>
      <c r="T25" s="2">
        <f t="shared" si="5"/>
        <v>29.690000529999999</v>
      </c>
      <c r="U25" t="str">
        <f t="shared" si="6"/>
        <v>Dec</v>
      </c>
    </row>
    <row r="26" spans="1:21" x14ac:dyDescent="0.3">
      <c r="A26">
        <v>75771</v>
      </c>
      <c r="B26" s="1">
        <v>44183</v>
      </c>
      <c r="C26" s="1" t="str">
        <f t="shared" si="1"/>
        <v>18-Dec-20</v>
      </c>
      <c r="D26" s="1" t="str">
        <f t="shared" si="2"/>
        <v>Friday</v>
      </c>
      <c r="E26" s="1" t="str">
        <f t="shared" si="3"/>
        <v>Weekday</v>
      </c>
      <c r="F26">
        <v>19324</v>
      </c>
      <c r="G26" t="s">
        <v>52</v>
      </c>
      <c r="H26" t="s">
        <v>53</v>
      </c>
      <c r="I26" t="s">
        <v>2</v>
      </c>
      <c r="J26" t="s">
        <v>3</v>
      </c>
      <c r="K26" t="s">
        <v>44</v>
      </c>
      <c r="L26" t="s">
        <v>13</v>
      </c>
      <c r="M26">
        <v>1360</v>
      </c>
      <c r="N26" t="s">
        <v>14</v>
      </c>
      <c r="O26" s="2">
        <v>370</v>
      </c>
      <c r="P26" s="2">
        <v>1</v>
      </c>
      <c r="Q26" s="2">
        <f t="shared" si="0"/>
        <v>370</v>
      </c>
      <c r="R26" s="2">
        <v>249.0899963</v>
      </c>
      <c r="S26" s="2">
        <f t="shared" si="4"/>
        <v>120.9100037</v>
      </c>
      <c r="T26" s="2">
        <f t="shared" si="5"/>
        <v>249.0899963</v>
      </c>
      <c r="U26" t="str">
        <f t="shared" si="6"/>
        <v>Dec</v>
      </c>
    </row>
    <row r="27" spans="1:21" x14ac:dyDescent="0.3">
      <c r="A27">
        <v>75730</v>
      </c>
      <c r="B27" s="1">
        <v>44182</v>
      </c>
      <c r="C27" s="1" t="str">
        <f t="shared" si="1"/>
        <v>17-Dec-20</v>
      </c>
      <c r="D27" s="1" t="str">
        <f t="shared" si="2"/>
        <v>Thursday</v>
      </c>
      <c r="E27" s="1" t="str">
        <f t="shared" si="3"/>
        <v>Weekday</v>
      </c>
      <c r="F27">
        <v>19283</v>
      </c>
      <c r="G27" t="s">
        <v>54</v>
      </c>
      <c r="H27" t="s">
        <v>26</v>
      </c>
      <c r="I27" t="s">
        <v>27</v>
      </c>
      <c r="J27" t="s">
        <v>28</v>
      </c>
      <c r="K27" t="s">
        <v>29</v>
      </c>
      <c r="L27" t="s">
        <v>13</v>
      </c>
      <c r="M27">
        <v>1360</v>
      </c>
      <c r="N27" t="s">
        <v>14</v>
      </c>
      <c r="O27" s="2">
        <v>370</v>
      </c>
      <c r="P27" s="2">
        <v>1</v>
      </c>
      <c r="Q27" s="2">
        <f t="shared" si="0"/>
        <v>370</v>
      </c>
      <c r="R27" s="2">
        <v>249.0899963</v>
      </c>
      <c r="S27" s="2">
        <f t="shared" si="4"/>
        <v>120.9100037</v>
      </c>
      <c r="T27" s="2">
        <f t="shared" si="5"/>
        <v>249.0899963</v>
      </c>
      <c r="U27" t="str">
        <f t="shared" si="6"/>
        <v>Dec</v>
      </c>
    </row>
    <row r="28" spans="1:21" x14ac:dyDescent="0.3">
      <c r="A28">
        <v>17810</v>
      </c>
      <c r="B28" s="1">
        <v>44182</v>
      </c>
      <c r="C28" s="1" t="str">
        <f t="shared" si="1"/>
        <v>17-Dec-20</v>
      </c>
      <c r="D28" s="1" t="str">
        <f t="shared" si="2"/>
        <v>Thursday</v>
      </c>
      <c r="E28" s="1" t="str">
        <f t="shared" si="3"/>
        <v>Weekday</v>
      </c>
      <c r="F28">
        <v>6365</v>
      </c>
      <c r="G28" t="s">
        <v>7</v>
      </c>
      <c r="H28" t="s">
        <v>30</v>
      </c>
      <c r="I28" t="s">
        <v>27</v>
      </c>
      <c r="J28" t="s">
        <v>28</v>
      </c>
      <c r="K28" t="s">
        <v>4</v>
      </c>
      <c r="L28" t="s">
        <v>1076</v>
      </c>
      <c r="M28">
        <v>1004</v>
      </c>
      <c r="N28" t="s">
        <v>294</v>
      </c>
      <c r="O28" s="2">
        <v>460.58</v>
      </c>
      <c r="P28" s="2">
        <v>1</v>
      </c>
      <c r="Q28" s="2">
        <f t="shared" si="0"/>
        <v>460.58</v>
      </c>
      <c r="R28" s="2">
        <v>268.7900085</v>
      </c>
      <c r="S28" s="2">
        <f t="shared" si="4"/>
        <v>191.78999149999999</v>
      </c>
      <c r="T28" s="2">
        <f t="shared" si="5"/>
        <v>268.7900085</v>
      </c>
      <c r="U28" t="str">
        <f t="shared" si="6"/>
        <v>Dec</v>
      </c>
    </row>
    <row r="29" spans="1:21" x14ac:dyDescent="0.3">
      <c r="A29">
        <v>62342</v>
      </c>
      <c r="B29" s="1">
        <v>44182</v>
      </c>
      <c r="C29" s="1" t="str">
        <f t="shared" si="1"/>
        <v>17-Dec-20</v>
      </c>
      <c r="D29" s="1" t="str">
        <f t="shared" si="2"/>
        <v>Thursday</v>
      </c>
      <c r="E29" s="1" t="str">
        <f t="shared" si="3"/>
        <v>Weekday</v>
      </c>
      <c r="F29">
        <v>471</v>
      </c>
      <c r="G29" t="s">
        <v>7</v>
      </c>
      <c r="H29" t="s">
        <v>30</v>
      </c>
      <c r="I29" t="s">
        <v>27</v>
      </c>
      <c r="J29" t="s">
        <v>3</v>
      </c>
      <c r="K29" t="s">
        <v>4</v>
      </c>
      <c r="L29" t="s">
        <v>9</v>
      </c>
      <c r="M29">
        <v>403</v>
      </c>
      <c r="N29" t="s">
        <v>10</v>
      </c>
      <c r="O29" s="2">
        <v>133.37</v>
      </c>
      <c r="P29" s="2">
        <v>1</v>
      </c>
      <c r="Q29" s="2">
        <f t="shared" si="0"/>
        <v>133.37</v>
      </c>
      <c r="R29" s="2">
        <v>84.590000149999995</v>
      </c>
      <c r="S29" s="2">
        <f t="shared" si="4"/>
        <v>48.77999985000001</v>
      </c>
      <c r="T29" s="2">
        <f t="shared" si="5"/>
        <v>84.590000149999995</v>
      </c>
      <c r="U29" t="str">
        <f t="shared" si="6"/>
        <v>Dec</v>
      </c>
    </row>
    <row r="30" spans="1:21" x14ac:dyDescent="0.3">
      <c r="A30">
        <v>62197</v>
      </c>
      <c r="B30" s="1">
        <v>44182</v>
      </c>
      <c r="C30" s="1" t="str">
        <f t="shared" si="1"/>
        <v>17-Dec-20</v>
      </c>
      <c r="D30" s="1" t="str">
        <f t="shared" si="2"/>
        <v>Thursday</v>
      </c>
      <c r="E30" s="1" t="str">
        <f t="shared" si="3"/>
        <v>Weekday</v>
      </c>
      <c r="F30">
        <v>3914</v>
      </c>
      <c r="G30" t="s">
        <v>55</v>
      </c>
      <c r="H30" t="s">
        <v>56</v>
      </c>
      <c r="I30" t="s">
        <v>2</v>
      </c>
      <c r="J30" t="s">
        <v>3</v>
      </c>
      <c r="K30" t="s">
        <v>44</v>
      </c>
      <c r="L30" t="s">
        <v>57</v>
      </c>
      <c r="M30">
        <v>191</v>
      </c>
      <c r="N30" t="s">
        <v>65</v>
      </c>
      <c r="O30" s="2">
        <v>85</v>
      </c>
      <c r="P30" s="2">
        <v>4</v>
      </c>
      <c r="Q30" s="2">
        <f t="shared" si="0"/>
        <v>340</v>
      </c>
      <c r="R30" s="2">
        <v>219.11999520000001</v>
      </c>
      <c r="S30" s="2">
        <f t="shared" si="4"/>
        <v>120.88000479999999</v>
      </c>
      <c r="T30" s="2">
        <f t="shared" si="5"/>
        <v>54.779998800000001</v>
      </c>
      <c r="U30" t="str">
        <f t="shared" si="6"/>
        <v>Dec</v>
      </c>
    </row>
    <row r="31" spans="1:21" x14ac:dyDescent="0.3">
      <c r="A31">
        <v>75772</v>
      </c>
      <c r="B31" s="1">
        <v>44182</v>
      </c>
      <c r="C31" s="1" t="str">
        <f t="shared" si="1"/>
        <v>17-Dec-20</v>
      </c>
      <c r="D31" s="1" t="str">
        <f t="shared" si="2"/>
        <v>Thursday</v>
      </c>
      <c r="E31" s="1" t="str">
        <f t="shared" si="3"/>
        <v>Weekday</v>
      </c>
      <c r="F31">
        <v>19325</v>
      </c>
      <c r="G31" t="s">
        <v>58</v>
      </c>
      <c r="H31" t="s">
        <v>59</v>
      </c>
      <c r="I31" t="s">
        <v>2</v>
      </c>
      <c r="J31" t="s">
        <v>3</v>
      </c>
      <c r="K31" t="s">
        <v>4</v>
      </c>
      <c r="L31" t="s">
        <v>13</v>
      </c>
      <c r="M31">
        <v>1360</v>
      </c>
      <c r="N31" t="s">
        <v>14</v>
      </c>
      <c r="O31" s="2">
        <v>370</v>
      </c>
      <c r="P31" s="2">
        <v>1</v>
      </c>
      <c r="Q31" s="2">
        <f t="shared" si="0"/>
        <v>370</v>
      </c>
      <c r="R31" s="2">
        <v>249.0899963</v>
      </c>
      <c r="S31" s="2">
        <f t="shared" si="4"/>
        <v>120.9100037</v>
      </c>
      <c r="T31" s="2">
        <f t="shared" si="5"/>
        <v>249.0899963</v>
      </c>
      <c r="U31" t="str">
        <f t="shared" si="6"/>
        <v>Dec</v>
      </c>
    </row>
    <row r="32" spans="1:21" x14ac:dyDescent="0.3">
      <c r="A32">
        <v>15078</v>
      </c>
      <c r="B32" s="1">
        <v>44182</v>
      </c>
      <c r="C32" s="1" t="str">
        <f t="shared" si="1"/>
        <v>17-Dec-20</v>
      </c>
      <c r="D32" s="1" t="str">
        <f t="shared" si="2"/>
        <v>Thursday</v>
      </c>
      <c r="E32" s="1" t="str">
        <f t="shared" si="3"/>
        <v>Weekday</v>
      </c>
      <c r="F32">
        <v>3921</v>
      </c>
      <c r="G32" t="s">
        <v>60</v>
      </c>
      <c r="H32" t="s">
        <v>12</v>
      </c>
      <c r="I32" t="s">
        <v>2</v>
      </c>
      <c r="J32" t="s">
        <v>3</v>
      </c>
      <c r="K32" t="s">
        <v>4</v>
      </c>
      <c r="L32" t="s">
        <v>61</v>
      </c>
      <c r="M32">
        <v>823</v>
      </c>
      <c r="N32" t="s">
        <v>6</v>
      </c>
      <c r="O32" s="2">
        <v>64.989999999999995</v>
      </c>
      <c r="P32" s="2">
        <v>4</v>
      </c>
      <c r="Q32" s="2">
        <f t="shared" si="0"/>
        <v>259.95999999999998</v>
      </c>
      <c r="R32" s="2">
        <v>170.24000548000001</v>
      </c>
      <c r="S32" s="2">
        <f t="shared" si="4"/>
        <v>89.719994519999972</v>
      </c>
      <c r="T32" s="2">
        <f t="shared" si="5"/>
        <v>42.560001370000002</v>
      </c>
      <c r="U32" t="str">
        <f t="shared" si="6"/>
        <v>Dec</v>
      </c>
    </row>
    <row r="33" spans="1:21" x14ac:dyDescent="0.3">
      <c r="A33">
        <v>71189</v>
      </c>
      <c r="B33" s="1">
        <v>44181</v>
      </c>
      <c r="C33" s="1" t="str">
        <f t="shared" si="1"/>
        <v>16-Dec-20</v>
      </c>
      <c r="D33" s="1" t="str">
        <f t="shared" si="2"/>
        <v>Wednesday</v>
      </c>
      <c r="E33" s="1" t="str">
        <f t="shared" si="3"/>
        <v>Weekday</v>
      </c>
      <c r="F33">
        <v>14742</v>
      </c>
      <c r="G33" t="s">
        <v>62</v>
      </c>
      <c r="H33" t="s">
        <v>63</v>
      </c>
      <c r="I33" t="s">
        <v>27</v>
      </c>
      <c r="J33" t="s">
        <v>3</v>
      </c>
      <c r="K33" t="s">
        <v>4</v>
      </c>
      <c r="L33" t="s">
        <v>64</v>
      </c>
      <c r="M33">
        <v>1353</v>
      </c>
      <c r="N33" t="s">
        <v>65</v>
      </c>
      <c r="O33" s="2">
        <v>9.59</v>
      </c>
      <c r="P33" s="2">
        <v>1</v>
      </c>
      <c r="Q33" s="2">
        <f t="shared" si="0"/>
        <v>9.59</v>
      </c>
      <c r="R33" s="2">
        <v>3.6100006100000002</v>
      </c>
      <c r="S33" s="2">
        <f t="shared" si="4"/>
        <v>5.9799993899999997</v>
      </c>
      <c r="T33" s="2">
        <f t="shared" si="5"/>
        <v>3.6100006100000002</v>
      </c>
      <c r="U33" t="str">
        <f t="shared" si="6"/>
        <v>Dec</v>
      </c>
    </row>
    <row r="34" spans="1:21" x14ac:dyDescent="0.3">
      <c r="A34">
        <v>62527</v>
      </c>
      <c r="B34" s="1">
        <v>44181</v>
      </c>
      <c r="C34" s="1" t="str">
        <f t="shared" si="1"/>
        <v>16-Dec-20</v>
      </c>
      <c r="D34" s="1" t="str">
        <f t="shared" si="2"/>
        <v>Wednesday</v>
      </c>
      <c r="E34" s="1" t="str">
        <f t="shared" si="3"/>
        <v>Weekday</v>
      </c>
      <c r="F34">
        <v>1449</v>
      </c>
      <c r="G34" t="s">
        <v>7</v>
      </c>
      <c r="H34" t="s">
        <v>66</v>
      </c>
      <c r="I34" t="s">
        <v>2</v>
      </c>
      <c r="J34" t="s">
        <v>3</v>
      </c>
      <c r="K34" t="s">
        <v>4</v>
      </c>
      <c r="L34" t="s">
        <v>67</v>
      </c>
      <c r="M34">
        <v>359</v>
      </c>
      <c r="N34" t="s">
        <v>65</v>
      </c>
      <c r="O34" s="2">
        <v>85</v>
      </c>
      <c r="P34" s="2">
        <v>4</v>
      </c>
      <c r="Q34" s="2">
        <f t="shared" si="0"/>
        <v>340</v>
      </c>
      <c r="R34" s="2">
        <v>177.4400024</v>
      </c>
      <c r="S34" s="2">
        <f t="shared" si="4"/>
        <v>162.5599976</v>
      </c>
      <c r="T34" s="2">
        <f t="shared" si="5"/>
        <v>44.360000599999999</v>
      </c>
      <c r="U34" t="str">
        <f t="shared" si="6"/>
        <v>Dec</v>
      </c>
    </row>
    <row r="35" spans="1:21" x14ac:dyDescent="0.3">
      <c r="A35">
        <v>17683</v>
      </c>
      <c r="B35" s="1">
        <v>44181</v>
      </c>
      <c r="C35" s="1" t="str">
        <f t="shared" si="1"/>
        <v>16-Dec-20</v>
      </c>
      <c r="D35" s="1" t="str">
        <f t="shared" si="2"/>
        <v>Wednesday</v>
      </c>
      <c r="E35" s="1" t="str">
        <f t="shared" si="3"/>
        <v>Weekday</v>
      </c>
      <c r="F35">
        <v>9220</v>
      </c>
      <c r="G35" t="s">
        <v>68</v>
      </c>
      <c r="H35" t="s">
        <v>69</v>
      </c>
      <c r="I35" t="s">
        <v>2</v>
      </c>
      <c r="J35" t="s">
        <v>3</v>
      </c>
      <c r="K35" t="s">
        <v>4</v>
      </c>
      <c r="L35" t="s">
        <v>70</v>
      </c>
      <c r="M35">
        <v>926</v>
      </c>
      <c r="N35" t="s">
        <v>6</v>
      </c>
      <c r="O35" s="2">
        <v>14.99</v>
      </c>
      <c r="P35" s="2">
        <v>4</v>
      </c>
      <c r="Q35" s="2">
        <f t="shared" si="0"/>
        <v>59.96</v>
      </c>
      <c r="R35" s="2">
        <v>28.319999696</v>
      </c>
      <c r="S35" s="2">
        <f t="shared" si="4"/>
        <v>31.640000304000001</v>
      </c>
      <c r="T35" s="2">
        <f t="shared" si="5"/>
        <v>7.079999924</v>
      </c>
      <c r="U35" t="str">
        <f t="shared" si="6"/>
        <v>Dec</v>
      </c>
    </row>
    <row r="36" spans="1:21" x14ac:dyDescent="0.3">
      <c r="A36">
        <v>75731</v>
      </c>
      <c r="B36" s="1">
        <v>44181</v>
      </c>
      <c r="C36" s="1" t="str">
        <f t="shared" si="1"/>
        <v>16-Dec-20</v>
      </c>
      <c r="D36" s="1" t="str">
        <f t="shared" si="2"/>
        <v>Wednesday</v>
      </c>
      <c r="E36" s="1" t="str">
        <f t="shared" si="3"/>
        <v>Weekday</v>
      </c>
      <c r="F36">
        <v>19284</v>
      </c>
      <c r="G36" t="s">
        <v>71</v>
      </c>
      <c r="H36" t="s">
        <v>12</v>
      </c>
      <c r="I36" t="s">
        <v>2</v>
      </c>
      <c r="J36" t="s">
        <v>3</v>
      </c>
      <c r="K36" t="s">
        <v>4</v>
      </c>
      <c r="L36" t="s">
        <v>13</v>
      </c>
      <c r="M36">
        <v>1360</v>
      </c>
      <c r="N36" t="s">
        <v>14</v>
      </c>
      <c r="O36" s="2">
        <v>370</v>
      </c>
      <c r="P36" s="2">
        <v>1</v>
      </c>
      <c r="Q36" s="2">
        <f t="shared" si="0"/>
        <v>370</v>
      </c>
      <c r="R36" s="2">
        <v>249.0899963</v>
      </c>
      <c r="S36" s="2">
        <f t="shared" si="4"/>
        <v>120.9100037</v>
      </c>
      <c r="T36" s="2">
        <f t="shared" si="5"/>
        <v>249.0899963</v>
      </c>
      <c r="U36" t="str">
        <f t="shared" si="6"/>
        <v>Dec</v>
      </c>
    </row>
    <row r="37" spans="1:21" x14ac:dyDescent="0.3">
      <c r="A37">
        <v>75773</v>
      </c>
      <c r="B37" s="1">
        <v>44181</v>
      </c>
      <c r="C37" s="1" t="str">
        <f t="shared" si="1"/>
        <v>16-Dec-20</v>
      </c>
      <c r="D37" s="1" t="str">
        <f t="shared" si="2"/>
        <v>Wednesday</v>
      </c>
      <c r="E37" s="1" t="str">
        <f t="shared" si="3"/>
        <v>Weekday</v>
      </c>
      <c r="F37">
        <v>19326</v>
      </c>
      <c r="G37" t="s">
        <v>72</v>
      </c>
      <c r="H37" t="s">
        <v>73</v>
      </c>
      <c r="I37" t="s">
        <v>2</v>
      </c>
      <c r="J37" t="s">
        <v>3</v>
      </c>
      <c r="K37" t="s">
        <v>4</v>
      </c>
      <c r="L37" t="s">
        <v>13</v>
      </c>
      <c r="M37">
        <v>1360</v>
      </c>
      <c r="N37" t="s">
        <v>14</v>
      </c>
      <c r="O37" s="2">
        <v>370</v>
      </c>
      <c r="P37" s="2">
        <v>1</v>
      </c>
      <c r="Q37" s="2">
        <f t="shared" si="0"/>
        <v>370</v>
      </c>
      <c r="R37" s="2">
        <v>249.0899963</v>
      </c>
      <c r="S37" s="2">
        <f t="shared" si="4"/>
        <v>120.9100037</v>
      </c>
      <c r="T37" s="2">
        <f t="shared" si="5"/>
        <v>249.0899963</v>
      </c>
      <c r="U37" t="str">
        <f t="shared" si="6"/>
        <v>Dec</v>
      </c>
    </row>
    <row r="38" spans="1:21" x14ac:dyDescent="0.3">
      <c r="A38">
        <v>75732</v>
      </c>
      <c r="B38" s="1">
        <v>44180</v>
      </c>
      <c r="C38" s="1" t="str">
        <f t="shared" si="1"/>
        <v>15-Dec-20</v>
      </c>
      <c r="D38" s="1" t="str">
        <f t="shared" si="2"/>
        <v>Tuesday</v>
      </c>
      <c r="E38" s="1" t="str">
        <f t="shared" si="3"/>
        <v>Weekday</v>
      </c>
      <c r="F38">
        <v>19285</v>
      </c>
      <c r="G38" t="s">
        <v>74</v>
      </c>
      <c r="H38" t="s">
        <v>26</v>
      </c>
      <c r="I38" t="s">
        <v>27</v>
      </c>
      <c r="J38" t="s">
        <v>28</v>
      </c>
      <c r="K38" t="s">
        <v>44</v>
      </c>
      <c r="L38" t="s">
        <v>13</v>
      </c>
      <c r="M38">
        <v>1360</v>
      </c>
      <c r="N38" t="s">
        <v>14</v>
      </c>
      <c r="O38" s="2">
        <v>370</v>
      </c>
      <c r="P38" s="2">
        <v>1</v>
      </c>
      <c r="Q38" s="2">
        <f t="shared" si="0"/>
        <v>370</v>
      </c>
      <c r="R38" s="2">
        <v>249.0899963</v>
      </c>
      <c r="S38" s="2">
        <f t="shared" si="4"/>
        <v>120.9100037</v>
      </c>
      <c r="T38" s="2">
        <f t="shared" si="5"/>
        <v>249.0899963</v>
      </c>
      <c r="U38" t="str">
        <f t="shared" si="6"/>
        <v>Dec</v>
      </c>
    </row>
    <row r="39" spans="1:21" x14ac:dyDescent="0.3">
      <c r="A39">
        <v>20775</v>
      </c>
      <c r="B39" s="1">
        <v>44180</v>
      </c>
      <c r="C39" s="1" t="str">
        <f t="shared" si="1"/>
        <v>15-Dec-20</v>
      </c>
      <c r="D39" s="1" t="str">
        <f t="shared" si="2"/>
        <v>Tuesday</v>
      </c>
      <c r="E39" s="1" t="str">
        <f t="shared" si="3"/>
        <v>Weekday</v>
      </c>
      <c r="F39">
        <v>11129</v>
      </c>
      <c r="G39" t="s">
        <v>7</v>
      </c>
      <c r="H39" t="s">
        <v>30</v>
      </c>
      <c r="I39" t="s">
        <v>27</v>
      </c>
      <c r="J39" t="s">
        <v>28</v>
      </c>
      <c r="K39" t="s">
        <v>44</v>
      </c>
      <c r="L39" t="s">
        <v>75</v>
      </c>
      <c r="M39">
        <v>897</v>
      </c>
      <c r="N39" t="s">
        <v>6</v>
      </c>
      <c r="O39" s="2">
        <v>52.99</v>
      </c>
      <c r="P39" s="2">
        <v>5</v>
      </c>
      <c r="Q39" s="2">
        <f t="shared" si="0"/>
        <v>264.95</v>
      </c>
      <c r="R39" s="2">
        <v>179.30000304999999</v>
      </c>
      <c r="S39" s="2">
        <f t="shared" si="4"/>
        <v>85.649996950000002</v>
      </c>
      <c r="T39" s="2">
        <f t="shared" si="5"/>
        <v>35.86000061</v>
      </c>
      <c r="U39" t="str">
        <f t="shared" si="6"/>
        <v>Dec</v>
      </c>
    </row>
    <row r="40" spans="1:21" x14ac:dyDescent="0.3">
      <c r="A40">
        <v>48098</v>
      </c>
      <c r="B40" s="1">
        <v>44180</v>
      </c>
      <c r="C40" s="1" t="str">
        <f t="shared" si="1"/>
        <v>15-Dec-20</v>
      </c>
      <c r="D40" s="1" t="str">
        <f t="shared" si="2"/>
        <v>Tuesday</v>
      </c>
      <c r="E40" s="1" t="str">
        <f t="shared" si="3"/>
        <v>Weekday</v>
      </c>
      <c r="F40">
        <v>4238</v>
      </c>
      <c r="G40" t="s">
        <v>76</v>
      </c>
      <c r="H40" t="s">
        <v>77</v>
      </c>
      <c r="I40" t="s">
        <v>27</v>
      </c>
      <c r="J40" t="s">
        <v>3</v>
      </c>
      <c r="K40" t="s">
        <v>4</v>
      </c>
      <c r="L40" t="s">
        <v>42</v>
      </c>
      <c r="M40">
        <v>365</v>
      </c>
      <c r="N40" t="s">
        <v>10</v>
      </c>
      <c r="O40" s="2">
        <v>94.75</v>
      </c>
      <c r="P40" s="2">
        <v>1</v>
      </c>
      <c r="Q40" s="2">
        <f t="shared" si="0"/>
        <v>94.75</v>
      </c>
      <c r="R40" s="2">
        <v>30.5699997</v>
      </c>
      <c r="S40" s="2">
        <f t="shared" si="4"/>
        <v>64.180000300000003</v>
      </c>
      <c r="T40" s="2">
        <f t="shared" si="5"/>
        <v>30.5699997</v>
      </c>
      <c r="U40" t="str">
        <f t="shared" si="6"/>
        <v>Dec</v>
      </c>
    </row>
    <row r="41" spans="1:21" x14ac:dyDescent="0.3">
      <c r="A41">
        <v>75774</v>
      </c>
      <c r="B41" s="1">
        <v>44180</v>
      </c>
      <c r="C41" s="1" t="str">
        <f t="shared" si="1"/>
        <v>15-Dec-20</v>
      </c>
      <c r="D41" s="1" t="str">
        <f t="shared" si="2"/>
        <v>Tuesday</v>
      </c>
      <c r="E41" s="1" t="str">
        <f t="shared" si="3"/>
        <v>Weekday</v>
      </c>
      <c r="F41">
        <v>19327</v>
      </c>
      <c r="G41" t="s">
        <v>78</v>
      </c>
      <c r="H41" t="s">
        <v>79</v>
      </c>
      <c r="I41" t="s">
        <v>27</v>
      </c>
      <c r="J41" t="s">
        <v>3</v>
      </c>
      <c r="K41" t="s">
        <v>4</v>
      </c>
      <c r="L41" t="s">
        <v>13</v>
      </c>
      <c r="M41">
        <v>1360</v>
      </c>
      <c r="N41" t="s">
        <v>14</v>
      </c>
      <c r="O41" s="2">
        <v>370</v>
      </c>
      <c r="P41" s="2">
        <v>1</v>
      </c>
      <c r="Q41" s="2">
        <f t="shared" si="0"/>
        <v>370</v>
      </c>
      <c r="R41" s="2">
        <v>249.0899963</v>
      </c>
      <c r="S41" s="2">
        <f t="shared" si="4"/>
        <v>120.9100037</v>
      </c>
      <c r="T41" s="2">
        <f t="shared" si="5"/>
        <v>249.0899963</v>
      </c>
      <c r="U41" t="str">
        <f t="shared" si="6"/>
        <v>Dec</v>
      </c>
    </row>
    <row r="42" spans="1:21" x14ac:dyDescent="0.3">
      <c r="A42">
        <v>15042</v>
      </c>
      <c r="B42" s="1">
        <v>44180</v>
      </c>
      <c r="C42" s="1" t="str">
        <f t="shared" si="1"/>
        <v>15-Dec-20</v>
      </c>
      <c r="D42" s="1" t="str">
        <f t="shared" si="2"/>
        <v>Tuesday</v>
      </c>
      <c r="E42" s="1" t="str">
        <f t="shared" si="3"/>
        <v>Weekday</v>
      </c>
      <c r="F42">
        <v>1443</v>
      </c>
      <c r="G42" t="s">
        <v>80</v>
      </c>
      <c r="H42" t="s">
        <v>59</v>
      </c>
      <c r="I42" t="s">
        <v>2</v>
      </c>
      <c r="J42" t="s">
        <v>3</v>
      </c>
      <c r="K42" t="s">
        <v>44</v>
      </c>
      <c r="L42" t="s">
        <v>57</v>
      </c>
      <c r="M42">
        <v>191</v>
      </c>
      <c r="N42" t="s">
        <v>65</v>
      </c>
      <c r="O42" s="2">
        <v>85</v>
      </c>
      <c r="P42" s="2">
        <v>4</v>
      </c>
      <c r="Q42" s="2">
        <f t="shared" si="0"/>
        <v>340</v>
      </c>
      <c r="R42" s="2">
        <v>219.11999520000001</v>
      </c>
      <c r="S42" s="2">
        <f t="shared" si="4"/>
        <v>120.88000479999999</v>
      </c>
      <c r="T42" s="2">
        <f t="shared" si="5"/>
        <v>54.779998800000001</v>
      </c>
      <c r="U42" t="str">
        <f t="shared" si="6"/>
        <v>Dec</v>
      </c>
    </row>
    <row r="43" spans="1:21" x14ac:dyDescent="0.3">
      <c r="A43">
        <v>21312</v>
      </c>
      <c r="B43" s="1">
        <v>44179</v>
      </c>
      <c r="C43" s="1" t="str">
        <f t="shared" si="1"/>
        <v>14-Dec-20</v>
      </c>
      <c r="D43" s="1" t="str">
        <f t="shared" si="2"/>
        <v>Monday</v>
      </c>
      <c r="E43" s="1" t="str">
        <f t="shared" si="3"/>
        <v>Weekday</v>
      </c>
      <c r="F43">
        <v>6706</v>
      </c>
      <c r="G43" t="s">
        <v>81</v>
      </c>
      <c r="H43" t="s">
        <v>30</v>
      </c>
      <c r="I43" t="s">
        <v>27</v>
      </c>
      <c r="J43" t="s">
        <v>28</v>
      </c>
      <c r="K43" t="s">
        <v>44</v>
      </c>
      <c r="L43" t="s">
        <v>82</v>
      </c>
      <c r="M43">
        <v>797</v>
      </c>
      <c r="N43" t="s">
        <v>6</v>
      </c>
      <c r="O43" s="2">
        <v>54.85</v>
      </c>
      <c r="P43" s="2">
        <v>5</v>
      </c>
      <c r="Q43" s="2">
        <f t="shared" si="0"/>
        <v>274.25</v>
      </c>
      <c r="R43" s="2">
        <v>185.1000023</v>
      </c>
      <c r="S43" s="2">
        <f t="shared" si="4"/>
        <v>89.1499977</v>
      </c>
      <c r="T43" s="2">
        <f t="shared" si="5"/>
        <v>37.020000459999999</v>
      </c>
      <c r="U43" t="str">
        <f t="shared" si="6"/>
        <v>Dec</v>
      </c>
    </row>
    <row r="44" spans="1:21" x14ac:dyDescent="0.3">
      <c r="A44">
        <v>51298</v>
      </c>
      <c r="B44" s="1">
        <v>44179</v>
      </c>
      <c r="C44" s="1" t="str">
        <f t="shared" si="1"/>
        <v>14-Dec-20</v>
      </c>
      <c r="D44" s="1" t="str">
        <f t="shared" si="2"/>
        <v>Monday</v>
      </c>
      <c r="E44" s="1" t="str">
        <f t="shared" si="3"/>
        <v>Weekday</v>
      </c>
      <c r="F44">
        <v>9272</v>
      </c>
      <c r="G44" t="s">
        <v>83</v>
      </c>
      <c r="H44" t="s">
        <v>84</v>
      </c>
      <c r="I44" t="s">
        <v>27</v>
      </c>
      <c r="J44" t="s">
        <v>3</v>
      </c>
      <c r="K44" t="s">
        <v>4</v>
      </c>
      <c r="L44" t="s">
        <v>85</v>
      </c>
      <c r="M44">
        <v>502</v>
      </c>
      <c r="N44" t="s">
        <v>65</v>
      </c>
      <c r="O44" s="2">
        <v>65</v>
      </c>
      <c r="P44" s="2">
        <v>5</v>
      </c>
      <c r="Q44" s="2">
        <f t="shared" si="0"/>
        <v>325</v>
      </c>
      <c r="R44" s="2">
        <v>167.99999235000001</v>
      </c>
      <c r="S44" s="2">
        <f t="shared" si="4"/>
        <v>157.00000764999999</v>
      </c>
      <c r="T44" s="2">
        <f t="shared" si="5"/>
        <v>33.599998470000003</v>
      </c>
      <c r="U44" t="str">
        <f t="shared" si="6"/>
        <v>Dec</v>
      </c>
    </row>
    <row r="45" spans="1:21" x14ac:dyDescent="0.3">
      <c r="A45">
        <v>10595</v>
      </c>
      <c r="B45" s="1">
        <v>44179</v>
      </c>
      <c r="C45" s="1" t="str">
        <f t="shared" si="1"/>
        <v>14-Dec-20</v>
      </c>
      <c r="D45" s="1" t="str">
        <f t="shared" si="2"/>
        <v>Monday</v>
      </c>
      <c r="E45" s="1" t="str">
        <f t="shared" si="3"/>
        <v>Weekday</v>
      </c>
      <c r="F45">
        <v>11034</v>
      </c>
      <c r="G45" t="s">
        <v>7</v>
      </c>
      <c r="H45" t="s">
        <v>41</v>
      </c>
      <c r="I45" t="s">
        <v>27</v>
      </c>
      <c r="J45" t="s">
        <v>3</v>
      </c>
      <c r="K45" t="s">
        <v>4</v>
      </c>
      <c r="L45" t="s">
        <v>9</v>
      </c>
      <c r="M45">
        <v>403</v>
      </c>
      <c r="N45" t="s">
        <v>10</v>
      </c>
      <c r="O45" s="2">
        <v>133.37</v>
      </c>
      <c r="P45" s="2">
        <v>1</v>
      </c>
      <c r="Q45" s="2">
        <f t="shared" si="0"/>
        <v>133.37</v>
      </c>
      <c r="R45" s="2">
        <v>84.590000149999995</v>
      </c>
      <c r="S45" s="2">
        <f t="shared" si="4"/>
        <v>48.77999985000001</v>
      </c>
      <c r="T45" s="2">
        <f t="shared" si="5"/>
        <v>84.590000149999995</v>
      </c>
      <c r="U45" t="str">
        <f t="shared" si="6"/>
        <v>Dec</v>
      </c>
    </row>
    <row r="46" spans="1:21" x14ac:dyDescent="0.3">
      <c r="A46">
        <v>47199</v>
      </c>
      <c r="B46" s="1">
        <v>44179</v>
      </c>
      <c r="C46" s="1" t="str">
        <f t="shared" si="1"/>
        <v>14-Dec-20</v>
      </c>
      <c r="D46" s="1" t="str">
        <f t="shared" si="2"/>
        <v>Monday</v>
      </c>
      <c r="E46" s="1" t="str">
        <f t="shared" si="3"/>
        <v>Weekday</v>
      </c>
      <c r="F46">
        <v>4839</v>
      </c>
      <c r="G46" t="s">
        <v>7</v>
      </c>
      <c r="H46" t="s">
        <v>86</v>
      </c>
      <c r="I46" t="s">
        <v>2</v>
      </c>
      <c r="J46" t="s">
        <v>3</v>
      </c>
      <c r="K46" t="s">
        <v>44</v>
      </c>
      <c r="L46" t="s">
        <v>87</v>
      </c>
      <c r="M46">
        <v>172</v>
      </c>
      <c r="N46" t="s">
        <v>65</v>
      </c>
      <c r="O46" s="2">
        <v>30</v>
      </c>
      <c r="P46" s="2">
        <v>4</v>
      </c>
      <c r="Q46" s="2">
        <f t="shared" si="0"/>
        <v>120</v>
      </c>
      <c r="R46" s="2">
        <v>59.80000304</v>
      </c>
      <c r="S46" s="2">
        <f t="shared" si="4"/>
        <v>60.19999696</v>
      </c>
      <c r="T46" s="2">
        <f t="shared" si="5"/>
        <v>14.95000076</v>
      </c>
      <c r="U46" t="str">
        <f t="shared" si="6"/>
        <v>Dec</v>
      </c>
    </row>
    <row r="47" spans="1:21" x14ac:dyDescent="0.3">
      <c r="A47">
        <v>75733</v>
      </c>
      <c r="B47" s="1">
        <v>44179</v>
      </c>
      <c r="C47" s="1" t="str">
        <f t="shared" si="1"/>
        <v>14-Dec-20</v>
      </c>
      <c r="D47" s="1" t="str">
        <f t="shared" si="2"/>
        <v>Monday</v>
      </c>
      <c r="E47" s="1" t="str">
        <f t="shared" si="3"/>
        <v>Weekday</v>
      </c>
      <c r="F47">
        <v>19286</v>
      </c>
      <c r="G47" t="s">
        <v>88</v>
      </c>
      <c r="H47" t="s">
        <v>59</v>
      </c>
      <c r="I47" t="s">
        <v>2</v>
      </c>
      <c r="J47" t="s">
        <v>3</v>
      </c>
      <c r="K47" t="s">
        <v>4</v>
      </c>
      <c r="L47" t="s">
        <v>13</v>
      </c>
      <c r="M47">
        <v>1360</v>
      </c>
      <c r="N47" t="s">
        <v>14</v>
      </c>
      <c r="O47" s="2">
        <v>370</v>
      </c>
      <c r="P47" s="2">
        <v>1</v>
      </c>
      <c r="Q47" s="2">
        <f t="shared" si="0"/>
        <v>370</v>
      </c>
      <c r="R47" s="2">
        <v>249.0899963</v>
      </c>
      <c r="S47" s="2">
        <f t="shared" si="4"/>
        <v>120.9100037</v>
      </c>
      <c r="T47" s="2">
        <f t="shared" si="5"/>
        <v>249.0899963</v>
      </c>
      <c r="U47" t="str">
        <f t="shared" si="6"/>
        <v>Dec</v>
      </c>
    </row>
    <row r="48" spans="1:21" x14ac:dyDescent="0.3">
      <c r="A48">
        <v>75775</v>
      </c>
      <c r="B48" s="1">
        <v>44179</v>
      </c>
      <c r="C48" s="1" t="str">
        <f t="shared" si="1"/>
        <v>14-Dec-20</v>
      </c>
      <c r="D48" s="1" t="str">
        <f t="shared" si="2"/>
        <v>Monday</v>
      </c>
      <c r="E48" s="1" t="str">
        <f t="shared" si="3"/>
        <v>Weekday</v>
      </c>
      <c r="F48">
        <v>19328</v>
      </c>
      <c r="G48" t="s">
        <v>89</v>
      </c>
      <c r="H48" t="s">
        <v>12</v>
      </c>
      <c r="I48" t="s">
        <v>2</v>
      </c>
      <c r="J48" t="s">
        <v>3</v>
      </c>
      <c r="K48" t="s">
        <v>4</v>
      </c>
      <c r="L48" t="s">
        <v>13</v>
      </c>
      <c r="M48">
        <v>1360</v>
      </c>
      <c r="N48" t="s">
        <v>14</v>
      </c>
      <c r="O48" s="2">
        <v>370</v>
      </c>
      <c r="P48" s="2">
        <v>1</v>
      </c>
      <c r="Q48" s="2">
        <f t="shared" si="0"/>
        <v>370</v>
      </c>
      <c r="R48" s="2">
        <v>249.0899963</v>
      </c>
      <c r="S48" s="2">
        <f t="shared" si="4"/>
        <v>120.9100037</v>
      </c>
      <c r="T48" s="2">
        <f t="shared" si="5"/>
        <v>249.0899963</v>
      </c>
      <c r="U48" t="str">
        <f t="shared" si="6"/>
        <v>Dec</v>
      </c>
    </row>
    <row r="49" spans="1:21" x14ac:dyDescent="0.3">
      <c r="A49">
        <v>75734</v>
      </c>
      <c r="B49" s="1">
        <v>44178</v>
      </c>
      <c r="C49" s="1" t="str">
        <f t="shared" si="1"/>
        <v>13-Dec-20</v>
      </c>
      <c r="D49" s="1" t="str">
        <f t="shared" si="2"/>
        <v>Sunday</v>
      </c>
      <c r="E49" s="1" t="str">
        <f t="shared" si="3"/>
        <v>Weekend</v>
      </c>
      <c r="F49">
        <v>19287</v>
      </c>
      <c r="G49" t="s">
        <v>90</v>
      </c>
      <c r="H49" t="s">
        <v>26</v>
      </c>
      <c r="I49" t="s">
        <v>27</v>
      </c>
      <c r="J49" t="s">
        <v>28</v>
      </c>
      <c r="K49" t="s">
        <v>4</v>
      </c>
      <c r="L49" t="s">
        <v>13</v>
      </c>
      <c r="M49">
        <v>1360</v>
      </c>
      <c r="N49" t="s">
        <v>14</v>
      </c>
      <c r="O49" s="2">
        <v>370</v>
      </c>
      <c r="P49" s="2">
        <v>1</v>
      </c>
      <c r="Q49" s="2">
        <f t="shared" si="0"/>
        <v>370</v>
      </c>
      <c r="R49" s="2">
        <v>249.0899963</v>
      </c>
      <c r="S49" s="2">
        <f t="shared" si="4"/>
        <v>120.9100037</v>
      </c>
      <c r="T49" s="2">
        <f t="shared" si="5"/>
        <v>249.0899963</v>
      </c>
      <c r="U49" t="str">
        <f t="shared" si="6"/>
        <v>Dec</v>
      </c>
    </row>
    <row r="50" spans="1:21" x14ac:dyDescent="0.3">
      <c r="A50">
        <v>29995</v>
      </c>
      <c r="B50" s="1">
        <v>44178</v>
      </c>
      <c r="C50" s="1" t="str">
        <f t="shared" si="1"/>
        <v>13-Dec-20</v>
      </c>
      <c r="D50" s="1" t="str">
        <f t="shared" si="2"/>
        <v>Sunday</v>
      </c>
      <c r="E50" s="1" t="str">
        <f t="shared" si="3"/>
        <v>Weekend</v>
      </c>
      <c r="F50">
        <v>387</v>
      </c>
      <c r="G50" t="s">
        <v>91</v>
      </c>
      <c r="H50" t="s">
        <v>30</v>
      </c>
      <c r="I50" t="s">
        <v>27</v>
      </c>
      <c r="J50" t="s">
        <v>28</v>
      </c>
      <c r="K50" t="s">
        <v>44</v>
      </c>
      <c r="L50" t="s">
        <v>92</v>
      </c>
      <c r="M50">
        <v>924</v>
      </c>
      <c r="N50" t="s">
        <v>6</v>
      </c>
      <c r="O50" s="2">
        <v>14.99</v>
      </c>
      <c r="P50" s="2">
        <v>5</v>
      </c>
      <c r="Q50" s="2">
        <f t="shared" si="0"/>
        <v>74.95</v>
      </c>
      <c r="R50" s="2">
        <v>40.649995799999999</v>
      </c>
      <c r="S50" s="2">
        <f t="shared" si="4"/>
        <v>34.300004200000004</v>
      </c>
      <c r="T50" s="2">
        <f t="shared" si="5"/>
        <v>8.1299991600000006</v>
      </c>
      <c r="U50" t="str">
        <f t="shared" si="6"/>
        <v>Dec</v>
      </c>
    </row>
    <row r="51" spans="1:21" x14ac:dyDescent="0.3">
      <c r="A51">
        <v>17506</v>
      </c>
      <c r="B51" s="1">
        <v>44178</v>
      </c>
      <c r="C51" s="1" t="str">
        <f t="shared" si="1"/>
        <v>13-Dec-20</v>
      </c>
      <c r="D51" s="1" t="str">
        <f t="shared" si="2"/>
        <v>Sunday</v>
      </c>
      <c r="E51" s="1" t="str">
        <f t="shared" si="3"/>
        <v>Weekend</v>
      </c>
      <c r="F51">
        <v>9876</v>
      </c>
      <c r="G51" t="s">
        <v>7</v>
      </c>
      <c r="H51" t="s">
        <v>84</v>
      </c>
      <c r="I51" t="s">
        <v>27</v>
      </c>
      <c r="J51" t="s">
        <v>3</v>
      </c>
      <c r="K51" t="s">
        <v>4</v>
      </c>
      <c r="L51" t="s">
        <v>9</v>
      </c>
      <c r="M51">
        <v>403</v>
      </c>
      <c r="N51" t="s">
        <v>10</v>
      </c>
      <c r="O51" s="2">
        <v>133.37</v>
      </c>
      <c r="P51" s="2">
        <v>1</v>
      </c>
      <c r="Q51" s="2">
        <f t="shared" si="0"/>
        <v>133.37</v>
      </c>
      <c r="R51" s="2">
        <v>84.590000149999995</v>
      </c>
      <c r="S51" s="2">
        <f t="shared" si="4"/>
        <v>48.77999985000001</v>
      </c>
      <c r="T51" s="2">
        <f t="shared" si="5"/>
        <v>84.590000149999995</v>
      </c>
      <c r="U51" t="str">
        <f t="shared" si="6"/>
        <v>Dec</v>
      </c>
    </row>
    <row r="52" spans="1:21" x14ac:dyDescent="0.3">
      <c r="A52">
        <v>75776</v>
      </c>
      <c r="B52" s="1">
        <v>44178</v>
      </c>
      <c r="C52" s="1" t="str">
        <f t="shared" si="1"/>
        <v>13-Dec-20</v>
      </c>
      <c r="D52" s="1" t="str">
        <f t="shared" si="2"/>
        <v>Sunday</v>
      </c>
      <c r="E52" s="1" t="str">
        <f t="shared" si="3"/>
        <v>Weekend</v>
      </c>
      <c r="F52">
        <v>19329</v>
      </c>
      <c r="G52" t="s">
        <v>93</v>
      </c>
      <c r="H52" t="s">
        <v>79</v>
      </c>
      <c r="I52" t="s">
        <v>27</v>
      </c>
      <c r="J52" t="s">
        <v>3</v>
      </c>
      <c r="K52" t="s">
        <v>4</v>
      </c>
      <c r="L52" t="s">
        <v>13</v>
      </c>
      <c r="M52">
        <v>1360</v>
      </c>
      <c r="N52" t="s">
        <v>14</v>
      </c>
      <c r="O52" s="2">
        <v>370</v>
      </c>
      <c r="P52" s="2">
        <v>1</v>
      </c>
      <c r="Q52" s="2">
        <f t="shared" si="0"/>
        <v>370</v>
      </c>
      <c r="R52" s="2">
        <v>249.0899963</v>
      </c>
      <c r="S52" s="2">
        <f t="shared" si="4"/>
        <v>120.9100037</v>
      </c>
      <c r="T52" s="2">
        <f t="shared" si="5"/>
        <v>249.0899963</v>
      </c>
      <c r="U52" t="str">
        <f t="shared" si="6"/>
        <v>Dec</v>
      </c>
    </row>
    <row r="53" spans="1:21" x14ac:dyDescent="0.3">
      <c r="A53">
        <v>5042</v>
      </c>
      <c r="B53" s="1">
        <v>44178</v>
      </c>
      <c r="C53" s="1" t="str">
        <f t="shared" si="1"/>
        <v>13-Dec-20</v>
      </c>
      <c r="D53" s="1" t="str">
        <f t="shared" si="2"/>
        <v>Sunday</v>
      </c>
      <c r="E53" s="1" t="str">
        <f t="shared" si="3"/>
        <v>Weekend</v>
      </c>
      <c r="F53">
        <v>2339</v>
      </c>
      <c r="G53" t="s">
        <v>7</v>
      </c>
      <c r="H53" t="s">
        <v>36</v>
      </c>
      <c r="I53" t="s">
        <v>27</v>
      </c>
      <c r="J53" t="s">
        <v>3</v>
      </c>
      <c r="K53" t="s">
        <v>4</v>
      </c>
      <c r="L53" t="s">
        <v>85</v>
      </c>
      <c r="M53">
        <v>502</v>
      </c>
      <c r="N53" t="s">
        <v>65</v>
      </c>
      <c r="O53" s="2">
        <v>65</v>
      </c>
      <c r="P53" s="2">
        <v>5</v>
      </c>
      <c r="Q53" s="2">
        <f t="shared" si="0"/>
        <v>325</v>
      </c>
      <c r="R53" s="2">
        <v>167.99999235000001</v>
      </c>
      <c r="S53" s="2">
        <f t="shared" si="4"/>
        <v>157.00000764999999</v>
      </c>
      <c r="T53" s="2">
        <f t="shared" si="5"/>
        <v>33.599998470000003</v>
      </c>
      <c r="U53" t="str">
        <f t="shared" si="6"/>
        <v>Dec</v>
      </c>
    </row>
    <row r="54" spans="1:21" x14ac:dyDescent="0.3">
      <c r="A54">
        <v>64892</v>
      </c>
      <c r="B54" s="1">
        <v>44178</v>
      </c>
      <c r="C54" s="1" t="str">
        <f t="shared" si="1"/>
        <v>13-Dec-20</v>
      </c>
      <c r="D54" s="1" t="str">
        <f t="shared" si="2"/>
        <v>Sunday</v>
      </c>
      <c r="E54" s="1" t="str">
        <f t="shared" si="3"/>
        <v>Weekend</v>
      </c>
      <c r="F54">
        <v>2947</v>
      </c>
      <c r="G54" t="s">
        <v>7</v>
      </c>
      <c r="H54" t="s">
        <v>94</v>
      </c>
      <c r="I54" t="s">
        <v>2</v>
      </c>
      <c r="J54" t="s">
        <v>3</v>
      </c>
      <c r="K54" t="s">
        <v>44</v>
      </c>
      <c r="L54" t="s">
        <v>57</v>
      </c>
      <c r="M54">
        <v>191</v>
      </c>
      <c r="N54" t="s">
        <v>65</v>
      </c>
      <c r="O54" s="2">
        <v>85</v>
      </c>
      <c r="P54" s="2">
        <v>4</v>
      </c>
      <c r="Q54" s="2">
        <f t="shared" si="0"/>
        <v>340</v>
      </c>
      <c r="R54" s="2">
        <v>219.11999520000001</v>
      </c>
      <c r="S54" s="2">
        <f t="shared" si="4"/>
        <v>120.88000479999999</v>
      </c>
      <c r="T54" s="2">
        <f t="shared" si="5"/>
        <v>54.779998800000001</v>
      </c>
      <c r="U54" t="str">
        <f t="shared" si="6"/>
        <v>Dec</v>
      </c>
    </row>
    <row r="55" spans="1:21" x14ac:dyDescent="0.3">
      <c r="A55">
        <v>23767</v>
      </c>
      <c r="B55" s="1">
        <v>44178</v>
      </c>
      <c r="C55" s="1" t="str">
        <f t="shared" si="1"/>
        <v>13-Dec-20</v>
      </c>
      <c r="D55" s="1" t="str">
        <f t="shared" si="2"/>
        <v>Sunday</v>
      </c>
      <c r="E55" s="1" t="str">
        <f t="shared" si="3"/>
        <v>Weekend</v>
      </c>
      <c r="F55">
        <v>10966</v>
      </c>
      <c r="G55" t="s">
        <v>95</v>
      </c>
      <c r="H55" t="s">
        <v>96</v>
      </c>
      <c r="I55" t="s">
        <v>2</v>
      </c>
      <c r="J55" t="s">
        <v>3</v>
      </c>
      <c r="K55" t="s">
        <v>4</v>
      </c>
      <c r="L55" t="s">
        <v>9</v>
      </c>
      <c r="M55">
        <v>403</v>
      </c>
      <c r="N55" t="s">
        <v>10</v>
      </c>
      <c r="O55" s="2">
        <v>133.37</v>
      </c>
      <c r="P55" s="2">
        <v>1</v>
      </c>
      <c r="Q55" s="2">
        <f t="shared" si="0"/>
        <v>133.37</v>
      </c>
      <c r="R55" s="2">
        <v>84.590000149999995</v>
      </c>
      <c r="S55" s="2">
        <f t="shared" si="4"/>
        <v>48.77999985000001</v>
      </c>
      <c r="T55" s="2">
        <f t="shared" si="5"/>
        <v>84.590000149999995</v>
      </c>
      <c r="U55" t="str">
        <f t="shared" si="6"/>
        <v>Dec</v>
      </c>
    </row>
    <row r="56" spans="1:21" x14ac:dyDescent="0.3">
      <c r="A56">
        <v>54128</v>
      </c>
      <c r="B56" s="1">
        <v>44177</v>
      </c>
      <c r="C56" s="1" t="str">
        <f t="shared" si="1"/>
        <v>12-Dec-20</v>
      </c>
      <c r="D56" s="1" t="str">
        <f t="shared" si="2"/>
        <v>Saturday</v>
      </c>
      <c r="E56" s="1" t="str">
        <f t="shared" si="3"/>
        <v>Weekend</v>
      </c>
      <c r="F56">
        <v>8986</v>
      </c>
      <c r="G56" t="s">
        <v>7</v>
      </c>
      <c r="H56" t="s">
        <v>39</v>
      </c>
      <c r="I56" t="s">
        <v>27</v>
      </c>
      <c r="J56" t="s">
        <v>3</v>
      </c>
      <c r="K56" t="s">
        <v>4</v>
      </c>
      <c r="L56" t="s">
        <v>85</v>
      </c>
      <c r="M56">
        <v>502</v>
      </c>
      <c r="N56" t="s">
        <v>65</v>
      </c>
      <c r="O56" s="2">
        <v>65</v>
      </c>
      <c r="P56" s="2">
        <v>5</v>
      </c>
      <c r="Q56" s="2">
        <f t="shared" si="0"/>
        <v>325</v>
      </c>
      <c r="R56" s="2">
        <v>167.99999235000001</v>
      </c>
      <c r="S56" s="2">
        <f t="shared" si="4"/>
        <v>157.00000764999999</v>
      </c>
      <c r="T56" s="2">
        <f t="shared" si="5"/>
        <v>33.599998470000003</v>
      </c>
      <c r="U56" t="str">
        <f t="shared" si="6"/>
        <v>Dec</v>
      </c>
    </row>
    <row r="57" spans="1:21" x14ac:dyDescent="0.3">
      <c r="A57">
        <v>75777</v>
      </c>
      <c r="B57" s="1">
        <v>44177</v>
      </c>
      <c r="C57" s="1" t="str">
        <f t="shared" si="1"/>
        <v>12-Dec-20</v>
      </c>
      <c r="D57" s="1" t="str">
        <f t="shared" si="2"/>
        <v>Saturday</v>
      </c>
      <c r="E57" s="1" t="str">
        <f t="shared" si="3"/>
        <v>Weekend</v>
      </c>
      <c r="F57">
        <v>19330</v>
      </c>
      <c r="G57" t="s">
        <v>23</v>
      </c>
      <c r="H57" t="s">
        <v>97</v>
      </c>
      <c r="I57" t="s">
        <v>2</v>
      </c>
      <c r="J57" t="s">
        <v>3</v>
      </c>
      <c r="K57" t="s">
        <v>4</v>
      </c>
      <c r="L57" t="s">
        <v>13</v>
      </c>
      <c r="M57">
        <v>1360</v>
      </c>
      <c r="N57" t="s">
        <v>14</v>
      </c>
      <c r="O57" s="2">
        <v>370</v>
      </c>
      <c r="P57" s="2">
        <v>1</v>
      </c>
      <c r="Q57" s="2">
        <f t="shared" si="0"/>
        <v>370</v>
      </c>
      <c r="R57" s="2">
        <v>249.0899963</v>
      </c>
      <c r="S57" s="2">
        <f t="shared" si="4"/>
        <v>120.9100037</v>
      </c>
      <c r="T57" s="2">
        <f t="shared" si="5"/>
        <v>249.0899963</v>
      </c>
      <c r="U57" t="str">
        <f t="shared" si="6"/>
        <v>Dec</v>
      </c>
    </row>
    <row r="58" spans="1:21" x14ac:dyDescent="0.3">
      <c r="A58">
        <v>16852</v>
      </c>
      <c r="B58" s="1">
        <v>44177</v>
      </c>
      <c r="C58" s="1" t="str">
        <f t="shared" si="1"/>
        <v>12-Dec-20</v>
      </c>
      <c r="D58" s="1" t="str">
        <f t="shared" si="2"/>
        <v>Saturday</v>
      </c>
      <c r="E58" s="1" t="str">
        <f t="shared" si="3"/>
        <v>Weekend</v>
      </c>
      <c r="F58">
        <v>777</v>
      </c>
      <c r="G58" t="s">
        <v>98</v>
      </c>
      <c r="H58" t="s">
        <v>34</v>
      </c>
      <c r="I58" t="s">
        <v>2</v>
      </c>
      <c r="J58" t="s">
        <v>3</v>
      </c>
      <c r="K58" t="s">
        <v>44</v>
      </c>
      <c r="L58" t="s">
        <v>99</v>
      </c>
      <c r="M58">
        <v>235</v>
      </c>
      <c r="N58" t="s">
        <v>1077</v>
      </c>
      <c r="O58" s="2">
        <v>34.950000000000003</v>
      </c>
      <c r="P58" s="2">
        <v>4</v>
      </c>
      <c r="Q58" s="2">
        <f t="shared" si="0"/>
        <v>139.80000000000001</v>
      </c>
      <c r="R58" s="2">
        <v>76.520004279999995</v>
      </c>
      <c r="S58" s="2">
        <f t="shared" si="4"/>
        <v>63.279995720000016</v>
      </c>
      <c r="T58" s="2">
        <f t="shared" si="5"/>
        <v>19.130001069999999</v>
      </c>
      <c r="U58" t="str">
        <f t="shared" si="6"/>
        <v>Dec</v>
      </c>
    </row>
    <row r="59" spans="1:21" x14ac:dyDescent="0.3">
      <c r="A59">
        <v>75735</v>
      </c>
      <c r="B59" s="1">
        <v>44177</v>
      </c>
      <c r="C59" s="1" t="str">
        <f t="shared" si="1"/>
        <v>12-Dec-20</v>
      </c>
      <c r="D59" s="1" t="str">
        <f t="shared" si="2"/>
        <v>Saturday</v>
      </c>
      <c r="E59" s="1" t="str">
        <f t="shared" si="3"/>
        <v>Weekend</v>
      </c>
      <c r="F59">
        <v>19288</v>
      </c>
      <c r="G59" t="s">
        <v>100</v>
      </c>
      <c r="H59" t="s">
        <v>69</v>
      </c>
      <c r="I59" t="s">
        <v>2</v>
      </c>
      <c r="J59" t="s">
        <v>3</v>
      </c>
      <c r="K59" t="s">
        <v>4</v>
      </c>
      <c r="L59" t="s">
        <v>13</v>
      </c>
      <c r="M59">
        <v>1360</v>
      </c>
      <c r="N59" t="s">
        <v>14</v>
      </c>
      <c r="O59" s="2">
        <v>370</v>
      </c>
      <c r="P59" s="2">
        <v>1</v>
      </c>
      <c r="Q59" s="2">
        <f t="shared" si="0"/>
        <v>370</v>
      </c>
      <c r="R59" s="2">
        <v>249.0899963</v>
      </c>
      <c r="S59" s="2">
        <f t="shared" si="4"/>
        <v>120.9100037</v>
      </c>
      <c r="T59" s="2">
        <f t="shared" si="5"/>
        <v>249.0899963</v>
      </c>
      <c r="U59" t="str">
        <f t="shared" si="6"/>
        <v>Dec</v>
      </c>
    </row>
    <row r="60" spans="1:21" x14ac:dyDescent="0.3">
      <c r="A60">
        <v>75736</v>
      </c>
      <c r="B60" s="1">
        <v>44176</v>
      </c>
      <c r="C60" s="1" t="str">
        <f t="shared" si="1"/>
        <v>11-Dec-20</v>
      </c>
      <c r="D60" s="1" t="str">
        <f t="shared" si="2"/>
        <v>Friday</v>
      </c>
      <c r="E60" s="1" t="str">
        <f t="shared" si="3"/>
        <v>Weekday</v>
      </c>
      <c r="F60">
        <v>19289</v>
      </c>
      <c r="G60" t="s">
        <v>101</v>
      </c>
      <c r="H60" t="s">
        <v>79</v>
      </c>
      <c r="I60" t="s">
        <v>27</v>
      </c>
      <c r="J60" t="s">
        <v>3</v>
      </c>
      <c r="K60" t="s">
        <v>4</v>
      </c>
      <c r="L60" t="s">
        <v>13</v>
      </c>
      <c r="M60">
        <v>1360</v>
      </c>
      <c r="N60" t="s">
        <v>14</v>
      </c>
      <c r="O60" s="2">
        <v>370</v>
      </c>
      <c r="P60" s="2">
        <v>1</v>
      </c>
      <c r="Q60" s="2">
        <f t="shared" si="0"/>
        <v>370</v>
      </c>
      <c r="R60" s="2">
        <v>249.0899963</v>
      </c>
      <c r="S60" s="2">
        <f t="shared" si="4"/>
        <v>120.9100037</v>
      </c>
      <c r="T60" s="2">
        <f t="shared" si="5"/>
        <v>249.0899963</v>
      </c>
      <c r="U60" t="str">
        <f t="shared" si="6"/>
        <v>Dec</v>
      </c>
    </row>
    <row r="61" spans="1:21" x14ac:dyDescent="0.3">
      <c r="A61">
        <v>54128</v>
      </c>
      <c r="B61" s="1">
        <v>44176</v>
      </c>
      <c r="C61" s="1" t="str">
        <f t="shared" si="1"/>
        <v>11-Dec-20</v>
      </c>
      <c r="D61" s="1" t="str">
        <f t="shared" si="2"/>
        <v>Friday</v>
      </c>
      <c r="E61" s="1" t="str">
        <f t="shared" si="3"/>
        <v>Weekday</v>
      </c>
      <c r="F61">
        <v>8986</v>
      </c>
      <c r="G61" t="s">
        <v>7</v>
      </c>
      <c r="H61" t="s">
        <v>39</v>
      </c>
      <c r="I61" t="s">
        <v>27</v>
      </c>
      <c r="J61" t="s">
        <v>3</v>
      </c>
      <c r="K61" t="s">
        <v>4</v>
      </c>
      <c r="L61" t="s">
        <v>85</v>
      </c>
      <c r="M61">
        <v>502</v>
      </c>
      <c r="N61" t="s">
        <v>65</v>
      </c>
      <c r="O61" s="2">
        <v>65</v>
      </c>
      <c r="P61" s="2">
        <v>5</v>
      </c>
      <c r="Q61" s="2">
        <f t="shared" si="0"/>
        <v>325</v>
      </c>
      <c r="R61" s="2">
        <v>167.99999235000001</v>
      </c>
      <c r="S61" s="2">
        <f t="shared" si="4"/>
        <v>157.00000764999999</v>
      </c>
      <c r="T61" s="2">
        <f t="shared" si="5"/>
        <v>33.599998470000003</v>
      </c>
      <c r="U61" t="str">
        <f t="shared" si="6"/>
        <v>Dec</v>
      </c>
    </row>
    <row r="62" spans="1:21" x14ac:dyDescent="0.3">
      <c r="A62">
        <v>15228</v>
      </c>
      <c r="B62" s="1">
        <v>44176</v>
      </c>
      <c r="C62" s="1" t="str">
        <f t="shared" si="1"/>
        <v>11-Dec-20</v>
      </c>
      <c r="D62" s="1" t="str">
        <f t="shared" si="2"/>
        <v>Friday</v>
      </c>
      <c r="E62" s="1" t="str">
        <f t="shared" si="3"/>
        <v>Weekday</v>
      </c>
      <c r="F62">
        <v>3138</v>
      </c>
      <c r="G62" t="s">
        <v>102</v>
      </c>
      <c r="H62" t="s">
        <v>103</v>
      </c>
      <c r="I62" t="s">
        <v>2</v>
      </c>
      <c r="J62" t="s">
        <v>3</v>
      </c>
      <c r="K62" t="s">
        <v>44</v>
      </c>
      <c r="L62" t="s">
        <v>104</v>
      </c>
      <c r="M62">
        <v>273</v>
      </c>
      <c r="N62" t="s">
        <v>65</v>
      </c>
      <c r="O62" s="2">
        <v>54.99</v>
      </c>
      <c r="P62" s="2">
        <v>4</v>
      </c>
      <c r="Q62" s="2">
        <f t="shared" si="0"/>
        <v>219.96</v>
      </c>
      <c r="R62" s="2">
        <v>103.32000732</v>
      </c>
      <c r="S62" s="2">
        <f t="shared" si="4"/>
        <v>116.63999268000001</v>
      </c>
      <c r="T62" s="2">
        <f t="shared" si="5"/>
        <v>25.83000183</v>
      </c>
      <c r="U62" t="str">
        <f t="shared" si="6"/>
        <v>Dec</v>
      </c>
    </row>
    <row r="63" spans="1:21" x14ac:dyDescent="0.3">
      <c r="A63">
        <v>75778</v>
      </c>
      <c r="B63" s="1">
        <v>44176</v>
      </c>
      <c r="C63" s="1" t="str">
        <f t="shared" si="1"/>
        <v>11-Dec-20</v>
      </c>
      <c r="D63" s="1" t="str">
        <f t="shared" si="2"/>
        <v>Friday</v>
      </c>
      <c r="E63" s="1" t="str">
        <f t="shared" si="3"/>
        <v>Weekday</v>
      </c>
      <c r="F63">
        <v>19331</v>
      </c>
      <c r="G63" t="s">
        <v>105</v>
      </c>
      <c r="H63" t="s">
        <v>106</v>
      </c>
      <c r="I63" t="s">
        <v>2</v>
      </c>
      <c r="J63" t="s">
        <v>3</v>
      </c>
      <c r="K63" t="s">
        <v>4</v>
      </c>
      <c r="L63" t="s">
        <v>13</v>
      </c>
      <c r="M63">
        <v>1360</v>
      </c>
      <c r="N63" t="s">
        <v>14</v>
      </c>
      <c r="O63" s="2">
        <v>370</v>
      </c>
      <c r="P63" s="2">
        <v>1</v>
      </c>
      <c r="Q63" s="2">
        <f t="shared" si="0"/>
        <v>370</v>
      </c>
      <c r="R63" s="2">
        <v>249.0899963</v>
      </c>
      <c r="S63" s="2">
        <f t="shared" si="4"/>
        <v>120.9100037</v>
      </c>
      <c r="T63" s="2">
        <f t="shared" si="5"/>
        <v>249.0899963</v>
      </c>
      <c r="U63" t="str">
        <f t="shared" si="6"/>
        <v>Dec</v>
      </c>
    </row>
    <row r="64" spans="1:21" x14ac:dyDescent="0.3">
      <c r="A64">
        <v>3975</v>
      </c>
      <c r="B64" s="1">
        <v>44175</v>
      </c>
      <c r="C64" s="1" t="str">
        <f t="shared" si="1"/>
        <v>10-Dec-20</v>
      </c>
      <c r="D64" s="1" t="str">
        <f t="shared" si="2"/>
        <v>Thursday</v>
      </c>
      <c r="E64" s="1" t="str">
        <f t="shared" si="3"/>
        <v>Weekday</v>
      </c>
      <c r="F64">
        <v>7468</v>
      </c>
      <c r="G64" t="s">
        <v>107</v>
      </c>
      <c r="H64" t="s">
        <v>108</v>
      </c>
      <c r="I64" t="s">
        <v>27</v>
      </c>
      <c r="J64" t="s">
        <v>3</v>
      </c>
      <c r="K64" t="s">
        <v>4</v>
      </c>
      <c r="L64" t="s">
        <v>109</v>
      </c>
      <c r="M64">
        <v>627</v>
      </c>
      <c r="N64" t="s">
        <v>6</v>
      </c>
      <c r="O64" s="2">
        <v>165</v>
      </c>
      <c r="P64" s="2">
        <v>5</v>
      </c>
      <c r="Q64" s="2">
        <f t="shared" si="0"/>
        <v>825</v>
      </c>
      <c r="R64" s="2">
        <v>613.65001700000005</v>
      </c>
      <c r="S64" s="2">
        <f t="shared" si="4"/>
        <v>211.34998299999995</v>
      </c>
      <c r="T64" s="2">
        <f t="shared" si="5"/>
        <v>122.73000340000002</v>
      </c>
      <c r="U64" t="str">
        <f t="shared" si="6"/>
        <v>Dec</v>
      </c>
    </row>
    <row r="65" spans="1:21" x14ac:dyDescent="0.3">
      <c r="A65">
        <v>75737</v>
      </c>
      <c r="B65" s="1">
        <v>44175</v>
      </c>
      <c r="C65" s="1" t="str">
        <f t="shared" si="1"/>
        <v>10-Dec-20</v>
      </c>
      <c r="D65" s="1" t="str">
        <f t="shared" si="2"/>
        <v>Thursday</v>
      </c>
      <c r="E65" s="1" t="str">
        <f t="shared" si="3"/>
        <v>Weekday</v>
      </c>
      <c r="F65">
        <v>19290</v>
      </c>
      <c r="G65" t="s">
        <v>110</v>
      </c>
      <c r="H65" t="s">
        <v>111</v>
      </c>
      <c r="I65" t="s">
        <v>2</v>
      </c>
      <c r="J65" t="s">
        <v>3</v>
      </c>
      <c r="K65" t="s">
        <v>44</v>
      </c>
      <c r="L65" t="s">
        <v>13</v>
      </c>
      <c r="M65">
        <v>1360</v>
      </c>
      <c r="N65" t="s">
        <v>14</v>
      </c>
      <c r="O65" s="2">
        <v>370</v>
      </c>
      <c r="P65" s="2">
        <v>1</v>
      </c>
      <c r="Q65" s="2">
        <f t="shared" si="0"/>
        <v>370</v>
      </c>
      <c r="R65" s="2">
        <v>249.0899963</v>
      </c>
      <c r="S65" s="2">
        <f t="shared" si="4"/>
        <v>120.9100037</v>
      </c>
      <c r="T65" s="2">
        <f t="shared" si="5"/>
        <v>249.0899963</v>
      </c>
      <c r="U65" t="str">
        <f t="shared" si="6"/>
        <v>Dec</v>
      </c>
    </row>
    <row r="66" spans="1:21" x14ac:dyDescent="0.3">
      <c r="A66">
        <v>58239</v>
      </c>
      <c r="B66" s="1">
        <v>44174</v>
      </c>
      <c r="C66" s="1" t="str">
        <f t="shared" si="1"/>
        <v>09-Dec-20</v>
      </c>
      <c r="D66" s="1" t="str">
        <f t="shared" si="2"/>
        <v>Wednesday</v>
      </c>
      <c r="E66" s="1" t="str">
        <f t="shared" si="3"/>
        <v>Weekday</v>
      </c>
      <c r="F66">
        <v>10166</v>
      </c>
      <c r="G66" t="s">
        <v>7</v>
      </c>
      <c r="H66" t="s">
        <v>84</v>
      </c>
      <c r="I66" t="s">
        <v>27</v>
      </c>
      <c r="J66" t="s">
        <v>3</v>
      </c>
      <c r="K66" t="s">
        <v>4</v>
      </c>
      <c r="L66" t="s">
        <v>109</v>
      </c>
      <c r="M66">
        <v>627</v>
      </c>
      <c r="N66" t="s">
        <v>6</v>
      </c>
      <c r="O66" s="2">
        <v>165</v>
      </c>
      <c r="P66" s="2">
        <v>5</v>
      </c>
      <c r="Q66" s="2">
        <f t="shared" ref="Q66:Q129" si="7">O66*P66</f>
        <v>825</v>
      </c>
      <c r="R66" s="2">
        <v>613.65001700000005</v>
      </c>
      <c r="S66" s="2">
        <f t="shared" si="4"/>
        <v>211.34998299999995</v>
      </c>
      <c r="T66" s="2">
        <f t="shared" si="5"/>
        <v>122.73000340000002</v>
      </c>
      <c r="U66" t="str">
        <f t="shared" si="6"/>
        <v>Dec</v>
      </c>
    </row>
    <row r="67" spans="1:21" x14ac:dyDescent="0.3">
      <c r="A67">
        <v>10164</v>
      </c>
      <c r="B67" s="1">
        <v>44173</v>
      </c>
      <c r="C67" s="1" t="str">
        <f t="shared" ref="C67:C130" si="8">TEXT(B67,"dd-mmm-yy")</f>
        <v>08-Dec-20</v>
      </c>
      <c r="D67" s="1" t="str">
        <f t="shared" ref="D67:D130" si="9">TEXT(B67,"dddd")</f>
        <v>Tuesday</v>
      </c>
      <c r="E67" s="1" t="str">
        <f t="shared" ref="E67:E130" si="10">IF(WEEKDAY(B67,2)&gt;5,"Weekend","Weekday")</f>
        <v>Weekday</v>
      </c>
      <c r="F67">
        <v>146</v>
      </c>
      <c r="G67" t="s">
        <v>112</v>
      </c>
      <c r="H67" t="s">
        <v>30</v>
      </c>
      <c r="I67" t="s">
        <v>27</v>
      </c>
      <c r="J67" t="s">
        <v>3</v>
      </c>
      <c r="K67" t="s">
        <v>4</v>
      </c>
      <c r="L67" t="s">
        <v>85</v>
      </c>
      <c r="M67">
        <v>502</v>
      </c>
      <c r="N67" t="s">
        <v>65</v>
      </c>
      <c r="O67" s="2">
        <v>65</v>
      </c>
      <c r="P67" s="2">
        <v>5</v>
      </c>
      <c r="Q67" s="2">
        <f t="shared" si="7"/>
        <v>325</v>
      </c>
      <c r="R67" s="2">
        <v>167.99999235000001</v>
      </c>
      <c r="S67" s="2">
        <f t="shared" ref="S67:S130" si="11">Q67-R67</f>
        <v>157.00000764999999</v>
      </c>
      <c r="T67" s="2">
        <f t="shared" ref="T67:T130" si="12">IF(P67&gt;0,R67/P67,0)</f>
        <v>33.599998470000003</v>
      </c>
      <c r="U67" t="str">
        <f t="shared" ref="U67:U130" si="13">TEXT(B67,"mmm")</f>
        <v>Dec</v>
      </c>
    </row>
    <row r="68" spans="1:21" x14ac:dyDescent="0.3">
      <c r="A68">
        <v>1784</v>
      </c>
      <c r="B68" s="1">
        <v>44173</v>
      </c>
      <c r="C68" s="1" t="str">
        <f t="shared" si="8"/>
        <v>08-Dec-20</v>
      </c>
      <c r="D68" s="1" t="str">
        <f t="shared" si="9"/>
        <v>Tuesday</v>
      </c>
      <c r="E68" s="1" t="str">
        <f t="shared" si="10"/>
        <v>Weekday</v>
      </c>
      <c r="F68">
        <v>8010</v>
      </c>
      <c r="G68" t="s">
        <v>7</v>
      </c>
      <c r="H68" t="s">
        <v>113</v>
      </c>
      <c r="I68" t="s">
        <v>2</v>
      </c>
      <c r="J68" t="s">
        <v>3</v>
      </c>
      <c r="K68" t="s">
        <v>44</v>
      </c>
      <c r="L68" t="s">
        <v>85</v>
      </c>
      <c r="M68">
        <v>502</v>
      </c>
      <c r="N68" t="s">
        <v>65</v>
      </c>
      <c r="O68" s="2">
        <v>65</v>
      </c>
      <c r="P68" s="2">
        <v>2</v>
      </c>
      <c r="Q68" s="2">
        <f t="shared" si="7"/>
        <v>130</v>
      </c>
      <c r="R68" s="2">
        <v>67.199996940000005</v>
      </c>
      <c r="S68" s="2">
        <f t="shared" si="11"/>
        <v>62.800003059999995</v>
      </c>
      <c r="T68" s="2">
        <f t="shared" si="12"/>
        <v>33.599998470000003</v>
      </c>
      <c r="U68" t="str">
        <f t="shared" si="13"/>
        <v>Dec</v>
      </c>
    </row>
    <row r="69" spans="1:21" x14ac:dyDescent="0.3">
      <c r="A69">
        <v>12827</v>
      </c>
      <c r="B69" s="1">
        <v>44172</v>
      </c>
      <c r="C69" s="1" t="str">
        <f t="shared" si="8"/>
        <v>07-Dec-20</v>
      </c>
      <c r="D69" s="1" t="str">
        <f t="shared" si="9"/>
        <v>Monday</v>
      </c>
      <c r="E69" s="1" t="str">
        <f t="shared" si="10"/>
        <v>Weekday</v>
      </c>
      <c r="F69">
        <v>542</v>
      </c>
      <c r="G69" t="s">
        <v>7</v>
      </c>
      <c r="H69" t="s">
        <v>30</v>
      </c>
      <c r="I69" t="s">
        <v>27</v>
      </c>
      <c r="J69" t="s">
        <v>3</v>
      </c>
      <c r="K69" t="s">
        <v>4</v>
      </c>
      <c r="L69" t="s">
        <v>57</v>
      </c>
      <c r="M69">
        <v>191</v>
      </c>
      <c r="N69" t="s">
        <v>65</v>
      </c>
      <c r="O69" s="2">
        <v>85</v>
      </c>
      <c r="P69" s="2">
        <v>3</v>
      </c>
      <c r="Q69" s="2">
        <f t="shared" si="7"/>
        <v>255</v>
      </c>
      <c r="R69" s="2">
        <v>164.33999640000002</v>
      </c>
      <c r="S69" s="2">
        <f t="shared" si="11"/>
        <v>90.660003599999982</v>
      </c>
      <c r="T69" s="2">
        <f t="shared" si="12"/>
        <v>54.779998800000008</v>
      </c>
      <c r="U69" t="str">
        <f t="shared" si="13"/>
        <v>Dec</v>
      </c>
    </row>
    <row r="70" spans="1:21" x14ac:dyDescent="0.3">
      <c r="A70">
        <v>55906</v>
      </c>
      <c r="B70" s="1">
        <v>44172</v>
      </c>
      <c r="C70" s="1" t="str">
        <f t="shared" si="8"/>
        <v>07-Dec-20</v>
      </c>
      <c r="D70" s="1" t="str">
        <f t="shared" si="9"/>
        <v>Monday</v>
      </c>
      <c r="E70" s="1" t="str">
        <f t="shared" si="10"/>
        <v>Weekday</v>
      </c>
      <c r="F70">
        <v>633</v>
      </c>
      <c r="G70" t="s">
        <v>114</v>
      </c>
      <c r="H70" t="s">
        <v>30</v>
      </c>
      <c r="I70" t="s">
        <v>27</v>
      </c>
      <c r="J70" t="s">
        <v>3</v>
      </c>
      <c r="K70" t="s">
        <v>4</v>
      </c>
      <c r="L70" t="s">
        <v>85</v>
      </c>
      <c r="M70">
        <v>502</v>
      </c>
      <c r="N70" t="s">
        <v>65</v>
      </c>
      <c r="O70" s="2">
        <v>65</v>
      </c>
      <c r="P70" s="2">
        <v>5</v>
      </c>
      <c r="Q70" s="2">
        <f t="shared" si="7"/>
        <v>325</v>
      </c>
      <c r="R70" s="2">
        <v>167.99999235000001</v>
      </c>
      <c r="S70" s="2">
        <f t="shared" si="11"/>
        <v>157.00000764999999</v>
      </c>
      <c r="T70" s="2">
        <f t="shared" si="12"/>
        <v>33.599998470000003</v>
      </c>
      <c r="U70" t="str">
        <f t="shared" si="13"/>
        <v>Dec</v>
      </c>
    </row>
    <row r="71" spans="1:21" x14ac:dyDescent="0.3">
      <c r="A71">
        <v>52353</v>
      </c>
      <c r="B71" s="1">
        <v>44172</v>
      </c>
      <c r="C71" s="1" t="str">
        <f t="shared" si="8"/>
        <v>07-Dec-20</v>
      </c>
      <c r="D71" s="1" t="str">
        <f t="shared" si="9"/>
        <v>Monday</v>
      </c>
      <c r="E71" s="1" t="str">
        <f t="shared" si="10"/>
        <v>Weekday</v>
      </c>
      <c r="F71">
        <v>9634</v>
      </c>
      <c r="G71" t="s">
        <v>115</v>
      </c>
      <c r="H71" t="s">
        <v>116</v>
      </c>
      <c r="I71" t="s">
        <v>2</v>
      </c>
      <c r="J71" t="s">
        <v>3</v>
      </c>
      <c r="K71" t="s">
        <v>44</v>
      </c>
      <c r="L71" t="s">
        <v>85</v>
      </c>
      <c r="M71">
        <v>502</v>
      </c>
      <c r="N71" t="s">
        <v>65</v>
      </c>
      <c r="O71" s="2">
        <v>65</v>
      </c>
      <c r="P71" s="2">
        <v>2</v>
      </c>
      <c r="Q71" s="2">
        <f t="shared" si="7"/>
        <v>130</v>
      </c>
      <c r="R71" s="2">
        <v>67.199996940000005</v>
      </c>
      <c r="S71" s="2">
        <f t="shared" si="11"/>
        <v>62.800003059999995</v>
      </c>
      <c r="T71" s="2">
        <f t="shared" si="12"/>
        <v>33.599998470000003</v>
      </c>
      <c r="U71" t="str">
        <f t="shared" si="13"/>
        <v>Dec</v>
      </c>
    </row>
    <row r="72" spans="1:21" x14ac:dyDescent="0.3">
      <c r="A72">
        <v>12778</v>
      </c>
      <c r="B72" s="1">
        <v>44171</v>
      </c>
      <c r="C72" s="1" t="str">
        <f t="shared" si="8"/>
        <v>06-Dec-20</v>
      </c>
      <c r="D72" s="1" t="str">
        <f t="shared" si="9"/>
        <v>Sunday</v>
      </c>
      <c r="E72" s="1" t="str">
        <f t="shared" si="10"/>
        <v>Weekend</v>
      </c>
      <c r="F72">
        <v>9091</v>
      </c>
      <c r="G72" t="s">
        <v>117</v>
      </c>
      <c r="H72" t="s">
        <v>39</v>
      </c>
      <c r="I72" t="s">
        <v>27</v>
      </c>
      <c r="J72" t="s">
        <v>3</v>
      </c>
      <c r="K72" t="s">
        <v>4</v>
      </c>
      <c r="L72" t="s">
        <v>9</v>
      </c>
      <c r="M72">
        <v>403</v>
      </c>
      <c r="N72" t="s">
        <v>10</v>
      </c>
      <c r="O72" s="2">
        <v>133.37</v>
      </c>
      <c r="P72" s="2">
        <v>1</v>
      </c>
      <c r="Q72" s="2">
        <f t="shared" si="7"/>
        <v>133.37</v>
      </c>
      <c r="R72" s="2">
        <v>84.590000149999995</v>
      </c>
      <c r="S72" s="2">
        <f t="shared" si="11"/>
        <v>48.77999985000001</v>
      </c>
      <c r="T72" s="2">
        <f t="shared" si="12"/>
        <v>84.590000149999995</v>
      </c>
      <c r="U72" t="str">
        <f t="shared" si="13"/>
        <v>Dec</v>
      </c>
    </row>
    <row r="73" spans="1:21" x14ac:dyDescent="0.3">
      <c r="A73">
        <v>8578</v>
      </c>
      <c r="B73" s="1">
        <v>44171</v>
      </c>
      <c r="C73" s="1" t="str">
        <f t="shared" si="8"/>
        <v>06-Dec-20</v>
      </c>
      <c r="D73" s="1" t="str">
        <f t="shared" si="9"/>
        <v>Sunday</v>
      </c>
      <c r="E73" s="1" t="str">
        <f t="shared" si="10"/>
        <v>Weekend</v>
      </c>
      <c r="F73">
        <v>1989</v>
      </c>
      <c r="G73" t="s">
        <v>118</v>
      </c>
      <c r="H73" t="s">
        <v>36</v>
      </c>
      <c r="I73" t="s">
        <v>27</v>
      </c>
      <c r="J73" t="s">
        <v>3</v>
      </c>
      <c r="K73" t="s">
        <v>4</v>
      </c>
      <c r="L73" t="s">
        <v>109</v>
      </c>
      <c r="M73">
        <v>627</v>
      </c>
      <c r="N73" t="s">
        <v>6</v>
      </c>
      <c r="O73" s="2">
        <v>165</v>
      </c>
      <c r="P73" s="2">
        <v>5</v>
      </c>
      <c r="Q73" s="2">
        <f t="shared" si="7"/>
        <v>825</v>
      </c>
      <c r="R73" s="2">
        <v>613.65001700000005</v>
      </c>
      <c r="S73" s="2">
        <f t="shared" si="11"/>
        <v>211.34998299999995</v>
      </c>
      <c r="T73" s="2">
        <f t="shared" si="12"/>
        <v>122.73000340000002</v>
      </c>
      <c r="U73" t="str">
        <f t="shared" si="13"/>
        <v>Dec</v>
      </c>
    </row>
    <row r="74" spans="1:21" x14ac:dyDescent="0.3">
      <c r="A74">
        <v>367</v>
      </c>
      <c r="B74" s="1">
        <v>44171</v>
      </c>
      <c r="C74" s="1" t="str">
        <f t="shared" si="8"/>
        <v>06-Dec-20</v>
      </c>
      <c r="D74" s="1" t="str">
        <f t="shared" si="9"/>
        <v>Sunday</v>
      </c>
      <c r="E74" s="1" t="str">
        <f t="shared" si="10"/>
        <v>Weekend</v>
      </c>
      <c r="F74">
        <v>8730</v>
      </c>
      <c r="G74" t="s">
        <v>7</v>
      </c>
      <c r="H74" t="s">
        <v>94</v>
      </c>
      <c r="I74" t="s">
        <v>2</v>
      </c>
      <c r="J74" t="s">
        <v>3</v>
      </c>
      <c r="K74" t="s">
        <v>44</v>
      </c>
      <c r="L74" t="s">
        <v>109</v>
      </c>
      <c r="M74">
        <v>627</v>
      </c>
      <c r="N74" t="s">
        <v>6</v>
      </c>
      <c r="O74" s="2">
        <v>165</v>
      </c>
      <c r="P74" s="2">
        <v>2</v>
      </c>
      <c r="Q74" s="2">
        <f t="shared" si="7"/>
        <v>330</v>
      </c>
      <c r="R74" s="2">
        <v>245.4600068</v>
      </c>
      <c r="S74" s="2">
        <f t="shared" si="11"/>
        <v>84.539993199999998</v>
      </c>
      <c r="T74" s="2">
        <f t="shared" si="12"/>
        <v>122.7300034</v>
      </c>
      <c r="U74" t="str">
        <f t="shared" si="13"/>
        <v>Dec</v>
      </c>
    </row>
    <row r="75" spans="1:21" x14ac:dyDescent="0.3">
      <c r="A75">
        <v>14837</v>
      </c>
      <c r="B75" s="1">
        <v>44170</v>
      </c>
      <c r="C75" s="1" t="str">
        <f t="shared" si="8"/>
        <v>05-Dec-20</v>
      </c>
      <c r="D75" s="1" t="str">
        <f t="shared" si="9"/>
        <v>Saturday</v>
      </c>
      <c r="E75" s="1" t="str">
        <f t="shared" si="10"/>
        <v>Weekend</v>
      </c>
      <c r="F75">
        <v>1948</v>
      </c>
      <c r="G75" t="s">
        <v>7</v>
      </c>
      <c r="H75" t="s">
        <v>30</v>
      </c>
      <c r="I75" t="s">
        <v>27</v>
      </c>
      <c r="J75" t="s">
        <v>28</v>
      </c>
      <c r="K75" t="s">
        <v>4</v>
      </c>
      <c r="L75" t="s">
        <v>9</v>
      </c>
      <c r="M75">
        <v>403</v>
      </c>
      <c r="N75" t="s">
        <v>10</v>
      </c>
      <c r="O75" s="2">
        <v>133.37</v>
      </c>
      <c r="P75" s="2">
        <v>1</v>
      </c>
      <c r="Q75" s="2">
        <f t="shared" si="7"/>
        <v>133.37</v>
      </c>
      <c r="R75" s="2">
        <v>84.590000149999995</v>
      </c>
      <c r="S75" s="2">
        <f t="shared" si="11"/>
        <v>48.77999985000001</v>
      </c>
      <c r="T75" s="2">
        <f t="shared" si="12"/>
        <v>84.590000149999995</v>
      </c>
      <c r="U75" t="str">
        <f t="shared" si="13"/>
        <v>Dec</v>
      </c>
    </row>
    <row r="76" spans="1:21" x14ac:dyDescent="0.3">
      <c r="A76">
        <v>12698</v>
      </c>
      <c r="B76" s="1">
        <v>44170</v>
      </c>
      <c r="C76" s="1" t="str">
        <f t="shared" si="8"/>
        <v>05-Dec-20</v>
      </c>
      <c r="D76" s="1" t="str">
        <f t="shared" si="9"/>
        <v>Saturday</v>
      </c>
      <c r="E76" s="1" t="str">
        <f t="shared" si="10"/>
        <v>Weekend</v>
      </c>
      <c r="F76">
        <v>3940</v>
      </c>
      <c r="G76" t="s">
        <v>7</v>
      </c>
      <c r="H76" t="s">
        <v>30</v>
      </c>
      <c r="I76" t="s">
        <v>27</v>
      </c>
      <c r="J76" t="s">
        <v>28</v>
      </c>
      <c r="K76" t="s">
        <v>4</v>
      </c>
      <c r="L76" t="s">
        <v>42</v>
      </c>
      <c r="M76">
        <v>365</v>
      </c>
      <c r="N76" t="s">
        <v>10</v>
      </c>
      <c r="O76" s="2">
        <v>94.75</v>
      </c>
      <c r="P76" s="2">
        <v>1</v>
      </c>
      <c r="Q76" s="2">
        <f t="shared" si="7"/>
        <v>94.75</v>
      </c>
      <c r="R76" s="2">
        <v>30.5699997</v>
      </c>
      <c r="S76" s="2">
        <f t="shared" si="11"/>
        <v>64.180000300000003</v>
      </c>
      <c r="T76" s="2">
        <f t="shared" si="12"/>
        <v>30.5699997</v>
      </c>
      <c r="U76" t="str">
        <f t="shared" si="13"/>
        <v>Dec</v>
      </c>
    </row>
    <row r="77" spans="1:21" x14ac:dyDescent="0.3">
      <c r="A77">
        <v>23156</v>
      </c>
      <c r="B77" s="1">
        <v>44170</v>
      </c>
      <c r="C77" s="1" t="str">
        <f t="shared" si="8"/>
        <v>05-Dec-20</v>
      </c>
      <c r="D77" s="1" t="str">
        <f t="shared" si="9"/>
        <v>Saturday</v>
      </c>
      <c r="E77" s="1" t="str">
        <f t="shared" si="10"/>
        <v>Weekend</v>
      </c>
      <c r="F77">
        <v>6466</v>
      </c>
      <c r="G77" t="s">
        <v>119</v>
      </c>
      <c r="H77" t="s">
        <v>30</v>
      </c>
      <c r="I77" t="s">
        <v>27</v>
      </c>
      <c r="J77" t="s">
        <v>28</v>
      </c>
      <c r="K77" t="s">
        <v>44</v>
      </c>
      <c r="L77" t="s">
        <v>42</v>
      </c>
      <c r="M77">
        <v>365</v>
      </c>
      <c r="N77" t="s">
        <v>10</v>
      </c>
      <c r="O77" s="2">
        <v>94.75</v>
      </c>
      <c r="P77" s="2">
        <v>5</v>
      </c>
      <c r="Q77" s="2">
        <f t="shared" si="7"/>
        <v>473.75</v>
      </c>
      <c r="R77" s="2">
        <v>152.8499985</v>
      </c>
      <c r="S77" s="2">
        <f t="shared" si="11"/>
        <v>320.90000150000003</v>
      </c>
      <c r="T77" s="2">
        <f t="shared" si="12"/>
        <v>30.5699997</v>
      </c>
      <c r="U77" t="str">
        <f t="shared" si="13"/>
        <v>Dec</v>
      </c>
    </row>
    <row r="78" spans="1:21" x14ac:dyDescent="0.3">
      <c r="A78">
        <v>3987</v>
      </c>
      <c r="B78" s="1">
        <v>44170</v>
      </c>
      <c r="C78" s="1" t="str">
        <f t="shared" si="8"/>
        <v>05-Dec-20</v>
      </c>
      <c r="D78" s="1" t="str">
        <f t="shared" si="9"/>
        <v>Saturday</v>
      </c>
      <c r="E78" s="1" t="str">
        <f t="shared" si="10"/>
        <v>Weekend</v>
      </c>
      <c r="F78">
        <v>6280</v>
      </c>
      <c r="G78" t="s">
        <v>120</v>
      </c>
      <c r="H78" t="s">
        <v>121</v>
      </c>
      <c r="I78" t="s">
        <v>27</v>
      </c>
      <c r="J78" t="s">
        <v>3</v>
      </c>
      <c r="K78" t="s">
        <v>4</v>
      </c>
      <c r="L78" t="s">
        <v>85</v>
      </c>
      <c r="M78">
        <v>502</v>
      </c>
      <c r="N78" t="s">
        <v>65</v>
      </c>
      <c r="O78" s="2">
        <v>65</v>
      </c>
      <c r="P78" s="2">
        <v>5</v>
      </c>
      <c r="Q78" s="2">
        <f t="shared" si="7"/>
        <v>325</v>
      </c>
      <c r="R78" s="2">
        <v>167.99999235000001</v>
      </c>
      <c r="S78" s="2">
        <f t="shared" si="11"/>
        <v>157.00000764999999</v>
      </c>
      <c r="T78" s="2">
        <f t="shared" si="12"/>
        <v>33.599998470000003</v>
      </c>
      <c r="U78" t="str">
        <f t="shared" si="13"/>
        <v>Dec</v>
      </c>
    </row>
    <row r="79" spans="1:21" x14ac:dyDescent="0.3">
      <c r="A79">
        <v>2911</v>
      </c>
      <c r="B79" s="1">
        <v>44170</v>
      </c>
      <c r="C79" s="1" t="str">
        <f t="shared" si="8"/>
        <v>05-Dec-20</v>
      </c>
      <c r="D79" s="1" t="str">
        <f t="shared" si="9"/>
        <v>Saturday</v>
      </c>
      <c r="E79" s="1" t="str">
        <f t="shared" si="10"/>
        <v>Weekend</v>
      </c>
      <c r="F79">
        <v>2817</v>
      </c>
      <c r="G79" t="s">
        <v>122</v>
      </c>
      <c r="H79" t="s">
        <v>123</v>
      </c>
      <c r="I79" t="s">
        <v>2</v>
      </c>
      <c r="J79" t="s">
        <v>3</v>
      </c>
      <c r="K79" t="s">
        <v>4</v>
      </c>
      <c r="L79" t="s">
        <v>85</v>
      </c>
      <c r="M79">
        <v>502</v>
      </c>
      <c r="N79" t="s">
        <v>65</v>
      </c>
      <c r="O79" s="2">
        <v>65</v>
      </c>
      <c r="P79" s="2">
        <v>2</v>
      </c>
      <c r="Q79" s="2">
        <f t="shared" si="7"/>
        <v>130</v>
      </c>
      <c r="R79" s="2">
        <v>67.199996940000005</v>
      </c>
      <c r="S79" s="2">
        <f t="shared" si="11"/>
        <v>62.800003059999995</v>
      </c>
      <c r="T79" s="2">
        <f t="shared" si="12"/>
        <v>33.599998470000003</v>
      </c>
      <c r="U79" t="str">
        <f t="shared" si="13"/>
        <v>Dec</v>
      </c>
    </row>
    <row r="80" spans="1:21" x14ac:dyDescent="0.3">
      <c r="A80">
        <v>53202</v>
      </c>
      <c r="B80" s="1">
        <v>44169</v>
      </c>
      <c r="C80" s="1" t="str">
        <f t="shared" si="8"/>
        <v>04-Dec-20</v>
      </c>
      <c r="D80" s="1" t="str">
        <f t="shared" si="9"/>
        <v>Friday</v>
      </c>
      <c r="E80" s="1" t="str">
        <f t="shared" si="10"/>
        <v>Weekday</v>
      </c>
      <c r="F80">
        <v>5007</v>
      </c>
      <c r="G80" t="s">
        <v>7</v>
      </c>
      <c r="H80" t="s">
        <v>77</v>
      </c>
      <c r="I80" t="s">
        <v>27</v>
      </c>
      <c r="J80" t="s">
        <v>3</v>
      </c>
      <c r="K80" t="s">
        <v>4</v>
      </c>
      <c r="L80" t="s">
        <v>42</v>
      </c>
      <c r="M80">
        <v>365</v>
      </c>
      <c r="N80" t="s">
        <v>10</v>
      </c>
      <c r="O80" s="2">
        <v>94.75</v>
      </c>
      <c r="P80" s="2">
        <v>5</v>
      </c>
      <c r="Q80" s="2">
        <f t="shared" si="7"/>
        <v>473.75</v>
      </c>
      <c r="R80" s="2">
        <v>152.8499985</v>
      </c>
      <c r="S80" s="2">
        <f t="shared" si="11"/>
        <v>320.90000150000003</v>
      </c>
      <c r="T80" s="2">
        <f t="shared" si="12"/>
        <v>30.5699997</v>
      </c>
      <c r="U80" t="str">
        <f t="shared" si="13"/>
        <v>Dec</v>
      </c>
    </row>
    <row r="81" spans="1:21" x14ac:dyDescent="0.3">
      <c r="A81">
        <v>10276</v>
      </c>
      <c r="B81" s="1">
        <v>44169</v>
      </c>
      <c r="C81" s="1" t="str">
        <f t="shared" si="8"/>
        <v>04-Dec-20</v>
      </c>
      <c r="D81" s="1" t="str">
        <f t="shared" si="9"/>
        <v>Friday</v>
      </c>
      <c r="E81" s="1" t="str">
        <f t="shared" si="10"/>
        <v>Weekday</v>
      </c>
      <c r="F81">
        <v>7887</v>
      </c>
      <c r="G81" t="s">
        <v>124</v>
      </c>
      <c r="H81" t="s">
        <v>24</v>
      </c>
      <c r="I81" t="s">
        <v>2</v>
      </c>
      <c r="J81" t="s">
        <v>3</v>
      </c>
      <c r="K81" t="s">
        <v>4</v>
      </c>
      <c r="L81" t="s">
        <v>85</v>
      </c>
      <c r="M81">
        <v>502</v>
      </c>
      <c r="N81" t="s">
        <v>65</v>
      </c>
      <c r="O81" s="2">
        <v>65</v>
      </c>
      <c r="P81" s="2">
        <v>2</v>
      </c>
      <c r="Q81" s="2">
        <f t="shared" si="7"/>
        <v>130</v>
      </c>
      <c r="R81" s="2">
        <v>67.199996940000005</v>
      </c>
      <c r="S81" s="2">
        <f t="shared" si="11"/>
        <v>62.800003059999995</v>
      </c>
      <c r="T81" s="2">
        <f t="shared" si="12"/>
        <v>33.599998470000003</v>
      </c>
      <c r="U81" t="str">
        <f t="shared" si="13"/>
        <v>Dec</v>
      </c>
    </row>
    <row r="82" spans="1:21" x14ac:dyDescent="0.3">
      <c r="A82">
        <v>10584</v>
      </c>
      <c r="B82" s="1">
        <v>44169</v>
      </c>
      <c r="C82" s="1" t="str">
        <f t="shared" si="8"/>
        <v>04-Dec-20</v>
      </c>
      <c r="D82" s="1" t="str">
        <f t="shared" si="9"/>
        <v>Friday</v>
      </c>
      <c r="E82" s="1" t="str">
        <f t="shared" si="10"/>
        <v>Weekday</v>
      </c>
      <c r="F82">
        <v>2698</v>
      </c>
      <c r="G82" t="s">
        <v>125</v>
      </c>
      <c r="H82" t="s">
        <v>126</v>
      </c>
      <c r="I82" t="s">
        <v>2</v>
      </c>
      <c r="J82" t="s">
        <v>3</v>
      </c>
      <c r="K82" t="s">
        <v>4</v>
      </c>
      <c r="L82" t="s">
        <v>42</v>
      </c>
      <c r="M82">
        <v>365</v>
      </c>
      <c r="N82" t="s">
        <v>10</v>
      </c>
      <c r="O82" s="2">
        <v>94.75</v>
      </c>
      <c r="P82" s="2">
        <v>5</v>
      </c>
      <c r="Q82" s="2">
        <f t="shared" si="7"/>
        <v>473.75</v>
      </c>
      <c r="R82" s="2">
        <v>152.8499985</v>
      </c>
      <c r="S82" s="2">
        <f t="shared" si="11"/>
        <v>320.90000150000003</v>
      </c>
      <c r="T82" s="2">
        <f t="shared" si="12"/>
        <v>30.5699997</v>
      </c>
      <c r="U82" t="str">
        <f t="shared" si="13"/>
        <v>Dec</v>
      </c>
    </row>
    <row r="83" spans="1:21" x14ac:dyDescent="0.3">
      <c r="A83">
        <v>75912</v>
      </c>
      <c r="B83" s="1">
        <v>44169</v>
      </c>
      <c r="C83" s="1" t="str">
        <f t="shared" si="8"/>
        <v>04-Dec-20</v>
      </c>
      <c r="D83" s="1" t="str">
        <f t="shared" si="9"/>
        <v>Friday</v>
      </c>
      <c r="E83" s="1" t="str">
        <f t="shared" si="10"/>
        <v>Weekday</v>
      </c>
      <c r="F83">
        <v>19465</v>
      </c>
      <c r="G83" t="s">
        <v>127</v>
      </c>
      <c r="H83" t="s">
        <v>128</v>
      </c>
      <c r="I83" t="s">
        <v>2</v>
      </c>
      <c r="J83" t="s">
        <v>3</v>
      </c>
      <c r="K83" t="s">
        <v>4</v>
      </c>
      <c r="L83" t="s">
        <v>13</v>
      </c>
      <c r="M83">
        <v>1360</v>
      </c>
      <c r="N83" t="s">
        <v>14</v>
      </c>
      <c r="O83" s="2">
        <v>370</v>
      </c>
      <c r="P83" s="2">
        <v>1</v>
      </c>
      <c r="Q83" s="2">
        <f t="shared" si="7"/>
        <v>370</v>
      </c>
      <c r="R83" s="2">
        <v>249.0899963</v>
      </c>
      <c r="S83" s="2">
        <f t="shared" si="11"/>
        <v>120.9100037</v>
      </c>
      <c r="T83" s="2">
        <f t="shared" si="12"/>
        <v>249.0899963</v>
      </c>
      <c r="U83" t="str">
        <f t="shared" si="13"/>
        <v>Dec</v>
      </c>
    </row>
    <row r="84" spans="1:21" x14ac:dyDescent="0.3">
      <c r="A84">
        <v>64637</v>
      </c>
      <c r="B84" s="1">
        <v>44168</v>
      </c>
      <c r="C84" s="1" t="str">
        <f t="shared" si="8"/>
        <v>03-Dec-20</v>
      </c>
      <c r="D84" s="1" t="str">
        <f t="shared" si="9"/>
        <v>Thursday</v>
      </c>
      <c r="E84" s="1" t="str">
        <f t="shared" si="10"/>
        <v>Weekday</v>
      </c>
      <c r="F84">
        <v>9857</v>
      </c>
      <c r="G84" t="s">
        <v>35</v>
      </c>
      <c r="H84" t="s">
        <v>30</v>
      </c>
      <c r="I84" t="s">
        <v>27</v>
      </c>
      <c r="J84" t="s">
        <v>28</v>
      </c>
      <c r="K84" t="s">
        <v>4</v>
      </c>
      <c r="L84" t="s">
        <v>9</v>
      </c>
      <c r="M84">
        <v>403</v>
      </c>
      <c r="N84" t="s">
        <v>10</v>
      </c>
      <c r="O84" s="2">
        <v>133.37</v>
      </c>
      <c r="P84" s="2">
        <v>1</v>
      </c>
      <c r="Q84" s="2">
        <f t="shared" si="7"/>
        <v>133.37</v>
      </c>
      <c r="R84" s="2">
        <v>84.590000149999995</v>
      </c>
      <c r="S84" s="2">
        <f t="shared" si="11"/>
        <v>48.77999985000001</v>
      </c>
      <c r="T84" s="2">
        <f t="shared" si="12"/>
        <v>84.590000149999995</v>
      </c>
      <c r="U84" t="str">
        <f t="shared" si="13"/>
        <v>Dec</v>
      </c>
    </row>
    <row r="85" spans="1:21" x14ac:dyDescent="0.3">
      <c r="A85">
        <v>53413</v>
      </c>
      <c r="B85" s="1">
        <v>44168</v>
      </c>
      <c r="C85" s="1" t="str">
        <f t="shared" si="8"/>
        <v>03-Dec-20</v>
      </c>
      <c r="D85" s="1" t="str">
        <f t="shared" si="9"/>
        <v>Thursday</v>
      </c>
      <c r="E85" s="1" t="str">
        <f t="shared" si="10"/>
        <v>Weekday</v>
      </c>
      <c r="F85">
        <v>376</v>
      </c>
      <c r="G85" t="s">
        <v>129</v>
      </c>
      <c r="H85" t="s">
        <v>30</v>
      </c>
      <c r="I85" t="s">
        <v>27</v>
      </c>
      <c r="J85" t="s">
        <v>3</v>
      </c>
      <c r="K85" t="s">
        <v>4</v>
      </c>
      <c r="L85" t="s">
        <v>42</v>
      </c>
      <c r="M85">
        <v>365</v>
      </c>
      <c r="N85" t="s">
        <v>10</v>
      </c>
      <c r="O85" s="2">
        <v>94.75</v>
      </c>
      <c r="P85" s="2">
        <v>5</v>
      </c>
      <c r="Q85" s="2">
        <f t="shared" si="7"/>
        <v>473.75</v>
      </c>
      <c r="R85" s="2">
        <v>152.8499985</v>
      </c>
      <c r="S85" s="2">
        <f t="shared" si="11"/>
        <v>320.90000150000003</v>
      </c>
      <c r="T85" s="2">
        <f t="shared" si="12"/>
        <v>30.5699997</v>
      </c>
      <c r="U85" t="str">
        <f t="shared" si="13"/>
        <v>Dec</v>
      </c>
    </row>
    <row r="86" spans="1:21" x14ac:dyDescent="0.3">
      <c r="A86">
        <v>2332</v>
      </c>
      <c r="B86" s="1">
        <v>44168</v>
      </c>
      <c r="C86" s="1" t="str">
        <f t="shared" si="8"/>
        <v>03-Dec-20</v>
      </c>
      <c r="D86" s="1" t="str">
        <f t="shared" si="9"/>
        <v>Thursday</v>
      </c>
      <c r="E86" s="1" t="str">
        <f t="shared" si="10"/>
        <v>Weekday</v>
      </c>
      <c r="F86">
        <v>9145</v>
      </c>
      <c r="G86" t="s">
        <v>7</v>
      </c>
      <c r="H86" t="s">
        <v>50</v>
      </c>
      <c r="I86" t="s">
        <v>2</v>
      </c>
      <c r="J86" t="s">
        <v>3</v>
      </c>
      <c r="K86" t="s">
        <v>4</v>
      </c>
      <c r="L86" t="s">
        <v>42</v>
      </c>
      <c r="M86">
        <v>365</v>
      </c>
      <c r="N86" t="s">
        <v>10</v>
      </c>
      <c r="O86" s="2">
        <v>94.75</v>
      </c>
      <c r="P86" s="2">
        <v>2</v>
      </c>
      <c r="Q86" s="2">
        <f t="shared" si="7"/>
        <v>189.5</v>
      </c>
      <c r="R86" s="2">
        <v>61.139999400000001</v>
      </c>
      <c r="S86" s="2">
        <f t="shared" si="11"/>
        <v>128.36000060000001</v>
      </c>
      <c r="T86" s="2">
        <f t="shared" si="12"/>
        <v>30.5699997</v>
      </c>
      <c r="U86" t="str">
        <f t="shared" si="13"/>
        <v>Dec</v>
      </c>
    </row>
    <row r="87" spans="1:21" x14ac:dyDescent="0.3">
      <c r="A87">
        <v>10444</v>
      </c>
      <c r="B87" s="1">
        <v>44167</v>
      </c>
      <c r="C87" s="1" t="str">
        <f t="shared" si="8"/>
        <v>02-Dec-20</v>
      </c>
      <c r="D87" s="1" t="str">
        <f t="shared" si="9"/>
        <v>Wednesday</v>
      </c>
      <c r="E87" s="1" t="str">
        <f t="shared" si="10"/>
        <v>Weekday</v>
      </c>
      <c r="F87">
        <v>1596</v>
      </c>
      <c r="G87" t="s">
        <v>130</v>
      </c>
      <c r="H87" t="s">
        <v>30</v>
      </c>
      <c r="I87" t="s">
        <v>27</v>
      </c>
      <c r="J87" t="s">
        <v>28</v>
      </c>
      <c r="K87" t="s">
        <v>4</v>
      </c>
      <c r="L87" t="s">
        <v>9</v>
      </c>
      <c r="M87">
        <v>403</v>
      </c>
      <c r="N87" t="s">
        <v>10</v>
      </c>
      <c r="O87" s="2">
        <v>133.37</v>
      </c>
      <c r="P87" s="2">
        <v>1</v>
      </c>
      <c r="Q87" s="2">
        <f t="shared" si="7"/>
        <v>133.37</v>
      </c>
      <c r="R87" s="2">
        <v>84.590000149999995</v>
      </c>
      <c r="S87" s="2">
        <f t="shared" si="11"/>
        <v>48.77999985000001</v>
      </c>
      <c r="T87" s="2">
        <f t="shared" si="12"/>
        <v>84.590000149999995</v>
      </c>
      <c r="U87" t="str">
        <f t="shared" si="13"/>
        <v>Dec</v>
      </c>
    </row>
    <row r="88" spans="1:21" x14ac:dyDescent="0.3">
      <c r="A88">
        <v>8163</v>
      </c>
      <c r="B88" s="1">
        <v>44167</v>
      </c>
      <c r="C88" s="1" t="str">
        <f t="shared" si="8"/>
        <v>02-Dec-20</v>
      </c>
      <c r="D88" s="1" t="str">
        <f t="shared" si="9"/>
        <v>Wednesday</v>
      </c>
      <c r="E88" s="1" t="str">
        <f t="shared" si="10"/>
        <v>Weekday</v>
      </c>
      <c r="F88">
        <v>10588</v>
      </c>
      <c r="G88" t="s">
        <v>131</v>
      </c>
      <c r="H88" t="s">
        <v>41</v>
      </c>
      <c r="I88" t="s">
        <v>27</v>
      </c>
      <c r="J88" t="s">
        <v>3</v>
      </c>
      <c r="K88" t="s">
        <v>4</v>
      </c>
      <c r="L88" t="s">
        <v>42</v>
      </c>
      <c r="M88">
        <v>365</v>
      </c>
      <c r="N88" t="s">
        <v>10</v>
      </c>
      <c r="O88" s="2">
        <v>94.75</v>
      </c>
      <c r="P88" s="2">
        <v>5</v>
      </c>
      <c r="Q88" s="2">
        <f t="shared" si="7"/>
        <v>473.75</v>
      </c>
      <c r="R88" s="2">
        <v>152.8499985</v>
      </c>
      <c r="S88" s="2">
        <f t="shared" si="11"/>
        <v>320.90000150000003</v>
      </c>
      <c r="T88" s="2">
        <f t="shared" si="12"/>
        <v>30.5699997</v>
      </c>
      <c r="U88" t="str">
        <f t="shared" si="13"/>
        <v>Dec</v>
      </c>
    </row>
    <row r="89" spans="1:21" x14ac:dyDescent="0.3">
      <c r="A89">
        <v>27207</v>
      </c>
      <c r="B89" s="1">
        <v>44167</v>
      </c>
      <c r="C89" s="1" t="str">
        <f t="shared" si="8"/>
        <v>02-Dec-20</v>
      </c>
      <c r="D89" s="1" t="str">
        <f t="shared" si="9"/>
        <v>Wednesday</v>
      </c>
      <c r="E89" s="1" t="str">
        <f t="shared" si="10"/>
        <v>Weekday</v>
      </c>
      <c r="F89">
        <v>10026</v>
      </c>
      <c r="G89" t="s">
        <v>132</v>
      </c>
      <c r="H89" t="s">
        <v>133</v>
      </c>
      <c r="I89" t="s">
        <v>2</v>
      </c>
      <c r="J89" t="s">
        <v>3</v>
      </c>
      <c r="K89" t="s">
        <v>4</v>
      </c>
      <c r="L89" t="s">
        <v>9</v>
      </c>
      <c r="M89">
        <v>403</v>
      </c>
      <c r="N89" t="s">
        <v>10</v>
      </c>
      <c r="O89" s="2">
        <v>133.37</v>
      </c>
      <c r="P89" s="2">
        <v>1</v>
      </c>
      <c r="Q89" s="2">
        <f t="shared" si="7"/>
        <v>133.37</v>
      </c>
      <c r="R89" s="2">
        <v>84.590000149999995</v>
      </c>
      <c r="S89" s="2">
        <f t="shared" si="11"/>
        <v>48.77999985000001</v>
      </c>
      <c r="T89" s="2">
        <f t="shared" si="12"/>
        <v>84.590000149999995</v>
      </c>
      <c r="U89" t="str">
        <f t="shared" si="13"/>
        <v>Dec</v>
      </c>
    </row>
    <row r="90" spans="1:21" x14ac:dyDescent="0.3">
      <c r="A90">
        <v>52533</v>
      </c>
      <c r="B90" s="1">
        <v>44167</v>
      </c>
      <c r="C90" s="1" t="str">
        <f t="shared" si="8"/>
        <v>02-Dec-20</v>
      </c>
      <c r="D90" s="1" t="str">
        <f t="shared" si="9"/>
        <v>Wednesday</v>
      </c>
      <c r="E90" s="1" t="str">
        <f t="shared" si="10"/>
        <v>Weekday</v>
      </c>
      <c r="F90">
        <v>9002</v>
      </c>
      <c r="G90" t="s">
        <v>98</v>
      </c>
      <c r="H90" t="s">
        <v>59</v>
      </c>
      <c r="I90" t="s">
        <v>2</v>
      </c>
      <c r="J90" t="s">
        <v>3</v>
      </c>
      <c r="K90" t="s">
        <v>4</v>
      </c>
      <c r="L90" t="s">
        <v>42</v>
      </c>
      <c r="M90">
        <v>365</v>
      </c>
      <c r="N90" t="s">
        <v>10</v>
      </c>
      <c r="O90" s="2">
        <v>94.75</v>
      </c>
      <c r="P90" s="2">
        <v>2</v>
      </c>
      <c r="Q90" s="2">
        <f t="shared" si="7"/>
        <v>189.5</v>
      </c>
      <c r="R90" s="2">
        <v>61.139999400000001</v>
      </c>
      <c r="S90" s="2">
        <f t="shared" si="11"/>
        <v>128.36000060000001</v>
      </c>
      <c r="T90" s="2">
        <f t="shared" si="12"/>
        <v>30.5699997</v>
      </c>
      <c r="U90" t="str">
        <f t="shared" si="13"/>
        <v>Dec</v>
      </c>
    </row>
    <row r="91" spans="1:21" x14ac:dyDescent="0.3">
      <c r="A91">
        <v>3975</v>
      </c>
      <c r="B91" s="1">
        <v>44166</v>
      </c>
      <c r="C91" s="1" t="str">
        <f t="shared" si="8"/>
        <v>01-Dec-20</v>
      </c>
      <c r="D91" s="1" t="str">
        <f t="shared" si="9"/>
        <v>Tuesday</v>
      </c>
      <c r="E91" s="1" t="str">
        <f t="shared" si="10"/>
        <v>Weekday</v>
      </c>
      <c r="F91">
        <v>7468</v>
      </c>
      <c r="G91" t="s">
        <v>107</v>
      </c>
      <c r="H91" t="s">
        <v>108</v>
      </c>
      <c r="I91" t="s">
        <v>27</v>
      </c>
      <c r="J91" t="s">
        <v>3</v>
      </c>
      <c r="K91" t="s">
        <v>4</v>
      </c>
      <c r="L91" t="s">
        <v>42</v>
      </c>
      <c r="M91">
        <v>365</v>
      </c>
      <c r="N91" t="s">
        <v>10</v>
      </c>
      <c r="O91" s="2">
        <v>94.75</v>
      </c>
      <c r="P91" s="2">
        <v>5</v>
      </c>
      <c r="Q91" s="2">
        <f t="shared" si="7"/>
        <v>473.75</v>
      </c>
      <c r="R91" s="2">
        <v>152.8499985</v>
      </c>
      <c r="S91" s="2">
        <f t="shared" si="11"/>
        <v>320.90000150000003</v>
      </c>
      <c r="T91" s="2">
        <f t="shared" si="12"/>
        <v>30.5699997</v>
      </c>
      <c r="U91" t="str">
        <f t="shared" si="13"/>
        <v>Dec</v>
      </c>
    </row>
    <row r="92" spans="1:21" x14ac:dyDescent="0.3">
      <c r="A92">
        <v>52533</v>
      </c>
      <c r="B92" s="1">
        <v>44166</v>
      </c>
      <c r="C92" s="1" t="str">
        <f t="shared" si="8"/>
        <v>01-Dec-20</v>
      </c>
      <c r="D92" s="1" t="str">
        <f t="shared" si="9"/>
        <v>Tuesday</v>
      </c>
      <c r="E92" s="1" t="str">
        <f t="shared" si="10"/>
        <v>Weekday</v>
      </c>
      <c r="F92">
        <v>9002</v>
      </c>
      <c r="G92" t="s">
        <v>98</v>
      </c>
      <c r="H92" t="s">
        <v>59</v>
      </c>
      <c r="I92" t="s">
        <v>2</v>
      </c>
      <c r="J92" t="s">
        <v>3</v>
      </c>
      <c r="K92" t="s">
        <v>4</v>
      </c>
      <c r="L92" t="s">
        <v>42</v>
      </c>
      <c r="M92">
        <v>365</v>
      </c>
      <c r="N92" t="s">
        <v>10</v>
      </c>
      <c r="O92" s="2">
        <v>94.75</v>
      </c>
      <c r="P92" s="2">
        <v>2</v>
      </c>
      <c r="Q92" s="2">
        <f t="shared" si="7"/>
        <v>189.5</v>
      </c>
      <c r="R92" s="2">
        <v>61.139999400000001</v>
      </c>
      <c r="S92" s="2">
        <f t="shared" si="11"/>
        <v>128.36000060000001</v>
      </c>
      <c r="T92" s="2">
        <f t="shared" si="12"/>
        <v>30.5699997</v>
      </c>
      <c r="U92" t="str">
        <f t="shared" si="13"/>
        <v>Dec</v>
      </c>
    </row>
    <row r="93" spans="1:21" x14ac:dyDescent="0.3">
      <c r="A93">
        <v>6326</v>
      </c>
      <c r="B93" s="1">
        <v>44165</v>
      </c>
      <c r="C93" s="1" t="str">
        <f t="shared" si="8"/>
        <v>30-Nov-20</v>
      </c>
      <c r="D93" s="1" t="str">
        <f t="shared" si="9"/>
        <v>Monday</v>
      </c>
      <c r="E93" s="1" t="str">
        <f t="shared" si="10"/>
        <v>Weekday</v>
      </c>
      <c r="F93">
        <v>6636</v>
      </c>
      <c r="G93" t="s">
        <v>7</v>
      </c>
      <c r="H93" t="s">
        <v>30</v>
      </c>
      <c r="I93" t="s">
        <v>27</v>
      </c>
      <c r="J93" t="s">
        <v>3</v>
      </c>
      <c r="K93" t="s">
        <v>4</v>
      </c>
      <c r="L93" t="s">
        <v>42</v>
      </c>
      <c r="M93">
        <v>365</v>
      </c>
      <c r="N93" t="s">
        <v>10</v>
      </c>
      <c r="O93" s="2">
        <v>94.75</v>
      </c>
      <c r="P93" s="2">
        <v>5</v>
      </c>
      <c r="Q93" s="2">
        <f t="shared" si="7"/>
        <v>473.75</v>
      </c>
      <c r="R93" s="2">
        <v>152.8499985</v>
      </c>
      <c r="S93" s="2">
        <f t="shared" si="11"/>
        <v>320.90000150000003</v>
      </c>
      <c r="T93" s="2">
        <f t="shared" si="12"/>
        <v>30.5699997</v>
      </c>
      <c r="U93" t="str">
        <f t="shared" si="13"/>
        <v>Nov</v>
      </c>
    </row>
    <row r="94" spans="1:21" x14ac:dyDescent="0.3">
      <c r="A94">
        <v>1991</v>
      </c>
      <c r="B94" s="1">
        <v>44165</v>
      </c>
      <c r="C94" s="1" t="str">
        <f t="shared" si="8"/>
        <v>30-Nov-20</v>
      </c>
      <c r="D94" s="1" t="str">
        <f t="shared" si="9"/>
        <v>Monday</v>
      </c>
      <c r="E94" s="1" t="str">
        <f t="shared" si="10"/>
        <v>Weekday</v>
      </c>
      <c r="F94">
        <v>242</v>
      </c>
      <c r="G94" t="s">
        <v>134</v>
      </c>
      <c r="H94" t="s">
        <v>135</v>
      </c>
      <c r="I94" t="s">
        <v>2</v>
      </c>
      <c r="J94" t="s">
        <v>3</v>
      </c>
      <c r="K94" t="s">
        <v>4</v>
      </c>
      <c r="L94" t="s">
        <v>57</v>
      </c>
      <c r="M94">
        <v>191</v>
      </c>
      <c r="N94" t="s">
        <v>65</v>
      </c>
      <c r="O94" s="2">
        <v>85</v>
      </c>
      <c r="P94" s="2">
        <v>2</v>
      </c>
      <c r="Q94" s="2">
        <f t="shared" si="7"/>
        <v>170</v>
      </c>
      <c r="R94" s="2">
        <v>109.5599976</v>
      </c>
      <c r="S94" s="2">
        <f t="shared" si="11"/>
        <v>60.440002399999997</v>
      </c>
      <c r="T94" s="2">
        <f t="shared" si="12"/>
        <v>54.779998800000001</v>
      </c>
      <c r="U94" t="str">
        <f t="shared" si="13"/>
        <v>Nov</v>
      </c>
    </row>
    <row r="95" spans="1:21" x14ac:dyDescent="0.3">
      <c r="A95">
        <v>56357</v>
      </c>
      <c r="B95" s="1">
        <v>44164</v>
      </c>
      <c r="C95" s="1" t="str">
        <f t="shared" si="8"/>
        <v>29-Nov-20</v>
      </c>
      <c r="D95" s="1" t="str">
        <f t="shared" si="9"/>
        <v>Sunday</v>
      </c>
      <c r="E95" s="1" t="str">
        <f t="shared" si="10"/>
        <v>Weekend</v>
      </c>
      <c r="F95">
        <v>6268</v>
      </c>
      <c r="G95" t="s">
        <v>136</v>
      </c>
      <c r="H95" t="s">
        <v>121</v>
      </c>
      <c r="I95" t="s">
        <v>27</v>
      </c>
      <c r="J95" t="s">
        <v>3</v>
      </c>
      <c r="K95" t="s">
        <v>4</v>
      </c>
      <c r="L95" t="s">
        <v>42</v>
      </c>
      <c r="M95">
        <v>365</v>
      </c>
      <c r="N95" t="s">
        <v>10</v>
      </c>
      <c r="O95" s="2">
        <v>94.75</v>
      </c>
      <c r="P95" s="2">
        <v>5</v>
      </c>
      <c r="Q95" s="2">
        <f t="shared" si="7"/>
        <v>473.75</v>
      </c>
      <c r="R95" s="2">
        <v>152.8499985</v>
      </c>
      <c r="S95" s="2">
        <f t="shared" si="11"/>
        <v>320.90000150000003</v>
      </c>
      <c r="T95" s="2">
        <f t="shared" si="12"/>
        <v>30.5699997</v>
      </c>
      <c r="U95" t="str">
        <f t="shared" si="13"/>
        <v>Nov</v>
      </c>
    </row>
    <row r="96" spans="1:21" x14ac:dyDescent="0.3">
      <c r="A96">
        <v>5895</v>
      </c>
      <c r="B96" s="1">
        <v>44163</v>
      </c>
      <c r="C96" s="1" t="str">
        <f t="shared" si="8"/>
        <v>28-Nov-20</v>
      </c>
      <c r="D96" s="1" t="str">
        <f t="shared" si="9"/>
        <v>Saturday</v>
      </c>
      <c r="E96" s="1" t="str">
        <f t="shared" si="10"/>
        <v>Weekend</v>
      </c>
      <c r="F96">
        <v>8707</v>
      </c>
      <c r="G96" t="s">
        <v>7</v>
      </c>
      <c r="H96" t="s">
        <v>39</v>
      </c>
      <c r="I96" t="s">
        <v>27</v>
      </c>
      <c r="J96" t="s">
        <v>3</v>
      </c>
      <c r="K96" t="s">
        <v>4</v>
      </c>
      <c r="L96" t="s">
        <v>42</v>
      </c>
      <c r="M96">
        <v>365</v>
      </c>
      <c r="N96" t="s">
        <v>10</v>
      </c>
      <c r="O96" s="2">
        <v>94.75</v>
      </c>
      <c r="P96" s="2">
        <v>5</v>
      </c>
      <c r="Q96" s="2">
        <f t="shared" si="7"/>
        <v>473.75</v>
      </c>
      <c r="R96" s="2">
        <v>152.8499985</v>
      </c>
      <c r="S96" s="2">
        <f t="shared" si="11"/>
        <v>320.90000150000003</v>
      </c>
      <c r="T96" s="2">
        <f t="shared" si="12"/>
        <v>30.5699997</v>
      </c>
      <c r="U96" t="str">
        <f t="shared" si="13"/>
        <v>Nov</v>
      </c>
    </row>
    <row r="97" spans="1:21" x14ac:dyDescent="0.3">
      <c r="A97">
        <v>75918</v>
      </c>
      <c r="B97" s="1">
        <v>44161</v>
      </c>
      <c r="C97" s="1" t="str">
        <f t="shared" si="8"/>
        <v>26-Nov-20</v>
      </c>
      <c r="D97" s="1" t="str">
        <f t="shared" si="9"/>
        <v>Thursday</v>
      </c>
      <c r="E97" s="1" t="str">
        <f t="shared" si="10"/>
        <v>Weekday</v>
      </c>
      <c r="F97">
        <v>19471</v>
      </c>
      <c r="G97" t="s">
        <v>137</v>
      </c>
      <c r="H97" t="s">
        <v>103</v>
      </c>
      <c r="I97" t="s">
        <v>2</v>
      </c>
      <c r="J97" t="s">
        <v>3</v>
      </c>
      <c r="K97" t="s">
        <v>4</v>
      </c>
      <c r="L97" t="s">
        <v>13</v>
      </c>
      <c r="M97">
        <v>1360</v>
      </c>
      <c r="N97" t="s">
        <v>14</v>
      </c>
      <c r="O97" s="2">
        <v>370</v>
      </c>
      <c r="P97" s="2">
        <v>1</v>
      </c>
      <c r="Q97" s="2">
        <f t="shared" si="7"/>
        <v>370</v>
      </c>
      <c r="R97" s="2">
        <v>249.0899963</v>
      </c>
      <c r="S97" s="2">
        <f t="shared" si="11"/>
        <v>120.9100037</v>
      </c>
      <c r="T97" s="2">
        <f t="shared" si="12"/>
        <v>249.0899963</v>
      </c>
      <c r="U97" t="str">
        <f t="shared" si="13"/>
        <v>Nov</v>
      </c>
    </row>
    <row r="98" spans="1:21" x14ac:dyDescent="0.3">
      <c r="A98">
        <v>19618</v>
      </c>
      <c r="B98" s="1">
        <v>44158</v>
      </c>
      <c r="C98" s="1" t="str">
        <f t="shared" si="8"/>
        <v>23-Nov-20</v>
      </c>
      <c r="D98" s="1" t="str">
        <f t="shared" si="9"/>
        <v>Monday</v>
      </c>
      <c r="E98" s="1" t="str">
        <f t="shared" si="10"/>
        <v>Weekday</v>
      </c>
      <c r="F98">
        <v>11395</v>
      </c>
      <c r="G98" t="s">
        <v>138</v>
      </c>
      <c r="H98" t="s">
        <v>63</v>
      </c>
      <c r="I98" t="s">
        <v>27</v>
      </c>
      <c r="J98" t="s">
        <v>3</v>
      </c>
      <c r="K98" t="s">
        <v>4</v>
      </c>
      <c r="L98" t="s">
        <v>42</v>
      </c>
      <c r="M98">
        <v>365</v>
      </c>
      <c r="N98" t="s">
        <v>10</v>
      </c>
      <c r="O98" s="2">
        <v>94.75</v>
      </c>
      <c r="P98" s="2">
        <v>1</v>
      </c>
      <c r="Q98" s="2">
        <f t="shared" si="7"/>
        <v>94.75</v>
      </c>
      <c r="R98" s="2">
        <v>30.5699997</v>
      </c>
      <c r="S98" s="2">
        <f t="shared" si="11"/>
        <v>64.180000300000003</v>
      </c>
      <c r="T98" s="2">
        <f t="shared" si="12"/>
        <v>30.5699997</v>
      </c>
      <c r="U98" t="str">
        <f t="shared" si="13"/>
        <v>Nov</v>
      </c>
    </row>
    <row r="99" spans="1:21" x14ac:dyDescent="0.3">
      <c r="A99">
        <v>44706</v>
      </c>
      <c r="B99" s="1">
        <v>44158</v>
      </c>
      <c r="C99" s="1" t="str">
        <f t="shared" si="8"/>
        <v>23-Nov-20</v>
      </c>
      <c r="D99" s="1" t="str">
        <f t="shared" si="9"/>
        <v>Monday</v>
      </c>
      <c r="E99" s="1" t="str">
        <f t="shared" si="10"/>
        <v>Weekday</v>
      </c>
      <c r="F99">
        <v>9023</v>
      </c>
      <c r="G99" t="s">
        <v>138</v>
      </c>
      <c r="H99" t="s">
        <v>139</v>
      </c>
      <c r="I99" t="s">
        <v>2</v>
      </c>
      <c r="J99" t="s">
        <v>3</v>
      </c>
      <c r="K99" t="s">
        <v>4</v>
      </c>
      <c r="L99" t="s">
        <v>42</v>
      </c>
      <c r="M99">
        <v>365</v>
      </c>
      <c r="N99" t="s">
        <v>10</v>
      </c>
      <c r="O99" s="2">
        <v>94.75</v>
      </c>
      <c r="P99" s="2">
        <v>1</v>
      </c>
      <c r="Q99" s="2">
        <f t="shared" si="7"/>
        <v>94.75</v>
      </c>
      <c r="R99" s="2">
        <v>30.5699997</v>
      </c>
      <c r="S99" s="2">
        <f t="shared" si="11"/>
        <v>64.180000300000003</v>
      </c>
      <c r="T99" s="2">
        <f t="shared" si="12"/>
        <v>30.5699997</v>
      </c>
      <c r="U99" t="str">
        <f t="shared" si="13"/>
        <v>Nov</v>
      </c>
    </row>
    <row r="100" spans="1:21" x14ac:dyDescent="0.3">
      <c r="A100">
        <v>18133</v>
      </c>
      <c r="B100" s="1">
        <v>44157</v>
      </c>
      <c r="C100" s="1" t="str">
        <f t="shared" si="8"/>
        <v>22-Nov-20</v>
      </c>
      <c r="D100" s="1" t="str">
        <f t="shared" si="9"/>
        <v>Sunday</v>
      </c>
      <c r="E100" s="1" t="str">
        <f t="shared" si="10"/>
        <v>Weekend</v>
      </c>
      <c r="F100">
        <v>11423</v>
      </c>
      <c r="G100" t="s">
        <v>140</v>
      </c>
      <c r="H100" t="s">
        <v>63</v>
      </c>
      <c r="I100" t="s">
        <v>27</v>
      </c>
      <c r="J100" t="s">
        <v>3</v>
      </c>
      <c r="K100" t="s">
        <v>4</v>
      </c>
      <c r="L100" t="s">
        <v>9</v>
      </c>
      <c r="M100">
        <v>403</v>
      </c>
      <c r="N100" t="s">
        <v>10</v>
      </c>
      <c r="O100" s="2">
        <v>133.37</v>
      </c>
      <c r="P100" s="2">
        <v>1</v>
      </c>
      <c r="Q100" s="2">
        <f t="shared" si="7"/>
        <v>133.37</v>
      </c>
      <c r="R100" s="2">
        <v>84.590000149999995</v>
      </c>
      <c r="S100" s="2">
        <f t="shared" si="11"/>
        <v>48.77999985000001</v>
      </c>
      <c r="T100" s="2">
        <f t="shared" si="12"/>
        <v>84.590000149999995</v>
      </c>
      <c r="U100" t="str">
        <f t="shared" si="13"/>
        <v>Nov</v>
      </c>
    </row>
    <row r="101" spans="1:21" x14ac:dyDescent="0.3">
      <c r="A101">
        <v>24552</v>
      </c>
      <c r="B101" s="1">
        <v>44157</v>
      </c>
      <c r="C101" s="1" t="str">
        <f t="shared" si="8"/>
        <v>22-Nov-20</v>
      </c>
      <c r="D101" s="1" t="str">
        <f t="shared" si="9"/>
        <v>Sunday</v>
      </c>
      <c r="E101" s="1" t="str">
        <f t="shared" si="10"/>
        <v>Weekend</v>
      </c>
      <c r="F101">
        <v>3275</v>
      </c>
      <c r="G101" t="s">
        <v>141</v>
      </c>
      <c r="H101" t="s">
        <v>142</v>
      </c>
      <c r="I101" t="s">
        <v>2</v>
      </c>
      <c r="J101" t="s">
        <v>3</v>
      </c>
      <c r="K101" t="s">
        <v>4</v>
      </c>
      <c r="L101" t="s">
        <v>9</v>
      </c>
      <c r="M101">
        <v>403</v>
      </c>
      <c r="N101" t="s">
        <v>10</v>
      </c>
      <c r="O101" s="2">
        <v>133.37</v>
      </c>
      <c r="P101" s="2">
        <v>1</v>
      </c>
      <c r="Q101" s="2">
        <f t="shared" si="7"/>
        <v>133.37</v>
      </c>
      <c r="R101" s="2">
        <v>84.590000149999995</v>
      </c>
      <c r="S101" s="2">
        <f t="shared" si="11"/>
        <v>48.77999985000001</v>
      </c>
      <c r="T101" s="2">
        <f t="shared" si="12"/>
        <v>84.590000149999995</v>
      </c>
      <c r="U101" t="str">
        <f t="shared" si="13"/>
        <v>Nov</v>
      </c>
    </row>
    <row r="102" spans="1:21" x14ac:dyDescent="0.3">
      <c r="A102">
        <v>75755</v>
      </c>
      <c r="B102" s="1">
        <v>44154</v>
      </c>
      <c r="C102" s="1" t="str">
        <f t="shared" si="8"/>
        <v>19-Nov-20</v>
      </c>
      <c r="D102" s="1" t="str">
        <f t="shared" si="9"/>
        <v>Thursday</v>
      </c>
      <c r="E102" s="1" t="str">
        <f t="shared" si="10"/>
        <v>Weekday</v>
      </c>
      <c r="F102">
        <v>19308</v>
      </c>
      <c r="G102" t="s">
        <v>143</v>
      </c>
      <c r="H102" t="s">
        <v>34</v>
      </c>
      <c r="I102" t="s">
        <v>2</v>
      </c>
      <c r="J102" t="s">
        <v>3</v>
      </c>
      <c r="K102" t="s">
        <v>4</v>
      </c>
      <c r="L102" t="s">
        <v>13</v>
      </c>
      <c r="M102">
        <v>1360</v>
      </c>
      <c r="N102" t="s">
        <v>14</v>
      </c>
      <c r="O102" s="2">
        <v>370</v>
      </c>
      <c r="P102" s="2">
        <v>1</v>
      </c>
      <c r="Q102" s="2">
        <f t="shared" si="7"/>
        <v>370</v>
      </c>
      <c r="R102" s="2">
        <v>249.0899963</v>
      </c>
      <c r="S102" s="2">
        <f t="shared" si="11"/>
        <v>120.9100037</v>
      </c>
      <c r="T102" s="2">
        <f t="shared" si="12"/>
        <v>249.0899963</v>
      </c>
      <c r="U102" t="str">
        <f t="shared" si="13"/>
        <v>Nov</v>
      </c>
    </row>
    <row r="103" spans="1:21" x14ac:dyDescent="0.3">
      <c r="A103">
        <v>75756</v>
      </c>
      <c r="B103" s="1">
        <v>44153</v>
      </c>
      <c r="C103" s="1" t="str">
        <f t="shared" si="8"/>
        <v>18-Nov-20</v>
      </c>
      <c r="D103" s="1" t="str">
        <f t="shared" si="9"/>
        <v>Wednesday</v>
      </c>
      <c r="E103" s="1" t="str">
        <f t="shared" si="10"/>
        <v>Weekday</v>
      </c>
      <c r="F103">
        <v>19309</v>
      </c>
      <c r="G103" t="s">
        <v>144</v>
      </c>
      <c r="H103" t="s">
        <v>26</v>
      </c>
      <c r="I103" t="s">
        <v>27</v>
      </c>
      <c r="J103" t="s">
        <v>28</v>
      </c>
      <c r="K103" t="s">
        <v>4</v>
      </c>
      <c r="L103" t="s">
        <v>13</v>
      </c>
      <c r="M103">
        <v>1360</v>
      </c>
      <c r="N103" t="s">
        <v>14</v>
      </c>
      <c r="O103" s="2">
        <v>370</v>
      </c>
      <c r="P103" s="2">
        <v>1</v>
      </c>
      <c r="Q103" s="2">
        <f t="shared" si="7"/>
        <v>370</v>
      </c>
      <c r="R103" s="2">
        <v>249.0899963</v>
      </c>
      <c r="S103" s="2">
        <f t="shared" si="11"/>
        <v>120.9100037</v>
      </c>
      <c r="T103" s="2">
        <f t="shared" si="12"/>
        <v>249.0899963</v>
      </c>
      <c r="U103" t="str">
        <f t="shared" si="13"/>
        <v>Nov</v>
      </c>
    </row>
    <row r="104" spans="1:21" x14ac:dyDescent="0.3">
      <c r="A104">
        <v>17055</v>
      </c>
      <c r="B104" s="1">
        <v>44153</v>
      </c>
      <c r="C104" s="1" t="str">
        <f t="shared" si="8"/>
        <v>18-Nov-20</v>
      </c>
      <c r="D104" s="1" t="str">
        <f t="shared" si="9"/>
        <v>Wednesday</v>
      </c>
      <c r="E104" s="1" t="str">
        <f t="shared" si="10"/>
        <v>Weekday</v>
      </c>
      <c r="F104">
        <v>5456</v>
      </c>
      <c r="G104" t="s">
        <v>7</v>
      </c>
      <c r="H104" t="s">
        <v>48</v>
      </c>
      <c r="I104" t="s">
        <v>27</v>
      </c>
      <c r="J104" t="s">
        <v>3</v>
      </c>
      <c r="K104" t="s">
        <v>4</v>
      </c>
      <c r="L104" t="s">
        <v>42</v>
      </c>
      <c r="M104">
        <v>365</v>
      </c>
      <c r="N104" t="s">
        <v>10</v>
      </c>
      <c r="O104" s="2">
        <v>94.75</v>
      </c>
      <c r="P104" s="2">
        <v>1</v>
      </c>
      <c r="Q104" s="2">
        <f t="shared" si="7"/>
        <v>94.75</v>
      </c>
      <c r="R104" s="2">
        <v>30.5699997</v>
      </c>
      <c r="S104" s="2">
        <f t="shared" si="11"/>
        <v>64.180000300000003</v>
      </c>
      <c r="T104" s="2">
        <f t="shared" si="12"/>
        <v>30.5699997</v>
      </c>
      <c r="U104" t="str">
        <f t="shared" si="13"/>
        <v>Nov</v>
      </c>
    </row>
    <row r="105" spans="1:21" x14ac:dyDescent="0.3">
      <c r="A105">
        <v>75757</v>
      </c>
      <c r="B105" s="1">
        <v>44152</v>
      </c>
      <c r="C105" s="1" t="str">
        <f t="shared" si="8"/>
        <v>17-Nov-20</v>
      </c>
      <c r="D105" s="1" t="str">
        <f t="shared" si="9"/>
        <v>Tuesday</v>
      </c>
      <c r="E105" s="1" t="str">
        <f t="shared" si="10"/>
        <v>Weekday</v>
      </c>
      <c r="F105">
        <v>19310</v>
      </c>
      <c r="G105" t="s">
        <v>145</v>
      </c>
      <c r="H105" t="s">
        <v>146</v>
      </c>
      <c r="I105" t="s">
        <v>27</v>
      </c>
      <c r="J105" t="s">
        <v>28</v>
      </c>
      <c r="K105" t="s">
        <v>4</v>
      </c>
      <c r="L105" t="s">
        <v>13</v>
      </c>
      <c r="M105">
        <v>1360</v>
      </c>
      <c r="N105" t="s">
        <v>14</v>
      </c>
      <c r="O105" s="2">
        <v>370</v>
      </c>
      <c r="P105" s="2">
        <v>1</v>
      </c>
      <c r="Q105" s="2">
        <f t="shared" si="7"/>
        <v>370</v>
      </c>
      <c r="R105" s="2">
        <v>249.0899963</v>
      </c>
      <c r="S105" s="2">
        <f t="shared" si="11"/>
        <v>120.9100037</v>
      </c>
      <c r="T105" s="2">
        <f t="shared" si="12"/>
        <v>249.0899963</v>
      </c>
      <c r="U105" t="str">
        <f t="shared" si="13"/>
        <v>Nov</v>
      </c>
    </row>
    <row r="106" spans="1:21" x14ac:dyDescent="0.3">
      <c r="A106">
        <v>75913</v>
      </c>
      <c r="B106" s="1">
        <v>44152</v>
      </c>
      <c r="C106" s="1" t="str">
        <f t="shared" si="8"/>
        <v>17-Nov-20</v>
      </c>
      <c r="D106" s="1" t="str">
        <f t="shared" si="9"/>
        <v>Tuesday</v>
      </c>
      <c r="E106" s="1" t="str">
        <f t="shared" si="10"/>
        <v>Weekday</v>
      </c>
      <c r="F106">
        <v>19466</v>
      </c>
      <c r="G106" t="s">
        <v>147</v>
      </c>
      <c r="H106" t="s">
        <v>148</v>
      </c>
      <c r="I106" t="s">
        <v>27</v>
      </c>
      <c r="J106" t="s">
        <v>3</v>
      </c>
      <c r="K106" t="s">
        <v>4</v>
      </c>
      <c r="L106" t="s">
        <v>13</v>
      </c>
      <c r="M106">
        <v>1360</v>
      </c>
      <c r="N106" t="s">
        <v>14</v>
      </c>
      <c r="O106" s="2">
        <v>370</v>
      </c>
      <c r="P106" s="2">
        <v>1</v>
      </c>
      <c r="Q106" s="2">
        <f t="shared" si="7"/>
        <v>370</v>
      </c>
      <c r="R106" s="2">
        <v>249.0899963</v>
      </c>
      <c r="S106" s="2">
        <f t="shared" si="11"/>
        <v>120.9100037</v>
      </c>
      <c r="T106" s="2">
        <f t="shared" si="12"/>
        <v>249.0899963</v>
      </c>
      <c r="U106" t="str">
        <f t="shared" si="13"/>
        <v>Nov</v>
      </c>
    </row>
    <row r="107" spans="1:21" x14ac:dyDescent="0.3">
      <c r="A107">
        <v>75758</v>
      </c>
      <c r="B107" s="1">
        <v>44151</v>
      </c>
      <c r="C107" s="1" t="str">
        <f t="shared" si="8"/>
        <v>16-Nov-20</v>
      </c>
      <c r="D107" s="1" t="str">
        <f t="shared" si="9"/>
        <v>Monday</v>
      </c>
      <c r="E107" s="1" t="str">
        <f t="shared" si="10"/>
        <v>Weekday</v>
      </c>
      <c r="F107">
        <v>19311</v>
      </c>
      <c r="G107" t="s">
        <v>149</v>
      </c>
      <c r="H107" t="s">
        <v>150</v>
      </c>
      <c r="I107" t="s">
        <v>2</v>
      </c>
      <c r="J107" t="s">
        <v>3</v>
      </c>
      <c r="K107" t="s">
        <v>4</v>
      </c>
      <c r="L107" t="s">
        <v>13</v>
      </c>
      <c r="M107">
        <v>1360</v>
      </c>
      <c r="N107" t="s">
        <v>14</v>
      </c>
      <c r="O107" s="2">
        <v>370</v>
      </c>
      <c r="P107" s="2">
        <v>1</v>
      </c>
      <c r="Q107" s="2">
        <f t="shared" si="7"/>
        <v>370</v>
      </c>
      <c r="R107" s="2">
        <v>249.0899963</v>
      </c>
      <c r="S107" s="2">
        <f t="shared" si="11"/>
        <v>120.9100037</v>
      </c>
      <c r="T107" s="2">
        <f t="shared" si="12"/>
        <v>249.0899963</v>
      </c>
      <c r="U107" t="str">
        <f t="shared" si="13"/>
        <v>Nov</v>
      </c>
    </row>
    <row r="108" spans="1:21" x14ac:dyDescent="0.3">
      <c r="A108">
        <v>75759</v>
      </c>
      <c r="B108" s="1">
        <v>44150</v>
      </c>
      <c r="C108" s="1" t="str">
        <f t="shared" si="8"/>
        <v>15-Nov-20</v>
      </c>
      <c r="D108" s="1" t="str">
        <f t="shared" si="9"/>
        <v>Sunday</v>
      </c>
      <c r="E108" s="1" t="str">
        <f t="shared" si="10"/>
        <v>Weekend</v>
      </c>
      <c r="F108">
        <v>19312</v>
      </c>
      <c r="G108" t="s">
        <v>151</v>
      </c>
      <c r="H108" t="s">
        <v>152</v>
      </c>
      <c r="I108" t="s">
        <v>2</v>
      </c>
      <c r="J108" t="s">
        <v>3</v>
      </c>
      <c r="K108" t="s">
        <v>4</v>
      </c>
      <c r="L108" t="s">
        <v>13</v>
      </c>
      <c r="M108">
        <v>1360</v>
      </c>
      <c r="N108" t="s">
        <v>14</v>
      </c>
      <c r="O108" s="2">
        <v>370</v>
      </c>
      <c r="P108" s="2">
        <v>1</v>
      </c>
      <c r="Q108" s="2">
        <f t="shared" si="7"/>
        <v>370</v>
      </c>
      <c r="R108" s="2">
        <v>249.0899963</v>
      </c>
      <c r="S108" s="2">
        <f t="shared" si="11"/>
        <v>120.9100037</v>
      </c>
      <c r="T108" s="2">
        <f t="shared" si="12"/>
        <v>249.0899963</v>
      </c>
      <c r="U108" t="str">
        <f t="shared" si="13"/>
        <v>Nov</v>
      </c>
    </row>
    <row r="109" spans="1:21" x14ac:dyDescent="0.3">
      <c r="A109">
        <v>75760</v>
      </c>
      <c r="B109" s="1">
        <v>44149</v>
      </c>
      <c r="C109" s="1" t="str">
        <f t="shared" si="8"/>
        <v>14-Nov-20</v>
      </c>
      <c r="D109" s="1" t="str">
        <f t="shared" si="9"/>
        <v>Saturday</v>
      </c>
      <c r="E109" s="1" t="str">
        <f t="shared" si="10"/>
        <v>Weekend</v>
      </c>
      <c r="F109">
        <v>19313</v>
      </c>
      <c r="G109" t="s">
        <v>153</v>
      </c>
      <c r="H109" t="s">
        <v>26</v>
      </c>
      <c r="I109" t="s">
        <v>27</v>
      </c>
      <c r="J109" t="s">
        <v>28</v>
      </c>
      <c r="K109" t="s">
        <v>4</v>
      </c>
      <c r="L109" t="s">
        <v>13</v>
      </c>
      <c r="M109">
        <v>1360</v>
      </c>
      <c r="N109" t="s">
        <v>14</v>
      </c>
      <c r="O109" s="2">
        <v>370</v>
      </c>
      <c r="P109" s="2">
        <v>1</v>
      </c>
      <c r="Q109" s="2">
        <f t="shared" si="7"/>
        <v>370</v>
      </c>
      <c r="R109" s="2">
        <v>249.0899963</v>
      </c>
      <c r="S109" s="2">
        <f t="shared" si="11"/>
        <v>120.9100037</v>
      </c>
      <c r="T109" s="2">
        <f t="shared" si="12"/>
        <v>249.0899963</v>
      </c>
      <c r="U109" t="str">
        <f t="shared" si="13"/>
        <v>Nov</v>
      </c>
    </row>
    <row r="110" spans="1:21" x14ac:dyDescent="0.3">
      <c r="A110">
        <v>70022</v>
      </c>
      <c r="B110" s="1">
        <v>44149</v>
      </c>
      <c r="C110" s="1" t="str">
        <f t="shared" si="8"/>
        <v>14-Nov-20</v>
      </c>
      <c r="D110" s="1" t="str">
        <f t="shared" si="9"/>
        <v>Saturday</v>
      </c>
      <c r="E110" s="1" t="str">
        <f t="shared" si="10"/>
        <v>Weekend</v>
      </c>
      <c r="F110">
        <v>13575</v>
      </c>
      <c r="G110" t="s">
        <v>154</v>
      </c>
      <c r="H110" t="s">
        <v>155</v>
      </c>
      <c r="I110" t="s">
        <v>27</v>
      </c>
      <c r="J110" t="s">
        <v>28</v>
      </c>
      <c r="K110" t="s">
        <v>29</v>
      </c>
      <c r="L110" t="s">
        <v>156</v>
      </c>
      <c r="M110">
        <v>1350</v>
      </c>
      <c r="N110" t="s">
        <v>65</v>
      </c>
      <c r="O110" s="2">
        <v>22.74</v>
      </c>
      <c r="P110" s="2">
        <v>1</v>
      </c>
      <c r="Q110" s="2">
        <f t="shared" si="7"/>
        <v>22.74</v>
      </c>
      <c r="R110" s="2">
        <v>14.6999969</v>
      </c>
      <c r="S110" s="2">
        <f t="shared" si="11"/>
        <v>8.0400030999999981</v>
      </c>
      <c r="T110" s="2">
        <f t="shared" si="12"/>
        <v>14.6999969</v>
      </c>
      <c r="U110" t="str">
        <f t="shared" si="13"/>
        <v>Nov</v>
      </c>
    </row>
    <row r="111" spans="1:21" x14ac:dyDescent="0.3">
      <c r="A111">
        <v>75939</v>
      </c>
      <c r="B111" s="1">
        <v>44148</v>
      </c>
      <c r="C111" s="1" t="str">
        <f t="shared" si="8"/>
        <v>13-Nov-20</v>
      </c>
      <c r="D111" s="1" t="str">
        <f t="shared" si="9"/>
        <v>Friday</v>
      </c>
      <c r="E111" s="1" t="str">
        <f t="shared" si="10"/>
        <v>Weekday</v>
      </c>
      <c r="F111">
        <v>19492</v>
      </c>
      <c r="G111" t="s">
        <v>157</v>
      </c>
      <c r="H111" t="s">
        <v>39</v>
      </c>
      <c r="I111" t="s">
        <v>27</v>
      </c>
      <c r="J111" t="s">
        <v>28</v>
      </c>
      <c r="K111" t="s">
        <v>44</v>
      </c>
      <c r="L111" t="s">
        <v>13</v>
      </c>
      <c r="M111">
        <v>1360</v>
      </c>
      <c r="N111" t="s">
        <v>14</v>
      </c>
      <c r="O111" s="2">
        <v>370</v>
      </c>
      <c r="P111" s="2">
        <v>1</v>
      </c>
      <c r="Q111" s="2">
        <f t="shared" si="7"/>
        <v>370</v>
      </c>
      <c r="R111" s="2">
        <v>249.0899963</v>
      </c>
      <c r="S111" s="2">
        <f t="shared" si="11"/>
        <v>120.9100037</v>
      </c>
      <c r="T111" s="2">
        <f t="shared" si="12"/>
        <v>249.0899963</v>
      </c>
      <c r="U111" t="str">
        <f t="shared" si="13"/>
        <v>Nov</v>
      </c>
    </row>
    <row r="112" spans="1:21" x14ac:dyDescent="0.3">
      <c r="A112">
        <v>15369</v>
      </c>
      <c r="B112" s="1">
        <v>44148</v>
      </c>
      <c r="C112" s="1" t="str">
        <f t="shared" si="8"/>
        <v>13-Nov-20</v>
      </c>
      <c r="D112" s="1" t="str">
        <f t="shared" si="9"/>
        <v>Friday</v>
      </c>
      <c r="E112" s="1" t="str">
        <f t="shared" si="10"/>
        <v>Weekday</v>
      </c>
      <c r="F112">
        <v>9210</v>
      </c>
      <c r="G112" t="s">
        <v>158</v>
      </c>
      <c r="H112" t="s">
        <v>30</v>
      </c>
      <c r="I112" t="s">
        <v>27</v>
      </c>
      <c r="J112" t="s">
        <v>28</v>
      </c>
      <c r="K112" t="s">
        <v>29</v>
      </c>
      <c r="L112" t="s">
        <v>9</v>
      </c>
      <c r="M112">
        <v>403</v>
      </c>
      <c r="N112" t="s">
        <v>10</v>
      </c>
      <c r="O112" s="2">
        <v>133.37</v>
      </c>
      <c r="P112" s="2">
        <v>1</v>
      </c>
      <c r="Q112" s="2">
        <f t="shared" si="7"/>
        <v>133.37</v>
      </c>
      <c r="R112" s="2">
        <v>84.590000149999995</v>
      </c>
      <c r="S112" s="2">
        <f t="shared" si="11"/>
        <v>48.77999985000001</v>
      </c>
      <c r="T112" s="2">
        <f t="shared" si="12"/>
        <v>84.590000149999995</v>
      </c>
      <c r="U112" t="str">
        <f t="shared" si="13"/>
        <v>Nov</v>
      </c>
    </row>
    <row r="113" spans="1:21" x14ac:dyDescent="0.3">
      <c r="A113">
        <v>75930</v>
      </c>
      <c r="B113" s="1">
        <v>44148</v>
      </c>
      <c r="C113" s="1" t="str">
        <f t="shared" si="8"/>
        <v>13-Nov-20</v>
      </c>
      <c r="D113" s="1" t="str">
        <f t="shared" si="9"/>
        <v>Friday</v>
      </c>
      <c r="E113" s="1" t="str">
        <f t="shared" si="10"/>
        <v>Weekday</v>
      </c>
      <c r="F113">
        <v>19483</v>
      </c>
      <c r="G113" t="s">
        <v>159</v>
      </c>
      <c r="H113" t="s">
        <v>148</v>
      </c>
      <c r="I113" t="s">
        <v>27</v>
      </c>
      <c r="J113" t="s">
        <v>3</v>
      </c>
      <c r="K113" t="s">
        <v>44</v>
      </c>
      <c r="L113" t="s">
        <v>13</v>
      </c>
      <c r="M113">
        <v>1360</v>
      </c>
      <c r="N113" t="s">
        <v>14</v>
      </c>
      <c r="O113" s="2">
        <v>370</v>
      </c>
      <c r="P113" s="2">
        <v>1</v>
      </c>
      <c r="Q113" s="2">
        <f t="shared" si="7"/>
        <v>370</v>
      </c>
      <c r="R113" s="2">
        <v>249.0899963</v>
      </c>
      <c r="S113" s="2">
        <f t="shared" si="11"/>
        <v>120.9100037</v>
      </c>
      <c r="T113" s="2">
        <f t="shared" si="12"/>
        <v>249.0899963</v>
      </c>
      <c r="U113" t="str">
        <f t="shared" si="13"/>
        <v>Nov</v>
      </c>
    </row>
    <row r="114" spans="1:21" x14ac:dyDescent="0.3">
      <c r="A114">
        <v>75761</v>
      </c>
      <c r="B114" s="1">
        <v>44148</v>
      </c>
      <c r="C114" s="1" t="str">
        <f t="shared" si="8"/>
        <v>13-Nov-20</v>
      </c>
      <c r="D114" s="1" t="str">
        <f t="shared" si="9"/>
        <v>Friday</v>
      </c>
      <c r="E114" s="1" t="str">
        <f t="shared" si="10"/>
        <v>Weekday</v>
      </c>
      <c r="F114">
        <v>19314</v>
      </c>
      <c r="G114" t="s">
        <v>160</v>
      </c>
      <c r="H114" t="s">
        <v>161</v>
      </c>
      <c r="I114" t="s">
        <v>2</v>
      </c>
      <c r="J114" t="s">
        <v>3</v>
      </c>
      <c r="K114" t="s">
        <v>4</v>
      </c>
      <c r="L114" t="s">
        <v>13</v>
      </c>
      <c r="M114">
        <v>1360</v>
      </c>
      <c r="N114" t="s">
        <v>14</v>
      </c>
      <c r="O114" s="2">
        <v>370</v>
      </c>
      <c r="P114" s="2">
        <v>1</v>
      </c>
      <c r="Q114" s="2">
        <f t="shared" si="7"/>
        <v>370</v>
      </c>
      <c r="R114" s="2">
        <v>249.0899963</v>
      </c>
      <c r="S114" s="2">
        <f t="shared" si="11"/>
        <v>120.9100037</v>
      </c>
      <c r="T114" s="2">
        <f t="shared" si="12"/>
        <v>249.0899963</v>
      </c>
      <c r="U114" t="str">
        <f t="shared" si="13"/>
        <v>Nov</v>
      </c>
    </row>
    <row r="115" spans="1:21" x14ac:dyDescent="0.3">
      <c r="A115">
        <v>75762</v>
      </c>
      <c r="B115" s="1">
        <v>44147</v>
      </c>
      <c r="C115" s="1" t="str">
        <f t="shared" si="8"/>
        <v>12-Nov-20</v>
      </c>
      <c r="D115" s="1" t="str">
        <f t="shared" si="9"/>
        <v>Thursday</v>
      </c>
      <c r="E115" s="1" t="str">
        <f t="shared" si="10"/>
        <v>Weekday</v>
      </c>
      <c r="F115">
        <v>19315</v>
      </c>
      <c r="G115" t="s">
        <v>162</v>
      </c>
      <c r="H115" t="s">
        <v>163</v>
      </c>
      <c r="I115" t="s">
        <v>2</v>
      </c>
      <c r="J115" t="s">
        <v>3</v>
      </c>
      <c r="K115" t="s">
        <v>4</v>
      </c>
      <c r="L115" t="s">
        <v>13</v>
      </c>
      <c r="M115">
        <v>1360</v>
      </c>
      <c r="N115" t="s">
        <v>14</v>
      </c>
      <c r="O115" s="2">
        <v>370</v>
      </c>
      <c r="P115" s="2">
        <v>1</v>
      </c>
      <c r="Q115" s="2">
        <f t="shared" si="7"/>
        <v>370</v>
      </c>
      <c r="R115" s="2">
        <v>249.0899963</v>
      </c>
      <c r="S115" s="2">
        <f t="shared" si="11"/>
        <v>120.9100037</v>
      </c>
      <c r="T115" s="2">
        <f t="shared" si="12"/>
        <v>249.0899963</v>
      </c>
      <c r="U115" t="str">
        <f t="shared" si="13"/>
        <v>Nov</v>
      </c>
    </row>
    <row r="116" spans="1:21" x14ac:dyDescent="0.3">
      <c r="A116">
        <v>75923</v>
      </c>
      <c r="B116" s="1">
        <v>44147</v>
      </c>
      <c r="C116" s="1" t="str">
        <f t="shared" si="8"/>
        <v>12-Nov-20</v>
      </c>
      <c r="D116" s="1" t="str">
        <f t="shared" si="9"/>
        <v>Thursday</v>
      </c>
      <c r="E116" s="1" t="str">
        <f t="shared" si="10"/>
        <v>Weekday</v>
      </c>
      <c r="F116">
        <v>19476</v>
      </c>
      <c r="G116" t="s">
        <v>137</v>
      </c>
      <c r="H116" t="s">
        <v>8</v>
      </c>
      <c r="I116" t="s">
        <v>2</v>
      </c>
      <c r="J116" t="s">
        <v>3</v>
      </c>
      <c r="K116" t="s">
        <v>4</v>
      </c>
      <c r="L116" t="s">
        <v>13</v>
      </c>
      <c r="M116">
        <v>1360</v>
      </c>
      <c r="N116" t="s">
        <v>14</v>
      </c>
      <c r="O116" s="2">
        <v>370</v>
      </c>
      <c r="P116" s="2">
        <v>1</v>
      </c>
      <c r="Q116" s="2">
        <f t="shared" si="7"/>
        <v>370</v>
      </c>
      <c r="R116" s="2">
        <v>249.0899963</v>
      </c>
      <c r="S116" s="2">
        <f t="shared" si="11"/>
        <v>120.9100037</v>
      </c>
      <c r="T116" s="2">
        <f t="shared" si="12"/>
        <v>249.0899963</v>
      </c>
      <c r="U116" t="str">
        <f t="shared" si="13"/>
        <v>Nov</v>
      </c>
    </row>
    <row r="117" spans="1:21" x14ac:dyDescent="0.3">
      <c r="A117">
        <v>75763</v>
      </c>
      <c r="B117" s="1">
        <v>44146</v>
      </c>
      <c r="C117" s="1" t="str">
        <f t="shared" si="8"/>
        <v>11-Nov-20</v>
      </c>
      <c r="D117" s="1" t="str">
        <f t="shared" si="9"/>
        <v>Wednesday</v>
      </c>
      <c r="E117" s="1" t="str">
        <f t="shared" si="10"/>
        <v>Weekday</v>
      </c>
      <c r="F117">
        <v>19316</v>
      </c>
      <c r="G117" t="s">
        <v>164</v>
      </c>
      <c r="H117" t="s">
        <v>26</v>
      </c>
      <c r="I117" t="s">
        <v>27</v>
      </c>
      <c r="J117" t="s">
        <v>28</v>
      </c>
      <c r="K117" t="s">
        <v>29</v>
      </c>
      <c r="L117" t="s">
        <v>13</v>
      </c>
      <c r="M117">
        <v>1360</v>
      </c>
      <c r="N117" t="s">
        <v>14</v>
      </c>
      <c r="O117" s="2">
        <v>370</v>
      </c>
      <c r="P117" s="2">
        <v>1</v>
      </c>
      <c r="Q117" s="2">
        <f t="shared" si="7"/>
        <v>370</v>
      </c>
      <c r="R117" s="2">
        <v>249.0899963</v>
      </c>
      <c r="S117" s="2">
        <f t="shared" si="11"/>
        <v>120.9100037</v>
      </c>
      <c r="T117" s="2">
        <f t="shared" si="12"/>
        <v>249.0899963</v>
      </c>
      <c r="U117" t="str">
        <f t="shared" si="13"/>
        <v>Nov</v>
      </c>
    </row>
    <row r="118" spans="1:21" x14ac:dyDescent="0.3">
      <c r="A118">
        <v>75764</v>
      </c>
      <c r="B118" s="1">
        <v>44145</v>
      </c>
      <c r="C118" s="1" t="str">
        <f t="shared" si="8"/>
        <v>10-Nov-20</v>
      </c>
      <c r="D118" s="1" t="str">
        <f t="shared" si="9"/>
        <v>Tuesday</v>
      </c>
      <c r="E118" s="1" t="str">
        <f t="shared" si="10"/>
        <v>Weekday</v>
      </c>
      <c r="F118">
        <v>19317</v>
      </c>
      <c r="G118" t="s">
        <v>165</v>
      </c>
      <c r="H118" t="s">
        <v>166</v>
      </c>
      <c r="I118" t="s">
        <v>2</v>
      </c>
      <c r="J118" t="s">
        <v>3</v>
      </c>
      <c r="K118" t="s">
        <v>4</v>
      </c>
      <c r="L118" t="s">
        <v>13</v>
      </c>
      <c r="M118">
        <v>1360</v>
      </c>
      <c r="N118" t="s">
        <v>14</v>
      </c>
      <c r="O118" s="2">
        <v>370</v>
      </c>
      <c r="P118" s="2">
        <v>1</v>
      </c>
      <c r="Q118" s="2">
        <f t="shared" si="7"/>
        <v>370</v>
      </c>
      <c r="R118" s="2">
        <v>249.0899963</v>
      </c>
      <c r="S118" s="2">
        <f t="shared" si="11"/>
        <v>120.9100037</v>
      </c>
      <c r="T118" s="2">
        <f t="shared" si="12"/>
        <v>249.0899963</v>
      </c>
      <c r="U118" t="str">
        <f t="shared" si="13"/>
        <v>Nov</v>
      </c>
    </row>
    <row r="119" spans="1:21" x14ac:dyDescent="0.3">
      <c r="A119">
        <v>30658</v>
      </c>
      <c r="B119" s="1">
        <v>44143</v>
      </c>
      <c r="C119" s="1" t="str">
        <f t="shared" si="8"/>
        <v>08-Nov-20</v>
      </c>
      <c r="D119" s="1" t="str">
        <f t="shared" si="9"/>
        <v>Sunday</v>
      </c>
      <c r="E119" s="1" t="str">
        <f t="shared" si="10"/>
        <v>Weekend</v>
      </c>
      <c r="F119">
        <v>10790</v>
      </c>
      <c r="G119" t="s">
        <v>7</v>
      </c>
      <c r="H119" t="s">
        <v>167</v>
      </c>
      <c r="I119" t="s">
        <v>2</v>
      </c>
      <c r="J119" t="s">
        <v>3</v>
      </c>
      <c r="K119" t="s">
        <v>4</v>
      </c>
      <c r="L119" t="s">
        <v>9</v>
      </c>
      <c r="M119">
        <v>403</v>
      </c>
      <c r="N119" t="s">
        <v>10</v>
      </c>
      <c r="O119" s="2">
        <v>133.37</v>
      </c>
      <c r="P119" s="2">
        <v>1</v>
      </c>
      <c r="Q119" s="2">
        <f t="shared" si="7"/>
        <v>133.37</v>
      </c>
      <c r="R119" s="2">
        <v>84.590000149999995</v>
      </c>
      <c r="S119" s="2">
        <f t="shared" si="11"/>
        <v>48.77999985000001</v>
      </c>
      <c r="T119" s="2">
        <f t="shared" si="12"/>
        <v>84.590000149999995</v>
      </c>
      <c r="U119" t="str">
        <f t="shared" si="13"/>
        <v>Nov</v>
      </c>
    </row>
    <row r="120" spans="1:21" x14ac:dyDescent="0.3">
      <c r="A120">
        <v>12845</v>
      </c>
      <c r="B120" s="1">
        <v>44142</v>
      </c>
      <c r="C120" s="1" t="str">
        <f t="shared" si="8"/>
        <v>07-Nov-20</v>
      </c>
      <c r="D120" s="1" t="str">
        <f t="shared" si="9"/>
        <v>Saturday</v>
      </c>
      <c r="E120" s="1" t="str">
        <f t="shared" si="10"/>
        <v>Weekend</v>
      </c>
      <c r="F120">
        <v>7576</v>
      </c>
      <c r="G120" t="s">
        <v>7</v>
      </c>
      <c r="H120" t="s">
        <v>108</v>
      </c>
      <c r="I120" t="s">
        <v>27</v>
      </c>
      <c r="J120" t="s">
        <v>3</v>
      </c>
      <c r="K120" t="s">
        <v>4</v>
      </c>
      <c r="L120" t="s">
        <v>9</v>
      </c>
      <c r="M120">
        <v>403</v>
      </c>
      <c r="N120" t="s">
        <v>10</v>
      </c>
      <c r="O120" s="2">
        <v>133.37</v>
      </c>
      <c r="P120" s="2">
        <v>1</v>
      </c>
      <c r="Q120" s="2">
        <f t="shared" si="7"/>
        <v>133.37</v>
      </c>
      <c r="R120" s="2">
        <v>84.590000149999995</v>
      </c>
      <c r="S120" s="2">
        <f t="shared" si="11"/>
        <v>48.77999985000001</v>
      </c>
      <c r="T120" s="2">
        <f t="shared" si="12"/>
        <v>84.590000149999995</v>
      </c>
      <c r="U120" t="str">
        <f t="shared" si="13"/>
        <v>Nov</v>
      </c>
    </row>
    <row r="121" spans="1:21" x14ac:dyDescent="0.3">
      <c r="A121">
        <v>17071</v>
      </c>
      <c r="B121" s="1">
        <v>44142</v>
      </c>
      <c r="C121" s="1" t="str">
        <f t="shared" si="8"/>
        <v>07-Nov-20</v>
      </c>
      <c r="D121" s="1" t="str">
        <f t="shared" si="9"/>
        <v>Saturday</v>
      </c>
      <c r="E121" s="1" t="str">
        <f t="shared" si="10"/>
        <v>Weekend</v>
      </c>
      <c r="F121">
        <v>12221</v>
      </c>
      <c r="G121" t="s">
        <v>129</v>
      </c>
      <c r="H121" t="s">
        <v>63</v>
      </c>
      <c r="I121" t="s">
        <v>27</v>
      </c>
      <c r="J121" t="s">
        <v>3</v>
      </c>
      <c r="K121" t="s">
        <v>4</v>
      </c>
      <c r="L121" t="s">
        <v>168</v>
      </c>
      <c r="M121">
        <v>276</v>
      </c>
      <c r="N121" t="s">
        <v>65</v>
      </c>
      <c r="O121" s="2">
        <v>185</v>
      </c>
      <c r="P121" s="2">
        <v>4</v>
      </c>
      <c r="Q121" s="2">
        <f t="shared" si="7"/>
        <v>740</v>
      </c>
      <c r="R121" s="2">
        <v>399.48001099999999</v>
      </c>
      <c r="S121" s="2">
        <f t="shared" si="11"/>
        <v>340.51998900000001</v>
      </c>
      <c r="T121" s="2">
        <f t="shared" si="12"/>
        <v>99.870002749999998</v>
      </c>
      <c r="U121" t="str">
        <f t="shared" si="13"/>
        <v>Nov</v>
      </c>
    </row>
    <row r="122" spans="1:21" x14ac:dyDescent="0.3">
      <c r="A122">
        <v>75911</v>
      </c>
      <c r="B122" s="1">
        <v>44142</v>
      </c>
      <c r="C122" s="1" t="str">
        <f t="shared" si="8"/>
        <v>07-Nov-20</v>
      </c>
      <c r="D122" s="1" t="str">
        <f t="shared" si="9"/>
        <v>Saturday</v>
      </c>
      <c r="E122" s="1" t="str">
        <f t="shared" si="10"/>
        <v>Weekend</v>
      </c>
      <c r="F122">
        <v>19464</v>
      </c>
      <c r="G122" t="s">
        <v>169</v>
      </c>
      <c r="H122" t="s">
        <v>170</v>
      </c>
      <c r="I122" t="s">
        <v>2</v>
      </c>
      <c r="J122" t="s">
        <v>3</v>
      </c>
      <c r="K122" t="s">
        <v>44</v>
      </c>
      <c r="L122" t="s">
        <v>13</v>
      </c>
      <c r="M122">
        <v>1360</v>
      </c>
      <c r="N122" t="s">
        <v>14</v>
      </c>
      <c r="O122" s="2">
        <v>370</v>
      </c>
      <c r="P122" s="2">
        <v>1</v>
      </c>
      <c r="Q122" s="2">
        <f t="shared" si="7"/>
        <v>370</v>
      </c>
      <c r="R122" s="2">
        <v>249.0899963</v>
      </c>
      <c r="S122" s="2">
        <f t="shared" si="11"/>
        <v>120.9100037</v>
      </c>
      <c r="T122" s="2">
        <f t="shared" si="12"/>
        <v>249.0899963</v>
      </c>
      <c r="U122" t="str">
        <f t="shared" si="13"/>
        <v>Nov</v>
      </c>
    </row>
    <row r="123" spans="1:21" x14ac:dyDescent="0.3">
      <c r="A123">
        <v>21267</v>
      </c>
      <c r="B123" s="1">
        <v>44142</v>
      </c>
      <c r="C123" s="1" t="str">
        <f t="shared" si="8"/>
        <v>07-Nov-20</v>
      </c>
      <c r="D123" s="1" t="str">
        <f t="shared" si="9"/>
        <v>Saturday</v>
      </c>
      <c r="E123" s="1" t="str">
        <f t="shared" si="10"/>
        <v>Weekend</v>
      </c>
      <c r="F123">
        <v>5582</v>
      </c>
      <c r="G123" t="s">
        <v>171</v>
      </c>
      <c r="H123" t="s">
        <v>18</v>
      </c>
      <c r="I123" t="s">
        <v>2</v>
      </c>
      <c r="J123" t="s">
        <v>3</v>
      </c>
      <c r="K123" t="s">
        <v>4</v>
      </c>
      <c r="L123" t="s">
        <v>9</v>
      </c>
      <c r="M123">
        <v>403</v>
      </c>
      <c r="N123" t="s">
        <v>10</v>
      </c>
      <c r="O123" s="2">
        <v>133.37</v>
      </c>
      <c r="P123" s="2">
        <v>1</v>
      </c>
      <c r="Q123" s="2">
        <f t="shared" si="7"/>
        <v>133.37</v>
      </c>
      <c r="R123" s="2">
        <v>84.590000149999995</v>
      </c>
      <c r="S123" s="2">
        <f t="shared" si="11"/>
        <v>48.77999985000001</v>
      </c>
      <c r="T123" s="2">
        <f t="shared" si="12"/>
        <v>84.590000149999995</v>
      </c>
      <c r="U123" t="str">
        <f t="shared" si="13"/>
        <v>Nov</v>
      </c>
    </row>
    <row r="124" spans="1:21" x14ac:dyDescent="0.3">
      <c r="A124">
        <v>21192</v>
      </c>
      <c r="B124" s="1">
        <v>44141</v>
      </c>
      <c r="C124" s="1" t="str">
        <f t="shared" si="8"/>
        <v>06-Nov-20</v>
      </c>
      <c r="D124" s="1" t="str">
        <f t="shared" si="9"/>
        <v>Friday</v>
      </c>
      <c r="E124" s="1" t="str">
        <f t="shared" si="10"/>
        <v>Weekday</v>
      </c>
      <c r="F124">
        <v>8992</v>
      </c>
      <c r="G124" t="s">
        <v>136</v>
      </c>
      <c r="H124" t="s">
        <v>30</v>
      </c>
      <c r="I124" t="s">
        <v>27</v>
      </c>
      <c r="J124" t="s">
        <v>28</v>
      </c>
      <c r="K124" t="s">
        <v>44</v>
      </c>
      <c r="L124" t="s">
        <v>42</v>
      </c>
      <c r="M124">
        <v>365</v>
      </c>
      <c r="N124" t="s">
        <v>10</v>
      </c>
      <c r="O124" s="2">
        <v>94.75</v>
      </c>
      <c r="P124" s="2">
        <v>5</v>
      </c>
      <c r="Q124" s="2">
        <f t="shared" si="7"/>
        <v>473.75</v>
      </c>
      <c r="R124" s="2">
        <v>152.8499985</v>
      </c>
      <c r="S124" s="2">
        <f t="shared" si="11"/>
        <v>320.90000150000003</v>
      </c>
      <c r="T124" s="2">
        <f t="shared" si="12"/>
        <v>30.5699997</v>
      </c>
      <c r="U124" t="str">
        <f t="shared" si="13"/>
        <v>Nov</v>
      </c>
    </row>
    <row r="125" spans="1:21" x14ac:dyDescent="0.3">
      <c r="A125">
        <v>14544</v>
      </c>
      <c r="B125" s="1">
        <v>44136</v>
      </c>
      <c r="C125" s="1" t="str">
        <f t="shared" si="8"/>
        <v>01-Nov-20</v>
      </c>
      <c r="D125" s="1" t="str">
        <f t="shared" si="9"/>
        <v>Sunday</v>
      </c>
      <c r="E125" s="1" t="str">
        <f t="shared" si="10"/>
        <v>Weekend</v>
      </c>
      <c r="F125">
        <v>4727</v>
      </c>
      <c r="G125" t="s">
        <v>172</v>
      </c>
      <c r="H125" t="s">
        <v>173</v>
      </c>
      <c r="I125" t="s">
        <v>2</v>
      </c>
      <c r="J125" t="s">
        <v>3</v>
      </c>
      <c r="K125" t="s">
        <v>4</v>
      </c>
      <c r="L125" t="s">
        <v>42</v>
      </c>
      <c r="M125">
        <v>365</v>
      </c>
      <c r="N125" t="s">
        <v>10</v>
      </c>
      <c r="O125" s="2">
        <v>94.75</v>
      </c>
      <c r="P125" s="2">
        <v>5</v>
      </c>
      <c r="Q125" s="2">
        <f t="shared" si="7"/>
        <v>473.75</v>
      </c>
      <c r="R125" s="2">
        <v>152.8499985</v>
      </c>
      <c r="S125" s="2">
        <f t="shared" si="11"/>
        <v>320.90000150000003</v>
      </c>
      <c r="T125" s="2">
        <f t="shared" si="12"/>
        <v>30.5699997</v>
      </c>
      <c r="U125" t="str">
        <f t="shared" si="13"/>
        <v>Nov</v>
      </c>
    </row>
    <row r="126" spans="1:21" x14ac:dyDescent="0.3">
      <c r="A126">
        <v>20365</v>
      </c>
      <c r="B126" s="1">
        <v>44129</v>
      </c>
      <c r="C126" s="1" t="str">
        <f t="shared" si="8"/>
        <v>25-Oct-20</v>
      </c>
      <c r="D126" s="1" t="str">
        <f t="shared" si="9"/>
        <v>Sunday</v>
      </c>
      <c r="E126" s="1" t="str">
        <f t="shared" si="10"/>
        <v>Weekend</v>
      </c>
      <c r="F126">
        <v>8011</v>
      </c>
      <c r="G126" t="s">
        <v>174</v>
      </c>
      <c r="H126" t="s">
        <v>108</v>
      </c>
      <c r="I126" t="s">
        <v>27</v>
      </c>
      <c r="J126" t="s">
        <v>3</v>
      </c>
      <c r="K126" t="s">
        <v>4</v>
      </c>
      <c r="L126" t="s">
        <v>85</v>
      </c>
      <c r="M126">
        <v>502</v>
      </c>
      <c r="N126" t="s">
        <v>65</v>
      </c>
      <c r="O126" s="2">
        <v>65</v>
      </c>
      <c r="P126" s="2">
        <v>2</v>
      </c>
      <c r="Q126" s="2">
        <f t="shared" si="7"/>
        <v>130</v>
      </c>
      <c r="R126" s="2">
        <v>67.199996940000005</v>
      </c>
      <c r="S126" s="2">
        <f t="shared" si="11"/>
        <v>62.800003059999995</v>
      </c>
      <c r="T126" s="2">
        <f t="shared" si="12"/>
        <v>33.599998470000003</v>
      </c>
      <c r="U126" t="str">
        <f t="shared" si="13"/>
        <v>Oct</v>
      </c>
    </row>
    <row r="127" spans="1:21" x14ac:dyDescent="0.3">
      <c r="A127">
        <v>22224</v>
      </c>
      <c r="B127" s="1">
        <v>44126</v>
      </c>
      <c r="C127" s="1" t="str">
        <f t="shared" si="8"/>
        <v>22-Oct-20</v>
      </c>
      <c r="D127" s="1" t="str">
        <f t="shared" si="9"/>
        <v>Thursday</v>
      </c>
      <c r="E127" s="1" t="str">
        <f t="shared" si="10"/>
        <v>Weekday</v>
      </c>
      <c r="F127">
        <v>1098</v>
      </c>
      <c r="G127" t="s">
        <v>175</v>
      </c>
      <c r="H127" t="s">
        <v>176</v>
      </c>
      <c r="I127" t="s">
        <v>2</v>
      </c>
      <c r="J127" t="s">
        <v>3</v>
      </c>
      <c r="K127" t="s">
        <v>4</v>
      </c>
      <c r="L127" t="s">
        <v>9</v>
      </c>
      <c r="M127">
        <v>403</v>
      </c>
      <c r="N127" t="s">
        <v>10</v>
      </c>
      <c r="O127" s="2">
        <v>133.37</v>
      </c>
      <c r="P127" s="2">
        <v>1</v>
      </c>
      <c r="Q127" s="2">
        <f t="shared" si="7"/>
        <v>133.37</v>
      </c>
      <c r="R127" s="2">
        <v>84.590000149999995</v>
      </c>
      <c r="S127" s="2">
        <f t="shared" si="11"/>
        <v>48.77999985000001</v>
      </c>
      <c r="T127" s="2">
        <f t="shared" si="12"/>
        <v>84.590000149999995</v>
      </c>
      <c r="U127" t="str">
        <f t="shared" si="13"/>
        <v>Oct</v>
      </c>
    </row>
    <row r="128" spans="1:21" x14ac:dyDescent="0.3">
      <c r="A128">
        <v>19590</v>
      </c>
      <c r="B128" s="1">
        <v>44121</v>
      </c>
      <c r="C128" s="1" t="str">
        <f t="shared" si="8"/>
        <v>17-Oct-20</v>
      </c>
      <c r="D128" s="1" t="str">
        <f t="shared" si="9"/>
        <v>Saturday</v>
      </c>
      <c r="E128" s="1" t="str">
        <f t="shared" si="10"/>
        <v>Weekend</v>
      </c>
      <c r="F128">
        <v>7518</v>
      </c>
      <c r="G128" t="s">
        <v>177</v>
      </c>
      <c r="H128" t="s">
        <v>178</v>
      </c>
      <c r="I128" t="s">
        <v>2</v>
      </c>
      <c r="J128" t="s">
        <v>3</v>
      </c>
      <c r="K128" t="s">
        <v>4</v>
      </c>
      <c r="L128" t="s">
        <v>179</v>
      </c>
      <c r="M128">
        <v>44</v>
      </c>
      <c r="N128" t="s">
        <v>10</v>
      </c>
      <c r="O128" s="2">
        <v>94.75</v>
      </c>
      <c r="P128" s="2">
        <v>5</v>
      </c>
      <c r="Q128" s="2">
        <f t="shared" si="7"/>
        <v>473.75</v>
      </c>
      <c r="R128" s="2">
        <v>370.44998169999997</v>
      </c>
      <c r="S128" s="2">
        <f t="shared" si="11"/>
        <v>103.30001830000003</v>
      </c>
      <c r="T128" s="2">
        <f t="shared" si="12"/>
        <v>74.089996339999999</v>
      </c>
      <c r="U128" t="str">
        <f t="shared" si="13"/>
        <v>Oct</v>
      </c>
    </row>
    <row r="129" spans="1:21" x14ac:dyDescent="0.3">
      <c r="A129">
        <v>23706</v>
      </c>
      <c r="B129" s="1">
        <v>44115</v>
      </c>
      <c r="C129" s="1" t="str">
        <f t="shared" si="8"/>
        <v>11-Oct-20</v>
      </c>
      <c r="D129" s="1" t="str">
        <f t="shared" si="9"/>
        <v>Sunday</v>
      </c>
      <c r="E129" s="1" t="str">
        <f t="shared" si="10"/>
        <v>Weekend</v>
      </c>
      <c r="F129">
        <v>1763</v>
      </c>
      <c r="G129" t="s">
        <v>62</v>
      </c>
      <c r="H129" t="s">
        <v>180</v>
      </c>
      <c r="I129" t="s">
        <v>2</v>
      </c>
      <c r="J129" t="s">
        <v>3</v>
      </c>
      <c r="K129" t="s">
        <v>4</v>
      </c>
      <c r="L129" t="s">
        <v>42</v>
      </c>
      <c r="M129">
        <v>365</v>
      </c>
      <c r="N129" t="s">
        <v>10</v>
      </c>
      <c r="O129" s="2">
        <v>94.75</v>
      </c>
      <c r="P129" s="2">
        <v>1</v>
      </c>
      <c r="Q129" s="2">
        <f t="shared" si="7"/>
        <v>94.75</v>
      </c>
      <c r="R129" s="2">
        <v>30.5699997</v>
      </c>
      <c r="S129" s="2">
        <f t="shared" si="11"/>
        <v>64.180000300000003</v>
      </c>
      <c r="T129" s="2">
        <f t="shared" si="12"/>
        <v>30.5699997</v>
      </c>
      <c r="U129" t="str">
        <f t="shared" si="13"/>
        <v>Oct</v>
      </c>
    </row>
    <row r="130" spans="1:21" x14ac:dyDescent="0.3">
      <c r="A130">
        <v>11936</v>
      </c>
      <c r="B130" s="1">
        <v>44112</v>
      </c>
      <c r="C130" s="1" t="str">
        <f t="shared" si="8"/>
        <v>08-Oct-20</v>
      </c>
      <c r="D130" s="1" t="str">
        <f t="shared" si="9"/>
        <v>Thursday</v>
      </c>
      <c r="E130" s="1" t="str">
        <f t="shared" si="10"/>
        <v>Weekday</v>
      </c>
      <c r="F130">
        <v>724</v>
      </c>
      <c r="G130" t="s">
        <v>181</v>
      </c>
      <c r="H130" t="s">
        <v>36</v>
      </c>
      <c r="I130" t="s">
        <v>27</v>
      </c>
      <c r="J130" t="s">
        <v>3</v>
      </c>
      <c r="K130" t="s">
        <v>4</v>
      </c>
      <c r="L130" t="s">
        <v>85</v>
      </c>
      <c r="M130">
        <v>502</v>
      </c>
      <c r="N130" t="s">
        <v>65</v>
      </c>
      <c r="O130" s="2">
        <v>65</v>
      </c>
      <c r="P130" s="2">
        <v>4</v>
      </c>
      <c r="Q130" s="2">
        <f t="shared" ref="Q130:Q193" si="14">O130*P130</f>
        <v>260</v>
      </c>
      <c r="R130" s="2">
        <v>134.39999388000001</v>
      </c>
      <c r="S130" s="2">
        <f t="shared" si="11"/>
        <v>125.60000611999999</v>
      </c>
      <c r="T130" s="2">
        <f t="shared" si="12"/>
        <v>33.599998470000003</v>
      </c>
      <c r="U130" t="str">
        <f t="shared" si="13"/>
        <v>Oct</v>
      </c>
    </row>
    <row r="131" spans="1:21" x14ac:dyDescent="0.3">
      <c r="A131">
        <v>21309</v>
      </c>
      <c r="B131" s="1">
        <v>44112</v>
      </c>
      <c r="C131" s="1" t="str">
        <f t="shared" ref="C131:C194" si="15">TEXT(B131,"dd-mmm-yy")</f>
        <v>08-Oct-20</v>
      </c>
      <c r="D131" s="1" t="str">
        <f t="shared" ref="D131:D194" si="16">TEXT(B131,"dddd")</f>
        <v>Thursday</v>
      </c>
      <c r="E131" s="1" t="str">
        <f t="shared" ref="E131:E194" si="17">IF(WEEKDAY(B131,2)&gt;5,"Weekend","Weekday")</f>
        <v>Weekday</v>
      </c>
      <c r="F131">
        <v>11801</v>
      </c>
      <c r="G131" t="s">
        <v>7</v>
      </c>
      <c r="H131" t="s">
        <v>18</v>
      </c>
      <c r="I131" t="s">
        <v>2</v>
      </c>
      <c r="J131" t="s">
        <v>3</v>
      </c>
      <c r="K131" t="s">
        <v>4</v>
      </c>
      <c r="L131" t="s">
        <v>9</v>
      </c>
      <c r="M131">
        <v>403</v>
      </c>
      <c r="N131" t="s">
        <v>10</v>
      </c>
      <c r="O131" s="2">
        <v>133.37</v>
      </c>
      <c r="P131" s="2">
        <v>1</v>
      </c>
      <c r="Q131" s="2">
        <f t="shared" si="14"/>
        <v>133.37</v>
      </c>
      <c r="R131" s="2">
        <v>84.590000149999995</v>
      </c>
      <c r="S131" s="2">
        <f t="shared" ref="S131:S194" si="18">Q131-R131</f>
        <v>48.77999985000001</v>
      </c>
      <c r="T131" s="2">
        <f t="shared" ref="T131:T194" si="19">IF(P131&gt;0,R131/P131,0)</f>
        <v>84.590000149999995</v>
      </c>
      <c r="U131" t="str">
        <f t="shared" ref="U131:U194" si="20">TEXT(B131,"mmm")</f>
        <v>Oct</v>
      </c>
    </row>
    <row r="132" spans="1:21" x14ac:dyDescent="0.3">
      <c r="A132">
        <v>12827</v>
      </c>
      <c r="B132" s="1">
        <v>44111</v>
      </c>
      <c r="C132" s="1" t="str">
        <f t="shared" si="15"/>
        <v>07-Oct-20</v>
      </c>
      <c r="D132" s="1" t="str">
        <f t="shared" si="16"/>
        <v>Wednesday</v>
      </c>
      <c r="E132" s="1" t="str">
        <f t="shared" si="17"/>
        <v>Weekday</v>
      </c>
      <c r="F132">
        <v>542</v>
      </c>
      <c r="G132" t="s">
        <v>7</v>
      </c>
      <c r="H132" t="s">
        <v>30</v>
      </c>
      <c r="I132" t="s">
        <v>27</v>
      </c>
      <c r="J132" t="s">
        <v>3</v>
      </c>
      <c r="K132" t="s">
        <v>4</v>
      </c>
      <c r="L132" t="s">
        <v>42</v>
      </c>
      <c r="M132">
        <v>365</v>
      </c>
      <c r="N132" t="s">
        <v>10</v>
      </c>
      <c r="O132" s="2">
        <v>94.75</v>
      </c>
      <c r="P132" s="2">
        <v>4</v>
      </c>
      <c r="Q132" s="2">
        <f t="shared" si="14"/>
        <v>379</v>
      </c>
      <c r="R132" s="2">
        <v>122.2799988</v>
      </c>
      <c r="S132" s="2">
        <f t="shared" si="18"/>
        <v>256.72000120000001</v>
      </c>
      <c r="T132" s="2">
        <f t="shared" si="19"/>
        <v>30.5699997</v>
      </c>
      <c r="U132" t="str">
        <f t="shared" si="20"/>
        <v>Oct</v>
      </c>
    </row>
    <row r="133" spans="1:21" x14ac:dyDescent="0.3">
      <c r="A133">
        <v>23267</v>
      </c>
      <c r="B133" s="1">
        <v>44110</v>
      </c>
      <c r="C133" s="1" t="str">
        <f t="shared" si="15"/>
        <v>06-Oct-20</v>
      </c>
      <c r="D133" s="1" t="str">
        <f t="shared" si="16"/>
        <v>Tuesday</v>
      </c>
      <c r="E133" s="1" t="str">
        <f t="shared" si="17"/>
        <v>Weekday</v>
      </c>
      <c r="F133">
        <v>6156</v>
      </c>
      <c r="G133" t="s">
        <v>182</v>
      </c>
      <c r="H133" t="s">
        <v>183</v>
      </c>
      <c r="I133" t="s">
        <v>2</v>
      </c>
      <c r="J133" t="s">
        <v>3</v>
      </c>
      <c r="K133" t="s">
        <v>4</v>
      </c>
      <c r="L133" t="s">
        <v>9</v>
      </c>
      <c r="M133">
        <v>403</v>
      </c>
      <c r="N133" t="s">
        <v>10</v>
      </c>
      <c r="O133" s="2">
        <v>133.37</v>
      </c>
      <c r="P133" s="2">
        <v>1</v>
      </c>
      <c r="Q133" s="2">
        <f t="shared" si="14"/>
        <v>133.37</v>
      </c>
      <c r="R133" s="2">
        <v>84.590000149999995</v>
      </c>
      <c r="S133" s="2">
        <f t="shared" si="18"/>
        <v>48.77999985000001</v>
      </c>
      <c r="T133" s="2">
        <f t="shared" si="19"/>
        <v>84.590000149999995</v>
      </c>
      <c r="U133" t="str">
        <f t="shared" si="20"/>
        <v>Oct</v>
      </c>
    </row>
    <row r="134" spans="1:21" x14ac:dyDescent="0.3">
      <c r="A134">
        <v>18108</v>
      </c>
      <c r="B134" s="1">
        <v>44101</v>
      </c>
      <c r="C134" s="1" t="str">
        <f t="shared" si="15"/>
        <v>27-Sep-20</v>
      </c>
      <c r="D134" s="1" t="str">
        <f t="shared" si="16"/>
        <v>Sunday</v>
      </c>
      <c r="E134" s="1" t="str">
        <f t="shared" si="17"/>
        <v>Weekend</v>
      </c>
      <c r="F134">
        <v>650</v>
      </c>
      <c r="G134" t="s">
        <v>184</v>
      </c>
      <c r="H134" t="s">
        <v>30</v>
      </c>
      <c r="I134" t="s">
        <v>27</v>
      </c>
      <c r="J134" t="s">
        <v>3</v>
      </c>
      <c r="K134" t="s">
        <v>4</v>
      </c>
      <c r="L134" t="s">
        <v>42</v>
      </c>
      <c r="M134">
        <v>365</v>
      </c>
      <c r="N134" t="s">
        <v>10</v>
      </c>
      <c r="O134" s="2">
        <v>94.75</v>
      </c>
      <c r="P134" s="2">
        <v>3</v>
      </c>
      <c r="Q134" s="2">
        <f t="shared" si="14"/>
        <v>284.25</v>
      </c>
      <c r="R134" s="2">
        <v>91.709999100000005</v>
      </c>
      <c r="S134" s="2">
        <f t="shared" si="18"/>
        <v>192.5400009</v>
      </c>
      <c r="T134" s="2">
        <f t="shared" si="19"/>
        <v>30.5699997</v>
      </c>
      <c r="U134" t="str">
        <f t="shared" si="20"/>
        <v>Sep</v>
      </c>
    </row>
    <row r="135" spans="1:21" x14ac:dyDescent="0.3">
      <c r="A135">
        <v>75779</v>
      </c>
      <c r="B135" s="1">
        <v>44097</v>
      </c>
      <c r="C135" s="1" t="str">
        <f t="shared" si="15"/>
        <v>23-Sep-20</v>
      </c>
      <c r="D135" s="1" t="str">
        <f t="shared" si="16"/>
        <v>Wednesday</v>
      </c>
      <c r="E135" s="1" t="str">
        <f t="shared" si="17"/>
        <v>Weekday</v>
      </c>
      <c r="F135">
        <v>19332</v>
      </c>
      <c r="G135" t="s">
        <v>185</v>
      </c>
      <c r="H135" t="s">
        <v>39</v>
      </c>
      <c r="I135" t="s">
        <v>27</v>
      </c>
      <c r="J135" t="s">
        <v>28</v>
      </c>
      <c r="K135" t="s">
        <v>4</v>
      </c>
      <c r="L135" t="s">
        <v>13</v>
      </c>
      <c r="M135">
        <v>1360</v>
      </c>
      <c r="N135" t="s">
        <v>14</v>
      </c>
      <c r="O135" s="2">
        <v>370</v>
      </c>
      <c r="P135" s="2">
        <v>1</v>
      </c>
      <c r="Q135" s="2">
        <f t="shared" si="14"/>
        <v>370</v>
      </c>
      <c r="R135" s="2">
        <v>249.0899963</v>
      </c>
      <c r="S135" s="2">
        <f t="shared" si="18"/>
        <v>120.9100037</v>
      </c>
      <c r="T135" s="2">
        <f t="shared" si="19"/>
        <v>249.0899963</v>
      </c>
      <c r="U135" t="str">
        <f t="shared" si="20"/>
        <v>Sep</v>
      </c>
    </row>
    <row r="136" spans="1:21" x14ac:dyDescent="0.3">
      <c r="A136">
        <v>18793</v>
      </c>
      <c r="B136" s="1">
        <v>44096</v>
      </c>
      <c r="C136" s="1" t="str">
        <f t="shared" si="15"/>
        <v>22-Sep-20</v>
      </c>
      <c r="D136" s="1" t="str">
        <f t="shared" si="16"/>
        <v>Tuesday</v>
      </c>
      <c r="E136" s="1" t="str">
        <f t="shared" si="17"/>
        <v>Weekday</v>
      </c>
      <c r="F136">
        <v>8422</v>
      </c>
      <c r="G136" t="s">
        <v>186</v>
      </c>
      <c r="H136" t="s">
        <v>30</v>
      </c>
      <c r="I136" t="s">
        <v>27</v>
      </c>
      <c r="J136" t="s">
        <v>28</v>
      </c>
      <c r="K136" t="s">
        <v>4</v>
      </c>
      <c r="L136" t="s">
        <v>187</v>
      </c>
      <c r="M136">
        <v>278</v>
      </c>
      <c r="N136" t="s">
        <v>65</v>
      </c>
      <c r="O136" s="2">
        <v>27.54</v>
      </c>
      <c r="P136" s="2">
        <v>1</v>
      </c>
      <c r="Q136" s="2">
        <f t="shared" si="14"/>
        <v>27.54</v>
      </c>
      <c r="R136" s="2">
        <v>12.52999973</v>
      </c>
      <c r="S136" s="2">
        <f t="shared" si="18"/>
        <v>15.010000269999999</v>
      </c>
      <c r="T136" s="2">
        <f t="shared" si="19"/>
        <v>12.52999973</v>
      </c>
      <c r="U136" t="str">
        <f t="shared" si="20"/>
        <v>Sep</v>
      </c>
    </row>
    <row r="137" spans="1:21" x14ac:dyDescent="0.3">
      <c r="A137">
        <v>75780</v>
      </c>
      <c r="B137" s="1">
        <v>44096</v>
      </c>
      <c r="C137" s="1" t="str">
        <f t="shared" si="15"/>
        <v>22-Sep-20</v>
      </c>
      <c r="D137" s="1" t="str">
        <f t="shared" si="16"/>
        <v>Tuesday</v>
      </c>
      <c r="E137" s="1" t="str">
        <f t="shared" si="17"/>
        <v>Weekday</v>
      </c>
      <c r="F137">
        <v>19333</v>
      </c>
      <c r="G137" t="s">
        <v>188</v>
      </c>
      <c r="H137" t="s">
        <v>173</v>
      </c>
      <c r="I137" t="s">
        <v>2</v>
      </c>
      <c r="J137" t="s">
        <v>3</v>
      </c>
      <c r="K137" t="s">
        <v>4</v>
      </c>
      <c r="L137" t="s">
        <v>13</v>
      </c>
      <c r="M137">
        <v>1360</v>
      </c>
      <c r="N137" t="s">
        <v>14</v>
      </c>
      <c r="O137" s="2">
        <v>370</v>
      </c>
      <c r="P137" s="2">
        <v>1</v>
      </c>
      <c r="Q137" s="2">
        <f t="shared" si="14"/>
        <v>370</v>
      </c>
      <c r="R137" s="2">
        <v>249.0899963</v>
      </c>
      <c r="S137" s="2">
        <f t="shared" si="18"/>
        <v>120.9100037</v>
      </c>
      <c r="T137" s="2">
        <f t="shared" si="19"/>
        <v>249.0899963</v>
      </c>
      <c r="U137" t="str">
        <f t="shared" si="20"/>
        <v>Sep</v>
      </c>
    </row>
    <row r="138" spans="1:21" x14ac:dyDescent="0.3">
      <c r="A138">
        <v>19702</v>
      </c>
      <c r="B138" s="1">
        <v>44096</v>
      </c>
      <c r="C138" s="1" t="str">
        <f t="shared" si="15"/>
        <v>22-Sep-20</v>
      </c>
      <c r="D138" s="1" t="str">
        <f t="shared" si="16"/>
        <v>Tuesday</v>
      </c>
      <c r="E138" s="1" t="str">
        <f t="shared" si="17"/>
        <v>Weekday</v>
      </c>
      <c r="F138">
        <v>4896</v>
      </c>
      <c r="G138" t="s">
        <v>7</v>
      </c>
      <c r="H138" t="s">
        <v>189</v>
      </c>
      <c r="I138" t="s">
        <v>2</v>
      </c>
      <c r="J138" t="s">
        <v>3</v>
      </c>
      <c r="K138" t="s">
        <v>4</v>
      </c>
      <c r="L138" t="s">
        <v>57</v>
      </c>
      <c r="M138">
        <v>191</v>
      </c>
      <c r="N138" t="s">
        <v>65</v>
      </c>
      <c r="O138" s="2">
        <v>85</v>
      </c>
      <c r="P138" s="2">
        <v>4</v>
      </c>
      <c r="Q138" s="2">
        <f t="shared" si="14"/>
        <v>340</v>
      </c>
      <c r="R138" s="2">
        <v>219.11999520000001</v>
      </c>
      <c r="S138" s="2">
        <f t="shared" si="18"/>
        <v>120.88000479999999</v>
      </c>
      <c r="T138" s="2">
        <f t="shared" si="19"/>
        <v>54.779998800000001</v>
      </c>
      <c r="U138" t="str">
        <f t="shared" si="20"/>
        <v>Sep</v>
      </c>
    </row>
    <row r="139" spans="1:21" x14ac:dyDescent="0.3">
      <c r="A139">
        <v>22297</v>
      </c>
      <c r="B139" s="1">
        <v>44096</v>
      </c>
      <c r="C139" s="1" t="str">
        <f t="shared" si="15"/>
        <v>22-Sep-20</v>
      </c>
      <c r="D139" s="1" t="str">
        <f t="shared" si="16"/>
        <v>Tuesday</v>
      </c>
      <c r="E139" s="1" t="str">
        <f t="shared" si="17"/>
        <v>Weekday</v>
      </c>
      <c r="F139">
        <v>8</v>
      </c>
      <c r="G139" t="s">
        <v>7</v>
      </c>
      <c r="H139" t="s">
        <v>190</v>
      </c>
      <c r="I139" t="s">
        <v>2</v>
      </c>
      <c r="J139" t="s">
        <v>3</v>
      </c>
      <c r="K139" t="s">
        <v>4</v>
      </c>
      <c r="L139" t="s">
        <v>42</v>
      </c>
      <c r="M139">
        <v>365</v>
      </c>
      <c r="N139" t="s">
        <v>10</v>
      </c>
      <c r="O139" s="2">
        <v>94.75</v>
      </c>
      <c r="P139" s="2">
        <v>1</v>
      </c>
      <c r="Q139" s="2">
        <f t="shared" si="14"/>
        <v>94.75</v>
      </c>
      <c r="R139" s="2">
        <v>30.5699997</v>
      </c>
      <c r="S139" s="2">
        <f t="shared" si="18"/>
        <v>64.180000300000003</v>
      </c>
      <c r="T139" s="2">
        <f t="shared" si="19"/>
        <v>30.5699997</v>
      </c>
      <c r="U139" t="str">
        <f t="shared" si="20"/>
        <v>Sep</v>
      </c>
    </row>
    <row r="140" spans="1:21" x14ac:dyDescent="0.3">
      <c r="A140">
        <v>75781</v>
      </c>
      <c r="B140" s="1">
        <v>44095</v>
      </c>
      <c r="C140" s="1" t="str">
        <f t="shared" si="15"/>
        <v>21-Sep-20</v>
      </c>
      <c r="D140" s="1" t="str">
        <f t="shared" si="16"/>
        <v>Monday</v>
      </c>
      <c r="E140" s="1" t="str">
        <f t="shared" si="17"/>
        <v>Weekday</v>
      </c>
      <c r="F140">
        <v>19334</v>
      </c>
      <c r="G140" t="s">
        <v>191</v>
      </c>
      <c r="H140" t="s">
        <v>39</v>
      </c>
      <c r="I140" t="s">
        <v>27</v>
      </c>
      <c r="J140" t="s">
        <v>28</v>
      </c>
      <c r="K140" t="s">
        <v>4</v>
      </c>
      <c r="L140" t="s">
        <v>13</v>
      </c>
      <c r="M140">
        <v>1360</v>
      </c>
      <c r="N140" t="s">
        <v>14</v>
      </c>
      <c r="O140" s="2">
        <v>370</v>
      </c>
      <c r="P140" s="2">
        <v>1</v>
      </c>
      <c r="Q140" s="2">
        <f t="shared" si="14"/>
        <v>370</v>
      </c>
      <c r="R140" s="2">
        <v>249.0899963</v>
      </c>
      <c r="S140" s="2">
        <f t="shared" si="18"/>
        <v>120.9100037</v>
      </c>
      <c r="T140" s="2">
        <f t="shared" si="19"/>
        <v>249.0899963</v>
      </c>
      <c r="U140" t="str">
        <f t="shared" si="20"/>
        <v>Sep</v>
      </c>
    </row>
    <row r="141" spans="1:21" x14ac:dyDescent="0.3">
      <c r="A141">
        <v>75927</v>
      </c>
      <c r="B141" s="1">
        <v>44095</v>
      </c>
      <c r="C141" s="1" t="str">
        <f t="shared" si="15"/>
        <v>21-Sep-20</v>
      </c>
      <c r="D141" s="1" t="str">
        <f t="shared" si="16"/>
        <v>Monday</v>
      </c>
      <c r="E141" s="1" t="str">
        <f t="shared" si="17"/>
        <v>Weekday</v>
      </c>
      <c r="F141">
        <v>19480</v>
      </c>
      <c r="G141" t="s">
        <v>192</v>
      </c>
      <c r="H141" t="s">
        <v>148</v>
      </c>
      <c r="I141" t="s">
        <v>27</v>
      </c>
      <c r="J141" t="s">
        <v>3</v>
      </c>
      <c r="K141" t="s">
        <v>4</v>
      </c>
      <c r="L141" t="s">
        <v>13</v>
      </c>
      <c r="M141">
        <v>1360</v>
      </c>
      <c r="N141" t="s">
        <v>14</v>
      </c>
      <c r="O141" s="2">
        <v>370</v>
      </c>
      <c r="P141" s="2">
        <v>1</v>
      </c>
      <c r="Q141" s="2">
        <f t="shared" si="14"/>
        <v>370</v>
      </c>
      <c r="R141" s="2">
        <v>249.0899963</v>
      </c>
      <c r="S141" s="2">
        <f t="shared" si="18"/>
        <v>120.9100037</v>
      </c>
      <c r="T141" s="2">
        <f t="shared" si="19"/>
        <v>249.0899963</v>
      </c>
      <c r="U141" t="str">
        <f t="shared" si="20"/>
        <v>Sep</v>
      </c>
    </row>
    <row r="142" spans="1:21" x14ac:dyDescent="0.3">
      <c r="A142">
        <v>11745</v>
      </c>
      <c r="B142" s="1">
        <v>44095</v>
      </c>
      <c r="C142" s="1" t="str">
        <f t="shared" si="15"/>
        <v>21-Sep-20</v>
      </c>
      <c r="D142" s="1" t="str">
        <f t="shared" si="16"/>
        <v>Monday</v>
      </c>
      <c r="E142" s="1" t="str">
        <f t="shared" si="17"/>
        <v>Weekday</v>
      </c>
      <c r="F142">
        <v>134</v>
      </c>
      <c r="G142" t="s">
        <v>193</v>
      </c>
      <c r="H142" t="s">
        <v>50</v>
      </c>
      <c r="I142" t="s">
        <v>2</v>
      </c>
      <c r="J142" t="s">
        <v>3</v>
      </c>
      <c r="K142" t="s">
        <v>44</v>
      </c>
      <c r="L142" t="s">
        <v>57</v>
      </c>
      <c r="M142">
        <v>191</v>
      </c>
      <c r="N142" t="s">
        <v>65</v>
      </c>
      <c r="O142" s="2">
        <v>85</v>
      </c>
      <c r="P142" s="2">
        <v>4</v>
      </c>
      <c r="Q142" s="2">
        <f t="shared" si="14"/>
        <v>340</v>
      </c>
      <c r="R142" s="2">
        <v>219.11999520000001</v>
      </c>
      <c r="S142" s="2">
        <f t="shared" si="18"/>
        <v>120.88000479999999</v>
      </c>
      <c r="T142" s="2">
        <f t="shared" si="19"/>
        <v>54.779998800000001</v>
      </c>
      <c r="U142" t="str">
        <f t="shared" si="20"/>
        <v>Sep</v>
      </c>
    </row>
    <row r="143" spans="1:21" x14ac:dyDescent="0.3">
      <c r="A143">
        <v>75782</v>
      </c>
      <c r="B143" s="1">
        <v>44094</v>
      </c>
      <c r="C143" s="1" t="str">
        <f t="shared" si="15"/>
        <v>20-Sep-20</v>
      </c>
      <c r="D143" s="1" t="str">
        <f t="shared" si="16"/>
        <v>Sunday</v>
      </c>
      <c r="E143" s="1" t="str">
        <f t="shared" si="17"/>
        <v>Weekend</v>
      </c>
      <c r="F143">
        <v>19335</v>
      </c>
      <c r="G143" t="s">
        <v>194</v>
      </c>
      <c r="H143" t="s">
        <v>195</v>
      </c>
      <c r="I143" t="s">
        <v>2</v>
      </c>
      <c r="J143" t="s">
        <v>3</v>
      </c>
      <c r="K143" t="s">
        <v>4</v>
      </c>
      <c r="L143" t="s">
        <v>13</v>
      </c>
      <c r="M143">
        <v>1360</v>
      </c>
      <c r="N143" t="s">
        <v>14</v>
      </c>
      <c r="O143" s="2">
        <v>370</v>
      </c>
      <c r="P143" s="2">
        <v>1</v>
      </c>
      <c r="Q143" s="2">
        <f t="shared" si="14"/>
        <v>370</v>
      </c>
      <c r="R143" s="2">
        <v>249.0899963</v>
      </c>
      <c r="S143" s="2">
        <f t="shared" si="18"/>
        <v>120.9100037</v>
      </c>
      <c r="T143" s="2">
        <f t="shared" si="19"/>
        <v>249.0899963</v>
      </c>
      <c r="U143" t="str">
        <f t="shared" si="20"/>
        <v>Sep</v>
      </c>
    </row>
    <row r="144" spans="1:21" x14ac:dyDescent="0.3">
      <c r="A144">
        <v>75783</v>
      </c>
      <c r="B144" s="1">
        <v>44093</v>
      </c>
      <c r="C144" s="1" t="str">
        <f t="shared" si="15"/>
        <v>19-Sep-20</v>
      </c>
      <c r="D144" s="1" t="str">
        <f t="shared" si="16"/>
        <v>Saturday</v>
      </c>
      <c r="E144" s="1" t="str">
        <f t="shared" si="17"/>
        <v>Weekend</v>
      </c>
      <c r="F144">
        <v>19336</v>
      </c>
      <c r="G144" t="s">
        <v>196</v>
      </c>
      <c r="H144" t="s">
        <v>197</v>
      </c>
      <c r="I144" t="s">
        <v>2</v>
      </c>
      <c r="J144" t="s">
        <v>3</v>
      </c>
      <c r="K144" t="s">
        <v>4</v>
      </c>
      <c r="L144" t="s">
        <v>13</v>
      </c>
      <c r="M144">
        <v>1360</v>
      </c>
      <c r="N144" t="s">
        <v>14</v>
      </c>
      <c r="O144" s="2">
        <v>370</v>
      </c>
      <c r="P144" s="2">
        <v>1</v>
      </c>
      <c r="Q144" s="2">
        <f t="shared" si="14"/>
        <v>370</v>
      </c>
      <c r="R144" s="2">
        <v>249.0899963</v>
      </c>
      <c r="S144" s="2">
        <f t="shared" si="18"/>
        <v>120.9100037</v>
      </c>
      <c r="T144" s="2">
        <f t="shared" si="19"/>
        <v>249.0899963</v>
      </c>
      <c r="U144" t="str">
        <f t="shared" si="20"/>
        <v>Sep</v>
      </c>
    </row>
    <row r="145" spans="1:21" x14ac:dyDescent="0.3">
      <c r="A145">
        <v>75784</v>
      </c>
      <c r="B145" s="1">
        <v>44092</v>
      </c>
      <c r="C145" s="1" t="str">
        <f t="shared" si="15"/>
        <v>18-Sep-20</v>
      </c>
      <c r="D145" s="1" t="str">
        <f t="shared" si="16"/>
        <v>Friday</v>
      </c>
      <c r="E145" s="1" t="str">
        <f t="shared" si="17"/>
        <v>Weekday</v>
      </c>
      <c r="F145">
        <v>19337</v>
      </c>
      <c r="G145" t="s">
        <v>198</v>
      </c>
      <c r="H145" t="s">
        <v>79</v>
      </c>
      <c r="I145" t="s">
        <v>27</v>
      </c>
      <c r="J145" t="s">
        <v>3</v>
      </c>
      <c r="K145" t="s">
        <v>4</v>
      </c>
      <c r="L145" t="s">
        <v>13</v>
      </c>
      <c r="M145">
        <v>1360</v>
      </c>
      <c r="N145" t="s">
        <v>14</v>
      </c>
      <c r="O145" s="2">
        <v>370</v>
      </c>
      <c r="P145" s="2">
        <v>1</v>
      </c>
      <c r="Q145" s="2">
        <f t="shared" si="14"/>
        <v>370</v>
      </c>
      <c r="R145" s="2">
        <v>249.0899963</v>
      </c>
      <c r="S145" s="2">
        <f t="shared" si="18"/>
        <v>120.9100037</v>
      </c>
      <c r="T145" s="2">
        <f t="shared" si="19"/>
        <v>249.0899963</v>
      </c>
      <c r="U145" t="str">
        <f t="shared" si="20"/>
        <v>Sep</v>
      </c>
    </row>
    <row r="146" spans="1:21" x14ac:dyDescent="0.3">
      <c r="A146">
        <v>75785</v>
      </c>
      <c r="B146" s="1">
        <v>44091</v>
      </c>
      <c r="C146" s="1" t="str">
        <f t="shared" si="15"/>
        <v>17-Sep-20</v>
      </c>
      <c r="D146" s="1" t="str">
        <f t="shared" si="16"/>
        <v>Thursday</v>
      </c>
      <c r="E146" s="1" t="str">
        <f t="shared" si="17"/>
        <v>Weekday</v>
      </c>
      <c r="F146">
        <v>19338</v>
      </c>
      <c r="G146" t="s">
        <v>199</v>
      </c>
      <c r="H146" t="s">
        <v>200</v>
      </c>
      <c r="I146" t="s">
        <v>2</v>
      </c>
      <c r="J146" t="s">
        <v>3</v>
      </c>
      <c r="K146" t="s">
        <v>4</v>
      </c>
      <c r="L146" t="s">
        <v>13</v>
      </c>
      <c r="M146">
        <v>1360</v>
      </c>
      <c r="N146" t="s">
        <v>14</v>
      </c>
      <c r="O146" s="2">
        <v>370</v>
      </c>
      <c r="P146" s="2">
        <v>1</v>
      </c>
      <c r="Q146" s="2">
        <f t="shared" si="14"/>
        <v>370</v>
      </c>
      <c r="R146" s="2">
        <v>249.0899963</v>
      </c>
      <c r="S146" s="2">
        <f t="shared" si="18"/>
        <v>120.9100037</v>
      </c>
      <c r="T146" s="2">
        <f t="shared" si="19"/>
        <v>249.0899963</v>
      </c>
      <c r="U146" t="str">
        <f t="shared" si="20"/>
        <v>Sep</v>
      </c>
    </row>
    <row r="147" spans="1:21" x14ac:dyDescent="0.3">
      <c r="A147">
        <v>75786</v>
      </c>
      <c r="B147" s="1">
        <v>44090</v>
      </c>
      <c r="C147" s="1" t="str">
        <f t="shared" si="15"/>
        <v>16-Sep-20</v>
      </c>
      <c r="D147" s="1" t="str">
        <f t="shared" si="16"/>
        <v>Wednesday</v>
      </c>
      <c r="E147" s="1" t="str">
        <f t="shared" si="17"/>
        <v>Weekday</v>
      </c>
      <c r="F147">
        <v>19339</v>
      </c>
      <c r="G147" t="s">
        <v>201</v>
      </c>
      <c r="H147" t="s">
        <v>39</v>
      </c>
      <c r="I147" t="s">
        <v>27</v>
      </c>
      <c r="J147" t="s">
        <v>28</v>
      </c>
      <c r="K147" t="s">
        <v>4</v>
      </c>
      <c r="L147" t="s">
        <v>13</v>
      </c>
      <c r="M147">
        <v>1360</v>
      </c>
      <c r="N147" t="s">
        <v>14</v>
      </c>
      <c r="O147" s="2">
        <v>370</v>
      </c>
      <c r="P147" s="2">
        <v>1</v>
      </c>
      <c r="Q147" s="2">
        <f t="shared" si="14"/>
        <v>370</v>
      </c>
      <c r="R147" s="2">
        <v>249.0899963</v>
      </c>
      <c r="S147" s="2">
        <f t="shared" si="18"/>
        <v>120.9100037</v>
      </c>
      <c r="T147" s="2">
        <f t="shared" si="19"/>
        <v>249.0899963</v>
      </c>
      <c r="U147" t="str">
        <f t="shared" si="20"/>
        <v>Sep</v>
      </c>
    </row>
    <row r="148" spans="1:21" x14ac:dyDescent="0.3">
      <c r="A148">
        <v>75787</v>
      </c>
      <c r="B148" s="1">
        <v>44089</v>
      </c>
      <c r="C148" s="1" t="str">
        <f t="shared" si="15"/>
        <v>15-Sep-20</v>
      </c>
      <c r="D148" s="1" t="str">
        <f t="shared" si="16"/>
        <v>Tuesday</v>
      </c>
      <c r="E148" s="1" t="str">
        <f t="shared" si="17"/>
        <v>Weekday</v>
      </c>
      <c r="F148">
        <v>19340</v>
      </c>
      <c r="G148" t="s">
        <v>202</v>
      </c>
      <c r="H148" t="s">
        <v>203</v>
      </c>
      <c r="I148" t="s">
        <v>2</v>
      </c>
      <c r="J148" t="s">
        <v>3</v>
      </c>
      <c r="K148" t="s">
        <v>4</v>
      </c>
      <c r="L148" t="s">
        <v>13</v>
      </c>
      <c r="M148">
        <v>1360</v>
      </c>
      <c r="N148" t="s">
        <v>14</v>
      </c>
      <c r="O148" s="2">
        <v>370</v>
      </c>
      <c r="P148" s="2">
        <v>1</v>
      </c>
      <c r="Q148" s="2">
        <f t="shared" si="14"/>
        <v>370</v>
      </c>
      <c r="R148" s="2">
        <v>249.0899963</v>
      </c>
      <c r="S148" s="2">
        <f t="shared" si="18"/>
        <v>120.9100037</v>
      </c>
      <c r="T148" s="2">
        <f t="shared" si="19"/>
        <v>249.0899963</v>
      </c>
      <c r="U148" t="str">
        <f t="shared" si="20"/>
        <v>Sep</v>
      </c>
    </row>
    <row r="149" spans="1:21" x14ac:dyDescent="0.3">
      <c r="A149">
        <v>75788</v>
      </c>
      <c r="B149" s="1">
        <v>44088</v>
      </c>
      <c r="C149" s="1" t="str">
        <f t="shared" si="15"/>
        <v>14-Sep-20</v>
      </c>
      <c r="D149" s="1" t="str">
        <f t="shared" si="16"/>
        <v>Monday</v>
      </c>
      <c r="E149" s="1" t="str">
        <f t="shared" si="17"/>
        <v>Weekday</v>
      </c>
      <c r="F149">
        <v>19341</v>
      </c>
      <c r="G149" t="s">
        <v>204</v>
      </c>
      <c r="H149" t="s">
        <v>79</v>
      </c>
      <c r="I149" t="s">
        <v>27</v>
      </c>
      <c r="J149" t="s">
        <v>3</v>
      </c>
      <c r="K149" t="s">
        <v>44</v>
      </c>
      <c r="L149" t="s">
        <v>13</v>
      </c>
      <c r="M149">
        <v>1360</v>
      </c>
      <c r="N149" t="s">
        <v>14</v>
      </c>
      <c r="O149" s="2">
        <v>370</v>
      </c>
      <c r="P149" s="2">
        <v>1</v>
      </c>
      <c r="Q149" s="2">
        <f t="shared" si="14"/>
        <v>370</v>
      </c>
      <c r="R149" s="2">
        <v>249.0899963</v>
      </c>
      <c r="S149" s="2">
        <f t="shared" si="18"/>
        <v>120.9100037</v>
      </c>
      <c r="T149" s="2">
        <f t="shared" si="19"/>
        <v>249.0899963</v>
      </c>
      <c r="U149" t="str">
        <f t="shared" si="20"/>
        <v>Sep</v>
      </c>
    </row>
    <row r="150" spans="1:21" x14ac:dyDescent="0.3">
      <c r="A150">
        <v>75789</v>
      </c>
      <c r="B150" s="1">
        <v>44087</v>
      </c>
      <c r="C150" s="1" t="str">
        <f t="shared" si="15"/>
        <v>13-Sep-20</v>
      </c>
      <c r="D150" s="1" t="str">
        <f t="shared" si="16"/>
        <v>Sunday</v>
      </c>
      <c r="E150" s="1" t="str">
        <f t="shared" si="17"/>
        <v>Weekend</v>
      </c>
      <c r="F150">
        <v>19342</v>
      </c>
      <c r="G150" t="s">
        <v>205</v>
      </c>
      <c r="H150" t="s">
        <v>34</v>
      </c>
      <c r="I150" t="s">
        <v>2</v>
      </c>
      <c r="J150" t="s">
        <v>3</v>
      </c>
      <c r="K150" t="s">
        <v>44</v>
      </c>
      <c r="L150" t="s">
        <v>13</v>
      </c>
      <c r="M150">
        <v>1360</v>
      </c>
      <c r="N150" t="s">
        <v>14</v>
      </c>
      <c r="O150" s="2">
        <v>370</v>
      </c>
      <c r="P150" s="2">
        <v>1</v>
      </c>
      <c r="Q150" s="2">
        <f t="shared" si="14"/>
        <v>370</v>
      </c>
      <c r="R150" s="2">
        <v>249.0899963</v>
      </c>
      <c r="S150" s="2">
        <f t="shared" si="18"/>
        <v>120.9100037</v>
      </c>
      <c r="T150" s="2">
        <f t="shared" si="19"/>
        <v>249.0899963</v>
      </c>
      <c r="U150" t="str">
        <f t="shared" si="20"/>
        <v>Sep</v>
      </c>
    </row>
    <row r="151" spans="1:21" x14ac:dyDescent="0.3">
      <c r="A151">
        <v>75790</v>
      </c>
      <c r="B151" s="1">
        <v>44086</v>
      </c>
      <c r="C151" s="1" t="str">
        <f t="shared" si="15"/>
        <v>12-Sep-20</v>
      </c>
      <c r="D151" s="1" t="str">
        <f t="shared" si="16"/>
        <v>Saturday</v>
      </c>
      <c r="E151" s="1" t="str">
        <f t="shared" si="17"/>
        <v>Weekend</v>
      </c>
      <c r="F151">
        <v>19343</v>
      </c>
      <c r="G151" t="s">
        <v>206</v>
      </c>
      <c r="H151" t="s">
        <v>79</v>
      </c>
      <c r="I151" t="s">
        <v>27</v>
      </c>
      <c r="J151" t="s">
        <v>3</v>
      </c>
      <c r="K151" t="s">
        <v>44</v>
      </c>
      <c r="L151" t="s">
        <v>13</v>
      </c>
      <c r="M151">
        <v>1360</v>
      </c>
      <c r="N151" t="s">
        <v>14</v>
      </c>
      <c r="O151" s="2">
        <v>370</v>
      </c>
      <c r="P151" s="2">
        <v>1</v>
      </c>
      <c r="Q151" s="2">
        <f t="shared" si="14"/>
        <v>370</v>
      </c>
      <c r="R151" s="2">
        <v>249.0899963</v>
      </c>
      <c r="S151" s="2">
        <f t="shared" si="18"/>
        <v>120.9100037</v>
      </c>
      <c r="T151" s="2">
        <f t="shared" si="19"/>
        <v>249.0899963</v>
      </c>
      <c r="U151" t="str">
        <f t="shared" si="20"/>
        <v>Sep</v>
      </c>
    </row>
    <row r="152" spans="1:21" x14ac:dyDescent="0.3">
      <c r="A152">
        <v>75791</v>
      </c>
      <c r="B152" s="1">
        <v>44085</v>
      </c>
      <c r="C152" s="1" t="str">
        <f t="shared" si="15"/>
        <v>11-Sep-20</v>
      </c>
      <c r="D152" s="1" t="str">
        <f t="shared" si="16"/>
        <v>Friday</v>
      </c>
      <c r="E152" s="1" t="str">
        <f t="shared" si="17"/>
        <v>Weekday</v>
      </c>
      <c r="F152">
        <v>19344</v>
      </c>
      <c r="G152" t="s">
        <v>207</v>
      </c>
      <c r="H152" t="s">
        <v>208</v>
      </c>
      <c r="I152" t="s">
        <v>2</v>
      </c>
      <c r="J152" t="s">
        <v>3</v>
      </c>
      <c r="K152" t="s">
        <v>44</v>
      </c>
      <c r="L152" t="s">
        <v>13</v>
      </c>
      <c r="M152">
        <v>1360</v>
      </c>
      <c r="N152" t="s">
        <v>14</v>
      </c>
      <c r="O152" s="2">
        <v>370</v>
      </c>
      <c r="P152" s="2">
        <v>1</v>
      </c>
      <c r="Q152" s="2">
        <f t="shared" si="14"/>
        <v>370</v>
      </c>
      <c r="R152" s="2">
        <v>249.0899963</v>
      </c>
      <c r="S152" s="2">
        <f t="shared" si="18"/>
        <v>120.9100037</v>
      </c>
      <c r="T152" s="2">
        <f t="shared" si="19"/>
        <v>249.0899963</v>
      </c>
      <c r="U152" t="str">
        <f t="shared" si="20"/>
        <v>Sep</v>
      </c>
    </row>
    <row r="153" spans="1:21" x14ac:dyDescent="0.3">
      <c r="A153">
        <v>75929</v>
      </c>
      <c r="B153" s="1">
        <v>44085</v>
      </c>
      <c r="C153" s="1" t="str">
        <f t="shared" si="15"/>
        <v>11-Sep-20</v>
      </c>
      <c r="D153" s="1" t="str">
        <f t="shared" si="16"/>
        <v>Friday</v>
      </c>
      <c r="E153" s="1" t="str">
        <f t="shared" si="17"/>
        <v>Weekday</v>
      </c>
      <c r="F153">
        <v>19482</v>
      </c>
      <c r="G153" t="s">
        <v>209</v>
      </c>
      <c r="H153" t="s">
        <v>210</v>
      </c>
      <c r="I153" t="s">
        <v>2</v>
      </c>
      <c r="J153" t="s">
        <v>3</v>
      </c>
      <c r="K153" t="s">
        <v>44</v>
      </c>
      <c r="L153" t="s">
        <v>13</v>
      </c>
      <c r="M153">
        <v>1360</v>
      </c>
      <c r="N153" t="s">
        <v>14</v>
      </c>
      <c r="O153" s="2">
        <v>370</v>
      </c>
      <c r="P153" s="2">
        <v>1</v>
      </c>
      <c r="Q153" s="2">
        <f t="shared" si="14"/>
        <v>370</v>
      </c>
      <c r="R153" s="2">
        <v>249.0899963</v>
      </c>
      <c r="S153" s="2">
        <f t="shared" si="18"/>
        <v>120.9100037</v>
      </c>
      <c r="T153" s="2">
        <f t="shared" si="19"/>
        <v>249.0899963</v>
      </c>
      <c r="U153" t="str">
        <f t="shared" si="20"/>
        <v>Sep</v>
      </c>
    </row>
    <row r="154" spans="1:21" x14ac:dyDescent="0.3">
      <c r="A154">
        <v>23807</v>
      </c>
      <c r="B154" s="1">
        <v>44085</v>
      </c>
      <c r="C154" s="1" t="str">
        <f t="shared" si="15"/>
        <v>11-Sep-20</v>
      </c>
      <c r="D154" s="1" t="str">
        <f t="shared" si="16"/>
        <v>Friday</v>
      </c>
      <c r="E154" s="1" t="str">
        <f t="shared" si="17"/>
        <v>Weekday</v>
      </c>
      <c r="F154">
        <v>1839</v>
      </c>
      <c r="G154" t="s">
        <v>211</v>
      </c>
      <c r="H154" t="s">
        <v>212</v>
      </c>
      <c r="I154" t="s">
        <v>2</v>
      </c>
      <c r="J154" t="s">
        <v>3</v>
      </c>
      <c r="K154" t="s">
        <v>4</v>
      </c>
      <c r="L154" t="s">
        <v>9</v>
      </c>
      <c r="M154">
        <v>403</v>
      </c>
      <c r="N154" t="s">
        <v>10</v>
      </c>
      <c r="O154" s="2">
        <v>133.37</v>
      </c>
      <c r="P154" s="2">
        <v>1</v>
      </c>
      <c r="Q154" s="2">
        <f t="shared" si="14"/>
        <v>133.37</v>
      </c>
      <c r="R154" s="2">
        <v>84.590000149999995</v>
      </c>
      <c r="S154" s="2">
        <f t="shared" si="18"/>
        <v>48.77999985000001</v>
      </c>
      <c r="T154" s="2">
        <f t="shared" si="19"/>
        <v>84.590000149999995</v>
      </c>
      <c r="U154" t="str">
        <f t="shared" si="20"/>
        <v>Sep</v>
      </c>
    </row>
    <row r="155" spans="1:21" x14ac:dyDescent="0.3">
      <c r="A155">
        <v>17162</v>
      </c>
      <c r="B155" s="1">
        <v>44082</v>
      </c>
      <c r="C155" s="1" t="str">
        <f t="shared" si="15"/>
        <v>08-Sep-20</v>
      </c>
      <c r="D155" s="1" t="str">
        <f t="shared" si="16"/>
        <v>Tuesday</v>
      </c>
      <c r="E155" s="1" t="str">
        <f t="shared" si="17"/>
        <v>Weekday</v>
      </c>
      <c r="F155">
        <v>54</v>
      </c>
      <c r="G155" t="s">
        <v>213</v>
      </c>
      <c r="H155" t="s">
        <v>30</v>
      </c>
      <c r="I155" t="s">
        <v>27</v>
      </c>
      <c r="J155" t="s">
        <v>3</v>
      </c>
      <c r="K155" t="s">
        <v>4</v>
      </c>
      <c r="L155" t="s">
        <v>42</v>
      </c>
      <c r="M155">
        <v>365</v>
      </c>
      <c r="N155" t="s">
        <v>10</v>
      </c>
      <c r="O155" s="2">
        <v>94.75</v>
      </c>
      <c r="P155" s="2">
        <v>3</v>
      </c>
      <c r="Q155" s="2">
        <f t="shared" si="14"/>
        <v>284.25</v>
      </c>
      <c r="R155" s="2">
        <v>91.709999100000005</v>
      </c>
      <c r="S155" s="2">
        <f t="shared" si="18"/>
        <v>192.5400009</v>
      </c>
      <c r="T155" s="2">
        <f t="shared" si="19"/>
        <v>30.5699997</v>
      </c>
      <c r="U155" t="str">
        <f t="shared" si="20"/>
        <v>Sep</v>
      </c>
    </row>
    <row r="156" spans="1:21" x14ac:dyDescent="0.3">
      <c r="A156">
        <v>21349</v>
      </c>
      <c r="B156" s="1">
        <v>44082</v>
      </c>
      <c r="C156" s="1" t="str">
        <f t="shared" si="15"/>
        <v>08-Sep-20</v>
      </c>
      <c r="D156" s="1" t="str">
        <f t="shared" si="16"/>
        <v>Tuesday</v>
      </c>
      <c r="E156" s="1" t="str">
        <f t="shared" si="17"/>
        <v>Weekday</v>
      </c>
      <c r="F156">
        <v>10155</v>
      </c>
      <c r="G156" t="s">
        <v>214</v>
      </c>
      <c r="H156" t="s">
        <v>215</v>
      </c>
      <c r="I156" t="s">
        <v>2</v>
      </c>
      <c r="J156" t="s">
        <v>3</v>
      </c>
      <c r="K156" t="s">
        <v>4</v>
      </c>
      <c r="L156" t="s">
        <v>9</v>
      </c>
      <c r="M156">
        <v>403</v>
      </c>
      <c r="N156" t="s">
        <v>10</v>
      </c>
      <c r="O156" s="2">
        <v>133.37</v>
      </c>
      <c r="P156" s="2">
        <v>1</v>
      </c>
      <c r="Q156" s="2">
        <f t="shared" si="14"/>
        <v>133.37</v>
      </c>
      <c r="R156" s="2">
        <v>84.590000149999995</v>
      </c>
      <c r="S156" s="2">
        <f t="shared" si="18"/>
        <v>48.77999985000001</v>
      </c>
      <c r="T156" s="2">
        <f t="shared" si="19"/>
        <v>84.590000149999995</v>
      </c>
      <c r="U156" t="str">
        <f t="shared" si="20"/>
        <v>Sep</v>
      </c>
    </row>
    <row r="157" spans="1:21" x14ac:dyDescent="0.3">
      <c r="A157">
        <v>18001</v>
      </c>
      <c r="B157" s="1">
        <v>44081</v>
      </c>
      <c r="C157" s="1" t="str">
        <f t="shared" si="15"/>
        <v>07-Sep-20</v>
      </c>
      <c r="D157" s="1" t="str">
        <f t="shared" si="16"/>
        <v>Monday</v>
      </c>
      <c r="E157" s="1" t="str">
        <f t="shared" si="17"/>
        <v>Weekday</v>
      </c>
      <c r="F157">
        <v>4563</v>
      </c>
      <c r="G157" t="s">
        <v>216</v>
      </c>
      <c r="H157" t="s">
        <v>217</v>
      </c>
      <c r="I157" t="s">
        <v>2</v>
      </c>
      <c r="J157" t="s">
        <v>3</v>
      </c>
      <c r="K157" t="s">
        <v>44</v>
      </c>
      <c r="L157" t="s">
        <v>42</v>
      </c>
      <c r="M157">
        <v>365</v>
      </c>
      <c r="N157" t="s">
        <v>10</v>
      </c>
      <c r="O157" s="2">
        <v>94.75</v>
      </c>
      <c r="P157" s="2">
        <v>4</v>
      </c>
      <c r="Q157" s="2">
        <f t="shared" si="14"/>
        <v>379</v>
      </c>
      <c r="R157" s="2">
        <v>122.2799988</v>
      </c>
      <c r="S157" s="2">
        <f t="shared" si="18"/>
        <v>256.72000120000001</v>
      </c>
      <c r="T157" s="2">
        <f t="shared" si="19"/>
        <v>30.5699997</v>
      </c>
      <c r="U157" t="str">
        <f t="shared" si="20"/>
        <v>Sep</v>
      </c>
    </row>
    <row r="158" spans="1:21" x14ac:dyDescent="0.3">
      <c r="A158">
        <v>68330</v>
      </c>
      <c r="B158" s="1">
        <v>44080</v>
      </c>
      <c r="C158" s="1" t="str">
        <f t="shared" si="15"/>
        <v>06-Sep-20</v>
      </c>
      <c r="D158" s="1" t="str">
        <f t="shared" si="16"/>
        <v>Sunday</v>
      </c>
      <c r="E158" s="1" t="str">
        <f t="shared" si="17"/>
        <v>Weekend</v>
      </c>
      <c r="F158">
        <v>494</v>
      </c>
      <c r="G158" t="s">
        <v>218</v>
      </c>
      <c r="H158" t="s">
        <v>219</v>
      </c>
      <c r="I158" t="s">
        <v>2</v>
      </c>
      <c r="J158" t="s">
        <v>3</v>
      </c>
      <c r="K158" t="s">
        <v>44</v>
      </c>
      <c r="L158" t="s">
        <v>42</v>
      </c>
      <c r="M158">
        <v>365</v>
      </c>
      <c r="N158" t="s">
        <v>10</v>
      </c>
      <c r="O158" s="2">
        <v>94.75</v>
      </c>
      <c r="P158" s="2">
        <v>4</v>
      </c>
      <c r="Q158" s="2">
        <f t="shared" si="14"/>
        <v>379</v>
      </c>
      <c r="R158" s="2">
        <v>122.2799988</v>
      </c>
      <c r="S158" s="2">
        <f t="shared" si="18"/>
        <v>256.72000120000001</v>
      </c>
      <c r="T158" s="2">
        <f t="shared" si="19"/>
        <v>30.5699997</v>
      </c>
      <c r="U158" t="str">
        <f t="shared" si="20"/>
        <v>Sep</v>
      </c>
    </row>
    <row r="159" spans="1:21" x14ac:dyDescent="0.3">
      <c r="A159">
        <v>66868</v>
      </c>
      <c r="B159" s="1">
        <v>44079</v>
      </c>
      <c r="C159" s="1" t="str">
        <f t="shared" si="15"/>
        <v>05-Sep-20</v>
      </c>
      <c r="D159" s="1" t="str">
        <f t="shared" si="16"/>
        <v>Saturday</v>
      </c>
      <c r="E159" s="1" t="str">
        <f t="shared" si="17"/>
        <v>Weekend</v>
      </c>
      <c r="F159">
        <v>5326</v>
      </c>
      <c r="G159" t="s">
        <v>220</v>
      </c>
      <c r="H159" t="s">
        <v>34</v>
      </c>
      <c r="I159" t="s">
        <v>2</v>
      </c>
      <c r="J159" t="s">
        <v>3</v>
      </c>
      <c r="K159" t="s">
        <v>44</v>
      </c>
      <c r="L159" t="s">
        <v>42</v>
      </c>
      <c r="M159">
        <v>365</v>
      </c>
      <c r="N159" t="s">
        <v>10</v>
      </c>
      <c r="O159" s="2">
        <v>94.75</v>
      </c>
      <c r="P159" s="2">
        <v>4</v>
      </c>
      <c r="Q159" s="2">
        <f t="shared" si="14"/>
        <v>379</v>
      </c>
      <c r="R159" s="2">
        <v>122.2799988</v>
      </c>
      <c r="S159" s="2">
        <f t="shared" si="18"/>
        <v>256.72000120000001</v>
      </c>
      <c r="T159" s="2">
        <f t="shared" si="19"/>
        <v>30.5699997</v>
      </c>
      <c r="U159" t="str">
        <f t="shared" si="20"/>
        <v>Sep</v>
      </c>
    </row>
    <row r="160" spans="1:21" x14ac:dyDescent="0.3">
      <c r="A160">
        <v>10869</v>
      </c>
      <c r="B160" s="1">
        <v>44078</v>
      </c>
      <c r="C160" s="1" t="str">
        <f t="shared" si="15"/>
        <v>04-Sep-20</v>
      </c>
      <c r="D160" s="1" t="str">
        <f t="shared" si="16"/>
        <v>Friday</v>
      </c>
      <c r="E160" s="1" t="str">
        <f t="shared" si="17"/>
        <v>Weekday</v>
      </c>
      <c r="F160">
        <v>928</v>
      </c>
      <c r="G160" t="s">
        <v>132</v>
      </c>
      <c r="H160" t="s">
        <v>50</v>
      </c>
      <c r="I160" t="s">
        <v>2</v>
      </c>
      <c r="J160" t="s">
        <v>3</v>
      </c>
      <c r="K160" t="s">
        <v>44</v>
      </c>
      <c r="L160" t="s">
        <v>85</v>
      </c>
      <c r="M160">
        <v>502</v>
      </c>
      <c r="N160" t="s">
        <v>65</v>
      </c>
      <c r="O160" s="2">
        <v>65</v>
      </c>
      <c r="P160" s="2">
        <v>4</v>
      </c>
      <c r="Q160" s="2">
        <f t="shared" si="14"/>
        <v>260</v>
      </c>
      <c r="R160" s="2">
        <v>134.39999388000001</v>
      </c>
      <c r="S160" s="2">
        <f t="shared" si="18"/>
        <v>125.60000611999999</v>
      </c>
      <c r="T160" s="2">
        <f t="shared" si="19"/>
        <v>33.599998470000003</v>
      </c>
      <c r="U160" t="str">
        <f t="shared" si="20"/>
        <v>Sep</v>
      </c>
    </row>
    <row r="161" spans="1:21" x14ac:dyDescent="0.3">
      <c r="A161">
        <v>65141</v>
      </c>
      <c r="B161" s="1">
        <v>44078</v>
      </c>
      <c r="C161" s="1" t="str">
        <f t="shared" si="15"/>
        <v>04-Sep-20</v>
      </c>
      <c r="D161" s="1" t="str">
        <f t="shared" si="16"/>
        <v>Friday</v>
      </c>
      <c r="E161" s="1" t="str">
        <f t="shared" si="17"/>
        <v>Weekday</v>
      </c>
      <c r="F161">
        <v>7762</v>
      </c>
      <c r="G161" t="s">
        <v>221</v>
      </c>
      <c r="H161" t="s">
        <v>50</v>
      </c>
      <c r="I161" t="s">
        <v>2</v>
      </c>
      <c r="J161" t="s">
        <v>3</v>
      </c>
      <c r="K161" t="s">
        <v>44</v>
      </c>
      <c r="L161" t="s">
        <v>109</v>
      </c>
      <c r="M161">
        <v>627</v>
      </c>
      <c r="N161" t="s">
        <v>6</v>
      </c>
      <c r="O161" s="2">
        <v>165</v>
      </c>
      <c r="P161" s="2">
        <v>4</v>
      </c>
      <c r="Q161" s="2">
        <f t="shared" si="14"/>
        <v>660</v>
      </c>
      <c r="R161" s="2">
        <v>490.9200136</v>
      </c>
      <c r="S161" s="2">
        <f t="shared" si="18"/>
        <v>169.0799864</v>
      </c>
      <c r="T161" s="2">
        <f t="shared" si="19"/>
        <v>122.7300034</v>
      </c>
      <c r="U161" t="str">
        <f t="shared" si="20"/>
        <v>Sep</v>
      </c>
    </row>
    <row r="162" spans="1:21" x14ac:dyDescent="0.3">
      <c r="A162">
        <v>16464</v>
      </c>
      <c r="B162" s="1">
        <v>44078</v>
      </c>
      <c r="C162" s="1" t="str">
        <f t="shared" si="15"/>
        <v>04-Sep-20</v>
      </c>
      <c r="D162" s="1" t="str">
        <f t="shared" si="16"/>
        <v>Friday</v>
      </c>
      <c r="E162" s="1" t="str">
        <f t="shared" si="17"/>
        <v>Weekday</v>
      </c>
      <c r="F162">
        <v>341</v>
      </c>
      <c r="G162" t="s">
        <v>7</v>
      </c>
      <c r="H162" t="s">
        <v>222</v>
      </c>
      <c r="I162" t="s">
        <v>2</v>
      </c>
      <c r="J162" t="s">
        <v>3</v>
      </c>
      <c r="K162" t="s">
        <v>44</v>
      </c>
      <c r="L162" t="s">
        <v>85</v>
      </c>
      <c r="M162">
        <v>502</v>
      </c>
      <c r="N162" t="s">
        <v>65</v>
      </c>
      <c r="O162" s="2">
        <v>65</v>
      </c>
      <c r="P162" s="2">
        <v>4</v>
      </c>
      <c r="Q162" s="2">
        <f t="shared" si="14"/>
        <v>260</v>
      </c>
      <c r="R162" s="2">
        <v>134.39999388000001</v>
      </c>
      <c r="S162" s="2">
        <f t="shared" si="18"/>
        <v>125.60000611999999</v>
      </c>
      <c r="T162" s="2">
        <f t="shared" si="19"/>
        <v>33.599998470000003</v>
      </c>
      <c r="U162" t="str">
        <f t="shared" si="20"/>
        <v>Sep</v>
      </c>
    </row>
    <row r="163" spans="1:21" x14ac:dyDescent="0.3">
      <c r="A163">
        <v>66519</v>
      </c>
      <c r="B163" s="1">
        <v>44078</v>
      </c>
      <c r="C163" s="1" t="str">
        <f t="shared" si="15"/>
        <v>04-Sep-20</v>
      </c>
      <c r="D163" s="1" t="str">
        <f t="shared" si="16"/>
        <v>Friday</v>
      </c>
      <c r="E163" s="1" t="str">
        <f t="shared" si="17"/>
        <v>Weekday</v>
      </c>
      <c r="F163">
        <v>4161</v>
      </c>
      <c r="G163" t="s">
        <v>223</v>
      </c>
      <c r="H163" t="s">
        <v>18</v>
      </c>
      <c r="I163" t="s">
        <v>2</v>
      </c>
      <c r="J163" t="s">
        <v>3</v>
      </c>
      <c r="K163" t="s">
        <v>4</v>
      </c>
      <c r="L163" t="s">
        <v>85</v>
      </c>
      <c r="M163">
        <v>502</v>
      </c>
      <c r="N163" t="s">
        <v>65</v>
      </c>
      <c r="O163" s="2">
        <v>65</v>
      </c>
      <c r="P163" s="2">
        <v>4</v>
      </c>
      <c r="Q163" s="2">
        <f t="shared" si="14"/>
        <v>260</v>
      </c>
      <c r="R163" s="2">
        <v>134.39999388000001</v>
      </c>
      <c r="S163" s="2">
        <f t="shared" si="18"/>
        <v>125.60000611999999</v>
      </c>
      <c r="T163" s="2">
        <f t="shared" si="19"/>
        <v>33.599998470000003</v>
      </c>
      <c r="U163" t="str">
        <f t="shared" si="20"/>
        <v>Sep</v>
      </c>
    </row>
    <row r="164" spans="1:21" x14ac:dyDescent="0.3">
      <c r="A164">
        <v>61888</v>
      </c>
      <c r="B164" s="1">
        <v>44078</v>
      </c>
      <c r="C164" s="1" t="str">
        <f t="shared" si="15"/>
        <v>04-Sep-20</v>
      </c>
      <c r="D164" s="1" t="str">
        <f t="shared" si="16"/>
        <v>Friday</v>
      </c>
      <c r="E164" s="1" t="str">
        <f t="shared" si="17"/>
        <v>Weekday</v>
      </c>
      <c r="F164">
        <v>5687</v>
      </c>
      <c r="G164" t="s">
        <v>224</v>
      </c>
      <c r="H164" t="s">
        <v>225</v>
      </c>
      <c r="I164" t="s">
        <v>2</v>
      </c>
      <c r="J164" t="s">
        <v>3</v>
      </c>
      <c r="K164" t="s">
        <v>4</v>
      </c>
      <c r="L164" t="s">
        <v>85</v>
      </c>
      <c r="M164">
        <v>502</v>
      </c>
      <c r="N164" t="s">
        <v>65</v>
      </c>
      <c r="O164" s="2">
        <v>65</v>
      </c>
      <c r="P164" s="2">
        <v>4</v>
      </c>
      <c r="Q164" s="2">
        <f t="shared" si="14"/>
        <v>260</v>
      </c>
      <c r="R164" s="2">
        <v>134.39999388000001</v>
      </c>
      <c r="S164" s="2">
        <f t="shared" si="18"/>
        <v>125.60000611999999</v>
      </c>
      <c r="T164" s="2">
        <f t="shared" si="19"/>
        <v>33.599998470000003</v>
      </c>
      <c r="U164" t="str">
        <f t="shared" si="20"/>
        <v>Sep</v>
      </c>
    </row>
    <row r="165" spans="1:21" x14ac:dyDescent="0.3">
      <c r="A165">
        <v>16863</v>
      </c>
      <c r="B165" s="1">
        <v>44078</v>
      </c>
      <c r="C165" s="1" t="str">
        <f t="shared" si="15"/>
        <v>04-Sep-20</v>
      </c>
      <c r="D165" s="1" t="str">
        <f t="shared" si="16"/>
        <v>Friday</v>
      </c>
      <c r="E165" s="1" t="str">
        <f t="shared" si="17"/>
        <v>Weekday</v>
      </c>
      <c r="F165">
        <v>7586</v>
      </c>
      <c r="G165" t="s">
        <v>129</v>
      </c>
      <c r="H165" t="s">
        <v>226</v>
      </c>
      <c r="I165" t="s">
        <v>2</v>
      </c>
      <c r="J165" t="s">
        <v>3</v>
      </c>
      <c r="K165" t="s">
        <v>4</v>
      </c>
      <c r="L165" t="s">
        <v>42</v>
      </c>
      <c r="M165">
        <v>365</v>
      </c>
      <c r="N165" t="s">
        <v>10</v>
      </c>
      <c r="O165" s="2">
        <v>94.75</v>
      </c>
      <c r="P165" s="2">
        <v>4</v>
      </c>
      <c r="Q165" s="2">
        <f t="shared" si="14"/>
        <v>379</v>
      </c>
      <c r="R165" s="2">
        <v>122.2799988</v>
      </c>
      <c r="S165" s="2">
        <f t="shared" si="18"/>
        <v>256.72000120000001</v>
      </c>
      <c r="T165" s="2">
        <f t="shared" si="19"/>
        <v>30.5699997</v>
      </c>
      <c r="U165" t="str">
        <f t="shared" si="20"/>
        <v>Sep</v>
      </c>
    </row>
    <row r="166" spans="1:21" x14ac:dyDescent="0.3">
      <c r="A166">
        <v>17490</v>
      </c>
      <c r="B166" s="1">
        <v>44078</v>
      </c>
      <c r="C166" s="1" t="str">
        <f t="shared" si="15"/>
        <v>04-Sep-20</v>
      </c>
      <c r="D166" s="1" t="str">
        <f t="shared" si="16"/>
        <v>Friday</v>
      </c>
      <c r="E166" s="1" t="str">
        <f t="shared" si="17"/>
        <v>Weekday</v>
      </c>
      <c r="F166">
        <v>11065</v>
      </c>
      <c r="G166" t="s">
        <v>7</v>
      </c>
      <c r="H166" t="s">
        <v>59</v>
      </c>
      <c r="I166" t="s">
        <v>2</v>
      </c>
      <c r="J166" t="s">
        <v>3</v>
      </c>
      <c r="K166" t="s">
        <v>4</v>
      </c>
      <c r="L166" t="s">
        <v>85</v>
      </c>
      <c r="M166">
        <v>502</v>
      </c>
      <c r="N166" t="s">
        <v>65</v>
      </c>
      <c r="O166" s="2">
        <v>65</v>
      </c>
      <c r="P166" s="2">
        <v>4</v>
      </c>
      <c r="Q166" s="2">
        <f t="shared" si="14"/>
        <v>260</v>
      </c>
      <c r="R166" s="2">
        <v>134.39999388000001</v>
      </c>
      <c r="S166" s="2">
        <f t="shared" si="18"/>
        <v>125.60000611999999</v>
      </c>
      <c r="T166" s="2">
        <f t="shared" si="19"/>
        <v>33.599998470000003</v>
      </c>
      <c r="U166" t="str">
        <f t="shared" si="20"/>
        <v>Sep</v>
      </c>
    </row>
    <row r="167" spans="1:21" x14ac:dyDescent="0.3">
      <c r="A167">
        <v>17490</v>
      </c>
      <c r="B167" s="1">
        <v>44078</v>
      </c>
      <c r="C167" s="1" t="str">
        <f t="shared" si="15"/>
        <v>04-Sep-20</v>
      </c>
      <c r="D167" s="1" t="str">
        <f t="shared" si="16"/>
        <v>Friday</v>
      </c>
      <c r="E167" s="1" t="str">
        <f t="shared" si="17"/>
        <v>Weekday</v>
      </c>
      <c r="F167">
        <v>11065</v>
      </c>
      <c r="G167" t="s">
        <v>7</v>
      </c>
      <c r="H167" t="s">
        <v>59</v>
      </c>
      <c r="I167" t="s">
        <v>2</v>
      </c>
      <c r="J167" t="s">
        <v>3</v>
      </c>
      <c r="K167" t="s">
        <v>4</v>
      </c>
      <c r="L167" t="s">
        <v>85</v>
      </c>
      <c r="M167">
        <v>502</v>
      </c>
      <c r="N167" t="s">
        <v>65</v>
      </c>
      <c r="O167" s="2">
        <v>65</v>
      </c>
      <c r="P167" s="2">
        <v>4</v>
      </c>
      <c r="Q167" s="2">
        <f t="shared" si="14"/>
        <v>260</v>
      </c>
      <c r="R167" s="2">
        <v>134.39999388000001</v>
      </c>
      <c r="S167" s="2">
        <f t="shared" si="18"/>
        <v>125.60000611999999</v>
      </c>
      <c r="T167" s="2">
        <f t="shared" si="19"/>
        <v>33.599998470000003</v>
      </c>
      <c r="U167" t="str">
        <f t="shared" si="20"/>
        <v>Sep</v>
      </c>
    </row>
    <row r="168" spans="1:21" x14ac:dyDescent="0.3">
      <c r="A168">
        <v>17984</v>
      </c>
      <c r="B168" s="1">
        <v>44078</v>
      </c>
      <c r="C168" s="1" t="str">
        <f t="shared" si="15"/>
        <v>04-Sep-20</v>
      </c>
      <c r="D168" s="1" t="str">
        <f t="shared" si="16"/>
        <v>Friday</v>
      </c>
      <c r="E168" s="1" t="str">
        <f t="shared" si="17"/>
        <v>Weekday</v>
      </c>
      <c r="F168">
        <v>4306</v>
      </c>
      <c r="G168" t="s">
        <v>76</v>
      </c>
      <c r="H168" t="s">
        <v>197</v>
      </c>
      <c r="I168" t="s">
        <v>2</v>
      </c>
      <c r="J168" t="s">
        <v>3</v>
      </c>
      <c r="K168" t="s">
        <v>4</v>
      </c>
      <c r="L168" t="s">
        <v>85</v>
      </c>
      <c r="M168">
        <v>502</v>
      </c>
      <c r="N168" t="s">
        <v>65</v>
      </c>
      <c r="O168" s="2">
        <v>65</v>
      </c>
      <c r="P168" s="2">
        <v>4</v>
      </c>
      <c r="Q168" s="2">
        <f t="shared" si="14"/>
        <v>260</v>
      </c>
      <c r="R168" s="2">
        <v>134.39999388000001</v>
      </c>
      <c r="S168" s="2">
        <f t="shared" si="18"/>
        <v>125.60000611999999</v>
      </c>
      <c r="T168" s="2">
        <f t="shared" si="19"/>
        <v>33.599998470000003</v>
      </c>
      <c r="U168" t="str">
        <f t="shared" si="20"/>
        <v>Sep</v>
      </c>
    </row>
    <row r="169" spans="1:21" x14ac:dyDescent="0.3">
      <c r="A169">
        <v>68871</v>
      </c>
      <c r="B169" s="1">
        <v>44078</v>
      </c>
      <c r="C169" s="1" t="str">
        <f t="shared" si="15"/>
        <v>04-Sep-20</v>
      </c>
      <c r="D169" s="1" t="str">
        <f t="shared" si="16"/>
        <v>Friday</v>
      </c>
      <c r="E169" s="1" t="str">
        <f t="shared" si="17"/>
        <v>Weekday</v>
      </c>
      <c r="F169">
        <v>4960</v>
      </c>
      <c r="G169" t="s">
        <v>7</v>
      </c>
      <c r="H169" t="s">
        <v>227</v>
      </c>
      <c r="I169" t="s">
        <v>2</v>
      </c>
      <c r="J169" t="s">
        <v>3</v>
      </c>
      <c r="K169" t="s">
        <v>4</v>
      </c>
      <c r="L169" t="s">
        <v>85</v>
      </c>
      <c r="M169">
        <v>502</v>
      </c>
      <c r="N169" t="s">
        <v>65</v>
      </c>
      <c r="O169" s="2">
        <v>65</v>
      </c>
      <c r="P169" s="2">
        <v>4</v>
      </c>
      <c r="Q169" s="2">
        <f t="shared" si="14"/>
        <v>260</v>
      </c>
      <c r="R169" s="2">
        <v>134.39999388000001</v>
      </c>
      <c r="S169" s="2">
        <f t="shared" si="18"/>
        <v>125.60000611999999</v>
      </c>
      <c r="T169" s="2">
        <f t="shared" si="19"/>
        <v>33.599998470000003</v>
      </c>
      <c r="U169" t="str">
        <f t="shared" si="20"/>
        <v>Sep</v>
      </c>
    </row>
    <row r="170" spans="1:21" x14ac:dyDescent="0.3">
      <c r="A170">
        <v>11882</v>
      </c>
      <c r="B170" s="1">
        <v>44078</v>
      </c>
      <c r="C170" s="1" t="str">
        <f t="shared" si="15"/>
        <v>04-Sep-20</v>
      </c>
      <c r="D170" s="1" t="str">
        <f t="shared" si="16"/>
        <v>Friday</v>
      </c>
      <c r="E170" s="1" t="str">
        <f t="shared" si="17"/>
        <v>Weekday</v>
      </c>
      <c r="F170">
        <v>10316</v>
      </c>
      <c r="G170" t="s">
        <v>228</v>
      </c>
      <c r="H170" t="s">
        <v>167</v>
      </c>
      <c r="I170" t="s">
        <v>2</v>
      </c>
      <c r="J170" t="s">
        <v>3</v>
      </c>
      <c r="K170" t="s">
        <v>4</v>
      </c>
      <c r="L170" t="s">
        <v>85</v>
      </c>
      <c r="M170">
        <v>502</v>
      </c>
      <c r="N170" t="s">
        <v>65</v>
      </c>
      <c r="O170" s="2">
        <v>65</v>
      </c>
      <c r="P170" s="2">
        <v>4</v>
      </c>
      <c r="Q170" s="2">
        <f t="shared" si="14"/>
        <v>260</v>
      </c>
      <c r="R170" s="2">
        <v>134.39999388000001</v>
      </c>
      <c r="S170" s="2">
        <f t="shared" si="18"/>
        <v>125.60000611999999</v>
      </c>
      <c r="T170" s="2">
        <f t="shared" si="19"/>
        <v>33.599998470000003</v>
      </c>
      <c r="U170" t="str">
        <f t="shared" si="20"/>
        <v>Sep</v>
      </c>
    </row>
    <row r="171" spans="1:21" x14ac:dyDescent="0.3">
      <c r="A171">
        <v>65453</v>
      </c>
      <c r="B171" s="1">
        <v>44078</v>
      </c>
      <c r="C171" s="1" t="str">
        <f t="shared" si="15"/>
        <v>04-Sep-20</v>
      </c>
      <c r="D171" s="1" t="str">
        <f t="shared" si="16"/>
        <v>Friday</v>
      </c>
      <c r="E171" s="1" t="str">
        <f t="shared" si="17"/>
        <v>Weekday</v>
      </c>
      <c r="F171">
        <v>6034</v>
      </c>
      <c r="G171" t="s">
        <v>7</v>
      </c>
      <c r="H171" t="s">
        <v>69</v>
      </c>
      <c r="I171" t="s">
        <v>2</v>
      </c>
      <c r="J171" t="s">
        <v>3</v>
      </c>
      <c r="K171" t="s">
        <v>4</v>
      </c>
      <c r="L171" t="s">
        <v>85</v>
      </c>
      <c r="M171">
        <v>502</v>
      </c>
      <c r="N171" t="s">
        <v>65</v>
      </c>
      <c r="O171" s="2">
        <v>65</v>
      </c>
      <c r="P171" s="2">
        <v>4</v>
      </c>
      <c r="Q171" s="2">
        <f t="shared" si="14"/>
        <v>260</v>
      </c>
      <c r="R171" s="2">
        <v>134.39999388000001</v>
      </c>
      <c r="S171" s="2">
        <f t="shared" si="18"/>
        <v>125.60000611999999</v>
      </c>
      <c r="T171" s="2">
        <f t="shared" si="19"/>
        <v>33.599998470000003</v>
      </c>
      <c r="U171" t="str">
        <f t="shared" si="20"/>
        <v>Sep</v>
      </c>
    </row>
    <row r="172" spans="1:21" x14ac:dyDescent="0.3">
      <c r="A172">
        <v>18950</v>
      </c>
      <c r="B172" s="1">
        <v>44077</v>
      </c>
      <c r="C172" s="1" t="str">
        <f t="shared" si="15"/>
        <v>03-Sep-20</v>
      </c>
      <c r="D172" s="1" t="str">
        <f t="shared" si="16"/>
        <v>Thursday</v>
      </c>
      <c r="E172" s="1" t="str">
        <f t="shared" si="17"/>
        <v>Weekday</v>
      </c>
      <c r="F172">
        <v>6428</v>
      </c>
      <c r="G172" t="s">
        <v>7</v>
      </c>
      <c r="H172" t="s">
        <v>30</v>
      </c>
      <c r="I172" t="s">
        <v>27</v>
      </c>
      <c r="J172" t="s">
        <v>28</v>
      </c>
      <c r="K172" t="s">
        <v>4</v>
      </c>
      <c r="L172" t="s">
        <v>1076</v>
      </c>
      <c r="M172">
        <v>1004</v>
      </c>
      <c r="N172" t="s">
        <v>294</v>
      </c>
      <c r="O172" s="2">
        <v>460.58</v>
      </c>
      <c r="P172" s="2">
        <v>1</v>
      </c>
      <c r="Q172" s="2">
        <f t="shared" si="14"/>
        <v>460.58</v>
      </c>
      <c r="R172" s="2">
        <v>268.7900085</v>
      </c>
      <c r="S172" s="2">
        <f t="shared" si="18"/>
        <v>191.78999149999999</v>
      </c>
      <c r="T172" s="2">
        <f t="shared" si="19"/>
        <v>268.7900085</v>
      </c>
      <c r="U172" t="str">
        <f t="shared" si="20"/>
        <v>Sep</v>
      </c>
    </row>
    <row r="173" spans="1:21" x14ac:dyDescent="0.3">
      <c r="A173">
        <v>66758</v>
      </c>
      <c r="B173" s="1">
        <v>44076</v>
      </c>
      <c r="C173" s="1" t="str">
        <f t="shared" si="15"/>
        <v>02-Sep-20</v>
      </c>
      <c r="D173" s="1" t="str">
        <f t="shared" si="16"/>
        <v>Wednesday</v>
      </c>
      <c r="E173" s="1" t="str">
        <f t="shared" si="17"/>
        <v>Weekday</v>
      </c>
      <c r="F173">
        <v>4186</v>
      </c>
      <c r="G173" t="s">
        <v>7</v>
      </c>
      <c r="H173" t="s">
        <v>30</v>
      </c>
      <c r="I173" t="s">
        <v>27</v>
      </c>
      <c r="J173" t="s">
        <v>28</v>
      </c>
      <c r="K173" t="s">
        <v>4</v>
      </c>
      <c r="L173" t="s">
        <v>31</v>
      </c>
      <c r="M173">
        <v>957</v>
      </c>
      <c r="N173" t="s">
        <v>32</v>
      </c>
      <c r="O173" s="2">
        <v>80</v>
      </c>
      <c r="P173" s="2">
        <v>1</v>
      </c>
      <c r="Q173" s="2">
        <f t="shared" si="14"/>
        <v>80</v>
      </c>
      <c r="R173" s="2">
        <v>47.430000309999997</v>
      </c>
      <c r="S173" s="2">
        <f t="shared" si="18"/>
        <v>32.569999690000003</v>
      </c>
      <c r="T173" s="2">
        <f t="shared" si="19"/>
        <v>47.430000309999997</v>
      </c>
      <c r="U173" t="str">
        <f t="shared" si="20"/>
        <v>Sep</v>
      </c>
    </row>
    <row r="174" spans="1:21" x14ac:dyDescent="0.3">
      <c r="A174">
        <v>64705</v>
      </c>
      <c r="B174" s="1">
        <v>44075</v>
      </c>
      <c r="C174" s="1" t="str">
        <f t="shared" si="15"/>
        <v>01-Sep-20</v>
      </c>
      <c r="D174" s="1" t="str">
        <f t="shared" si="16"/>
        <v>Tuesday</v>
      </c>
      <c r="E174" s="1" t="str">
        <f t="shared" si="17"/>
        <v>Weekday</v>
      </c>
      <c r="F174">
        <v>11604</v>
      </c>
      <c r="G174" t="s">
        <v>229</v>
      </c>
      <c r="H174" t="s">
        <v>30</v>
      </c>
      <c r="I174" t="s">
        <v>27</v>
      </c>
      <c r="J174" t="s">
        <v>28</v>
      </c>
      <c r="K174" t="s">
        <v>4</v>
      </c>
      <c r="L174" t="s">
        <v>230</v>
      </c>
      <c r="M174">
        <v>305</v>
      </c>
      <c r="N174" t="s">
        <v>1077</v>
      </c>
      <c r="O174" s="2">
        <v>199</v>
      </c>
      <c r="P174" s="2">
        <v>1</v>
      </c>
      <c r="Q174" s="2">
        <f t="shared" si="14"/>
        <v>199</v>
      </c>
      <c r="R174" s="2">
        <v>107.34000014999999</v>
      </c>
      <c r="S174" s="2">
        <f t="shared" si="18"/>
        <v>91.659999850000005</v>
      </c>
      <c r="T174" s="2">
        <f t="shared" si="19"/>
        <v>107.34000014999999</v>
      </c>
      <c r="U174" t="str">
        <f t="shared" si="20"/>
        <v>Sep</v>
      </c>
    </row>
    <row r="175" spans="1:21" x14ac:dyDescent="0.3">
      <c r="A175">
        <v>18009</v>
      </c>
      <c r="B175" s="1">
        <v>44074</v>
      </c>
      <c r="C175" s="1" t="str">
        <f t="shared" si="15"/>
        <v>31-Aug-20</v>
      </c>
      <c r="D175" s="1" t="str">
        <f t="shared" si="16"/>
        <v>Monday</v>
      </c>
      <c r="E175" s="1" t="str">
        <f t="shared" si="17"/>
        <v>Weekday</v>
      </c>
      <c r="F175">
        <v>1222</v>
      </c>
      <c r="G175" t="s">
        <v>231</v>
      </c>
      <c r="H175" t="s">
        <v>30</v>
      </c>
      <c r="I175" t="s">
        <v>27</v>
      </c>
      <c r="J175" t="s">
        <v>28</v>
      </c>
      <c r="K175" t="s">
        <v>4</v>
      </c>
      <c r="L175" t="s">
        <v>1076</v>
      </c>
      <c r="M175">
        <v>1004</v>
      </c>
      <c r="N175" t="s">
        <v>294</v>
      </c>
      <c r="O175" s="2">
        <v>460.58</v>
      </c>
      <c r="P175" s="2">
        <v>1</v>
      </c>
      <c r="Q175" s="2">
        <f t="shared" si="14"/>
        <v>460.58</v>
      </c>
      <c r="R175" s="2">
        <v>268.7900085</v>
      </c>
      <c r="S175" s="2">
        <f t="shared" si="18"/>
        <v>191.78999149999999</v>
      </c>
      <c r="T175" s="2">
        <f t="shared" si="19"/>
        <v>268.7900085</v>
      </c>
      <c r="U175" t="str">
        <f t="shared" si="20"/>
        <v>Aug</v>
      </c>
    </row>
    <row r="176" spans="1:21" x14ac:dyDescent="0.3">
      <c r="A176">
        <v>16617</v>
      </c>
      <c r="B176" s="1">
        <v>44074</v>
      </c>
      <c r="C176" s="1" t="str">
        <f t="shared" si="15"/>
        <v>31-Aug-20</v>
      </c>
      <c r="D176" s="1" t="str">
        <f t="shared" si="16"/>
        <v>Monday</v>
      </c>
      <c r="E176" s="1" t="str">
        <f t="shared" si="17"/>
        <v>Weekday</v>
      </c>
      <c r="F176">
        <v>4047</v>
      </c>
      <c r="G176" t="s">
        <v>21</v>
      </c>
      <c r="H176" t="s">
        <v>30</v>
      </c>
      <c r="I176" t="s">
        <v>27</v>
      </c>
      <c r="J176" t="s">
        <v>28</v>
      </c>
      <c r="K176" t="s">
        <v>4</v>
      </c>
      <c r="L176" t="s">
        <v>5</v>
      </c>
      <c r="M176">
        <v>810</v>
      </c>
      <c r="N176" t="s">
        <v>6</v>
      </c>
      <c r="O176" s="2">
        <v>18.989999999999998</v>
      </c>
      <c r="P176" s="2">
        <v>1</v>
      </c>
      <c r="Q176" s="2">
        <f t="shared" si="14"/>
        <v>18.989999999999998</v>
      </c>
      <c r="R176" s="2">
        <v>10.510000229999999</v>
      </c>
      <c r="S176" s="2">
        <f t="shared" si="18"/>
        <v>8.4799997699999992</v>
      </c>
      <c r="T176" s="2">
        <f t="shared" si="19"/>
        <v>10.510000229999999</v>
      </c>
      <c r="U176" t="str">
        <f t="shared" si="20"/>
        <v>Aug</v>
      </c>
    </row>
    <row r="177" spans="1:21" x14ac:dyDescent="0.3">
      <c r="A177">
        <v>19665</v>
      </c>
      <c r="B177" s="1">
        <v>44073</v>
      </c>
      <c r="C177" s="1" t="str">
        <f t="shared" si="15"/>
        <v>30-Aug-20</v>
      </c>
      <c r="D177" s="1" t="str">
        <f t="shared" si="16"/>
        <v>Sunday</v>
      </c>
      <c r="E177" s="1" t="str">
        <f t="shared" si="17"/>
        <v>Weekend</v>
      </c>
      <c r="F177">
        <v>951</v>
      </c>
      <c r="G177" t="s">
        <v>232</v>
      </c>
      <c r="H177" t="s">
        <v>30</v>
      </c>
      <c r="I177" t="s">
        <v>27</v>
      </c>
      <c r="J177" t="s">
        <v>28</v>
      </c>
      <c r="K177" t="s">
        <v>4</v>
      </c>
      <c r="L177" t="s">
        <v>1076</v>
      </c>
      <c r="M177">
        <v>1004</v>
      </c>
      <c r="N177" t="s">
        <v>294</v>
      </c>
      <c r="O177" s="2">
        <v>460.58</v>
      </c>
      <c r="P177" s="2">
        <v>1</v>
      </c>
      <c r="Q177" s="2">
        <f t="shared" si="14"/>
        <v>460.58</v>
      </c>
      <c r="R177" s="2">
        <v>268.7900085</v>
      </c>
      <c r="S177" s="2">
        <f t="shared" si="18"/>
        <v>191.78999149999999</v>
      </c>
      <c r="T177" s="2">
        <f t="shared" si="19"/>
        <v>268.7900085</v>
      </c>
      <c r="U177" t="str">
        <f t="shared" si="20"/>
        <v>Aug</v>
      </c>
    </row>
    <row r="178" spans="1:21" x14ac:dyDescent="0.3">
      <c r="A178">
        <v>44388</v>
      </c>
      <c r="B178" s="1">
        <v>44072</v>
      </c>
      <c r="C178" s="1" t="str">
        <f t="shared" si="15"/>
        <v>29-Aug-20</v>
      </c>
      <c r="D178" s="1" t="str">
        <f t="shared" si="16"/>
        <v>Saturday</v>
      </c>
      <c r="E178" s="1" t="str">
        <f t="shared" si="17"/>
        <v>Weekend</v>
      </c>
      <c r="F178">
        <v>468</v>
      </c>
      <c r="G178" t="s">
        <v>233</v>
      </c>
      <c r="H178" t="s">
        <v>30</v>
      </c>
      <c r="I178" t="s">
        <v>27</v>
      </c>
      <c r="J178" t="s">
        <v>28</v>
      </c>
      <c r="K178" t="s">
        <v>4</v>
      </c>
      <c r="L178" t="s">
        <v>31</v>
      </c>
      <c r="M178">
        <v>957</v>
      </c>
      <c r="N178" t="s">
        <v>32</v>
      </c>
      <c r="O178" s="2">
        <v>80</v>
      </c>
      <c r="P178" s="2">
        <v>1</v>
      </c>
      <c r="Q178" s="2">
        <f t="shared" si="14"/>
        <v>80</v>
      </c>
      <c r="R178" s="2">
        <v>47.430000309999997</v>
      </c>
      <c r="S178" s="2">
        <f t="shared" si="18"/>
        <v>32.569999690000003</v>
      </c>
      <c r="T178" s="2">
        <f t="shared" si="19"/>
        <v>47.430000309999997</v>
      </c>
      <c r="U178" t="str">
        <f t="shared" si="20"/>
        <v>Aug</v>
      </c>
    </row>
    <row r="179" spans="1:21" x14ac:dyDescent="0.3">
      <c r="A179">
        <v>12224</v>
      </c>
      <c r="B179" s="1">
        <v>44071</v>
      </c>
      <c r="C179" s="1" t="str">
        <f t="shared" si="15"/>
        <v>28-Aug-20</v>
      </c>
      <c r="D179" s="1" t="str">
        <f t="shared" si="16"/>
        <v>Friday</v>
      </c>
      <c r="E179" s="1" t="str">
        <f t="shared" si="17"/>
        <v>Weekday</v>
      </c>
      <c r="F179">
        <v>7357</v>
      </c>
      <c r="G179" t="s">
        <v>7</v>
      </c>
      <c r="H179" t="s">
        <v>30</v>
      </c>
      <c r="I179" t="s">
        <v>27</v>
      </c>
      <c r="J179" t="s">
        <v>28</v>
      </c>
      <c r="K179" t="s">
        <v>4</v>
      </c>
      <c r="L179" t="s">
        <v>31</v>
      </c>
      <c r="M179">
        <v>957</v>
      </c>
      <c r="N179" t="s">
        <v>32</v>
      </c>
      <c r="O179" s="2">
        <v>80</v>
      </c>
      <c r="P179" s="2">
        <v>1</v>
      </c>
      <c r="Q179" s="2">
        <f t="shared" si="14"/>
        <v>80</v>
      </c>
      <c r="R179" s="2">
        <v>47.430000309999997</v>
      </c>
      <c r="S179" s="2">
        <f t="shared" si="18"/>
        <v>32.569999690000003</v>
      </c>
      <c r="T179" s="2">
        <f t="shared" si="19"/>
        <v>47.430000309999997</v>
      </c>
      <c r="U179" t="str">
        <f t="shared" si="20"/>
        <v>Aug</v>
      </c>
    </row>
    <row r="180" spans="1:21" x14ac:dyDescent="0.3">
      <c r="A180">
        <v>19126</v>
      </c>
      <c r="B180" s="1">
        <v>44069</v>
      </c>
      <c r="C180" s="1" t="str">
        <f t="shared" si="15"/>
        <v>26-Aug-20</v>
      </c>
      <c r="D180" s="1" t="str">
        <f t="shared" si="16"/>
        <v>Wednesday</v>
      </c>
      <c r="E180" s="1" t="str">
        <f t="shared" si="17"/>
        <v>Weekday</v>
      </c>
      <c r="F180">
        <v>10070</v>
      </c>
      <c r="G180" t="s">
        <v>234</v>
      </c>
      <c r="H180" t="s">
        <v>30</v>
      </c>
      <c r="I180" t="s">
        <v>27</v>
      </c>
      <c r="J180" t="s">
        <v>28</v>
      </c>
      <c r="K180" t="s">
        <v>4</v>
      </c>
      <c r="L180" t="s">
        <v>31</v>
      </c>
      <c r="M180">
        <v>957</v>
      </c>
      <c r="N180" t="s">
        <v>32</v>
      </c>
      <c r="O180" s="2">
        <v>80</v>
      </c>
      <c r="P180" s="2">
        <v>1</v>
      </c>
      <c r="Q180" s="2">
        <f t="shared" si="14"/>
        <v>80</v>
      </c>
      <c r="R180" s="2">
        <v>47.430000309999997</v>
      </c>
      <c r="S180" s="2">
        <f t="shared" si="18"/>
        <v>32.569999690000003</v>
      </c>
      <c r="T180" s="2">
        <f t="shared" si="19"/>
        <v>47.430000309999997</v>
      </c>
      <c r="U180" t="str">
        <f t="shared" si="20"/>
        <v>Aug</v>
      </c>
    </row>
    <row r="181" spans="1:21" x14ac:dyDescent="0.3">
      <c r="A181">
        <v>10814</v>
      </c>
      <c r="B181" s="1">
        <v>44069</v>
      </c>
      <c r="C181" s="1" t="str">
        <f t="shared" si="15"/>
        <v>26-Aug-20</v>
      </c>
      <c r="D181" s="1" t="str">
        <f t="shared" si="16"/>
        <v>Wednesday</v>
      </c>
      <c r="E181" s="1" t="str">
        <f t="shared" si="17"/>
        <v>Weekday</v>
      </c>
      <c r="F181">
        <v>9608</v>
      </c>
      <c r="G181" t="s">
        <v>235</v>
      </c>
      <c r="H181" t="s">
        <v>236</v>
      </c>
      <c r="I181" t="s">
        <v>2</v>
      </c>
      <c r="J181" t="s">
        <v>3</v>
      </c>
      <c r="K181" t="s">
        <v>44</v>
      </c>
      <c r="L181" t="s">
        <v>42</v>
      </c>
      <c r="M181">
        <v>365</v>
      </c>
      <c r="N181" t="s">
        <v>10</v>
      </c>
      <c r="O181" s="2">
        <v>94.75</v>
      </c>
      <c r="P181" s="2">
        <v>4</v>
      </c>
      <c r="Q181" s="2">
        <f t="shared" si="14"/>
        <v>379</v>
      </c>
      <c r="R181" s="2">
        <v>122.2799988</v>
      </c>
      <c r="S181" s="2">
        <f t="shared" si="18"/>
        <v>256.72000120000001</v>
      </c>
      <c r="T181" s="2">
        <f t="shared" si="19"/>
        <v>30.5699997</v>
      </c>
      <c r="U181" t="str">
        <f t="shared" si="20"/>
        <v>Aug</v>
      </c>
    </row>
    <row r="182" spans="1:21" x14ac:dyDescent="0.3">
      <c r="A182">
        <v>19126</v>
      </c>
      <c r="B182" s="1">
        <v>44068</v>
      </c>
      <c r="C182" s="1" t="str">
        <f t="shared" si="15"/>
        <v>25-Aug-20</v>
      </c>
      <c r="D182" s="1" t="str">
        <f t="shared" si="16"/>
        <v>Tuesday</v>
      </c>
      <c r="E182" s="1" t="str">
        <f t="shared" si="17"/>
        <v>Weekday</v>
      </c>
      <c r="F182">
        <v>10070</v>
      </c>
      <c r="G182" t="s">
        <v>234</v>
      </c>
      <c r="H182" t="s">
        <v>30</v>
      </c>
      <c r="I182" t="s">
        <v>27</v>
      </c>
      <c r="J182" t="s">
        <v>28</v>
      </c>
      <c r="K182" t="s">
        <v>4</v>
      </c>
      <c r="L182" t="s">
        <v>1076</v>
      </c>
      <c r="M182">
        <v>1004</v>
      </c>
      <c r="N182" t="s">
        <v>294</v>
      </c>
      <c r="O182" s="2">
        <v>460.58</v>
      </c>
      <c r="P182" s="2">
        <v>1</v>
      </c>
      <c r="Q182" s="2">
        <f t="shared" si="14"/>
        <v>460.58</v>
      </c>
      <c r="R182" s="2">
        <v>268.7900085</v>
      </c>
      <c r="S182" s="2">
        <f t="shared" si="18"/>
        <v>191.78999149999999</v>
      </c>
      <c r="T182" s="2">
        <f t="shared" si="19"/>
        <v>268.7900085</v>
      </c>
      <c r="U182" t="str">
        <f t="shared" si="20"/>
        <v>Aug</v>
      </c>
    </row>
    <row r="183" spans="1:21" x14ac:dyDescent="0.3">
      <c r="A183">
        <v>15380</v>
      </c>
      <c r="B183" s="1">
        <v>44068</v>
      </c>
      <c r="C183" s="1" t="str">
        <f t="shared" si="15"/>
        <v>25-Aug-20</v>
      </c>
      <c r="D183" s="1" t="str">
        <f t="shared" si="16"/>
        <v>Tuesday</v>
      </c>
      <c r="E183" s="1" t="str">
        <f t="shared" si="17"/>
        <v>Weekday</v>
      </c>
      <c r="F183">
        <v>7504</v>
      </c>
      <c r="G183" t="s">
        <v>7</v>
      </c>
      <c r="H183" t="s">
        <v>237</v>
      </c>
      <c r="I183" t="s">
        <v>2</v>
      </c>
      <c r="J183" t="s">
        <v>3</v>
      </c>
      <c r="K183" t="s">
        <v>44</v>
      </c>
      <c r="L183" t="s">
        <v>42</v>
      </c>
      <c r="M183">
        <v>365</v>
      </c>
      <c r="N183" t="s">
        <v>10</v>
      </c>
      <c r="O183" s="2">
        <v>94.75</v>
      </c>
      <c r="P183" s="2">
        <v>4</v>
      </c>
      <c r="Q183" s="2">
        <f t="shared" si="14"/>
        <v>379</v>
      </c>
      <c r="R183" s="2">
        <v>122.2799988</v>
      </c>
      <c r="S183" s="2">
        <f t="shared" si="18"/>
        <v>256.72000120000001</v>
      </c>
      <c r="T183" s="2">
        <f t="shared" si="19"/>
        <v>30.5699997</v>
      </c>
      <c r="U183" t="str">
        <f t="shared" si="20"/>
        <v>Aug</v>
      </c>
    </row>
    <row r="184" spans="1:21" x14ac:dyDescent="0.3">
      <c r="A184">
        <v>19024</v>
      </c>
      <c r="B184" s="1">
        <v>44068</v>
      </c>
      <c r="C184" s="1" t="str">
        <f t="shared" si="15"/>
        <v>25-Aug-20</v>
      </c>
      <c r="D184" s="1" t="str">
        <f t="shared" si="16"/>
        <v>Tuesday</v>
      </c>
      <c r="E184" s="1" t="str">
        <f t="shared" si="17"/>
        <v>Weekday</v>
      </c>
      <c r="F184">
        <v>9867</v>
      </c>
      <c r="G184" t="s">
        <v>238</v>
      </c>
      <c r="H184" t="s">
        <v>239</v>
      </c>
      <c r="I184" t="s">
        <v>2</v>
      </c>
      <c r="J184" t="s">
        <v>3</v>
      </c>
      <c r="K184" t="s">
        <v>44</v>
      </c>
      <c r="L184" t="s">
        <v>240</v>
      </c>
      <c r="M184">
        <v>835</v>
      </c>
      <c r="N184" t="s">
        <v>6</v>
      </c>
      <c r="O184" s="2">
        <v>185</v>
      </c>
      <c r="P184" s="2">
        <v>4</v>
      </c>
      <c r="Q184" s="2">
        <f t="shared" si="14"/>
        <v>740</v>
      </c>
      <c r="R184" s="2">
        <v>411.96000672000002</v>
      </c>
      <c r="S184" s="2">
        <f t="shared" si="18"/>
        <v>328.03999327999998</v>
      </c>
      <c r="T184" s="2">
        <f t="shared" si="19"/>
        <v>102.99000168000001</v>
      </c>
      <c r="U184" t="str">
        <f t="shared" si="20"/>
        <v>Aug</v>
      </c>
    </row>
    <row r="185" spans="1:21" x14ac:dyDescent="0.3">
      <c r="A185">
        <v>11110</v>
      </c>
      <c r="B185" s="1">
        <v>44067</v>
      </c>
      <c r="C185" s="1" t="str">
        <f t="shared" si="15"/>
        <v>24-Aug-20</v>
      </c>
      <c r="D185" s="1" t="str">
        <f t="shared" si="16"/>
        <v>Monday</v>
      </c>
      <c r="E185" s="1" t="str">
        <f t="shared" si="17"/>
        <v>Weekday</v>
      </c>
      <c r="F185">
        <v>1461</v>
      </c>
      <c r="G185" t="s">
        <v>241</v>
      </c>
      <c r="H185" t="s">
        <v>30</v>
      </c>
      <c r="I185" t="s">
        <v>27</v>
      </c>
      <c r="J185" t="s">
        <v>28</v>
      </c>
      <c r="K185" t="s">
        <v>4</v>
      </c>
      <c r="L185" t="s">
        <v>1076</v>
      </c>
      <c r="M185">
        <v>1004</v>
      </c>
      <c r="N185" t="s">
        <v>294</v>
      </c>
      <c r="O185" s="2">
        <v>460.58</v>
      </c>
      <c r="P185" s="2">
        <v>1</v>
      </c>
      <c r="Q185" s="2">
        <f t="shared" si="14"/>
        <v>460.58</v>
      </c>
      <c r="R185" s="2">
        <v>268.7900085</v>
      </c>
      <c r="S185" s="2">
        <f t="shared" si="18"/>
        <v>191.78999149999999</v>
      </c>
      <c r="T185" s="2">
        <f t="shared" si="19"/>
        <v>268.7900085</v>
      </c>
      <c r="U185" t="str">
        <f t="shared" si="20"/>
        <v>Aug</v>
      </c>
    </row>
    <row r="186" spans="1:21" x14ac:dyDescent="0.3">
      <c r="A186">
        <v>16107</v>
      </c>
      <c r="B186" s="1">
        <v>44067</v>
      </c>
      <c r="C186" s="1" t="str">
        <f t="shared" si="15"/>
        <v>24-Aug-20</v>
      </c>
      <c r="D186" s="1" t="str">
        <f t="shared" si="16"/>
        <v>Monday</v>
      </c>
      <c r="E186" s="1" t="str">
        <f t="shared" si="17"/>
        <v>Weekday</v>
      </c>
      <c r="F186">
        <v>1902</v>
      </c>
      <c r="G186" t="s">
        <v>242</v>
      </c>
      <c r="H186" t="s">
        <v>243</v>
      </c>
      <c r="I186" t="s">
        <v>2</v>
      </c>
      <c r="J186" t="s">
        <v>3</v>
      </c>
      <c r="K186" t="s">
        <v>44</v>
      </c>
      <c r="L186" t="s">
        <v>42</v>
      </c>
      <c r="M186">
        <v>365</v>
      </c>
      <c r="N186" t="s">
        <v>10</v>
      </c>
      <c r="O186" s="2">
        <v>94.75</v>
      </c>
      <c r="P186" s="2">
        <v>4</v>
      </c>
      <c r="Q186" s="2">
        <f t="shared" si="14"/>
        <v>379</v>
      </c>
      <c r="R186" s="2">
        <v>122.2799988</v>
      </c>
      <c r="S186" s="2">
        <f t="shared" si="18"/>
        <v>256.72000120000001</v>
      </c>
      <c r="T186" s="2">
        <f t="shared" si="19"/>
        <v>30.5699997</v>
      </c>
      <c r="U186" t="str">
        <f t="shared" si="20"/>
        <v>Aug</v>
      </c>
    </row>
    <row r="187" spans="1:21" x14ac:dyDescent="0.3">
      <c r="A187">
        <v>10459</v>
      </c>
      <c r="B187" s="1">
        <v>44067</v>
      </c>
      <c r="C187" s="1" t="str">
        <f t="shared" si="15"/>
        <v>24-Aug-20</v>
      </c>
      <c r="D187" s="1" t="str">
        <f t="shared" si="16"/>
        <v>Monday</v>
      </c>
      <c r="E187" s="1" t="str">
        <f t="shared" si="17"/>
        <v>Weekday</v>
      </c>
      <c r="F187">
        <v>9814</v>
      </c>
      <c r="G187" t="s">
        <v>7</v>
      </c>
      <c r="H187" t="s">
        <v>43</v>
      </c>
      <c r="I187" t="s">
        <v>2</v>
      </c>
      <c r="J187" t="s">
        <v>3</v>
      </c>
      <c r="K187" t="s">
        <v>44</v>
      </c>
      <c r="L187" t="s">
        <v>70</v>
      </c>
      <c r="M187">
        <v>926</v>
      </c>
      <c r="N187" t="s">
        <v>6</v>
      </c>
      <c r="O187" s="2">
        <v>14.99</v>
      </c>
      <c r="P187" s="2">
        <v>4</v>
      </c>
      <c r="Q187" s="2">
        <f t="shared" si="14"/>
        <v>59.96</v>
      </c>
      <c r="R187" s="2">
        <v>28.319999696</v>
      </c>
      <c r="S187" s="2">
        <f t="shared" si="18"/>
        <v>31.640000304000001</v>
      </c>
      <c r="T187" s="2">
        <f t="shared" si="19"/>
        <v>7.079999924</v>
      </c>
      <c r="U187" t="str">
        <f t="shared" si="20"/>
        <v>Aug</v>
      </c>
    </row>
    <row r="188" spans="1:21" x14ac:dyDescent="0.3">
      <c r="A188">
        <v>19131</v>
      </c>
      <c r="B188" s="1">
        <v>44066</v>
      </c>
      <c r="C188" s="1" t="str">
        <f t="shared" si="15"/>
        <v>23-Aug-20</v>
      </c>
      <c r="D188" s="1" t="str">
        <f t="shared" si="16"/>
        <v>Sunday</v>
      </c>
      <c r="E188" s="1" t="str">
        <f t="shared" si="17"/>
        <v>Weekend</v>
      </c>
      <c r="F188">
        <v>6388</v>
      </c>
      <c r="G188" t="s">
        <v>7</v>
      </c>
      <c r="H188" t="s">
        <v>30</v>
      </c>
      <c r="I188" t="s">
        <v>27</v>
      </c>
      <c r="J188" t="s">
        <v>28</v>
      </c>
      <c r="K188" t="s">
        <v>4</v>
      </c>
      <c r="L188" t="s">
        <v>1076</v>
      </c>
      <c r="M188">
        <v>1004</v>
      </c>
      <c r="N188" t="s">
        <v>294</v>
      </c>
      <c r="O188" s="2">
        <v>460.58</v>
      </c>
      <c r="P188" s="2">
        <v>1</v>
      </c>
      <c r="Q188" s="2">
        <f t="shared" si="14"/>
        <v>460.58</v>
      </c>
      <c r="R188" s="2">
        <v>268.7900085</v>
      </c>
      <c r="S188" s="2">
        <f t="shared" si="18"/>
        <v>191.78999149999999</v>
      </c>
      <c r="T188" s="2">
        <f t="shared" si="19"/>
        <v>268.7900085</v>
      </c>
      <c r="U188" t="str">
        <f t="shared" si="20"/>
        <v>Aug</v>
      </c>
    </row>
    <row r="189" spans="1:21" x14ac:dyDescent="0.3">
      <c r="A189">
        <v>14957</v>
      </c>
      <c r="B189" s="1">
        <v>44066</v>
      </c>
      <c r="C189" s="1" t="str">
        <f t="shared" si="15"/>
        <v>23-Aug-20</v>
      </c>
      <c r="D189" s="1" t="str">
        <f t="shared" si="16"/>
        <v>Sunday</v>
      </c>
      <c r="E189" s="1" t="str">
        <f t="shared" si="17"/>
        <v>Weekend</v>
      </c>
      <c r="F189">
        <v>9821</v>
      </c>
      <c r="G189" t="s">
        <v>7</v>
      </c>
      <c r="H189" t="s">
        <v>244</v>
      </c>
      <c r="I189" t="s">
        <v>2</v>
      </c>
      <c r="J189" t="s">
        <v>3</v>
      </c>
      <c r="K189" t="s">
        <v>44</v>
      </c>
      <c r="L189" t="s">
        <v>5</v>
      </c>
      <c r="M189">
        <v>810</v>
      </c>
      <c r="N189" t="s">
        <v>6</v>
      </c>
      <c r="O189" s="2">
        <v>18.989999999999998</v>
      </c>
      <c r="P189" s="2">
        <v>4</v>
      </c>
      <c r="Q189" s="2">
        <f t="shared" si="14"/>
        <v>75.959999999999994</v>
      </c>
      <c r="R189" s="2">
        <v>42.040000919999997</v>
      </c>
      <c r="S189" s="2">
        <f t="shared" si="18"/>
        <v>33.919999079999997</v>
      </c>
      <c r="T189" s="2">
        <f t="shared" si="19"/>
        <v>10.510000229999999</v>
      </c>
      <c r="U189" t="str">
        <f t="shared" si="20"/>
        <v>Aug</v>
      </c>
    </row>
    <row r="190" spans="1:21" x14ac:dyDescent="0.3">
      <c r="A190">
        <v>19544</v>
      </c>
      <c r="B190" s="1">
        <v>44065</v>
      </c>
      <c r="C190" s="1" t="str">
        <f t="shared" si="15"/>
        <v>22-Aug-20</v>
      </c>
      <c r="D190" s="1" t="str">
        <f t="shared" si="16"/>
        <v>Saturday</v>
      </c>
      <c r="E190" s="1" t="str">
        <f t="shared" si="17"/>
        <v>Weekend</v>
      </c>
      <c r="F190">
        <v>5292</v>
      </c>
      <c r="G190" t="s">
        <v>245</v>
      </c>
      <c r="H190" t="s">
        <v>30</v>
      </c>
      <c r="I190" t="s">
        <v>27</v>
      </c>
      <c r="J190" t="s">
        <v>28</v>
      </c>
      <c r="K190" t="s">
        <v>4</v>
      </c>
      <c r="L190" t="s">
        <v>1076</v>
      </c>
      <c r="M190">
        <v>1004</v>
      </c>
      <c r="N190" t="s">
        <v>294</v>
      </c>
      <c r="O190" s="2">
        <v>460.58</v>
      </c>
      <c r="P190" s="2">
        <v>1</v>
      </c>
      <c r="Q190" s="2">
        <f t="shared" si="14"/>
        <v>460.58</v>
      </c>
      <c r="R190" s="2">
        <v>268.7900085</v>
      </c>
      <c r="S190" s="2">
        <f t="shared" si="18"/>
        <v>191.78999149999999</v>
      </c>
      <c r="T190" s="2">
        <f t="shared" si="19"/>
        <v>268.7900085</v>
      </c>
      <c r="U190" t="str">
        <f t="shared" si="20"/>
        <v>Aug</v>
      </c>
    </row>
    <row r="191" spans="1:21" x14ac:dyDescent="0.3">
      <c r="A191">
        <v>49839</v>
      </c>
      <c r="B191" s="1">
        <v>44065</v>
      </c>
      <c r="C191" s="1" t="str">
        <f t="shared" si="15"/>
        <v>22-Aug-20</v>
      </c>
      <c r="D191" s="1" t="str">
        <f t="shared" si="16"/>
        <v>Saturday</v>
      </c>
      <c r="E191" s="1" t="str">
        <f t="shared" si="17"/>
        <v>Weekend</v>
      </c>
      <c r="F191">
        <v>1759</v>
      </c>
      <c r="G191" t="s">
        <v>246</v>
      </c>
      <c r="H191" t="s">
        <v>247</v>
      </c>
      <c r="I191" t="s">
        <v>2</v>
      </c>
      <c r="J191" t="s">
        <v>3</v>
      </c>
      <c r="K191" t="s">
        <v>44</v>
      </c>
      <c r="L191" t="s">
        <v>109</v>
      </c>
      <c r="M191">
        <v>627</v>
      </c>
      <c r="N191" t="s">
        <v>6</v>
      </c>
      <c r="O191" s="2">
        <v>165</v>
      </c>
      <c r="P191" s="2">
        <v>4</v>
      </c>
      <c r="Q191" s="2">
        <f t="shared" si="14"/>
        <v>660</v>
      </c>
      <c r="R191" s="2">
        <v>490.9200136</v>
      </c>
      <c r="S191" s="2">
        <f t="shared" si="18"/>
        <v>169.0799864</v>
      </c>
      <c r="T191" s="2">
        <f t="shared" si="19"/>
        <v>122.7300034</v>
      </c>
      <c r="U191" t="str">
        <f t="shared" si="20"/>
        <v>Aug</v>
      </c>
    </row>
    <row r="192" spans="1:21" x14ac:dyDescent="0.3">
      <c r="A192">
        <v>24438</v>
      </c>
      <c r="B192" s="1">
        <v>44065</v>
      </c>
      <c r="C192" s="1" t="str">
        <f t="shared" si="15"/>
        <v>22-Aug-20</v>
      </c>
      <c r="D192" s="1" t="str">
        <f t="shared" si="16"/>
        <v>Saturday</v>
      </c>
      <c r="E192" s="1" t="str">
        <f t="shared" si="17"/>
        <v>Weekend</v>
      </c>
      <c r="F192">
        <v>12038</v>
      </c>
      <c r="G192" t="s">
        <v>7</v>
      </c>
      <c r="H192" t="s">
        <v>225</v>
      </c>
      <c r="I192" t="s">
        <v>2</v>
      </c>
      <c r="J192" t="s">
        <v>3</v>
      </c>
      <c r="K192" t="s">
        <v>4</v>
      </c>
      <c r="L192" t="s">
        <v>9</v>
      </c>
      <c r="M192">
        <v>403</v>
      </c>
      <c r="N192" t="s">
        <v>10</v>
      </c>
      <c r="O192" s="2">
        <v>133.37</v>
      </c>
      <c r="P192" s="2">
        <v>1</v>
      </c>
      <c r="Q192" s="2">
        <f t="shared" si="14"/>
        <v>133.37</v>
      </c>
      <c r="R192" s="2">
        <v>84.590000149999995</v>
      </c>
      <c r="S192" s="2">
        <f t="shared" si="18"/>
        <v>48.77999985000001</v>
      </c>
      <c r="T192" s="2">
        <f t="shared" si="19"/>
        <v>84.590000149999995</v>
      </c>
      <c r="U192" t="str">
        <f t="shared" si="20"/>
        <v>Aug</v>
      </c>
    </row>
    <row r="193" spans="1:21" x14ac:dyDescent="0.3">
      <c r="A193">
        <v>14612</v>
      </c>
      <c r="B193" s="1">
        <v>44064</v>
      </c>
      <c r="C193" s="1" t="str">
        <f t="shared" si="15"/>
        <v>21-Aug-20</v>
      </c>
      <c r="D193" s="1" t="str">
        <f t="shared" si="16"/>
        <v>Friday</v>
      </c>
      <c r="E193" s="1" t="str">
        <f t="shared" si="17"/>
        <v>Weekday</v>
      </c>
      <c r="F193">
        <v>1928</v>
      </c>
      <c r="G193" t="s">
        <v>248</v>
      </c>
      <c r="H193" t="s">
        <v>30</v>
      </c>
      <c r="I193" t="s">
        <v>27</v>
      </c>
      <c r="J193" t="s">
        <v>28</v>
      </c>
      <c r="K193" t="s">
        <v>4</v>
      </c>
      <c r="L193" t="s">
        <v>31</v>
      </c>
      <c r="M193">
        <v>957</v>
      </c>
      <c r="N193" t="s">
        <v>32</v>
      </c>
      <c r="O193" s="2">
        <v>80</v>
      </c>
      <c r="P193" s="2">
        <v>1</v>
      </c>
      <c r="Q193" s="2">
        <f t="shared" si="14"/>
        <v>80</v>
      </c>
      <c r="R193" s="2">
        <v>47.430000309999997</v>
      </c>
      <c r="S193" s="2">
        <f t="shared" si="18"/>
        <v>32.569999690000003</v>
      </c>
      <c r="T193" s="2">
        <f t="shared" si="19"/>
        <v>47.430000309999997</v>
      </c>
      <c r="U193" t="str">
        <f t="shared" si="20"/>
        <v>Aug</v>
      </c>
    </row>
    <row r="194" spans="1:21" x14ac:dyDescent="0.3">
      <c r="A194">
        <v>13790</v>
      </c>
      <c r="B194" s="1">
        <v>44064</v>
      </c>
      <c r="C194" s="1" t="str">
        <f t="shared" si="15"/>
        <v>21-Aug-20</v>
      </c>
      <c r="D194" s="1" t="str">
        <f t="shared" si="16"/>
        <v>Friday</v>
      </c>
      <c r="E194" s="1" t="str">
        <f t="shared" si="17"/>
        <v>Weekday</v>
      </c>
      <c r="F194">
        <v>9663</v>
      </c>
      <c r="G194" t="s">
        <v>141</v>
      </c>
      <c r="H194" t="s">
        <v>249</v>
      </c>
      <c r="I194" t="s">
        <v>250</v>
      </c>
      <c r="J194" t="s">
        <v>3</v>
      </c>
      <c r="K194" t="s">
        <v>44</v>
      </c>
      <c r="L194" t="s">
        <v>109</v>
      </c>
      <c r="M194">
        <v>627</v>
      </c>
      <c r="N194" t="s">
        <v>6</v>
      </c>
      <c r="O194" s="2">
        <v>165</v>
      </c>
      <c r="P194" s="2">
        <v>4</v>
      </c>
      <c r="Q194" s="2">
        <f t="shared" ref="Q194:Q257" si="21">O194*P194</f>
        <v>660</v>
      </c>
      <c r="R194" s="2">
        <v>490.9200136</v>
      </c>
      <c r="S194" s="2">
        <f t="shared" si="18"/>
        <v>169.0799864</v>
      </c>
      <c r="T194" s="2">
        <f t="shared" si="19"/>
        <v>122.7300034</v>
      </c>
      <c r="U194" t="str">
        <f t="shared" si="20"/>
        <v>Aug</v>
      </c>
    </row>
    <row r="195" spans="1:21" x14ac:dyDescent="0.3">
      <c r="A195">
        <v>12867</v>
      </c>
      <c r="B195" s="1">
        <v>44063</v>
      </c>
      <c r="C195" s="1" t="str">
        <f t="shared" ref="C195:C258" si="22">TEXT(B195,"dd-mmm-yy")</f>
        <v>20-Aug-20</v>
      </c>
      <c r="D195" s="1" t="str">
        <f t="shared" ref="D195:D258" si="23">TEXT(B195,"dddd")</f>
        <v>Thursday</v>
      </c>
      <c r="E195" s="1" t="str">
        <f t="shared" ref="E195:E258" si="24">IF(WEEKDAY(B195,2)&gt;5,"Weekend","Weekday")</f>
        <v>Weekday</v>
      </c>
      <c r="F195">
        <v>882</v>
      </c>
      <c r="G195" t="s">
        <v>7</v>
      </c>
      <c r="H195" t="s">
        <v>30</v>
      </c>
      <c r="I195" t="s">
        <v>27</v>
      </c>
      <c r="J195" t="s">
        <v>28</v>
      </c>
      <c r="K195" t="s">
        <v>4</v>
      </c>
      <c r="L195" t="s">
        <v>31</v>
      </c>
      <c r="M195">
        <v>957</v>
      </c>
      <c r="N195" t="s">
        <v>32</v>
      </c>
      <c r="O195" s="2">
        <v>80</v>
      </c>
      <c r="P195" s="2">
        <v>1</v>
      </c>
      <c r="Q195" s="2">
        <f t="shared" si="21"/>
        <v>80</v>
      </c>
      <c r="R195" s="2">
        <v>47.430000309999997</v>
      </c>
      <c r="S195" s="2">
        <f t="shared" ref="S195:S258" si="25">Q195-R195</f>
        <v>32.569999690000003</v>
      </c>
      <c r="T195" s="2">
        <f t="shared" ref="T195:T258" si="26">IF(P195&gt;0,R195/P195,0)</f>
        <v>47.430000309999997</v>
      </c>
      <c r="U195" t="str">
        <f t="shared" ref="U195:U258" si="27">TEXT(B195,"mmm")</f>
        <v>Aug</v>
      </c>
    </row>
    <row r="196" spans="1:21" x14ac:dyDescent="0.3">
      <c r="A196">
        <v>11152</v>
      </c>
      <c r="B196" s="1">
        <v>44062</v>
      </c>
      <c r="C196" s="1" t="str">
        <f t="shared" si="22"/>
        <v>19-Aug-20</v>
      </c>
      <c r="D196" s="1" t="str">
        <f t="shared" si="23"/>
        <v>Wednesday</v>
      </c>
      <c r="E196" s="1" t="str">
        <f t="shared" si="24"/>
        <v>Weekday</v>
      </c>
      <c r="F196">
        <v>11597</v>
      </c>
      <c r="G196" t="s">
        <v>7</v>
      </c>
      <c r="H196" t="s">
        <v>30</v>
      </c>
      <c r="I196" t="s">
        <v>27</v>
      </c>
      <c r="J196" t="s">
        <v>28</v>
      </c>
      <c r="K196" t="s">
        <v>4</v>
      </c>
      <c r="L196" t="s">
        <v>251</v>
      </c>
      <c r="M196">
        <v>905</v>
      </c>
      <c r="N196" t="s">
        <v>6</v>
      </c>
      <c r="O196" s="2">
        <v>52.99</v>
      </c>
      <c r="P196" s="2">
        <v>1</v>
      </c>
      <c r="Q196" s="2">
        <f t="shared" si="21"/>
        <v>52.99</v>
      </c>
      <c r="R196" s="2">
        <v>35.86000061</v>
      </c>
      <c r="S196" s="2">
        <f t="shared" si="25"/>
        <v>17.129999390000002</v>
      </c>
      <c r="T196" s="2">
        <f t="shared" si="26"/>
        <v>35.86000061</v>
      </c>
      <c r="U196" t="str">
        <f t="shared" si="27"/>
        <v>Aug</v>
      </c>
    </row>
    <row r="197" spans="1:21" x14ac:dyDescent="0.3">
      <c r="A197">
        <v>15152</v>
      </c>
      <c r="B197" s="1">
        <v>44062</v>
      </c>
      <c r="C197" s="1" t="str">
        <f t="shared" si="22"/>
        <v>19-Aug-20</v>
      </c>
      <c r="D197" s="1" t="str">
        <f t="shared" si="23"/>
        <v>Wednesday</v>
      </c>
      <c r="E197" s="1" t="str">
        <f t="shared" si="24"/>
        <v>Weekday</v>
      </c>
      <c r="F197">
        <v>11928</v>
      </c>
      <c r="G197" t="s">
        <v>143</v>
      </c>
      <c r="H197" t="s">
        <v>252</v>
      </c>
      <c r="I197" t="s">
        <v>2</v>
      </c>
      <c r="J197" t="s">
        <v>3</v>
      </c>
      <c r="K197" t="s">
        <v>44</v>
      </c>
      <c r="L197" t="s">
        <v>109</v>
      </c>
      <c r="M197">
        <v>627</v>
      </c>
      <c r="N197" t="s">
        <v>6</v>
      </c>
      <c r="O197" s="2">
        <v>165</v>
      </c>
      <c r="P197" s="2">
        <v>4</v>
      </c>
      <c r="Q197" s="2">
        <f t="shared" si="21"/>
        <v>660</v>
      </c>
      <c r="R197" s="2">
        <v>490.9200136</v>
      </c>
      <c r="S197" s="2">
        <f t="shared" si="25"/>
        <v>169.0799864</v>
      </c>
      <c r="T197" s="2">
        <f t="shared" si="26"/>
        <v>122.7300034</v>
      </c>
      <c r="U197" t="str">
        <f t="shared" si="27"/>
        <v>Aug</v>
      </c>
    </row>
    <row r="198" spans="1:21" x14ac:dyDescent="0.3">
      <c r="A198">
        <v>68084</v>
      </c>
      <c r="B198" s="1">
        <v>44061</v>
      </c>
      <c r="C198" s="1" t="str">
        <f t="shared" si="22"/>
        <v>18-Aug-20</v>
      </c>
      <c r="D198" s="1" t="str">
        <f t="shared" si="23"/>
        <v>Tuesday</v>
      </c>
      <c r="E198" s="1" t="str">
        <f t="shared" si="24"/>
        <v>Weekday</v>
      </c>
      <c r="F198">
        <v>11674</v>
      </c>
      <c r="G198" t="s">
        <v>253</v>
      </c>
      <c r="H198" t="s">
        <v>30</v>
      </c>
      <c r="I198" t="s">
        <v>27</v>
      </c>
      <c r="J198" t="s">
        <v>28</v>
      </c>
      <c r="K198" t="s">
        <v>4</v>
      </c>
      <c r="L198" t="s">
        <v>85</v>
      </c>
      <c r="M198">
        <v>502</v>
      </c>
      <c r="N198" t="s">
        <v>65</v>
      </c>
      <c r="O198" s="2">
        <v>65</v>
      </c>
      <c r="P198" s="2">
        <v>1</v>
      </c>
      <c r="Q198" s="2">
        <f t="shared" si="21"/>
        <v>65</v>
      </c>
      <c r="R198" s="2">
        <v>33.599998470000003</v>
      </c>
      <c r="S198" s="2">
        <f t="shared" si="25"/>
        <v>31.400001529999997</v>
      </c>
      <c r="T198" s="2">
        <f t="shared" si="26"/>
        <v>33.599998470000003</v>
      </c>
      <c r="U198" t="str">
        <f t="shared" si="27"/>
        <v>Aug</v>
      </c>
    </row>
    <row r="199" spans="1:21" x14ac:dyDescent="0.3">
      <c r="A199">
        <v>18019</v>
      </c>
      <c r="B199" s="1">
        <v>44061</v>
      </c>
      <c r="C199" s="1" t="str">
        <f t="shared" si="22"/>
        <v>18-Aug-20</v>
      </c>
      <c r="D199" s="1" t="str">
        <f t="shared" si="23"/>
        <v>Tuesday</v>
      </c>
      <c r="E199" s="1" t="str">
        <f t="shared" si="24"/>
        <v>Weekday</v>
      </c>
      <c r="F199">
        <v>10823</v>
      </c>
      <c r="G199" t="s">
        <v>254</v>
      </c>
      <c r="H199" t="s">
        <v>255</v>
      </c>
      <c r="I199" t="s">
        <v>2</v>
      </c>
      <c r="J199" t="s">
        <v>3</v>
      </c>
      <c r="K199" t="s">
        <v>44</v>
      </c>
      <c r="L199" t="s">
        <v>85</v>
      </c>
      <c r="M199">
        <v>502</v>
      </c>
      <c r="N199" t="s">
        <v>65</v>
      </c>
      <c r="O199" s="2">
        <v>65</v>
      </c>
      <c r="P199" s="2">
        <v>4</v>
      </c>
      <c r="Q199" s="2">
        <f t="shared" si="21"/>
        <v>260</v>
      </c>
      <c r="R199" s="2">
        <v>134.39999388000001</v>
      </c>
      <c r="S199" s="2">
        <f t="shared" si="25"/>
        <v>125.60000611999999</v>
      </c>
      <c r="T199" s="2">
        <f t="shared" si="26"/>
        <v>33.599998470000003</v>
      </c>
      <c r="U199" t="str">
        <f t="shared" si="27"/>
        <v>Aug</v>
      </c>
    </row>
    <row r="200" spans="1:21" x14ac:dyDescent="0.3">
      <c r="A200">
        <v>11110</v>
      </c>
      <c r="B200" s="1">
        <v>44060</v>
      </c>
      <c r="C200" s="1" t="str">
        <f t="shared" si="22"/>
        <v>17-Aug-20</v>
      </c>
      <c r="D200" s="1" t="str">
        <f t="shared" si="23"/>
        <v>Monday</v>
      </c>
      <c r="E200" s="1" t="str">
        <f t="shared" si="24"/>
        <v>Weekday</v>
      </c>
      <c r="F200">
        <v>1461</v>
      </c>
      <c r="G200" t="s">
        <v>241</v>
      </c>
      <c r="H200" t="s">
        <v>30</v>
      </c>
      <c r="I200" t="s">
        <v>27</v>
      </c>
      <c r="J200" t="s">
        <v>28</v>
      </c>
      <c r="K200" t="s">
        <v>4</v>
      </c>
      <c r="L200" t="s">
        <v>85</v>
      </c>
      <c r="M200">
        <v>502</v>
      </c>
      <c r="N200" t="s">
        <v>65</v>
      </c>
      <c r="O200" s="2">
        <v>65</v>
      </c>
      <c r="P200" s="2">
        <v>1</v>
      </c>
      <c r="Q200" s="2">
        <f t="shared" si="21"/>
        <v>65</v>
      </c>
      <c r="R200" s="2">
        <v>33.599998470000003</v>
      </c>
      <c r="S200" s="2">
        <f t="shared" si="25"/>
        <v>31.400001529999997</v>
      </c>
      <c r="T200" s="2">
        <f t="shared" si="26"/>
        <v>33.599998470000003</v>
      </c>
      <c r="U200" t="str">
        <f t="shared" si="27"/>
        <v>Aug</v>
      </c>
    </row>
    <row r="201" spans="1:21" x14ac:dyDescent="0.3">
      <c r="A201">
        <v>15655</v>
      </c>
      <c r="B201" s="1">
        <v>44060</v>
      </c>
      <c r="C201" s="1" t="str">
        <f t="shared" si="22"/>
        <v>17-Aug-20</v>
      </c>
      <c r="D201" s="1" t="str">
        <f t="shared" si="23"/>
        <v>Monday</v>
      </c>
      <c r="E201" s="1" t="str">
        <f t="shared" si="24"/>
        <v>Weekday</v>
      </c>
      <c r="F201">
        <v>2278</v>
      </c>
      <c r="G201" t="s">
        <v>7</v>
      </c>
      <c r="H201" t="s">
        <v>12</v>
      </c>
      <c r="I201" t="s">
        <v>2</v>
      </c>
      <c r="J201" t="s">
        <v>3</v>
      </c>
      <c r="K201" t="s">
        <v>44</v>
      </c>
      <c r="L201" t="s">
        <v>109</v>
      </c>
      <c r="M201">
        <v>627</v>
      </c>
      <c r="N201" t="s">
        <v>6</v>
      </c>
      <c r="O201" s="2">
        <v>165</v>
      </c>
      <c r="P201" s="2">
        <v>4</v>
      </c>
      <c r="Q201" s="2">
        <f t="shared" si="21"/>
        <v>660</v>
      </c>
      <c r="R201" s="2">
        <v>490.9200136</v>
      </c>
      <c r="S201" s="2">
        <f t="shared" si="25"/>
        <v>169.0799864</v>
      </c>
      <c r="T201" s="2">
        <f t="shared" si="26"/>
        <v>122.7300034</v>
      </c>
      <c r="U201" t="str">
        <f t="shared" si="27"/>
        <v>Aug</v>
      </c>
    </row>
    <row r="202" spans="1:21" x14ac:dyDescent="0.3">
      <c r="A202">
        <v>19501</v>
      </c>
      <c r="B202" s="1">
        <v>44059</v>
      </c>
      <c r="C202" s="1" t="str">
        <f t="shared" si="22"/>
        <v>16-Aug-20</v>
      </c>
      <c r="D202" s="1" t="str">
        <f t="shared" si="23"/>
        <v>Sunday</v>
      </c>
      <c r="E202" s="1" t="str">
        <f t="shared" si="24"/>
        <v>Weekend</v>
      </c>
      <c r="F202">
        <v>870</v>
      </c>
      <c r="G202" t="s">
        <v>256</v>
      </c>
      <c r="H202" t="s">
        <v>30</v>
      </c>
      <c r="I202" t="s">
        <v>27</v>
      </c>
      <c r="J202" t="s">
        <v>28</v>
      </c>
      <c r="K202" t="s">
        <v>4</v>
      </c>
      <c r="L202" t="s">
        <v>109</v>
      </c>
      <c r="M202">
        <v>627</v>
      </c>
      <c r="N202" t="s">
        <v>6</v>
      </c>
      <c r="O202" s="2">
        <v>165</v>
      </c>
      <c r="P202" s="2">
        <v>1</v>
      </c>
      <c r="Q202" s="2">
        <f t="shared" si="21"/>
        <v>165</v>
      </c>
      <c r="R202" s="2">
        <v>122.7300034</v>
      </c>
      <c r="S202" s="2">
        <f t="shared" si="25"/>
        <v>42.269996599999999</v>
      </c>
      <c r="T202" s="2">
        <f t="shared" si="26"/>
        <v>122.7300034</v>
      </c>
      <c r="U202" t="str">
        <f t="shared" si="27"/>
        <v>Aug</v>
      </c>
    </row>
    <row r="203" spans="1:21" x14ac:dyDescent="0.3">
      <c r="A203">
        <v>15530</v>
      </c>
      <c r="B203" s="1">
        <v>44058</v>
      </c>
      <c r="C203" s="1" t="str">
        <f t="shared" si="22"/>
        <v>15-Aug-20</v>
      </c>
      <c r="D203" s="1" t="str">
        <f t="shared" si="23"/>
        <v>Saturday</v>
      </c>
      <c r="E203" s="1" t="str">
        <f t="shared" si="24"/>
        <v>Weekend</v>
      </c>
      <c r="F203">
        <v>12005</v>
      </c>
      <c r="G203" t="s">
        <v>257</v>
      </c>
      <c r="H203" t="s">
        <v>30</v>
      </c>
      <c r="I203" t="s">
        <v>27</v>
      </c>
      <c r="J203" t="s">
        <v>28</v>
      </c>
      <c r="K203" t="s">
        <v>4</v>
      </c>
      <c r="L203" t="s">
        <v>9</v>
      </c>
      <c r="M203">
        <v>403</v>
      </c>
      <c r="N203" t="s">
        <v>10</v>
      </c>
      <c r="O203" s="2">
        <v>133.37</v>
      </c>
      <c r="P203" s="2">
        <v>1</v>
      </c>
      <c r="Q203" s="2">
        <f t="shared" si="21"/>
        <v>133.37</v>
      </c>
      <c r="R203" s="2">
        <v>84.590000149999995</v>
      </c>
      <c r="S203" s="2">
        <f t="shared" si="25"/>
        <v>48.77999985000001</v>
      </c>
      <c r="T203" s="2">
        <f t="shared" si="26"/>
        <v>84.590000149999995</v>
      </c>
      <c r="U203" t="str">
        <f t="shared" si="27"/>
        <v>Aug</v>
      </c>
    </row>
    <row r="204" spans="1:21" x14ac:dyDescent="0.3">
      <c r="A204">
        <v>75925</v>
      </c>
      <c r="B204" s="1">
        <v>44055</v>
      </c>
      <c r="C204" s="1" t="str">
        <f t="shared" si="22"/>
        <v>12-Aug-20</v>
      </c>
      <c r="D204" s="1" t="str">
        <f t="shared" si="23"/>
        <v>Wednesday</v>
      </c>
      <c r="E204" s="1" t="str">
        <f t="shared" si="24"/>
        <v>Weekday</v>
      </c>
      <c r="F204">
        <v>19478</v>
      </c>
      <c r="G204" t="s">
        <v>152</v>
      </c>
      <c r="H204" t="s">
        <v>148</v>
      </c>
      <c r="I204" t="s">
        <v>27</v>
      </c>
      <c r="J204" t="s">
        <v>3</v>
      </c>
      <c r="K204" t="s">
        <v>4</v>
      </c>
      <c r="L204" t="s">
        <v>13</v>
      </c>
      <c r="M204">
        <v>1360</v>
      </c>
      <c r="N204" t="s">
        <v>14</v>
      </c>
      <c r="O204" s="2">
        <v>370</v>
      </c>
      <c r="P204" s="2">
        <v>1</v>
      </c>
      <c r="Q204" s="2">
        <f t="shared" si="21"/>
        <v>370</v>
      </c>
      <c r="R204" s="2">
        <v>249.0899963</v>
      </c>
      <c r="S204" s="2">
        <f t="shared" si="25"/>
        <v>120.9100037</v>
      </c>
      <c r="T204" s="2">
        <f t="shared" si="26"/>
        <v>249.0899963</v>
      </c>
      <c r="U204" t="str">
        <f t="shared" si="27"/>
        <v>Aug</v>
      </c>
    </row>
    <row r="205" spans="1:21" x14ac:dyDescent="0.3">
      <c r="A205">
        <v>21868</v>
      </c>
      <c r="B205" s="1">
        <v>44054</v>
      </c>
      <c r="C205" s="1" t="str">
        <f t="shared" si="22"/>
        <v>11-Aug-20</v>
      </c>
      <c r="D205" s="1" t="str">
        <f t="shared" si="23"/>
        <v>Tuesday</v>
      </c>
      <c r="E205" s="1" t="str">
        <f t="shared" si="24"/>
        <v>Weekday</v>
      </c>
      <c r="F205">
        <v>11979</v>
      </c>
      <c r="G205" t="s">
        <v>7</v>
      </c>
      <c r="H205" t="s">
        <v>258</v>
      </c>
      <c r="I205" t="s">
        <v>2</v>
      </c>
      <c r="J205" t="s">
        <v>3</v>
      </c>
      <c r="K205" t="s">
        <v>4</v>
      </c>
      <c r="L205" t="s">
        <v>9</v>
      </c>
      <c r="M205">
        <v>403</v>
      </c>
      <c r="N205" t="s">
        <v>10</v>
      </c>
      <c r="O205" s="2">
        <v>133.37</v>
      </c>
      <c r="P205" s="2">
        <v>1</v>
      </c>
      <c r="Q205" s="2">
        <f t="shared" si="21"/>
        <v>133.37</v>
      </c>
      <c r="R205" s="2">
        <v>84.590000149999995</v>
      </c>
      <c r="S205" s="2">
        <f t="shared" si="25"/>
        <v>48.77999985000001</v>
      </c>
      <c r="T205" s="2">
        <f t="shared" si="26"/>
        <v>84.590000149999995</v>
      </c>
      <c r="U205" t="str">
        <f t="shared" si="27"/>
        <v>Aug</v>
      </c>
    </row>
    <row r="206" spans="1:21" x14ac:dyDescent="0.3">
      <c r="A206">
        <v>10831</v>
      </c>
      <c r="B206" s="1">
        <v>44051</v>
      </c>
      <c r="C206" s="1" t="str">
        <f t="shared" si="22"/>
        <v>08-Aug-20</v>
      </c>
      <c r="D206" s="1" t="str">
        <f t="shared" si="23"/>
        <v>Saturday</v>
      </c>
      <c r="E206" s="1" t="str">
        <f t="shared" si="24"/>
        <v>Weekend</v>
      </c>
      <c r="F206">
        <v>487</v>
      </c>
      <c r="G206" t="s">
        <v>259</v>
      </c>
      <c r="H206" t="s">
        <v>30</v>
      </c>
      <c r="I206" t="s">
        <v>27</v>
      </c>
      <c r="J206" t="s">
        <v>28</v>
      </c>
      <c r="K206" t="s">
        <v>4</v>
      </c>
      <c r="L206" t="s">
        <v>9</v>
      </c>
      <c r="M206">
        <v>403</v>
      </c>
      <c r="N206" t="s">
        <v>10</v>
      </c>
      <c r="O206" s="2">
        <v>133.37</v>
      </c>
      <c r="P206" s="2">
        <v>1</v>
      </c>
      <c r="Q206" s="2">
        <f t="shared" si="21"/>
        <v>133.37</v>
      </c>
      <c r="R206" s="2">
        <v>84.590000149999995</v>
      </c>
      <c r="S206" s="2">
        <f t="shared" si="25"/>
        <v>48.77999985000001</v>
      </c>
      <c r="T206" s="2">
        <f t="shared" si="26"/>
        <v>84.590000149999995</v>
      </c>
      <c r="U206" t="str">
        <f t="shared" si="27"/>
        <v>Aug</v>
      </c>
    </row>
    <row r="207" spans="1:21" x14ac:dyDescent="0.3">
      <c r="A207">
        <v>16953</v>
      </c>
      <c r="B207" s="1">
        <v>44048</v>
      </c>
      <c r="C207" s="1" t="str">
        <f t="shared" si="22"/>
        <v>05-Aug-20</v>
      </c>
      <c r="D207" s="1" t="str">
        <f t="shared" si="23"/>
        <v>Wednesday</v>
      </c>
      <c r="E207" s="1" t="str">
        <f t="shared" si="24"/>
        <v>Weekday</v>
      </c>
      <c r="F207">
        <v>2078</v>
      </c>
      <c r="G207" t="s">
        <v>38</v>
      </c>
      <c r="H207" t="s">
        <v>39</v>
      </c>
      <c r="I207" t="s">
        <v>27</v>
      </c>
      <c r="J207" t="s">
        <v>28</v>
      </c>
      <c r="K207" t="s">
        <v>4</v>
      </c>
      <c r="L207" t="s">
        <v>9</v>
      </c>
      <c r="M207">
        <v>403</v>
      </c>
      <c r="N207" t="s">
        <v>10</v>
      </c>
      <c r="O207" s="2">
        <v>133.37</v>
      </c>
      <c r="P207" s="2">
        <v>1</v>
      </c>
      <c r="Q207" s="2">
        <f t="shared" si="21"/>
        <v>133.37</v>
      </c>
      <c r="R207" s="2">
        <v>84.590000149999995</v>
      </c>
      <c r="S207" s="2">
        <f t="shared" si="25"/>
        <v>48.77999985000001</v>
      </c>
      <c r="T207" s="2">
        <f t="shared" si="26"/>
        <v>84.590000149999995</v>
      </c>
      <c r="U207" t="str">
        <f t="shared" si="27"/>
        <v>Aug</v>
      </c>
    </row>
    <row r="208" spans="1:21" x14ac:dyDescent="0.3">
      <c r="A208">
        <v>65965</v>
      </c>
      <c r="B208" s="1">
        <v>44046</v>
      </c>
      <c r="C208" s="1" t="str">
        <f t="shared" si="22"/>
        <v>03-Aug-20</v>
      </c>
      <c r="D208" s="1" t="str">
        <f t="shared" si="23"/>
        <v>Monday</v>
      </c>
      <c r="E208" s="1" t="str">
        <f t="shared" si="24"/>
        <v>Weekday</v>
      </c>
      <c r="F208">
        <v>12280</v>
      </c>
      <c r="G208" t="s">
        <v>7</v>
      </c>
      <c r="H208" t="s">
        <v>260</v>
      </c>
      <c r="I208" t="s">
        <v>2</v>
      </c>
      <c r="J208" t="s">
        <v>3</v>
      </c>
      <c r="K208" t="s">
        <v>44</v>
      </c>
      <c r="L208" t="s">
        <v>85</v>
      </c>
      <c r="M208">
        <v>502</v>
      </c>
      <c r="N208" t="s">
        <v>65</v>
      </c>
      <c r="O208" s="2">
        <v>65</v>
      </c>
      <c r="P208" s="2">
        <v>4</v>
      </c>
      <c r="Q208" s="2">
        <f t="shared" si="21"/>
        <v>260</v>
      </c>
      <c r="R208" s="2">
        <v>134.39999388000001</v>
      </c>
      <c r="S208" s="2">
        <f t="shared" si="25"/>
        <v>125.60000611999999</v>
      </c>
      <c r="T208" s="2">
        <f t="shared" si="26"/>
        <v>33.599998470000003</v>
      </c>
      <c r="U208" t="str">
        <f t="shared" si="27"/>
        <v>Aug</v>
      </c>
    </row>
    <row r="209" spans="1:21" x14ac:dyDescent="0.3">
      <c r="A209">
        <v>12535</v>
      </c>
      <c r="B209" s="1">
        <v>44045</v>
      </c>
      <c r="C209" s="1" t="str">
        <f t="shared" si="22"/>
        <v>02-Aug-20</v>
      </c>
      <c r="D209" s="1" t="str">
        <f t="shared" si="23"/>
        <v>Sunday</v>
      </c>
      <c r="E209" s="1" t="str">
        <f t="shared" si="24"/>
        <v>Weekend</v>
      </c>
      <c r="F209">
        <v>653</v>
      </c>
      <c r="G209" t="s">
        <v>261</v>
      </c>
      <c r="H209" t="s">
        <v>30</v>
      </c>
      <c r="I209" t="s">
        <v>27</v>
      </c>
      <c r="J209" t="s">
        <v>28</v>
      </c>
      <c r="K209" t="s">
        <v>4</v>
      </c>
      <c r="L209" t="s">
        <v>9</v>
      </c>
      <c r="M209">
        <v>403</v>
      </c>
      <c r="N209" t="s">
        <v>10</v>
      </c>
      <c r="O209" s="2">
        <v>133.37</v>
      </c>
      <c r="P209" s="2">
        <v>1</v>
      </c>
      <c r="Q209" s="2">
        <f t="shared" si="21"/>
        <v>133.37</v>
      </c>
      <c r="R209" s="2">
        <v>84.590000149999995</v>
      </c>
      <c r="S209" s="2">
        <f t="shared" si="25"/>
        <v>48.77999985000001</v>
      </c>
      <c r="T209" s="2">
        <f t="shared" si="26"/>
        <v>84.590000149999995</v>
      </c>
      <c r="U209" t="str">
        <f t="shared" si="27"/>
        <v>Aug</v>
      </c>
    </row>
    <row r="210" spans="1:21" x14ac:dyDescent="0.3">
      <c r="A210">
        <v>65701</v>
      </c>
      <c r="B210" s="1">
        <v>44045</v>
      </c>
      <c r="C210" s="1" t="str">
        <f t="shared" si="22"/>
        <v>02-Aug-20</v>
      </c>
      <c r="D210" s="1" t="str">
        <f t="shared" si="23"/>
        <v>Sunday</v>
      </c>
      <c r="E210" s="1" t="str">
        <f t="shared" si="24"/>
        <v>Weekend</v>
      </c>
      <c r="F210">
        <v>2141</v>
      </c>
      <c r="G210" t="s">
        <v>262</v>
      </c>
      <c r="H210" t="s">
        <v>263</v>
      </c>
      <c r="I210" t="s">
        <v>2</v>
      </c>
      <c r="J210" t="s">
        <v>3</v>
      </c>
      <c r="K210" t="s">
        <v>4</v>
      </c>
      <c r="L210" t="s">
        <v>85</v>
      </c>
      <c r="M210">
        <v>502</v>
      </c>
      <c r="N210" t="s">
        <v>65</v>
      </c>
      <c r="O210" s="2">
        <v>65</v>
      </c>
      <c r="P210" s="2">
        <v>4</v>
      </c>
      <c r="Q210" s="2">
        <f t="shared" si="21"/>
        <v>260</v>
      </c>
      <c r="R210" s="2">
        <v>134.39999388000001</v>
      </c>
      <c r="S210" s="2">
        <f t="shared" si="25"/>
        <v>125.60000611999999</v>
      </c>
      <c r="T210" s="2">
        <f t="shared" si="26"/>
        <v>33.599998470000003</v>
      </c>
      <c r="U210" t="str">
        <f t="shared" si="27"/>
        <v>Aug</v>
      </c>
    </row>
    <row r="211" spans="1:21" x14ac:dyDescent="0.3">
      <c r="A211">
        <v>10451</v>
      </c>
      <c r="B211" s="1">
        <v>44045</v>
      </c>
      <c r="C211" s="1" t="str">
        <f t="shared" si="22"/>
        <v>02-Aug-20</v>
      </c>
      <c r="D211" s="1" t="str">
        <f t="shared" si="23"/>
        <v>Sunday</v>
      </c>
      <c r="E211" s="1" t="str">
        <f t="shared" si="24"/>
        <v>Weekend</v>
      </c>
      <c r="F211">
        <v>11715</v>
      </c>
      <c r="G211" t="s">
        <v>7</v>
      </c>
      <c r="H211" t="s">
        <v>264</v>
      </c>
      <c r="I211" t="s">
        <v>2</v>
      </c>
      <c r="J211" t="s">
        <v>3</v>
      </c>
      <c r="K211" t="s">
        <v>4</v>
      </c>
      <c r="L211" t="s">
        <v>179</v>
      </c>
      <c r="M211">
        <v>44</v>
      </c>
      <c r="N211" t="s">
        <v>10</v>
      </c>
      <c r="O211" s="2">
        <v>94.75</v>
      </c>
      <c r="P211" s="2">
        <v>4</v>
      </c>
      <c r="Q211" s="2">
        <f t="shared" si="21"/>
        <v>379</v>
      </c>
      <c r="R211" s="2">
        <v>296.35998536</v>
      </c>
      <c r="S211" s="2">
        <f t="shared" si="25"/>
        <v>82.640014640000004</v>
      </c>
      <c r="T211" s="2">
        <f t="shared" si="26"/>
        <v>74.089996339999999</v>
      </c>
      <c r="U211" t="str">
        <f t="shared" si="27"/>
        <v>Aug</v>
      </c>
    </row>
    <row r="212" spans="1:21" x14ac:dyDescent="0.3">
      <c r="A212">
        <v>62130</v>
      </c>
      <c r="B212" s="1">
        <v>44044</v>
      </c>
      <c r="C212" s="1" t="str">
        <f t="shared" si="22"/>
        <v>01-Aug-20</v>
      </c>
      <c r="D212" s="1" t="str">
        <f t="shared" si="23"/>
        <v>Saturday</v>
      </c>
      <c r="E212" s="1" t="str">
        <f t="shared" si="24"/>
        <v>Weekend</v>
      </c>
      <c r="F212">
        <v>3971</v>
      </c>
      <c r="G212" t="s">
        <v>7</v>
      </c>
      <c r="H212" t="s">
        <v>265</v>
      </c>
      <c r="I212" t="s">
        <v>2</v>
      </c>
      <c r="J212" t="s">
        <v>3</v>
      </c>
      <c r="K212" t="s">
        <v>4</v>
      </c>
      <c r="L212" t="s">
        <v>85</v>
      </c>
      <c r="M212">
        <v>502</v>
      </c>
      <c r="N212" t="s">
        <v>65</v>
      </c>
      <c r="O212" s="2">
        <v>65</v>
      </c>
      <c r="P212" s="2">
        <v>4</v>
      </c>
      <c r="Q212" s="2">
        <f t="shared" si="21"/>
        <v>260</v>
      </c>
      <c r="R212" s="2">
        <v>134.39999388000001</v>
      </c>
      <c r="S212" s="2">
        <f t="shared" si="25"/>
        <v>125.60000611999999</v>
      </c>
      <c r="T212" s="2">
        <f t="shared" si="26"/>
        <v>33.599998470000003</v>
      </c>
      <c r="U212" t="str">
        <f t="shared" si="27"/>
        <v>Aug</v>
      </c>
    </row>
    <row r="213" spans="1:21" x14ac:dyDescent="0.3">
      <c r="A213">
        <v>12529</v>
      </c>
      <c r="B213" s="1">
        <v>44043</v>
      </c>
      <c r="C213" s="1" t="str">
        <f t="shared" si="22"/>
        <v>31-Jul-20</v>
      </c>
      <c r="D213" s="1" t="str">
        <f t="shared" si="23"/>
        <v>Friday</v>
      </c>
      <c r="E213" s="1" t="str">
        <f t="shared" si="24"/>
        <v>Weekday</v>
      </c>
      <c r="F213">
        <v>11741</v>
      </c>
      <c r="G213" t="s">
        <v>7</v>
      </c>
      <c r="H213" t="s">
        <v>128</v>
      </c>
      <c r="I213" t="s">
        <v>2</v>
      </c>
      <c r="J213" t="s">
        <v>3</v>
      </c>
      <c r="K213" t="s">
        <v>4</v>
      </c>
      <c r="L213" t="s">
        <v>85</v>
      </c>
      <c r="M213">
        <v>502</v>
      </c>
      <c r="N213" t="s">
        <v>65</v>
      </c>
      <c r="O213" s="2">
        <v>65</v>
      </c>
      <c r="P213" s="2">
        <v>4</v>
      </c>
      <c r="Q213" s="2">
        <f t="shared" si="21"/>
        <v>260</v>
      </c>
      <c r="R213" s="2">
        <v>134.39999388000001</v>
      </c>
      <c r="S213" s="2">
        <f t="shared" si="25"/>
        <v>125.60000611999999</v>
      </c>
      <c r="T213" s="2">
        <f t="shared" si="26"/>
        <v>33.599998470000003</v>
      </c>
      <c r="U213" t="str">
        <f t="shared" si="27"/>
        <v>Jul</v>
      </c>
    </row>
    <row r="214" spans="1:21" x14ac:dyDescent="0.3">
      <c r="A214">
        <v>64612</v>
      </c>
      <c r="B214" s="1">
        <v>44042</v>
      </c>
      <c r="C214" s="1" t="str">
        <f t="shared" si="22"/>
        <v>30-Jul-20</v>
      </c>
      <c r="D214" s="1" t="str">
        <f t="shared" si="23"/>
        <v>Thursday</v>
      </c>
      <c r="E214" s="1" t="str">
        <f t="shared" si="24"/>
        <v>Weekday</v>
      </c>
      <c r="F214">
        <v>12332</v>
      </c>
      <c r="G214" t="s">
        <v>266</v>
      </c>
      <c r="H214" t="s">
        <v>39</v>
      </c>
      <c r="I214" t="s">
        <v>2</v>
      </c>
      <c r="J214" t="s">
        <v>3</v>
      </c>
      <c r="K214" t="s">
        <v>4</v>
      </c>
      <c r="L214" t="s">
        <v>85</v>
      </c>
      <c r="M214">
        <v>502</v>
      </c>
      <c r="N214" t="s">
        <v>65</v>
      </c>
      <c r="O214" s="2">
        <v>65</v>
      </c>
      <c r="P214" s="2">
        <v>4</v>
      </c>
      <c r="Q214" s="2">
        <f t="shared" si="21"/>
        <v>260</v>
      </c>
      <c r="R214" s="2">
        <v>134.39999388000001</v>
      </c>
      <c r="S214" s="2">
        <f t="shared" si="25"/>
        <v>125.60000611999999</v>
      </c>
      <c r="T214" s="2">
        <f t="shared" si="26"/>
        <v>33.599998470000003</v>
      </c>
      <c r="U214" t="str">
        <f t="shared" si="27"/>
        <v>Jul</v>
      </c>
    </row>
    <row r="215" spans="1:21" x14ac:dyDescent="0.3">
      <c r="A215">
        <v>46951</v>
      </c>
      <c r="B215" s="1">
        <v>44041</v>
      </c>
      <c r="C215" s="1" t="str">
        <f t="shared" si="22"/>
        <v>29-Jul-20</v>
      </c>
      <c r="D215" s="1" t="str">
        <f t="shared" si="23"/>
        <v>Wednesday</v>
      </c>
      <c r="E215" s="1" t="str">
        <f t="shared" si="24"/>
        <v>Weekday</v>
      </c>
      <c r="F215">
        <v>6408</v>
      </c>
      <c r="G215" t="s">
        <v>267</v>
      </c>
      <c r="H215" t="s">
        <v>30</v>
      </c>
      <c r="I215" t="s">
        <v>27</v>
      </c>
      <c r="J215" t="s">
        <v>3</v>
      </c>
      <c r="K215" t="s">
        <v>4</v>
      </c>
      <c r="L215" t="s">
        <v>85</v>
      </c>
      <c r="M215">
        <v>502</v>
      </c>
      <c r="N215" t="s">
        <v>65</v>
      </c>
      <c r="O215" s="2">
        <v>65</v>
      </c>
      <c r="P215" s="2">
        <v>1</v>
      </c>
      <c r="Q215" s="2">
        <f t="shared" si="21"/>
        <v>65</v>
      </c>
      <c r="R215" s="2">
        <v>33.599998470000003</v>
      </c>
      <c r="S215" s="2">
        <f t="shared" si="25"/>
        <v>31.400001529999997</v>
      </c>
      <c r="T215" s="2">
        <f t="shared" si="26"/>
        <v>33.599998470000003</v>
      </c>
      <c r="U215" t="str">
        <f t="shared" si="27"/>
        <v>Jul</v>
      </c>
    </row>
    <row r="216" spans="1:21" x14ac:dyDescent="0.3">
      <c r="A216">
        <v>22792</v>
      </c>
      <c r="B216" s="1">
        <v>44041</v>
      </c>
      <c r="C216" s="1" t="str">
        <f t="shared" si="22"/>
        <v>29-Jul-20</v>
      </c>
      <c r="D216" s="1" t="str">
        <f t="shared" si="23"/>
        <v>Wednesday</v>
      </c>
      <c r="E216" s="1" t="str">
        <f t="shared" si="24"/>
        <v>Weekday</v>
      </c>
      <c r="F216">
        <v>7454</v>
      </c>
      <c r="G216" t="s">
        <v>268</v>
      </c>
      <c r="H216" t="s">
        <v>269</v>
      </c>
      <c r="I216" t="s">
        <v>2</v>
      </c>
      <c r="J216" t="s">
        <v>3</v>
      </c>
      <c r="K216" t="s">
        <v>4</v>
      </c>
      <c r="L216" t="s">
        <v>9</v>
      </c>
      <c r="M216">
        <v>403</v>
      </c>
      <c r="N216" t="s">
        <v>10</v>
      </c>
      <c r="O216" s="2">
        <v>133.37</v>
      </c>
      <c r="P216" s="2">
        <v>1</v>
      </c>
      <c r="Q216" s="2">
        <f t="shared" si="21"/>
        <v>133.37</v>
      </c>
      <c r="R216" s="2">
        <v>84.590000149999995</v>
      </c>
      <c r="S216" s="2">
        <f t="shared" si="25"/>
        <v>48.77999985000001</v>
      </c>
      <c r="T216" s="2">
        <f t="shared" si="26"/>
        <v>84.590000149999995</v>
      </c>
      <c r="U216" t="str">
        <f t="shared" si="27"/>
        <v>Jul</v>
      </c>
    </row>
    <row r="217" spans="1:21" x14ac:dyDescent="0.3">
      <c r="A217">
        <v>11885</v>
      </c>
      <c r="B217" s="1">
        <v>44041</v>
      </c>
      <c r="C217" s="1" t="str">
        <f t="shared" si="22"/>
        <v>29-Jul-20</v>
      </c>
      <c r="D217" s="1" t="str">
        <f t="shared" si="23"/>
        <v>Wednesday</v>
      </c>
      <c r="E217" s="1" t="str">
        <f t="shared" si="24"/>
        <v>Weekday</v>
      </c>
      <c r="F217">
        <v>188</v>
      </c>
      <c r="G217" t="s">
        <v>7</v>
      </c>
      <c r="H217" t="s">
        <v>34</v>
      </c>
      <c r="I217" t="s">
        <v>2</v>
      </c>
      <c r="J217" t="s">
        <v>3</v>
      </c>
      <c r="K217" t="s">
        <v>4</v>
      </c>
      <c r="L217" t="s">
        <v>85</v>
      </c>
      <c r="M217">
        <v>502</v>
      </c>
      <c r="N217" t="s">
        <v>65</v>
      </c>
      <c r="O217" s="2">
        <v>65</v>
      </c>
      <c r="P217" s="2">
        <v>4</v>
      </c>
      <c r="Q217" s="2">
        <f t="shared" si="21"/>
        <v>260</v>
      </c>
      <c r="R217" s="2">
        <v>134.39999388000001</v>
      </c>
      <c r="S217" s="2">
        <f t="shared" si="25"/>
        <v>125.60000611999999</v>
      </c>
      <c r="T217" s="2">
        <f t="shared" si="26"/>
        <v>33.599998470000003</v>
      </c>
      <c r="U217" t="str">
        <f t="shared" si="27"/>
        <v>Jul</v>
      </c>
    </row>
    <row r="218" spans="1:21" x14ac:dyDescent="0.3">
      <c r="A218">
        <v>31905</v>
      </c>
      <c r="B218" s="1">
        <v>44040</v>
      </c>
      <c r="C218" s="1" t="str">
        <f t="shared" si="22"/>
        <v>28-Jul-20</v>
      </c>
      <c r="D218" s="1" t="str">
        <f t="shared" si="23"/>
        <v>Tuesday</v>
      </c>
      <c r="E218" s="1" t="str">
        <f t="shared" si="24"/>
        <v>Weekday</v>
      </c>
      <c r="F218">
        <v>7060</v>
      </c>
      <c r="G218" t="s">
        <v>270</v>
      </c>
      <c r="H218" t="s">
        <v>271</v>
      </c>
      <c r="I218" t="s">
        <v>250</v>
      </c>
      <c r="J218" t="s">
        <v>3</v>
      </c>
      <c r="K218" t="s">
        <v>4</v>
      </c>
      <c r="L218" t="s">
        <v>45</v>
      </c>
      <c r="M218">
        <v>893</v>
      </c>
      <c r="N218" t="s">
        <v>6</v>
      </c>
      <c r="O218" s="2">
        <v>52.99</v>
      </c>
      <c r="P218" s="2">
        <v>5</v>
      </c>
      <c r="Q218" s="2">
        <f t="shared" si="21"/>
        <v>264.95</v>
      </c>
      <c r="R218" s="2">
        <v>181.84999465000001</v>
      </c>
      <c r="S218" s="2">
        <f t="shared" si="25"/>
        <v>83.100005349999975</v>
      </c>
      <c r="T218" s="2">
        <f t="shared" si="26"/>
        <v>36.369998930000001</v>
      </c>
      <c r="U218" t="str">
        <f t="shared" si="27"/>
        <v>Jul</v>
      </c>
    </row>
    <row r="219" spans="1:21" x14ac:dyDescent="0.3">
      <c r="A219">
        <v>13179</v>
      </c>
      <c r="B219" s="1">
        <v>44040</v>
      </c>
      <c r="C219" s="1" t="str">
        <f t="shared" si="22"/>
        <v>28-Jul-20</v>
      </c>
      <c r="D219" s="1" t="str">
        <f t="shared" si="23"/>
        <v>Tuesday</v>
      </c>
      <c r="E219" s="1" t="str">
        <f t="shared" si="24"/>
        <v>Weekday</v>
      </c>
      <c r="F219">
        <v>8703</v>
      </c>
      <c r="G219" t="s">
        <v>272</v>
      </c>
      <c r="H219" t="s">
        <v>273</v>
      </c>
      <c r="I219" t="s">
        <v>2</v>
      </c>
      <c r="J219" t="s">
        <v>3</v>
      </c>
      <c r="K219" t="s">
        <v>4</v>
      </c>
      <c r="L219" t="s">
        <v>42</v>
      </c>
      <c r="M219">
        <v>365</v>
      </c>
      <c r="N219" t="s">
        <v>10</v>
      </c>
      <c r="O219" s="2">
        <v>94.75</v>
      </c>
      <c r="P219" s="2">
        <v>4</v>
      </c>
      <c r="Q219" s="2">
        <f t="shared" si="21"/>
        <v>379</v>
      </c>
      <c r="R219" s="2">
        <v>122.2799988</v>
      </c>
      <c r="S219" s="2">
        <f t="shared" si="25"/>
        <v>256.72000120000001</v>
      </c>
      <c r="T219" s="2">
        <f t="shared" si="26"/>
        <v>30.5699997</v>
      </c>
      <c r="U219" t="str">
        <f t="shared" si="27"/>
        <v>Jul</v>
      </c>
    </row>
    <row r="220" spans="1:21" x14ac:dyDescent="0.3">
      <c r="A220">
        <v>63170</v>
      </c>
      <c r="B220" s="1">
        <v>44040</v>
      </c>
      <c r="C220" s="1" t="str">
        <f t="shared" si="22"/>
        <v>28-Jul-20</v>
      </c>
      <c r="D220" s="1" t="str">
        <f t="shared" si="23"/>
        <v>Tuesday</v>
      </c>
      <c r="E220" s="1" t="str">
        <f t="shared" si="24"/>
        <v>Weekday</v>
      </c>
      <c r="F220">
        <v>10961</v>
      </c>
      <c r="G220" t="s">
        <v>7</v>
      </c>
      <c r="H220" t="s">
        <v>274</v>
      </c>
      <c r="I220" t="s">
        <v>2</v>
      </c>
      <c r="J220" t="s">
        <v>3</v>
      </c>
      <c r="K220" t="s">
        <v>4</v>
      </c>
      <c r="L220" t="s">
        <v>85</v>
      </c>
      <c r="M220">
        <v>502</v>
      </c>
      <c r="N220" t="s">
        <v>65</v>
      </c>
      <c r="O220" s="2">
        <v>65</v>
      </c>
      <c r="P220" s="2">
        <v>4</v>
      </c>
      <c r="Q220" s="2">
        <f t="shared" si="21"/>
        <v>260</v>
      </c>
      <c r="R220" s="2">
        <v>134.39999388000001</v>
      </c>
      <c r="S220" s="2">
        <f t="shared" si="25"/>
        <v>125.60000611999999</v>
      </c>
      <c r="T220" s="2">
        <f t="shared" si="26"/>
        <v>33.599998470000003</v>
      </c>
      <c r="U220" t="str">
        <f t="shared" si="27"/>
        <v>Jul</v>
      </c>
    </row>
    <row r="221" spans="1:21" x14ac:dyDescent="0.3">
      <c r="A221">
        <v>34631</v>
      </c>
      <c r="B221" s="1">
        <v>44039</v>
      </c>
      <c r="C221" s="1" t="str">
        <f t="shared" si="22"/>
        <v>27-Jul-20</v>
      </c>
      <c r="D221" s="1" t="str">
        <f t="shared" si="23"/>
        <v>Monday</v>
      </c>
      <c r="E221" s="1" t="str">
        <f t="shared" si="24"/>
        <v>Weekday</v>
      </c>
      <c r="F221">
        <v>47</v>
      </c>
      <c r="G221" t="s">
        <v>275</v>
      </c>
      <c r="H221" t="s">
        <v>30</v>
      </c>
      <c r="I221" t="s">
        <v>27</v>
      </c>
      <c r="J221" t="s">
        <v>3</v>
      </c>
      <c r="K221" t="s">
        <v>4</v>
      </c>
      <c r="L221" t="s">
        <v>85</v>
      </c>
      <c r="M221">
        <v>502</v>
      </c>
      <c r="N221" t="s">
        <v>65</v>
      </c>
      <c r="O221" s="2">
        <v>65</v>
      </c>
      <c r="P221" s="2">
        <v>5</v>
      </c>
      <c r="Q221" s="2">
        <f t="shared" si="21"/>
        <v>325</v>
      </c>
      <c r="R221" s="2">
        <v>167.99999235000001</v>
      </c>
      <c r="S221" s="2">
        <f t="shared" si="25"/>
        <v>157.00000764999999</v>
      </c>
      <c r="T221" s="2">
        <f t="shared" si="26"/>
        <v>33.599998470000003</v>
      </c>
      <c r="U221" t="str">
        <f t="shared" si="27"/>
        <v>Jul</v>
      </c>
    </row>
    <row r="222" spans="1:21" x14ac:dyDescent="0.3">
      <c r="A222">
        <v>15819</v>
      </c>
      <c r="B222" s="1">
        <v>44039</v>
      </c>
      <c r="C222" s="1" t="str">
        <f t="shared" si="22"/>
        <v>27-Jul-20</v>
      </c>
      <c r="D222" s="1" t="str">
        <f t="shared" si="23"/>
        <v>Monday</v>
      </c>
      <c r="E222" s="1" t="str">
        <f t="shared" si="24"/>
        <v>Weekday</v>
      </c>
      <c r="F222">
        <v>1996</v>
      </c>
      <c r="G222" t="s">
        <v>7</v>
      </c>
      <c r="H222" t="s">
        <v>50</v>
      </c>
      <c r="I222" t="s">
        <v>2</v>
      </c>
      <c r="J222" t="s">
        <v>3</v>
      </c>
      <c r="K222" t="s">
        <v>4</v>
      </c>
      <c r="L222" t="s">
        <v>42</v>
      </c>
      <c r="M222">
        <v>365</v>
      </c>
      <c r="N222" t="s">
        <v>10</v>
      </c>
      <c r="O222" s="2">
        <v>94.75</v>
      </c>
      <c r="P222" s="2">
        <v>4</v>
      </c>
      <c r="Q222" s="2">
        <f t="shared" si="21"/>
        <v>379</v>
      </c>
      <c r="R222" s="2">
        <v>122.2799988</v>
      </c>
      <c r="S222" s="2">
        <f t="shared" si="25"/>
        <v>256.72000120000001</v>
      </c>
      <c r="T222" s="2">
        <f t="shared" si="26"/>
        <v>30.5699997</v>
      </c>
      <c r="U222" t="str">
        <f t="shared" si="27"/>
        <v>Jul</v>
      </c>
    </row>
    <row r="223" spans="1:21" x14ac:dyDescent="0.3">
      <c r="A223">
        <v>12158</v>
      </c>
      <c r="B223" s="1">
        <v>44039</v>
      </c>
      <c r="C223" s="1" t="str">
        <f t="shared" si="22"/>
        <v>27-Jul-20</v>
      </c>
      <c r="D223" s="1" t="str">
        <f t="shared" si="23"/>
        <v>Monday</v>
      </c>
      <c r="E223" s="1" t="str">
        <f t="shared" si="24"/>
        <v>Weekday</v>
      </c>
      <c r="F223">
        <v>9253</v>
      </c>
      <c r="G223" t="s">
        <v>7</v>
      </c>
      <c r="H223" t="s">
        <v>225</v>
      </c>
      <c r="I223" t="s">
        <v>2</v>
      </c>
      <c r="J223" t="s">
        <v>3</v>
      </c>
      <c r="K223" t="s">
        <v>4</v>
      </c>
      <c r="L223" t="s">
        <v>109</v>
      </c>
      <c r="M223">
        <v>627</v>
      </c>
      <c r="N223" t="s">
        <v>6</v>
      </c>
      <c r="O223" s="2">
        <v>165</v>
      </c>
      <c r="P223" s="2">
        <v>4</v>
      </c>
      <c r="Q223" s="2">
        <f t="shared" si="21"/>
        <v>660</v>
      </c>
      <c r="R223" s="2">
        <v>490.9200136</v>
      </c>
      <c r="S223" s="2">
        <f t="shared" si="25"/>
        <v>169.0799864</v>
      </c>
      <c r="T223" s="2">
        <f t="shared" si="26"/>
        <v>122.7300034</v>
      </c>
      <c r="U223" t="str">
        <f t="shared" si="27"/>
        <v>Jul</v>
      </c>
    </row>
    <row r="224" spans="1:21" x14ac:dyDescent="0.3">
      <c r="A224">
        <v>40645</v>
      </c>
      <c r="B224" s="1">
        <v>44038</v>
      </c>
      <c r="C224" s="1" t="str">
        <f t="shared" si="22"/>
        <v>26-Jul-20</v>
      </c>
      <c r="D224" s="1" t="str">
        <f t="shared" si="23"/>
        <v>Sunday</v>
      </c>
      <c r="E224" s="1" t="str">
        <f t="shared" si="24"/>
        <v>Weekend</v>
      </c>
      <c r="F224">
        <v>3104</v>
      </c>
      <c r="G224" t="s">
        <v>7</v>
      </c>
      <c r="H224" t="s">
        <v>36</v>
      </c>
      <c r="I224" t="s">
        <v>27</v>
      </c>
      <c r="J224" t="s">
        <v>3</v>
      </c>
      <c r="K224" t="s">
        <v>4</v>
      </c>
      <c r="L224" t="s">
        <v>85</v>
      </c>
      <c r="M224">
        <v>502</v>
      </c>
      <c r="N224" t="s">
        <v>65</v>
      </c>
      <c r="O224" s="2">
        <v>65</v>
      </c>
      <c r="P224" s="2">
        <v>5</v>
      </c>
      <c r="Q224" s="2">
        <f t="shared" si="21"/>
        <v>325</v>
      </c>
      <c r="R224" s="2">
        <v>167.99999235000001</v>
      </c>
      <c r="S224" s="2">
        <f t="shared" si="25"/>
        <v>157.00000764999999</v>
      </c>
      <c r="T224" s="2">
        <f t="shared" si="26"/>
        <v>33.599998470000003</v>
      </c>
      <c r="U224" t="str">
        <f t="shared" si="27"/>
        <v>Jul</v>
      </c>
    </row>
    <row r="225" spans="1:21" x14ac:dyDescent="0.3">
      <c r="A225">
        <v>14179</v>
      </c>
      <c r="B225" s="1">
        <v>44038</v>
      </c>
      <c r="C225" s="1" t="str">
        <f t="shared" si="22"/>
        <v>26-Jul-20</v>
      </c>
      <c r="D225" s="1" t="str">
        <f t="shared" si="23"/>
        <v>Sunday</v>
      </c>
      <c r="E225" s="1" t="str">
        <f t="shared" si="24"/>
        <v>Weekend</v>
      </c>
      <c r="F225">
        <v>11760</v>
      </c>
      <c r="G225" t="s">
        <v>7</v>
      </c>
      <c r="H225" t="s">
        <v>276</v>
      </c>
      <c r="I225" t="s">
        <v>2</v>
      </c>
      <c r="J225" t="s">
        <v>3</v>
      </c>
      <c r="K225" t="s">
        <v>4</v>
      </c>
      <c r="L225" t="s">
        <v>42</v>
      </c>
      <c r="M225">
        <v>365</v>
      </c>
      <c r="N225" t="s">
        <v>10</v>
      </c>
      <c r="O225" s="2">
        <v>94.75</v>
      </c>
      <c r="P225" s="2">
        <v>4</v>
      </c>
      <c r="Q225" s="2">
        <f t="shared" si="21"/>
        <v>379</v>
      </c>
      <c r="R225" s="2">
        <v>122.2799988</v>
      </c>
      <c r="S225" s="2">
        <f t="shared" si="25"/>
        <v>256.72000120000001</v>
      </c>
      <c r="T225" s="2">
        <f t="shared" si="26"/>
        <v>30.5699997</v>
      </c>
      <c r="U225" t="str">
        <f t="shared" si="27"/>
        <v>Jul</v>
      </c>
    </row>
    <row r="226" spans="1:21" x14ac:dyDescent="0.3">
      <c r="A226">
        <v>37180</v>
      </c>
      <c r="B226" s="1">
        <v>44037</v>
      </c>
      <c r="C226" s="1" t="str">
        <f t="shared" si="22"/>
        <v>25-Jul-20</v>
      </c>
      <c r="D226" s="1" t="str">
        <f t="shared" si="23"/>
        <v>Saturday</v>
      </c>
      <c r="E226" s="1" t="str">
        <f t="shared" si="24"/>
        <v>Weekend</v>
      </c>
      <c r="F226">
        <v>8608</v>
      </c>
      <c r="G226" t="s">
        <v>277</v>
      </c>
      <c r="H226" t="s">
        <v>39</v>
      </c>
      <c r="I226" t="s">
        <v>27</v>
      </c>
      <c r="J226" t="s">
        <v>3</v>
      </c>
      <c r="K226" t="s">
        <v>4</v>
      </c>
      <c r="L226" t="s">
        <v>109</v>
      </c>
      <c r="M226">
        <v>627</v>
      </c>
      <c r="N226" t="s">
        <v>6</v>
      </c>
      <c r="O226" s="2">
        <v>165</v>
      </c>
      <c r="P226" s="2">
        <v>5</v>
      </c>
      <c r="Q226" s="2">
        <f t="shared" si="21"/>
        <v>825</v>
      </c>
      <c r="R226" s="2">
        <v>613.65001700000005</v>
      </c>
      <c r="S226" s="2">
        <f t="shared" si="25"/>
        <v>211.34998299999995</v>
      </c>
      <c r="T226" s="2">
        <f t="shared" si="26"/>
        <v>122.73000340000002</v>
      </c>
      <c r="U226" t="str">
        <f t="shared" si="27"/>
        <v>Jul</v>
      </c>
    </row>
    <row r="227" spans="1:21" x14ac:dyDescent="0.3">
      <c r="A227">
        <v>37276</v>
      </c>
      <c r="B227" s="1">
        <v>44036</v>
      </c>
      <c r="C227" s="1" t="str">
        <f t="shared" si="22"/>
        <v>24-Jul-20</v>
      </c>
      <c r="D227" s="1" t="str">
        <f t="shared" si="23"/>
        <v>Friday</v>
      </c>
      <c r="E227" s="1" t="str">
        <f t="shared" si="24"/>
        <v>Weekday</v>
      </c>
      <c r="F227">
        <v>5820</v>
      </c>
      <c r="G227" t="s">
        <v>7</v>
      </c>
      <c r="H227" t="s">
        <v>121</v>
      </c>
      <c r="I227" t="s">
        <v>27</v>
      </c>
      <c r="J227" t="s">
        <v>3</v>
      </c>
      <c r="K227" t="s">
        <v>4</v>
      </c>
      <c r="L227" t="s">
        <v>42</v>
      </c>
      <c r="M227">
        <v>365</v>
      </c>
      <c r="N227" t="s">
        <v>10</v>
      </c>
      <c r="O227" s="2">
        <v>94.75</v>
      </c>
      <c r="P227" s="2">
        <v>5</v>
      </c>
      <c r="Q227" s="2">
        <f t="shared" si="21"/>
        <v>473.75</v>
      </c>
      <c r="R227" s="2">
        <v>152.8499985</v>
      </c>
      <c r="S227" s="2">
        <f t="shared" si="25"/>
        <v>320.90000150000003</v>
      </c>
      <c r="T227" s="2">
        <f t="shared" si="26"/>
        <v>30.5699997</v>
      </c>
      <c r="U227" t="str">
        <f t="shared" si="27"/>
        <v>Jul</v>
      </c>
    </row>
    <row r="228" spans="1:21" x14ac:dyDescent="0.3">
      <c r="A228">
        <v>31697</v>
      </c>
      <c r="B228" s="1">
        <v>44035</v>
      </c>
      <c r="C228" s="1" t="str">
        <f t="shared" si="22"/>
        <v>23-Jul-20</v>
      </c>
      <c r="D228" s="1" t="str">
        <f t="shared" si="23"/>
        <v>Thursday</v>
      </c>
      <c r="E228" s="1" t="str">
        <f t="shared" si="24"/>
        <v>Weekday</v>
      </c>
      <c r="F228">
        <v>1575</v>
      </c>
      <c r="G228" t="s">
        <v>278</v>
      </c>
      <c r="H228" t="s">
        <v>36</v>
      </c>
      <c r="I228" t="s">
        <v>27</v>
      </c>
      <c r="J228" t="s">
        <v>3</v>
      </c>
      <c r="K228" t="s">
        <v>4</v>
      </c>
      <c r="L228" t="s">
        <v>42</v>
      </c>
      <c r="M228">
        <v>365</v>
      </c>
      <c r="N228" t="s">
        <v>10</v>
      </c>
      <c r="O228" s="2">
        <v>94.75</v>
      </c>
      <c r="P228" s="2">
        <v>5</v>
      </c>
      <c r="Q228" s="2">
        <f t="shared" si="21"/>
        <v>473.75</v>
      </c>
      <c r="R228" s="2">
        <v>152.8499985</v>
      </c>
      <c r="S228" s="2">
        <f t="shared" si="25"/>
        <v>320.90000150000003</v>
      </c>
      <c r="T228" s="2">
        <f t="shared" si="26"/>
        <v>30.5699997</v>
      </c>
      <c r="U228" t="str">
        <f t="shared" si="27"/>
        <v>Jul</v>
      </c>
    </row>
    <row r="229" spans="1:21" x14ac:dyDescent="0.3">
      <c r="A229">
        <v>75934</v>
      </c>
      <c r="B229" s="1">
        <v>44035</v>
      </c>
      <c r="C229" s="1" t="str">
        <f t="shared" si="22"/>
        <v>23-Jul-20</v>
      </c>
      <c r="D229" s="1" t="str">
        <f t="shared" si="23"/>
        <v>Thursday</v>
      </c>
      <c r="E229" s="1" t="str">
        <f t="shared" si="24"/>
        <v>Weekday</v>
      </c>
      <c r="F229">
        <v>19487</v>
      </c>
      <c r="G229" t="s">
        <v>279</v>
      </c>
      <c r="H229" t="s">
        <v>148</v>
      </c>
      <c r="I229" t="s">
        <v>27</v>
      </c>
      <c r="J229" t="s">
        <v>3</v>
      </c>
      <c r="K229" t="s">
        <v>4</v>
      </c>
      <c r="L229" t="s">
        <v>13</v>
      </c>
      <c r="M229">
        <v>1360</v>
      </c>
      <c r="N229" t="s">
        <v>14</v>
      </c>
      <c r="O229" s="2">
        <v>370</v>
      </c>
      <c r="P229" s="2">
        <v>1</v>
      </c>
      <c r="Q229" s="2">
        <f t="shared" si="21"/>
        <v>370</v>
      </c>
      <c r="R229" s="2">
        <v>249.0899963</v>
      </c>
      <c r="S229" s="2">
        <f t="shared" si="25"/>
        <v>120.9100037</v>
      </c>
      <c r="T229" s="2">
        <f t="shared" si="26"/>
        <v>249.0899963</v>
      </c>
      <c r="U229" t="str">
        <f t="shared" si="27"/>
        <v>Jul</v>
      </c>
    </row>
    <row r="230" spans="1:21" x14ac:dyDescent="0.3">
      <c r="A230">
        <v>24661</v>
      </c>
      <c r="B230" s="1">
        <v>44034</v>
      </c>
      <c r="C230" s="1" t="str">
        <f t="shared" si="22"/>
        <v>22-Jul-20</v>
      </c>
      <c r="D230" s="1" t="str">
        <f t="shared" si="23"/>
        <v>Wednesday</v>
      </c>
      <c r="E230" s="1" t="str">
        <f t="shared" si="24"/>
        <v>Weekday</v>
      </c>
      <c r="F230">
        <v>5728</v>
      </c>
      <c r="G230" t="s">
        <v>280</v>
      </c>
      <c r="H230" t="s">
        <v>121</v>
      </c>
      <c r="I230" t="s">
        <v>27</v>
      </c>
      <c r="J230" t="s">
        <v>3</v>
      </c>
      <c r="K230" t="s">
        <v>4</v>
      </c>
      <c r="L230" t="s">
        <v>109</v>
      </c>
      <c r="M230">
        <v>627</v>
      </c>
      <c r="N230" t="s">
        <v>6</v>
      </c>
      <c r="O230" s="2">
        <v>165</v>
      </c>
      <c r="P230" s="2">
        <v>5</v>
      </c>
      <c r="Q230" s="2">
        <f t="shared" si="21"/>
        <v>825</v>
      </c>
      <c r="R230" s="2">
        <v>613.65001700000005</v>
      </c>
      <c r="S230" s="2">
        <f t="shared" si="25"/>
        <v>211.34998299999995</v>
      </c>
      <c r="T230" s="2">
        <f t="shared" si="26"/>
        <v>122.73000340000002</v>
      </c>
      <c r="U230" t="str">
        <f t="shared" si="27"/>
        <v>Jul</v>
      </c>
    </row>
    <row r="231" spans="1:21" x14ac:dyDescent="0.3">
      <c r="A231">
        <v>66760</v>
      </c>
      <c r="B231" s="1">
        <v>44030</v>
      </c>
      <c r="C231" s="1" t="str">
        <f t="shared" si="22"/>
        <v>18-Jul-20</v>
      </c>
      <c r="D231" s="1" t="str">
        <f t="shared" si="23"/>
        <v>Saturday</v>
      </c>
      <c r="E231" s="1" t="str">
        <f t="shared" si="24"/>
        <v>Weekend</v>
      </c>
      <c r="F231">
        <v>3938</v>
      </c>
      <c r="G231" t="s">
        <v>7</v>
      </c>
      <c r="H231" t="s">
        <v>281</v>
      </c>
      <c r="I231" t="s">
        <v>2</v>
      </c>
      <c r="J231" t="s">
        <v>3</v>
      </c>
      <c r="K231" t="s">
        <v>4</v>
      </c>
      <c r="L231" t="s">
        <v>42</v>
      </c>
      <c r="M231">
        <v>365</v>
      </c>
      <c r="N231" t="s">
        <v>10</v>
      </c>
      <c r="O231" s="2">
        <v>94.75</v>
      </c>
      <c r="P231" s="2">
        <v>4</v>
      </c>
      <c r="Q231" s="2">
        <f t="shared" si="21"/>
        <v>379</v>
      </c>
      <c r="R231" s="2">
        <v>122.2799988</v>
      </c>
      <c r="S231" s="2">
        <f t="shared" si="25"/>
        <v>256.72000120000001</v>
      </c>
      <c r="T231" s="2">
        <f t="shared" si="26"/>
        <v>30.5699997</v>
      </c>
      <c r="U231" t="str">
        <f t="shared" si="27"/>
        <v>Jul</v>
      </c>
    </row>
    <row r="232" spans="1:21" x14ac:dyDescent="0.3">
      <c r="A232">
        <v>18923</v>
      </c>
      <c r="B232" s="1">
        <v>44030</v>
      </c>
      <c r="C232" s="1" t="str">
        <f t="shared" si="22"/>
        <v>18-Jul-20</v>
      </c>
      <c r="D232" s="1" t="str">
        <f t="shared" si="23"/>
        <v>Saturday</v>
      </c>
      <c r="E232" s="1" t="str">
        <f t="shared" si="24"/>
        <v>Weekend</v>
      </c>
      <c r="F232">
        <v>8188</v>
      </c>
      <c r="G232" t="s">
        <v>7</v>
      </c>
      <c r="H232" t="s">
        <v>282</v>
      </c>
      <c r="I232" t="s">
        <v>2</v>
      </c>
      <c r="J232" t="s">
        <v>3</v>
      </c>
      <c r="K232" t="s">
        <v>4</v>
      </c>
      <c r="L232" t="s">
        <v>42</v>
      </c>
      <c r="M232">
        <v>365</v>
      </c>
      <c r="N232" t="s">
        <v>10</v>
      </c>
      <c r="O232" s="2">
        <v>94.75</v>
      </c>
      <c r="P232" s="2">
        <v>4</v>
      </c>
      <c r="Q232" s="2">
        <f t="shared" si="21"/>
        <v>379</v>
      </c>
      <c r="R232" s="2">
        <v>122.2799988</v>
      </c>
      <c r="S232" s="2">
        <f t="shared" si="25"/>
        <v>256.72000120000001</v>
      </c>
      <c r="T232" s="2">
        <f t="shared" si="26"/>
        <v>30.5699997</v>
      </c>
      <c r="U232" t="str">
        <f t="shared" si="27"/>
        <v>Jul</v>
      </c>
    </row>
    <row r="233" spans="1:21" x14ac:dyDescent="0.3">
      <c r="A233">
        <v>65050</v>
      </c>
      <c r="B233" s="1">
        <v>44030</v>
      </c>
      <c r="C233" s="1" t="str">
        <f t="shared" si="22"/>
        <v>18-Jul-20</v>
      </c>
      <c r="D233" s="1" t="str">
        <f t="shared" si="23"/>
        <v>Saturday</v>
      </c>
      <c r="E233" s="1" t="str">
        <f t="shared" si="24"/>
        <v>Weekend</v>
      </c>
      <c r="F233">
        <v>9324</v>
      </c>
      <c r="G233" t="s">
        <v>283</v>
      </c>
      <c r="H233" t="s">
        <v>258</v>
      </c>
      <c r="I233" t="s">
        <v>2</v>
      </c>
      <c r="J233" t="s">
        <v>3</v>
      </c>
      <c r="K233" t="s">
        <v>4</v>
      </c>
      <c r="L233" t="s">
        <v>42</v>
      </c>
      <c r="M233">
        <v>365</v>
      </c>
      <c r="N233" t="s">
        <v>10</v>
      </c>
      <c r="O233" s="2">
        <v>94.75</v>
      </c>
      <c r="P233" s="2">
        <v>4</v>
      </c>
      <c r="Q233" s="2">
        <f t="shared" si="21"/>
        <v>379</v>
      </c>
      <c r="R233" s="2">
        <v>122.2799988</v>
      </c>
      <c r="S233" s="2">
        <f t="shared" si="25"/>
        <v>256.72000120000001</v>
      </c>
      <c r="T233" s="2">
        <f t="shared" si="26"/>
        <v>30.5699997</v>
      </c>
      <c r="U233" t="str">
        <f t="shared" si="27"/>
        <v>Jul</v>
      </c>
    </row>
    <row r="234" spans="1:21" x14ac:dyDescent="0.3">
      <c r="A234">
        <v>17814</v>
      </c>
      <c r="B234" s="1">
        <v>44030</v>
      </c>
      <c r="C234" s="1" t="str">
        <f t="shared" si="22"/>
        <v>18-Jul-20</v>
      </c>
      <c r="D234" s="1" t="str">
        <f t="shared" si="23"/>
        <v>Saturday</v>
      </c>
      <c r="E234" s="1" t="str">
        <f t="shared" si="24"/>
        <v>Weekend</v>
      </c>
      <c r="F234">
        <v>7766</v>
      </c>
      <c r="G234" t="s">
        <v>7</v>
      </c>
      <c r="H234" t="s">
        <v>284</v>
      </c>
      <c r="I234" t="s">
        <v>2</v>
      </c>
      <c r="J234" t="s">
        <v>3</v>
      </c>
      <c r="K234" t="s">
        <v>4</v>
      </c>
      <c r="L234" t="s">
        <v>42</v>
      </c>
      <c r="M234">
        <v>365</v>
      </c>
      <c r="N234" t="s">
        <v>10</v>
      </c>
      <c r="O234" s="2">
        <v>94.75</v>
      </c>
      <c r="P234" s="2">
        <v>4</v>
      </c>
      <c r="Q234" s="2">
        <f t="shared" si="21"/>
        <v>379</v>
      </c>
      <c r="R234" s="2">
        <v>122.2799988</v>
      </c>
      <c r="S234" s="2">
        <f t="shared" si="25"/>
        <v>256.72000120000001</v>
      </c>
      <c r="T234" s="2">
        <f t="shared" si="26"/>
        <v>30.5699997</v>
      </c>
      <c r="U234" t="str">
        <f t="shared" si="27"/>
        <v>Jul</v>
      </c>
    </row>
    <row r="235" spans="1:21" x14ac:dyDescent="0.3">
      <c r="A235">
        <v>18926</v>
      </c>
      <c r="B235" s="1">
        <v>44030</v>
      </c>
      <c r="C235" s="1" t="str">
        <f t="shared" si="22"/>
        <v>18-Jul-20</v>
      </c>
      <c r="D235" s="1" t="str">
        <f t="shared" si="23"/>
        <v>Saturday</v>
      </c>
      <c r="E235" s="1" t="str">
        <f t="shared" si="24"/>
        <v>Weekend</v>
      </c>
      <c r="F235">
        <v>2717</v>
      </c>
      <c r="G235" t="s">
        <v>7</v>
      </c>
      <c r="H235" t="s">
        <v>285</v>
      </c>
      <c r="I235" t="s">
        <v>2</v>
      </c>
      <c r="J235" t="s">
        <v>3</v>
      </c>
      <c r="K235" t="s">
        <v>4</v>
      </c>
      <c r="L235" t="s">
        <v>42</v>
      </c>
      <c r="M235">
        <v>365</v>
      </c>
      <c r="N235" t="s">
        <v>10</v>
      </c>
      <c r="O235" s="2">
        <v>94.75</v>
      </c>
      <c r="P235" s="2">
        <v>4</v>
      </c>
      <c r="Q235" s="2">
        <f t="shared" si="21"/>
        <v>379</v>
      </c>
      <c r="R235" s="2">
        <v>122.2799988</v>
      </c>
      <c r="S235" s="2">
        <f t="shared" si="25"/>
        <v>256.72000120000001</v>
      </c>
      <c r="T235" s="2">
        <f t="shared" si="26"/>
        <v>30.5699997</v>
      </c>
      <c r="U235" t="str">
        <f t="shared" si="27"/>
        <v>Jul</v>
      </c>
    </row>
    <row r="236" spans="1:21" x14ac:dyDescent="0.3">
      <c r="A236">
        <v>15042</v>
      </c>
      <c r="B236" s="1">
        <v>44030</v>
      </c>
      <c r="C236" s="1" t="str">
        <f t="shared" si="22"/>
        <v>18-Jul-20</v>
      </c>
      <c r="D236" s="1" t="str">
        <f t="shared" si="23"/>
        <v>Saturday</v>
      </c>
      <c r="E236" s="1" t="str">
        <f t="shared" si="24"/>
        <v>Weekend</v>
      </c>
      <c r="F236">
        <v>1443</v>
      </c>
      <c r="G236" t="s">
        <v>80</v>
      </c>
      <c r="H236" t="s">
        <v>286</v>
      </c>
      <c r="I236" t="s">
        <v>2</v>
      </c>
      <c r="J236" t="s">
        <v>3</v>
      </c>
      <c r="K236" t="s">
        <v>4</v>
      </c>
      <c r="L236" t="s">
        <v>42</v>
      </c>
      <c r="M236">
        <v>365</v>
      </c>
      <c r="N236" t="s">
        <v>10</v>
      </c>
      <c r="O236" s="2">
        <v>94.75</v>
      </c>
      <c r="P236" s="2">
        <v>4</v>
      </c>
      <c r="Q236" s="2">
        <f t="shared" si="21"/>
        <v>379</v>
      </c>
      <c r="R236" s="2">
        <v>122.2799988</v>
      </c>
      <c r="S236" s="2">
        <f t="shared" si="25"/>
        <v>256.72000120000001</v>
      </c>
      <c r="T236" s="2">
        <f t="shared" si="26"/>
        <v>30.5699997</v>
      </c>
      <c r="U236" t="str">
        <f t="shared" si="27"/>
        <v>Jul</v>
      </c>
    </row>
    <row r="237" spans="1:21" x14ac:dyDescent="0.3">
      <c r="A237">
        <v>75917</v>
      </c>
      <c r="B237" s="1">
        <v>44027</v>
      </c>
      <c r="C237" s="1" t="str">
        <f t="shared" si="22"/>
        <v>15-Jul-20</v>
      </c>
      <c r="D237" s="1" t="str">
        <f t="shared" si="23"/>
        <v>Wednesday</v>
      </c>
      <c r="E237" s="1" t="str">
        <f t="shared" si="24"/>
        <v>Weekday</v>
      </c>
      <c r="F237">
        <v>19470</v>
      </c>
      <c r="G237" t="s">
        <v>287</v>
      </c>
      <c r="H237" t="s">
        <v>148</v>
      </c>
      <c r="I237" t="s">
        <v>27</v>
      </c>
      <c r="J237" t="s">
        <v>3</v>
      </c>
      <c r="K237" t="s">
        <v>4</v>
      </c>
      <c r="L237" t="s">
        <v>13</v>
      </c>
      <c r="M237">
        <v>1360</v>
      </c>
      <c r="N237" t="s">
        <v>14</v>
      </c>
      <c r="O237" s="2">
        <v>370</v>
      </c>
      <c r="P237" s="2">
        <v>1</v>
      </c>
      <c r="Q237" s="2">
        <f t="shared" si="21"/>
        <v>370</v>
      </c>
      <c r="R237" s="2">
        <v>249.0899963</v>
      </c>
      <c r="S237" s="2">
        <f t="shared" si="25"/>
        <v>120.9100037</v>
      </c>
      <c r="T237" s="2">
        <f t="shared" si="26"/>
        <v>249.0899963</v>
      </c>
      <c r="U237" t="str">
        <f t="shared" si="27"/>
        <v>Jul</v>
      </c>
    </row>
    <row r="238" spans="1:21" x14ac:dyDescent="0.3">
      <c r="A238">
        <v>75905</v>
      </c>
      <c r="B238" s="1">
        <v>44026</v>
      </c>
      <c r="C238" s="1" t="str">
        <f t="shared" si="22"/>
        <v>14-Jul-20</v>
      </c>
      <c r="D238" s="1" t="str">
        <f t="shared" si="23"/>
        <v>Tuesday</v>
      </c>
      <c r="E238" s="1" t="str">
        <f t="shared" si="24"/>
        <v>Weekday</v>
      </c>
      <c r="F238">
        <v>19458</v>
      </c>
      <c r="G238" t="s">
        <v>288</v>
      </c>
      <c r="H238" t="s">
        <v>148</v>
      </c>
      <c r="I238" t="s">
        <v>27</v>
      </c>
      <c r="J238" t="s">
        <v>3</v>
      </c>
      <c r="K238" t="s">
        <v>4</v>
      </c>
      <c r="L238" t="s">
        <v>13</v>
      </c>
      <c r="M238">
        <v>1360</v>
      </c>
      <c r="N238" t="s">
        <v>14</v>
      </c>
      <c r="O238" s="2">
        <v>370</v>
      </c>
      <c r="P238" s="2">
        <v>1</v>
      </c>
      <c r="Q238" s="2">
        <f t="shared" si="21"/>
        <v>370</v>
      </c>
      <c r="R238" s="2">
        <v>249.0899963</v>
      </c>
      <c r="S238" s="2">
        <f t="shared" si="25"/>
        <v>120.9100037</v>
      </c>
      <c r="T238" s="2">
        <f t="shared" si="26"/>
        <v>249.0899963</v>
      </c>
      <c r="U238" t="str">
        <f t="shared" si="27"/>
        <v>Jul</v>
      </c>
    </row>
    <row r="239" spans="1:21" x14ac:dyDescent="0.3">
      <c r="A239">
        <v>29286</v>
      </c>
      <c r="B239" s="1">
        <v>44024</v>
      </c>
      <c r="C239" s="1" t="str">
        <f t="shared" si="22"/>
        <v>12-Jul-20</v>
      </c>
      <c r="D239" s="1" t="str">
        <f t="shared" si="23"/>
        <v>Sunday</v>
      </c>
      <c r="E239" s="1" t="str">
        <f t="shared" si="24"/>
        <v>Weekend</v>
      </c>
      <c r="F239">
        <v>10053</v>
      </c>
      <c r="G239" t="s">
        <v>7</v>
      </c>
      <c r="H239" t="s">
        <v>30</v>
      </c>
      <c r="I239" t="s">
        <v>27</v>
      </c>
      <c r="J239" t="s">
        <v>28</v>
      </c>
      <c r="K239" t="s">
        <v>44</v>
      </c>
      <c r="L239" t="s">
        <v>42</v>
      </c>
      <c r="M239">
        <v>365</v>
      </c>
      <c r="N239" t="s">
        <v>10</v>
      </c>
      <c r="O239" s="2">
        <v>94.75</v>
      </c>
      <c r="P239" s="2">
        <v>5</v>
      </c>
      <c r="Q239" s="2">
        <f t="shared" si="21"/>
        <v>473.75</v>
      </c>
      <c r="R239" s="2">
        <v>152.8499985</v>
      </c>
      <c r="S239" s="2">
        <f t="shared" si="25"/>
        <v>320.90000150000003</v>
      </c>
      <c r="T239" s="2">
        <f t="shared" si="26"/>
        <v>30.5699997</v>
      </c>
      <c r="U239" t="str">
        <f t="shared" si="27"/>
        <v>Jul</v>
      </c>
    </row>
    <row r="240" spans="1:21" x14ac:dyDescent="0.3">
      <c r="A240">
        <v>22926</v>
      </c>
      <c r="B240" s="1">
        <v>44023</v>
      </c>
      <c r="C240" s="1" t="str">
        <f t="shared" si="22"/>
        <v>11-Jul-20</v>
      </c>
      <c r="D240" s="1" t="str">
        <f t="shared" si="23"/>
        <v>Saturday</v>
      </c>
      <c r="E240" s="1" t="str">
        <f t="shared" si="24"/>
        <v>Weekend</v>
      </c>
      <c r="F240">
        <v>7101</v>
      </c>
      <c r="G240" t="s">
        <v>7</v>
      </c>
      <c r="H240" t="s">
        <v>30</v>
      </c>
      <c r="I240" t="s">
        <v>27</v>
      </c>
      <c r="J240" t="s">
        <v>28</v>
      </c>
      <c r="K240" t="s">
        <v>44</v>
      </c>
      <c r="L240" t="s">
        <v>42</v>
      </c>
      <c r="M240">
        <v>365</v>
      </c>
      <c r="N240" t="s">
        <v>10</v>
      </c>
      <c r="O240" s="2">
        <v>94.75</v>
      </c>
      <c r="P240" s="2">
        <v>5</v>
      </c>
      <c r="Q240" s="2">
        <f t="shared" si="21"/>
        <v>473.75</v>
      </c>
      <c r="R240" s="2">
        <v>152.8499985</v>
      </c>
      <c r="S240" s="2">
        <f t="shared" si="25"/>
        <v>320.90000150000003</v>
      </c>
      <c r="T240" s="2">
        <f t="shared" si="26"/>
        <v>30.5699997</v>
      </c>
      <c r="U240" t="str">
        <f t="shared" si="27"/>
        <v>Jul</v>
      </c>
    </row>
    <row r="241" spans="1:21" x14ac:dyDescent="0.3">
      <c r="A241">
        <v>75751</v>
      </c>
      <c r="B241" s="1">
        <v>44023</v>
      </c>
      <c r="C241" s="1" t="str">
        <f t="shared" si="22"/>
        <v>11-Jul-20</v>
      </c>
      <c r="D241" s="1" t="str">
        <f t="shared" si="23"/>
        <v>Saturday</v>
      </c>
      <c r="E241" s="1" t="str">
        <f t="shared" si="24"/>
        <v>Weekend</v>
      </c>
      <c r="F241">
        <v>19304</v>
      </c>
      <c r="G241" t="s">
        <v>289</v>
      </c>
      <c r="H241" t="s">
        <v>79</v>
      </c>
      <c r="I241" t="s">
        <v>27</v>
      </c>
      <c r="J241" t="s">
        <v>3</v>
      </c>
      <c r="K241" t="s">
        <v>4</v>
      </c>
      <c r="L241" t="s">
        <v>13</v>
      </c>
      <c r="M241">
        <v>1360</v>
      </c>
      <c r="N241" t="s">
        <v>14</v>
      </c>
      <c r="O241" s="2">
        <v>370</v>
      </c>
      <c r="P241" s="2">
        <v>1</v>
      </c>
      <c r="Q241" s="2">
        <f t="shared" si="21"/>
        <v>370</v>
      </c>
      <c r="R241" s="2">
        <v>249.0899963</v>
      </c>
      <c r="S241" s="2">
        <f t="shared" si="25"/>
        <v>120.9100037</v>
      </c>
      <c r="T241" s="2">
        <f t="shared" si="26"/>
        <v>249.0899963</v>
      </c>
      <c r="U241" t="str">
        <f t="shared" si="27"/>
        <v>Jul</v>
      </c>
    </row>
    <row r="242" spans="1:21" x14ac:dyDescent="0.3">
      <c r="A242">
        <v>75752</v>
      </c>
      <c r="B242" s="1">
        <v>44022</v>
      </c>
      <c r="C242" s="1" t="str">
        <f t="shared" si="22"/>
        <v>10-Jul-20</v>
      </c>
      <c r="D242" s="1" t="str">
        <f t="shared" si="23"/>
        <v>Friday</v>
      </c>
      <c r="E242" s="1" t="str">
        <f t="shared" si="24"/>
        <v>Weekday</v>
      </c>
      <c r="F242">
        <v>19305</v>
      </c>
      <c r="G242" t="s">
        <v>290</v>
      </c>
      <c r="H242" t="s">
        <v>291</v>
      </c>
      <c r="I242" t="s">
        <v>2</v>
      </c>
      <c r="J242" t="s">
        <v>3</v>
      </c>
      <c r="K242" t="s">
        <v>44</v>
      </c>
      <c r="L242" t="s">
        <v>13</v>
      </c>
      <c r="M242">
        <v>1360</v>
      </c>
      <c r="N242" t="s">
        <v>14</v>
      </c>
      <c r="O242" s="2">
        <v>370</v>
      </c>
      <c r="P242" s="2">
        <v>1</v>
      </c>
      <c r="Q242" s="2">
        <f t="shared" si="21"/>
        <v>370</v>
      </c>
      <c r="R242" s="2">
        <v>249.0899963</v>
      </c>
      <c r="S242" s="2">
        <f t="shared" si="25"/>
        <v>120.9100037</v>
      </c>
      <c r="T242" s="2">
        <f t="shared" si="26"/>
        <v>249.0899963</v>
      </c>
      <c r="U242" t="str">
        <f t="shared" si="27"/>
        <v>Jul</v>
      </c>
    </row>
    <row r="243" spans="1:21" x14ac:dyDescent="0.3">
      <c r="A243">
        <v>23456</v>
      </c>
      <c r="B243" s="1">
        <v>44021</v>
      </c>
      <c r="C243" s="1" t="str">
        <f t="shared" si="22"/>
        <v>09-Jul-20</v>
      </c>
      <c r="D243" s="1" t="str">
        <f t="shared" si="23"/>
        <v>Thursday</v>
      </c>
      <c r="E243" s="1" t="str">
        <f t="shared" si="24"/>
        <v>Weekday</v>
      </c>
      <c r="F243">
        <v>241</v>
      </c>
      <c r="G243" t="s">
        <v>292</v>
      </c>
      <c r="H243" t="s">
        <v>41</v>
      </c>
      <c r="I243" t="s">
        <v>2</v>
      </c>
      <c r="J243" t="s">
        <v>3</v>
      </c>
      <c r="K243" t="s">
        <v>4</v>
      </c>
      <c r="L243" t="s">
        <v>9</v>
      </c>
      <c r="M243">
        <v>403</v>
      </c>
      <c r="N243" t="s">
        <v>10</v>
      </c>
      <c r="O243" s="2">
        <v>133.37</v>
      </c>
      <c r="P243" s="2">
        <v>1</v>
      </c>
      <c r="Q243" s="2">
        <f t="shared" si="21"/>
        <v>133.37</v>
      </c>
      <c r="R243" s="2">
        <v>84.590000149999995</v>
      </c>
      <c r="S243" s="2">
        <f t="shared" si="25"/>
        <v>48.77999985000001</v>
      </c>
      <c r="T243" s="2">
        <f t="shared" si="26"/>
        <v>84.590000149999995</v>
      </c>
      <c r="U243" t="str">
        <f t="shared" si="27"/>
        <v>Jul</v>
      </c>
    </row>
    <row r="244" spans="1:21" x14ac:dyDescent="0.3">
      <c r="A244">
        <v>12525</v>
      </c>
      <c r="B244" s="1">
        <v>44014</v>
      </c>
      <c r="C244" s="1" t="str">
        <f t="shared" si="22"/>
        <v>02-Jul-20</v>
      </c>
      <c r="D244" s="1" t="str">
        <f t="shared" si="23"/>
        <v>Thursday</v>
      </c>
      <c r="E244" s="1" t="str">
        <f t="shared" si="24"/>
        <v>Weekday</v>
      </c>
      <c r="F244">
        <v>4936</v>
      </c>
      <c r="G244" t="s">
        <v>7</v>
      </c>
      <c r="H244" t="s">
        <v>77</v>
      </c>
      <c r="I244" t="s">
        <v>27</v>
      </c>
      <c r="J244" t="s">
        <v>3</v>
      </c>
      <c r="K244" t="s">
        <v>4</v>
      </c>
      <c r="L244" t="s">
        <v>293</v>
      </c>
      <c r="M244">
        <v>917</v>
      </c>
      <c r="N244" t="s">
        <v>294</v>
      </c>
      <c r="O244" s="2">
        <v>26.95</v>
      </c>
      <c r="P244" s="2">
        <v>3</v>
      </c>
      <c r="Q244" s="2">
        <f t="shared" si="21"/>
        <v>80.849999999999994</v>
      </c>
      <c r="R244" s="2">
        <v>56.070001589999997</v>
      </c>
      <c r="S244" s="2">
        <f t="shared" si="25"/>
        <v>24.779998409999997</v>
      </c>
      <c r="T244" s="2">
        <f t="shared" si="26"/>
        <v>18.690000529999999</v>
      </c>
      <c r="U244" t="str">
        <f t="shared" si="27"/>
        <v>Jul</v>
      </c>
    </row>
    <row r="245" spans="1:21" x14ac:dyDescent="0.3">
      <c r="A245">
        <v>19840</v>
      </c>
      <c r="B245" s="1">
        <v>44013</v>
      </c>
      <c r="C245" s="1" t="str">
        <f t="shared" si="22"/>
        <v>01-Jul-20</v>
      </c>
      <c r="D245" s="1" t="str">
        <f t="shared" si="23"/>
        <v>Wednesday</v>
      </c>
      <c r="E245" s="1" t="str">
        <f t="shared" si="24"/>
        <v>Weekday</v>
      </c>
      <c r="F245">
        <v>1464</v>
      </c>
      <c r="G245" t="s">
        <v>295</v>
      </c>
      <c r="H245" t="s">
        <v>30</v>
      </c>
      <c r="I245" t="s">
        <v>27</v>
      </c>
      <c r="J245" t="s">
        <v>28</v>
      </c>
      <c r="K245" t="s">
        <v>4</v>
      </c>
      <c r="L245" t="s">
        <v>9</v>
      </c>
      <c r="M245">
        <v>403</v>
      </c>
      <c r="N245" t="s">
        <v>10</v>
      </c>
      <c r="O245" s="2">
        <v>133.37</v>
      </c>
      <c r="P245" s="2">
        <v>1</v>
      </c>
      <c r="Q245" s="2">
        <f t="shared" si="21"/>
        <v>133.37</v>
      </c>
      <c r="R245" s="2">
        <v>84.590000149999995</v>
      </c>
      <c r="S245" s="2">
        <f t="shared" si="25"/>
        <v>48.77999985000001</v>
      </c>
      <c r="T245" s="2">
        <f t="shared" si="26"/>
        <v>84.590000149999995</v>
      </c>
      <c r="U245" t="str">
        <f t="shared" si="27"/>
        <v>Jul</v>
      </c>
    </row>
    <row r="246" spans="1:21" x14ac:dyDescent="0.3">
      <c r="A246">
        <v>16555</v>
      </c>
      <c r="B246" s="1">
        <v>44012</v>
      </c>
      <c r="C246" s="1" t="str">
        <f t="shared" si="22"/>
        <v>30-Jun-20</v>
      </c>
      <c r="D246" s="1" t="str">
        <f t="shared" si="23"/>
        <v>Tuesday</v>
      </c>
      <c r="E246" s="1" t="str">
        <f t="shared" si="24"/>
        <v>Weekday</v>
      </c>
      <c r="F246">
        <v>5670</v>
      </c>
      <c r="G246" t="s">
        <v>205</v>
      </c>
      <c r="H246" t="s">
        <v>30</v>
      </c>
      <c r="I246" t="s">
        <v>27</v>
      </c>
      <c r="J246" t="s">
        <v>28</v>
      </c>
      <c r="K246" t="s">
        <v>4</v>
      </c>
      <c r="L246" t="s">
        <v>42</v>
      </c>
      <c r="M246">
        <v>365</v>
      </c>
      <c r="N246" t="s">
        <v>10</v>
      </c>
      <c r="O246" s="2">
        <v>94.75</v>
      </c>
      <c r="P246" s="2">
        <v>1</v>
      </c>
      <c r="Q246" s="2">
        <f t="shared" si="21"/>
        <v>94.75</v>
      </c>
      <c r="R246" s="2">
        <v>30.5699997</v>
      </c>
      <c r="S246" s="2">
        <f t="shared" si="25"/>
        <v>64.180000300000003</v>
      </c>
      <c r="T246" s="2">
        <f t="shared" si="26"/>
        <v>30.5699997</v>
      </c>
      <c r="U246" t="str">
        <f t="shared" si="27"/>
        <v>Jun</v>
      </c>
    </row>
    <row r="247" spans="1:21" x14ac:dyDescent="0.3">
      <c r="A247">
        <v>24752</v>
      </c>
      <c r="B247" s="1">
        <v>44004</v>
      </c>
      <c r="C247" s="1" t="str">
        <f t="shared" si="22"/>
        <v>22-Jun-20</v>
      </c>
      <c r="D247" s="1" t="str">
        <f t="shared" si="23"/>
        <v>Monday</v>
      </c>
      <c r="E247" s="1" t="str">
        <f t="shared" si="24"/>
        <v>Weekday</v>
      </c>
      <c r="F247">
        <v>11892</v>
      </c>
      <c r="G247" t="s">
        <v>182</v>
      </c>
      <c r="H247" t="s">
        <v>296</v>
      </c>
      <c r="I247" t="s">
        <v>2</v>
      </c>
      <c r="J247" t="s">
        <v>3</v>
      </c>
      <c r="K247" t="s">
        <v>4</v>
      </c>
      <c r="L247" t="s">
        <v>9</v>
      </c>
      <c r="M247">
        <v>403</v>
      </c>
      <c r="N247" t="s">
        <v>10</v>
      </c>
      <c r="O247" s="2">
        <v>133.37</v>
      </c>
      <c r="P247" s="2">
        <v>1</v>
      </c>
      <c r="Q247" s="2">
        <f t="shared" si="21"/>
        <v>133.37</v>
      </c>
      <c r="R247" s="2">
        <v>84.590000149999995</v>
      </c>
      <c r="S247" s="2">
        <f t="shared" si="25"/>
        <v>48.77999985000001</v>
      </c>
      <c r="T247" s="2">
        <f t="shared" si="26"/>
        <v>84.590000149999995</v>
      </c>
      <c r="U247" t="str">
        <f t="shared" si="27"/>
        <v>Jun</v>
      </c>
    </row>
    <row r="248" spans="1:21" x14ac:dyDescent="0.3">
      <c r="A248">
        <v>48334</v>
      </c>
      <c r="B248" s="1">
        <v>43997</v>
      </c>
      <c r="C248" s="1" t="str">
        <f t="shared" si="22"/>
        <v>15-Jun-20</v>
      </c>
      <c r="D248" s="1" t="str">
        <f t="shared" si="23"/>
        <v>Monday</v>
      </c>
      <c r="E248" s="1" t="str">
        <f t="shared" si="24"/>
        <v>Weekday</v>
      </c>
      <c r="F248">
        <v>6900</v>
      </c>
      <c r="G248" t="s">
        <v>297</v>
      </c>
      <c r="H248" t="s">
        <v>30</v>
      </c>
      <c r="I248" t="s">
        <v>27</v>
      </c>
      <c r="J248" t="s">
        <v>28</v>
      </c>
      <c r="K248" t="s">
        <v>44</v>
      </c>
      <c r="L248" t="s">
        <v>42</v>
      </c>
      <c r="M248">
        <v>365</v>
      </c>
      <c r="N248" t="s">
        <v>10</v>
      </c>
      <c r="O248" s="2">
        <v>94.75</v>
      </c>
      <c r="P248" s="2">
        <v>5</v>
      </c>
      <c r="Q248" s="2">
        <f t="shared" si="21"/>
        <v>473.75</v>
      </c>
      <c r="R248" s="2">
        <v>152.8499985</v>
      </c>
      <c r="S248" s="2">
        <f t="shared" si="25"/>
        <v>320.90000150000003</v>
      </c>
      <c r="T248" s="2">
        <f t="shared" si="26"/>
        <v>30.5699997</v>
      </c>
      <c r="U248" t="str">
        <f t="shared" si="27"/>
        <v>Jun</v>
      </c>
    </row>
    <row r="249" spans="1:21" x14ac:dyDescent="0.3">
      <c r="A249">
        <v>21624</v>
      </c>
      <c r="B249" s="1">
        <v>43996</v>
      </c>
      <c r="C249" s="1" t="str">
        <f t="shared" si="22"/>
        <v>14-Jun-20</v>
      </c>
      <c r="D249" s="1" t="str">
        <f t="shared" si="23"/>
        <v>Sunday</v>
      </c>
      <c r="E249" s="1" t="str">
        <f t="shared" si="24"/>
        <v>Weekend</v>
      </c>
      <c r="F249">
        <v>10852</v>
      </c>
      <c r="G249" t="s">
        <v>298</v>
      </c>
      <c r="H249" t="s">
        <v>30</v>
      </c>
      <c r="I249" t="s">
        <v>27</v>
      </c>
      <c r="J249" t="s">
        <v>28</v>
      </c>
      <c r="K249" t="s">
        <v>44</v>
      </c>
      <c r="L249" t="s">
        <v>42</v>
      </c>
      <c r="M249">
        <v>365</v>
      </c>
      <c r="N249" t="s">
        <v>10</v>
      </c>
      <c r="O249" s="2">
        <v>94.75</v>
      </c>
      <c r="P249" s="2">
        <v>5</v>
      </c>
      <c r="Q249" s="2">
        <f t="shared" si="21"/>
        <v>473.75</v>
      </c>
      <c r="R249" s="2">
        <v>152.8499985</v>
      </c>
      <c r="S249" s="2">
        <f t="shared" si="25"/>
        <v>320.90000150000003</v>
      </c>
      <c r="T249" s="2">
        <f t="shared" si="26"/>
        <v>30.5699997</v>
      </c>
      <c r="U249" t="str">
        <f t="shared" si="27"/>
        <v>Jun</v>
      </c>
    </row>
    <row r="250" spans="1:21" x14ac:dyDescent="0.3">
      <c r="A250">
        <v>21872</v>
      </c>
      <c r="B250" s="1">
        <v>43995</v>
      </c>
      <c r="C250" s="1" t="str">
        <f t="shared" si="22"/>
        <v>13-Jun-20</v>
      </c>
      <c r="D250" s="1" t="str">
        <f t="shared" si="23"/>
        <v>Saturday</v>
      </c>
      <c r="E250" s="1" t="str">
        <f t="shared" si="24"/>
        <v>Weekend</v>
      </c>
      <c r="F250">
        <v>1234</v>
      </c>
      <c r="G250" t="s">
        <v>299</v>
      </c>
      <c r="H250" t="s">
        <v>30</v>
      </c>
      <c r="I250" t="s">
        <v>27</v>
      </c>
      <c r="J250" t="s">
        <v>28</v>
      </c>
      <c r="K250" t="s">
        <v>44</v>
      </c>
      <c r="L250" t="s">
        <v>42</v>
      </c>
      <c r="M250">
        <v>365</v>
      </c>
      <c r="N250" t="s">
        <v>10</v>
      </c>
      <c r="O250" s="2">
        <v>94.75</v>
      </c>
      <c r="P250" s="2">
        <v>5</v>
      </c>
      <c r="Q250" s="2">
        <f t="shared" si="21"/>
        <v>473.75</v>
      </c>
      <c r="R250" s="2">
        <v>152.8499985</v>
      </c>
      <c r="S250" s="2">
        <f t="shared" si="25"/>
        <v>320.90000150000003</v>
      </c>
      <c r="T250" s="2">
        <f t="shared" si="26"/>
        <v>30.5699997</v>
      </c>
      <c r="U250" t="str">
        <f t="shared" si="27"/>
        <v>Jun</v>
      </c>
    </row>
    <row r="251" spans="1:21" x14ac:dyDescent="0.3">
      <c r="A251">
        <v>17520</v>
      </c>
      <c r="B251" s="1">
        <v>43995</v>
      </c>
      <c r="C251" s="1" t="str">
        <f t="shared" si="22"/>
        <v>13-Jun-20</v>
      </c>
      <c r="D251" s="1" t="str">
        <f t="shared" si="23"/>
        <v>Saturday</v>
      </c>
      <c r="E251" s="1" t="str">
        <f t="shared" si="24"/>
        <v>Weekend</v>
      </c>
      <c r="F251">
        <v>6248</v>
      </c>
      <c r="G251" t="s">
        <v>300</v>
      </c>
      <c r="H251" t="s">
        <v>301</v>
      </c>
      <c r="I251" t="s">
        <v>2</v>
      </c>
      <c r="J251" t="s">
        <v>3</v>
      </c>
      <c r="K251" t="s">
        <v>44</v>
      </c>
      <c r="L251" t="s">
        <v>109</v>
      </c>
      <c r="M251">
        <v>627</v>
      </c>
      <c r="N251" t="s">
        <v>6</v>
      </c>
      <c r="O251" s="2">
        <v>165</v>
      </c>
      <c r="P251" s="2">
        <v>4</v>
      </c>
      <c r="Q251" s="2">
        <f t="shared" si="21"/>
        <v>660</v>
      </c>
      <c r="R251" s="2">
        <v>490.9200136</v>
      </c>
      <c r="S251" s="2">
        <f t="shared" si="25"/>
        <v>169.0799864</v>
      </c>
      <c r="T251" s="2">
        <f t="shared" si="26"/>
        <v>122.7300034</v>
      </c>
      <c r="U251" t="str">
        <f t="shared" si="27"/>
        <v>Jun</v>
      </c>
    </row>
    <row r="252" spans="1:21" x14ac:dyDescent="0.3">
      <c r="A252">
        <v>75922</v>
      </c>
      <c r="B252" s="1">
        <v>43994</v>
      </c>
      <c r="C252" s="1" t="str">
        <f t="shared" si="22"/>
        <v>12-Jun-20</v>
      </c>
      <c r="D252" s="1" t="str">
        <f t="shared" si="23"/>
        <v>Friday</v>
      </c>
      <c r="E252" s="1" t="str">
        <f t="shared" si="24"/>
        <v>Weekday</v>
      </c>
      <c r="F252">
        <v>19475</v>
      </c>
      <c r="G252" t="s">
        <v>76</v>
      </c>
      <c r="H252" t="s">
        <v>39</v>
      </c>
      <c r="I252" t="s">
        <v>27</v>
      </c>
      <c r="J252" t="s">
        <v>28</v>
      </c>
      <c r="K252" t="s">
        <v>4</v>
      </c>
      <c r="L252" t="s">
        <v>13</v>
      </c>
      <c r="M252">
        <v>1360</v>
      </c>
      <c r="N252" t="s">
        <v>14</v>
      </c>
      <c r="O252" s="2">
        <v>370</v>
      </c>
      <c r="P252" s="2">
        <v>1</v>
      </c>
      <c r="Q252" s="2">
        <f t="shared" si="21"/>
        <v>370</v>
      </c>
      <c r="R252" s="2">
        <v>249.0899963</v>
      </c>
      <c r="S252" s="2">
        <f t="shared" si="25"/>
        <v>120.9100037</v>
      </c>
      <c r="T252" s="2">
        <f t="shared" si="26"/>
        <v>249.0899963</v>
      </c>
      <c r="U252" t="str">
        <f t="shared" si="27"/>
        <v>Jun</v>
      </c>
    </row>
    <row r="253" spans="1:21" x14ac:dyDescent="0.3">
      <c r="A253">
        <v>19496</v>
      </c>
      <c r="B253" s="1">
        <v>43994</v>
      </c>
      <c r="C253" s="1" t="str">
        <f t="shared" si="22"/>
        <v>12-Jun-20</v>
      </c>
      <c r="D253" s="1" t="str">
        <f t="shared" si="23"/>
        <v>Friday</v>
      </c>
      <c r="E253" s="1" t="str">
        <f t="shared" si="24"/>
        <v>Weekday</v>
      </c>
      <c r="F253">
        <v>7521</v>
      </c>
      <c r="G253" t="s">
        <v>302</v>
      </c>
      <c r="H253" t="s">
        <v>303</v>
      </c>
      <c r="I253" t="s">
        <v>250</v>
      </c>
      <c r="J253" t="s">
        <v>3</v>
      </c>
      <c r="K253" t="s">
        <v>4</v>
      </c>
      <c r="L253" t="s">
        <v>57</v>
      </c>
      <c r="M253">
        <v>191</v>
      </c>
      <c r="N253" t="s">
        <v>65</v>
      </c>
      <c r="O253" s="2">
        <v>85</v>
      </c>
      <c r="P253" s="2">
        <v>4</v>
      </c>
      <c r="Q253" s="2">
        <f t="shared" si="21"/>
        <v>340</v>
      </c>
      <c r="R253" s="2">
        <v>219.11999520000001</v>
      </c>
      <c r="S253" s="2">
        <f t="shared" si="25"/>
        <v>120.88000479999999</v>
      </c>
      <c r="T253" s="2">
        <f t="shared" si="26"/>
        <v>54.779998800000001</v>
      </c>
      <c r="U253" t="str">
        <f t="shared" si="27"/>
        <v>Jun</v>
      </c>
    </row>
    <row r="254" spans="1:21" x14ac:dyDescent="0.3">
      <c r="A254">
        <v>14363</v>
      </c>
      <c r="B254" s="1">
        <v>43994</v>
      </c>
      <c r="C254" s="1" t="str">
        <f t="shared" si="22"/>
        <v>12-Jun-20</v>
      </c>
      <c r="D254" s="1" t="str">
        <f t="shared" si="23"/>
        <v>Friday</v>
      </c>
      <c r="E254" s="1" t="str">
        <f t="shared" si="24"/>
        <v>Weekday</v>
      </c>
      <c r="F254">
        <v>11388</v>
      </c>
      <c r="G254" t="s">
        <v>304</v>
      </c>
      <c r="H254" t="s">
        <v>152</v>
      </c>
      <c r="I254" t="s">
        <v>2</v>
      </c>
      <c r="J254" t="s">
        <v>3</v>
      </c>
      <c r="K254" t="s">
        <v>4</v>
      </c>
      <c r="L254" t="s">
        <v>85</v>
      </c>
      <c r="M254">
        <v>502</v>
      </c>
      <c r="N254" t="s">
        <v>65</v>
      </c>
      <c r="O254" s="2">
        <v>65</v>
      </c>
      <c r="P254" s="2">
        <v>4</v>
      </c>
      <c r="Q254" s="2">
        <f t="shared" si="21"/>
        <v>260</v>
      </c>
      <c r="R254" s="2">
        <v>134.39999388000001</v>
      </c>
      <c r="S254" s="2">
        <f t="shared" si="25"/>
        <v>125.60000611999999</v>
      </c>
      <c r="T254" s="2">
        <f t="shared" si="26"/>
        <v>33.599998470000003</v>
      </c>
      <c r="U254" t="str">
        <f t="shared" si="27"/>
        <v>Jun</v>
      </c>
    </row>
    <row r="255" spans="1:21" x14ac:dyDescent="0.3">
      <c r="A255">
        <v>47899</v>
      </c>
      <c r="B255" s="1">
        <v>43994</v>
      </c>
      <c r="C255" s="1" t="str">
        <f t="shared" si="22"/>
        <v>12-Jun-20</v>
      </c>
      <c r="D255" s="1" t="str">
        <f t="shared" si="23"/>
        <v>Friday</v>
      </c>
      <c r="E255" s="1" t="str">
        <f t="shared" si="24"/>
        <v>Weekday</v>
      </c>
      <c r="F255">
        <v>1695</v>
      </c>
      <c r="G255" t="s">
        <v>305</v>
      </c>
      <c r="H255" t="s">
        <v>284</v>
      </c>
      <c r="I255" t="s">
        <v>2</v>
      </c>
      <c r="J255" t="s">
        <v>3</v>
      </c>
      <c r="K255" t="s">
        <v>4</v>
      </c>
      <c r="L255" t="s">
        <v>42</v>
      </c>
      <c r="M255">
        <v>365</v>
      </c>
      <c r="N255" t="s">
        <v>10</v>
      </c>
      <c r="O255" s="2">
        <v>94.75</v>
      </c>
      <c r="P255" s="2">
        <v>1</v>
      </c>
      <c r="Q255" s="2">
        <f t="shared" si="21"/>
        <v>94.75</v>
      </c>
      <c r="R255" s="2">
        <v>30.5699997</v>
      </c>
      <c r="S255" s="2">
        <f t="shared" si="25"/>
        <v>64.180000300000003</v>
      </c>
      <c r="T255" s="2">
        <f t="shared" si="26"/>
        <v>30.5699997</v>
      </c>
      <c r="U255" t="str">
        <f t="shared" si="27"/>
        <v>Jun</v>
      </c>
    </row>
    <row r="256" spans="1:21" x14ac:dyDescent="0.3">
      <c r="A256">
        <v>75748</v>
      </c>
      <c r="B256" s="1">
        <v>43993</v>
      </c>
      <c r="C256" s="1" t="str">
        <f t="shared" si="22"/>
        <v>11-Jun-20</v>
      </c>
      <c r="D256" s="1" t="str">
        <f t="shared" si="23"/>
        <v>Thursday</v>
      </c>
      <c r="E256" s="1" t="str">
        <f t="shared" si="24"/>
        <v>Weekday</v>
      </c>
      <c r="F256">
        <v>19301</v>
      </c>
      <c r="G256" t="s">
        <v>192</v>
      </c>
      <c r="H256" t="s">
        <v>306</v>
      </c>
      <c r="I256" t="s">
        <v>2</v>
      </c>
      <c r="J256" t="s">
        <v>3</v>
      </c>
      <c r="K256" t="s">
        <v>4</v>
      </c>
      <c r="L256" t="s">
        <v>13</v>
      </c>
      <c r="M256">
        <v>1360</v>
      </c>
      <c r="N256" t="s">
        <v>14</v>
      </c>
      <c r="O256" s="2">
        <v>370</v>
      </c>
      <c r="P256" s="2">
        <v>1</v>
      </c>
      <c r="Q256" s="2">
        <f t="shared" si="21"/>
        <v>370</v>
      </c>
      <c r="R256" s="2">
        <v>249.0899963</v>
      </c>
      <c r="S256" s="2">
        <f t="shared" si="25"/>
        <v>120.9100037</v>
      </c>
      <c r="T256" s="2">
        <f t="shared" si="26"/>
        <v>249.0899963</v>
      </c>
      <c r="U256" t="str">
        <f t="shared" si="27"/>
        <v>Jun</v>
      </c>
    </row>
    <row r="257" spans="1:21" x14ac:dyDescent="0.3">
      <c r="A257">
        <v>21868</v>
      </c>
      <c r="B257" s="1">
        <v>43993</v>
      </c>
      <c r="C257" s="1" t="str">
        <f t="shared" si="22"/>
        <v>11-Jun-20</v>
      </c>
      <c r="D257" s="1" t="str">
        <f t="shared" si="23"/>
        <v>Thursday</v>
      </c>
      <c r="E257" s="1" t="str">
        <f t="shared" si="24"/>
        <v>Weekday</v>
      </c>
      <c r="F257">
        <v>11979</v>
      </c>
      <c r="G257" t="s">
        <v>7</v>
      </c>
      <c r="H257" t="s">
        <v>258</v>
      </c>
      <c r="I257" t="s">
        <v>2</v>
      </c>
      <c r="J257" t="s">
        <v>3</v>
      </c>
      <c r="K257" t="s">
        <v>4</v>
      </c>
      <c r="L257" t="s">
        <v>9</v>
      </c>
      <c r="M257">
        <v>403</v>
      </c>
      <c r="N257" t="s">
        <v>10</v>
      </c>
      <c r="O257" s="2">
        <v>133.37</v>
      </c>
      <c r="P257" s="2">
        <v>1</v>
      </c>
      <c r="Q257" s="2">
        <f t="shared" si="21"/>
        <v>133.37</v>
      </c>
      <c r="R257" s="2">
        <v>84.590000149999995</v>
      </c>
      <c r="S257" s="2">
        <f t="shared" si="25"/>
        <v>48.77999985000001</v>
      </c>
      <c r="T257" s="2">
        <f t="shared" si="26"/>
        <v>84.590000149999995</v>
      </c>
      <c r="U257" t="str">
        <f t="shared" si="27"/>
        <v>Jun</v>
      </c>
    </row>
    <row r="258" spans="1:21" x14ac:dyDescent="0.3">
      <c r="A258">
        <v>75749</v>
      </c>
      <c r="B258" s="1">
        <v>43992</v>
      </c>
      <c r="C258" s="1" t="str">
        <f t="shared" si="22"/>
        <v>10-Jun-20</v>
      </c>
      <c r="D258" s="1" t="str">
        <f t="shared" si="23"/>
        <v>Wednesday</v>
      </c>
      <c r="E258" s="1" t="str">
        <f t="shared" si="24"/>
        <v>Weekday</v>
      </c>
      <c r="F258">
        <v>19302</v>
      </c>
      <c r="G258" t="s">
        <v>229</v>
      </c>
      <c r="H258" t="s">
        <v>34</v>
      </c>
      <c r="I258" t="s">
        <v>2</v>
      </c>
      <c r="J258" t="s">
        <v>3</v>
      </c>
      <c r="K258" t="s">
        <v>4</v>
      </c>
      <c r="L258" t="s">
        <v>13</v>
      </c>
      <c r="M258">
        <v>1360</v>
      </c>
      <c r="N258" t="s">
        <v>14</v>
      </c>
      <c r="O258" s="2">
        <v>370</v>
      </c>
      <c r="P258" s="2">
        <v>1</v>
      </c>
      <c r="Q258" s="2">
        <f t="shared" ref="Q258:Q321" si="28">O258*P258</f>
        <v>370</v>
      </c>
      <c r="R258" s="2">
        <v>249.0899963</v>
      </c>
      <c r="S258" s="2">
        <f t="shared" si="25"/>
        <v>120.9100037</v>
      </c>
      <c r="T258" s="2">
        <f t="shared" si="26"/>
        <v>249.0899963</v>
      </c>
      <c r="U258" t="str">
        <f t="shared" si="27"/>
        <v>Jun</v>
      </c>
    </row>
    <row r="259" spans="1:21" x14ac:dyDescent="0.3">
      <c r="A259">
        <v>75753</v>
      </c>
      <c r="B259" s="1">
        <v>43992</v>
      </c>
      <c r="C259" s="1" t="str">
        <f t="shared" ref="C259:C322" si="29">TEXT(B259,"dd-mmm-yy")</f>
        <v>10-Jun-20</v>
      </c>
      <c r="D259" s="1" t="str">
        <f t="shared" ref="D259:D322" si="30">TEXT(B259,"dddd")</f>
        <v>Wednesday</v>
      </c>
      <c r="E259" s="1" t="str">
        <f t="shared" ref="E259:E322" si="31">IF(WEEKDAY(B259,2)&gt;5,"Weekend","Weekday")</f>
        <v>Weekday</v>
      </c>
      <c r="F259">
        <v>19306</v>
      </c>
      <c r="G259" t="s">
        <v>100</v>
      </c>
      <c r="H259" t="s">
        <v>307</v>
      </c>
      <c r="I259" t="s">
        <v>2</v>
      </c>
      <c r="J259" t="s">
        <v>3</v>
      </c>
      <c r="K259" t="s">
        <v>4</v>
      </c>
      <c r="L259" t="s">
        <v>13</v>
      </c>
      <c r="M259">
        <v>1360</v>
      </c>
      <c r="N259" t="s">
        <v>14</v>
      </c>
      <c r="O259" s="2">
        <v>370</v>
      </c>
      <c r="P259" s="2">
        <v>1</v>
      </c>
      <c r="Q259" s="2">
        <f t="shared" si="28"/>
        <v>370</v>
      </c>
      <c r="R259" s="2">
        <v>249.0899963</v>
      </c>
      <c r="S259" s="2">
        <f t="shared" ref="S259:S322" si="32">Q259-R259</f>
        <v>120.9100037</v>
      </c>
      <c r="T259" s="2">
        <f t="shared" ref="T259:T322" si="33">IF(P259&gt;0,R259/P259,0)</f>
        <v>249.0899963</v>
      </c>
      <c r="U259" t="str">
        <f t="shared" ref="U259:U322" si="34">TEXT(B259,"mmm")</f>
        <v>Jun</v>
      </c>
    </row>
    <row r="260" spans="1:21" x14ac:dyDescent="0.3">
      <c r="A260">
        <v>6776</v>
      </c>
      <c r="B260" s="1">
        <v>43991</v>
      </c>
      <c r="C260" s="1" t="str">
        <f t="shared" si="29"/>
        <v>09-Jun-20</v>
      </c>
      <c r="D260" s="1" t="str">
        <f t="shared" si="30"/>
        <v>Tuesday</v>
      </c>
      <c r="E260" s="1" t="str">
        <f t="shared" si="31"/>
        <v>Weekday</v>
      </c>
      <c r="F260">
        <v>7307</v>
      </c>
      <c r="G260" t="s">
        <v>308</v>
      </c>
      <c r="H260" t="s">
        <v>8</v>
      </c>
      <c r="I260" t="s">
        <v>2</v>
      </c>
      <c r="J260" t="s">
        <v>3</v>
      </c>
      <c r="K260" t="s">
        <v>4</v>
      </c>
      <c r="L260" t="s">
        <v>109</v>
      </c>
      <c r="M260">
        <v>627</v>
      </c>
      <c r="N260" t="s">
        <v>6</v>
      </c>
      <c r="O260" s="2">
        <v>165</v>
      </c>
      <c r="P260" s="2">
        <v>2</v>
      </c>
      <c r="Q260" s="2">
        <f t="shared" si="28"/>
        <v>330</v>
      </c>
      <c r="R260" s="2">
        <v>245.4600068</v>
      </c>
      <c r="S260" s="2">
        <f t="shared" si="32"/>
        <v>84.539993199999998</v>
      </c>
      <c r="T260" s="2">
        <f t="shared" si="33"/>
        <v>122.7300034</v>
      </c>
      <c r="U260" t="str">
        <f t="shared" si="34"/>
        <v>Jun</v>
      </c>
    </row>
    <row r="261" spans="1:21" x14ac:dyDescent="0.3">
      <c r="A261">
        <v>16863</v>
      </c>
      <c r="B261" s="1">
        <v>43986</v>
      </c>
      <c r="C261" s="1" t="str">
        <f t="shared" si="29"/>
        <v>04-Jun-20</v>
      </c>
      <c r="D261" s="1" t="str">
        <f t="shared" si="30"/>
        <v>Thursday</v>
      </c>
      <c r="E261" s="1" t="str">
        <f t="shared" si="31"/>
        <v>Weekday</v>
      </c>
      <c r="F261">
        <v>7586</v>
      </c>
      <c r="G261" t="s">
        <v>129</v>
      </c>
      <c r="H261" t="s">
        <v>103</v>
      </c>
      <c r="I261" t="s">
        <v>2</v>
      </c>
      <c r="J261" t="s">
        <v>3</v>
      </c>
      <c r="K261" t="s">
        <v>4</v>
      </c>
      <c r="L261" t="s">
        <v>42</v>
      </c>
      <c r="M261">
        <v>365</v>
      </c>
      <c r="N261" t="s">
        <v>10</v>
      </c>
      <c r="O261" s="2">
        <v>94.75</v>
      </c>
      <c r="P261" s="2">
        <v>4</v>
      </c>
      <c r="Q261" s="2">
        <f t="shared" si="28"/>
        <v>379</v>
      </c>
      <c r="R261" s="2">
        <v>122.2799988</v>
      </c>
      <c r="S261" s="2">
        <f t="shared" si="32"/>
        <v>256.72000120000001</v>
      </c>
      <c r="T261" s="2">
        <f t="shared" si="33"/>
        <v>30.5699997</v>
      </c>
      <c r="U261" t="str">
        <f t="shared" si="34"/>
        <v>Jun</v>
      </c>
    </row>
    <row r="262" spans="1:21" x14ac:dyDescent="0.3">
      <c r="A262">
        <v>75906</v>
      </c>
      <c r="B262" s="1">
        <v>43985</v>
      </c>
      <c r="C262" s="1" t="str">
        <f t="shared" si="29"/>
        <v>03-Jun-20</v>
      </c>
      <c r="D262" s="1" t="str">
        <f t="shared" si="30"/>
        <v>Wednesday</v>
      </c>
      <c r="E262" s="1" t="str">
        <f t="shared" si="31"/>
        <v>Weekday</v>
      </c>
      <c r="F262">
        <v>19459</v>
      </c>
      <c r="G262" t="s">
        <v>309</v>
      </c>
      <c r="H262" t="s">
        <v>217</v>
      </c>
      <c r="I262" t="s">
        <v>2</v>
      </c>
      <c r="J262" t="s">
        <v>3</v>
      </c>
      <c r="K262" t="s">
        <v>4</v>
      </c>
      <c r="L262" t="s">
        <v>13</v>
      </c>
      <c r="M262">
        <v>1360</v>
      </c>
      <c r="N262" t="s">
        <v>14</v>
      </c>
      <c r="O262" s="2">
        <v>370</v>
      </c>
      <c r="P262" s="2">
        <v>1</v>
      </c>
      <c r="Q262" s="2">
        <f t="shared" si="28"/>
        <v>370</v>
      </c>
      <c r="R262" s="2">
        <v>249.0899963</v>
      </c>
      <c r="S262" s="2">
        <f t="shared" si="32"/>
        <v>120.9100037</v>
      </c>
      <c r="T262" s="2">
        <f t="shared" si="33"/>
        <v>249.0899963</v>
      </c>
      <c r="U262" t="str">
        <f t="shared" si="34"/>
        <v>Jun</v>
      </c>
    </row>
    <row r="263" spans="1:21" x14ac:dyDescent="0.3">
      <c r="A263">
        <v>14924</v>
      </c>
      <c r="B263" s="1">
        <v>43979</v>
      </c>
      <c r="C263" s="1" t="str">
        <f t="shared" si="29"/>
        <v>28-May-20</v>
      </c>
      <c r="D263" s="1" t="str">
        <f t="shared" si="30"/>
        <v>Thursday</v>
      </c>
      <c r="E263" s="1" t="str">
        <f t="shared" si="31"/>
        <v>Weekday</v>
      </c>
      <c r="F263">
        <v>11486</v>
      </c>
      <c r="G263" t="s">
        <v>7</v>
      </c>
      <c r="H263" t="s">
        <v>310</v>
      </c>
      <c r="I263" t="s">
        <v>2</v>
      </c>
      <c r="J263" t="s">
        <v>3</v>
      </c>
      <c r="K263" t="s">
        <v>44</v>
      </c>
      <c r="L263" t="s">
        <v>42</v>
      </c>
      <c r="M263">
        <v>365</v>
      </c>
      <c r="N263" t="s">
        <v>10</v>
      </c>
      <c r="O263" s="2">
        <v>94.75</v>
      </c>
      <c r="P263" s="2">
        <v>4</v>
      </c>
      <c r="Q263" s="2">
        <f t="shared" si="28"/>
        <v>379</v>
      </c>
      <c r="R263" s="2">
        <v>122.2799988</v>
      </c>
      <c r="S263" s="2">
        <f t="shared" si="32"/>
        <v>256.72000120000001</v>
      </c>
      <c r="T263" s="2">
        <f t="shared" si="33"/>
        <v>30.5699997</v>
      </c>
      <c r="U263" t="str">
        <f t="shared" si="34"/>
        <v>May</v>
      </c>
    </row>
    <row r="264" spans="1:21" x14ac:dyDescent="0.3">
      <c r="A264">
        <v>10007</v>
      </c>
      <c r="B264" s="1">
        <v>43978</v>
      </c>
      <c r="C264" s="1" t="str">
        <f t="shared" si="29"/>
        <v>27-May-20</v>
      </c>
      <c r="D264" s="1" t="str">
        <f t="shared" si="30"/>
        <v>Wednesday</v>
      </c>
      <c r="E264" s="1" t="str">
        <f t="shared" si="31"/>
        <v>Weekday</v>
      </c>
      <c r="F264">
        <v>3375</v>
      </c>
      <c r="G264" t="s">
        <v>129</v>
      </c>
      <c r="H264" t="s">
        <v>30</v>
      </c>
      <c r="I264" t="s">
        <v>27</v>
      </c>
      <c r="J264" t="s">
        <v>28</v>
      </c>
      <c r="K264" t="s">
        <v>44</v>
      </c>
      <c r="L264" t="s">
        <v>85</v>
      </c>
      <c r="M264">
        <v>502</v>
      </c>
      <c r="N264" t="s">
        <v>65</v>
      </c>
      <c r="O264" s="2">
        <v>65</v>
      </c>
      <c r="P264" s="2">
        <v>5</v>
      </c>
      <c r="Q264" s="2">
        <f t="shared" si="28"/>
        <v>325</v>
      </c>
      <c r="R264" s="2">
        <v>167.99999235000001</v>
      </c>
      <c r="S264" s="2">
        <f t="shared" si="32"/>
        <v>157.00000764999999</v>
      </c>
      <c r="T264" s="2">
        <f t="shared" si="33"/>
        <v>33.599998470000003</v>
      </c>
      <c r="U264" t="str">
        <f t="shared" si="34"/>
        <v>May</v>
      </c>
    </row>
    <row r="265" spans="1:21" x14ac:dyDescent="0.3">
      <c r="A265">
        <v>18183</v>
      </c>
      <c r="B265" s="1">
        <v>43976</v>
      </c>
      <c r="C265" s="1" t="str">
        <f t="shared" si="29"/>
        <v>25-May-20</v>
      </c>
      <c r="D265" s="1" t="str">
        <f t="shared" si="30"/>
        <v>Monday</v>
      </c>
      <c r="E265" s="1" t="str">
        <f t="shared" si="31"/>
        <v>Weekday</v>
      </c>
      <c r="F265">
        <v>10519</v>
      </c>
      <c r="G265" t="s">
        <v>7</v>
      </c>
      <c r="H265" t="s">
        <v>30</v>
      </c>
      <c r="I265" t="s">
        <v>27</v>
      </c>
      <c r="J265" t="s">
        <v>28</v>
      </c>
      <c r="K265" t="s">
        <v>4</v>
      </c>
      <c r="L265" t="s">
        <v>187</v>
      </c>
      <c r="M265">
        <v>278</v>
      </c>
      <c r="N265" t="s">
        <v>65</v>
      </c>
      <c r="O265" s="2">
        <v>27.54</v>
      </c>
      <c r="P265" s="2">
        <v>1</v>
      </c>
      <c r="Q265" s="2">
        <f t="shared" si="28"/>
        <v>27.54</v>
      </c>
      <c r="R265" s="2">
        <v>12.52999973</v>
      </c>
      <c r="S265" s="2">
        <f t="shared" si="32"/>
        <v>15.010000269999999</v>
      </c>
      <c r="T265" s="2">
        <f t="shared" si="33"/>
        <v>12.52999973</v>
      </c>
      <c r="U265" t="str">
        <f t="shared" si="34"/>
        <v>May</v>
      </c>
    </row>
    <row r="266" spans="1:21" x14ac:dyDescent="0.3">
      <c r="A266">
        <v>66035</v>
      </c>
      <c r="B266" s="1">
        <v>43976</v>
      </c>
      <c r="C266" s="1" t="str">
        <f t="shared" si="29"/>
        <v>25-May-20</v>
      </c>
      <c r="D266" s="1" t="str">
        <f t="shared" si="30"/>
        <v>Monday</v>
      </c>
      <c r="E266" s="1" t="str">
        <f t="shared" si="31"/>
        <v>Weekday</v>
      </c>
      <c r="F266">
        <v>11153</v>
      </c>
      <c r="G266" t="s">
        <v>311</v>
      </c>
      <c r="H266" t="s">
        <v>30</v>
      </c>
      <c r="I266" t="s">
        <v>27</v>
      </c>
      <c r="J266" t="s">
        <v>28</v>
      </c>
      <c r="K266" t="s">
        <v>4</v>
      </c>
      <c r="L266" t="s">
        <v>9</v>
      </c>
      <c r="M266">
        <v>403</v>
      </c>
      <c r="N266" t="s">
        <v>10</v>
      </c>
      <c r="O266" s="2">
        <v>133.37</v>
      </c>
      <c r="P266" s="2">
        <v>1</v>
      </c>
      <c r="Q266" s="2">
        <f t="shared" si="28"/>
        <v>133.37</v>
      </c>
      <c r="R266" s="2">
        <v>84.590000149999995</v>
      </c>
      <c r="S266" s="2">
        <f t="shared" si="32"/>
        <v>48.77999985000001</v>
      </c>
      <c r="T266" s="2">
        <f t="shared" si="33"/>
        <v>84.590000149999995</v>
      </c>
      <c r="U266" t="str">
        <f t="shared" si="34"/>
        <v>May</v>
      </c>
    </row>
    <row r="267" spans="1:21" x14ac:dyDescent="0.3">
      <c r="A267">
        <v>18235</v>
      </c>
      <c r="B267" s="1">
        <v>43975</v>
      </c>
      <c r="C267" s="1" t="str">
        <f t="shared" si="29"/>
        <v>24-May-20</v>
      </c>
      <c r="D267" s="1" t="str">
        <f t="shared" si="30"/>
        <v>Sunday</v>
      </c>
      <c r="E267" s="1" t="str">
        <f t="shared" si="31"/>
        <v>Weekend</v>
      </c>
      <c r="F267">
        <v>6233</v>
      </c>
      <c r="G267" t="s">
        <v>312</v>
      </c>
      <c r="H267" t="s">
        <v>121</v>
      </c>
      <c r="I267" t="s">
        <v>27</v>
      </c>
      <c r="J267" t="s">
        <v>3</v>
      </c>
      <c r="K267" t="s">
        <v>4</v>
      </c>
      <c r="L267" t="s">
        <v>9</v>
      </c>
      <c r="M267">
        <v>403</v>
      </c>
      <c r="N267" t="s">
        <v>10</v>
      </c>
      <c r="O267" s="2">
        <v>133.37</v>
      </c>
      <c r="P267" s="2">
        <v>1</v>
      </c>
      <c r="Q267" s="2">
        <f t="shared" si="28"/>
        <v>133.37</v>
      </c>
      <c r="R267" s="2">
        <v>84.590000149999995</v>
      </c>
      <c r="S267" s="2">
        <f t="shared" si="32"/>
        <v>48.77999985000001</v>
      </c>
      <c r="T267" s="2">
        <f t="shared" si="33"/>
        <v>84.590000149999995</v>
      </c>
      <c r="U267" t="str">
        <f t="shared" si="34"/>
        <v>May</v>
      </c>
    </row>
    <row r="268" spans="1:21" x14ac:dyDescent="0.3">
      <c r="A268">
        <v>24558</v>
      </c>
      <c r="B268" s="1">
        <v>43973</v>
      </c>
      <c r="C268" s="1" t="str">
        <f t="shared" si="29"/>
        <v>22-May-20</v>
      </c>
      <c r="D268" s="1" t="str">
        <f t="shared" si="30"/>
        <v>Friday</v>
      </c>
      <c r="E268" s="1" t="str">
        <f t="shared" si="31"/>
        <v>Weekday</v>
      </c>
      <c r="F268">
        <v>8720</v>
      </c>
      <c r="G268" t="s">
        <v>313</v>
      </c>
      <c r="H268" t="s">
        <v>314</v>
      </c>
      <c r="I268" t="s">
        <v>2</v>
      </c>
      <c r="J268" t="s">
        <v>3</v>
      </c>
      <c r="K268" t="s">
        <v>4</v>
      </c>
      <c r="L268" t="s">
        <v>9</v>
      </c>
      <c r="M268">
        <v>403</v>
      </c>
      <c r="N268" t="s">
        <v>10</v>
      </c>
      <c r="O268" s="2">
        <v>133.37</v>
      </c>
      <c r="P268" s="2">
        <v>1</v>
      </c>
      <c r="Q268" s="2">
        <f t="shared" si="28"/>
        <v>133.37</v>
      </c>
      <c r="R268" s="2">
        <v>84.590000149999995</v>
      </c>
      <c r="S268" s="2">
        <f t="shared" si="32"/>
        <v>48.77999985000001</v>
      </c>
      <c r="T268" s="2">
        <f t="shared" si="33"/>
        <v>84.590000149999995</v>
      </c>
      <c r="U268" t="str">
        <f t="shared" si="34"/>
        <v>May</v>
      </c>
    </row>
    <row r="269" spans="1:21" x14ac:dyDescent="0.3">
      <c r="A269">
        <v>22019</v>
      </c>
      <c r="B269" s="1">
        <v>43969</v>
      </c>
      <c r="C269" s="1" t="str">
        <f t="shared" si="29"/>
        <v>18-May-20</v>
      </c>
      <c r="D269" s="1" t="str">
        <f t="shared" si="30"/>
        <v>Monday</v>
      </c>
      <c r="E269" s="1" t="str">
        <f t="shared" si="31"/>
        <v>Weekday</v>
      </c>
      <c r="F269">
        <v>9494</v>
      </c>
      <c r="G269" t="s">
        <v>315</v>
      </c>
      <c r="H269" t="s">
        <v>316</v>
      </c>
      <c r="I269" t="s">
        <v>2</v>
      </c>
      <c r="J269" t="s">
        <v>3</v>
      </c>
      <c r="K269" t="s">
        <v>4</v>
      </c>
      <c r="L269" t="s">
        <v>9</v>
      </c>
      <c r="M269">
        <v>403</v>
      </c>
      <c r="N269" t="s">
        <v>10</v>
      </c>
      <c r="O269" s="2">
        <v>133.37</v>
      </c>
      <c r="P269" s="2">
        <v>1</v>
      </c>
      <c r="Q269" s="2">
        <f t="shared" si="28"/>
        <v>133.37</v>
      </c>
      <c r="R269" s="2">
        <v>84.590000149999995</v>
      </c>
      <c r="S269" s="2">
        <f t="shared" si="32"/>
        <v>48.77999985000001</v>
      </c>
      <c r="T269" s="2">
        <f t="shared" si="33"/>
        <v>84.590000149999995</v>
      </c>
      <c r="U269" t="str">
        <f t="shared" si="34"/>
        <v>May</v>
      </c>
    </row>
    <row r="270" spans="1:21" x14ac:dyDescent="0.3">
      <c r="A270">
        <v>75935</v>
      </c>
      <c r="B270" s="1">
        <v>43968</v>
      </c>
      <c r="C270" s="1" t="str">
        <f t="shared" si="29"/>
        <v>17-May-20</v>
      </c>
      <c r="D270" s="1" t="str">
        <f t="shared" si="30"/>
        <v>Sunday</v>
      </c>
      <c r="E270" s="1" t="str">
        <f t="shared" si="31"/>
        <v>Weekend</v>
      </c>
      <c r="F270">
        <v>19488</v>
      </c>
      <c r="G270" t="s">
        <v>317</v>
      </c>
      <c r="H270" t="s">
        <v>318</v>
      </c>
      <c r="I270" t="s">
        <v>2</v>
      </c>
      <c r="J270" t="s">
        <v>3</v>
      </c>
      <c r="K270" t="s">
        <v>44</v>
      </c>
      <c r="L270" t="s">
        <v>13</v>
      </c>
      <c r="M270">
        <v>1360</v>
      </c>
      <c r="N270" t="s">
        <v>14</v>
      </c>
      <c r="O270" s="2">
        <v>370</v>
      </c>
      <c r="P270" s="2">
        <v>1</v>
      </c>
      <c r="Q270" s="2">
        <f t="shared" si="28"/>
        <v>370</v>
      </c>
      <c r="R270" s="2">
        <v>249.0899963</v>
      </c>
      <c r="S270" s="2">
        <f t="shared" si="32"/>
        <v>120.9100037</v>
      </c>
      <c r="T270" s="2">
        <f t="shared" si="33"/>
        <v>249.0899963</v>
      </c>
      <c r="U270" t="str">
        <f t="shared" si="34"/>
        <v>May</v>
      </c>
    </row>
    <row r="271" spans="1:21" x14ac:dyDescent="0.3">
      <c r="A271">
        <v>15673</v>
      </c>
      <c r="B271" s="1">
        <v>43965</v>
      </c>
      <c r="C271" s="1" t="str">
        <f t="shared" si="29"/>
        <v>14-May-20</v>
      </c>
      <c r="D271" s="1" t="str">
        <f t="shared" si="30"/>
        <v>Thursday</v>
      </c>
      <c r="E271" s="1" t="str">
        <f t="shared" si="31"/>
        <v>Weekday</v>
      </c>
      <c r="F271">
        <v>3784</v>
      </c>
      <c r="G271" t="s">
        <v>288</v>
      </c>
      <c r="H271" t="s">
        <v>30</v>
      </c>
      <c r="I271" t="s">
        <v>27</v>
      </c>
      <c r="J271" t="s">
        <v>28</v>
      </c>
      <c r="K271" t="s">
        <v>4</v>
      </c>
      <c r="L271" t="s">
        <v>57</v>
      </c>
      <c r="M271">
        <v>191</v>
      </c>
      <c r="N271" t="s">
        <v>65</v>
      </c>
      <c r="O271" s="2">
        <v>85</v>
      </c>
      <c r="P271" s="2">
        <v>1</v>
      </c>
      <c r="Q271" s="2">
        <f t="shared" si="28"/>
        <v>85</v>
      </c>
      <c r="R271" s="2">
        <v>54.779998800000001</v>
      </c>
      <c r="S271" s="2">
        <f t="shared" si="32"/>
        <v>30.220001199999999</v>
      </c>
      <c r="T271" s="2">
        <f t="shared" si="33"/>
        <v>54.779998800000001</v>
      </c>
      <c r="U271" t="str">
        <f t="shared" si="34"/>
        <v>May</v>
      </c>
    </row>
    <row r="272" spans="1:21" x14ac:dyDescent="0.3">
      <c r="A272">
        <v>75916</v>
      </c>
      <c r="B272" s="1">
        <v>43964</v>
      </c>
      <c r="C272" s="1" t="str">
        <f t="shared" si="29"/>
        <v>13-May-20</v>
      </c>
      <c r="D272" s="1" t="str">
        <f t="shared" si="30"/>
        <v>Wednesday</v>
      </c>
      <c r="E272" s="1" t="str">
        <f t="shared" si="31"/>
        <v>Weekday</v>
      </c>
      <c r="F272">
        <v>19469</v>
      </c>
      <c r="G272" t="s">
        <v>319</v>
      </c>
      <c r="H272" t="s">
        <v>320</v>
      </c>
      <c r="I272" t="s">
        <v>2</v>
      </c>
      <c r="J272" t="s">
        <v>3</v>
      </c>
      <c r="K272" t="s">
        <v>44</v>
      </c>
      <c r="L272" t="s">
        <v>13</v>
      </c>
      <c r="M272">
        <v>1360</v>
      </c>
      <c r="N272" t="s">
        <v>14</v>
      </c>
      <c r="O272" s="2">
        <v>370</v>
      </c>
      <c r="P272" s="2">
        <v>1</v>
      </c>
      <c r="Q272" s="2">
        <f t="shared" si="28"/>
        <v>370</v>
      </c>
      <c r="R272" s="2">
        <v>249.0899963</v>
      </c>
      <c r="S272" s="2">
        <f t="shared" si="32"/>
        <v>120.9100037</v>
      </c>
      <c r="T272" s="2">
        <f t="shared" si="33"/>
        <v>249.0899963</v>
      </c>
      <c r="U272" t="str">
        <f t="shared" si="34"/>
        <v>May</v>
      </c>
    </row>
    <row r="273" spans="1:21" x14ac:dyDescent="0.3">
      <c r="A273">
        <v>75792</v>
      </c>
      <c r="B273" s="1">
        <v>43962</v>
      </c>
      <c r="C273" s="1" t="str">
        <f t="shared" si="29"/>
        <v>11-May-20</v>
      </c>
      <c r="D273" s="1" t="str">
        <f t="shared" si="30"/>
        <v>Monday</v>
      </c>
      <c r="E273" s="1" t="str">
        <f t="shared" si="31"/>
        <v>Weekday</v>
      </c>
      <c r="F273">
        <v>19345</v>
      </c>
      <c r="G273" t="s">
        <v>321</v>
      </c>
      <c r="H273" t="s">
        <v>39</v>
      </c>
      <c r="I273" t="s">
        <v>27</v>
      </c>
      <c r="J273" t="s">
        <v>28</v>
      </c>
      <c r="K273" t="s">
        <v>4</v>
      </c>
      <c r="L273" t="s">
        <v>13</v>
      </c>
      <c r="M273">
        <v>1360</v>
      </c>
      <c r="N273" t="s">
        <v>14</v>
      </c>
      <c r="O273" s="2">
        <v>370</v>
      </c>
      <c r="P273" s="2">
        <v>1</v>
      </c>
      <c r="Q273" s="2">
        <f t="shared" si="28"/>
        <v>370</v>
      </c>
      <c r="R273" s="2">
        <v>249.0899963</v>
      </c>
      <c r="S273" s="2">
        <f t="shared" si="32"/>
        <v>120.9100037</v>
      </c>
      <c r="T273" s="2">
        <f t="shared" si="33"/>
        <v>249.0899963</v>
      </c>
      <c r="U273" t="str">
        <f t="shared" si="34"/>
        <v>May</v>
      </c>
    </row>
    <row r="274" spans="1:21" x14ac:dyDescent="0.3">
      <c r="A274">
        <v>10831</v>
      </c>
      <c r="B274" s="1">
        <v>43959</v>
      </c>
      <c r="C274" s="1" t="str">
        <f t="shared" si="29"/>
        <v>08-May-20</v>
      </c>
      <c r="D274" s="1" t="str">
        <f t="shared" si="30"/>
        <v>Friday</v>
      </c>
      <c r="E274" s="1" t="str">
        <f t="shared" si="31"/>
        <v>Weekday</v>
      </c>
      <c r="F274">
        <v>487</v>
      </c>
      <c r="G274" t="s">
        <v>259</v>
      </c>
      <c r="H274" t="s">
        <v>30</v>
      </c>
      <c r="I274" t="s">
        <v>27</v>
      </c>
      <c r="J274" t="s">
        <v>28</v>
      </c>
      <c r="K274" t="s">
        <v>4</v>
      </c>
      <c r="L274" t="s">
        <v>9</v>
      </c>
      <c r="M274">
        <v>403</v>
      </c>
      <c r="N274" t="s">
        <v>10</v>
      </c>
      <c r="O274" s="2">
        <v>133.37</v>
      </c>
      <c r="P274" s="2">
        <v>1</v>
      </c>
      <c r="Q274" s="2">
        <f t="shared" si="28"/>
        <v>133.37</v>
      </c>
      <c r="R274" s="2">
        <v>84.590000149999995</v>
      </c>
      <c r="S274" s="2">
        <f t="shared" si="32"/>
        <v>48.77999985000001</v>
      </c>
      <c r="T274" s="2">
        <f t="shared" si="33"/>
        <v>84.590000149999995</v>
      </c>
      <c r="U274" t="str">
        <f t="shared" si="34"/>
        <v>May</v>
      </c>
    </row>
    <row r="275" spans="1:21" x14ac:dyDescent="0.3">
      <c r="A275">
        <v>18005</v>
      </c>
      <c r="B275" s="1">
        <v>43959</v>
      </c>
      <c r="C275" s="1" t="str">
        <f t="shared" si="29"/>
        <v>08-May-20</v>
      </c>
      <c r="D275" s="1" t="str">
        <f t="shared" si="30"/>
        <v>Friday</v>
      </c>
      <c r="E275" s="1" t="str">
        <f t="shared" si="31"/>
        <v>Weekday</v>
      </c>
      <c r="F275">
        <v>2168</v>
      </c>
      <c r="G275" t="s">
        <v>322</v>
      </c>
      <c r="H275" t="s">
        <v>30</v>
      </c>
      <c r="I275" t="s">
        <v>27</v>
      </c>
      <c r="J275" t="s">
        <v>28</v>
      </c>
      <c r="K275" t="s">
        <v>4</v>
      </c>
      <c r="L275" t="s">
        <v>9</v>
      </c>
      <c r="M275">
        <v>403</v>
      </c>
      <c r="N275" t="s">
        <v>10</v>
      </c>
      <c r="O275" s="2">
        <v>133.37</v>
      </c>
      <c r="P275" s="2">
        <v>1</v>
      </c>
      <c r="Q275" s="2">
        <f t="shared" si="28"/>
        <v>133.37</v>
      </c>
      <c r="R275" s="2">
        <v>84.590000149999995</v>
      </c>
      <c r="S275" s="2">
        <f t="shared" si="32"/>
        <v>48.77999985000001</v>
      </c>
      <c r="T275" s="2">
        <f t="shared" si="33"/>
        <v>84.590000149999995</v>
      </c>
      <c r="U275" t="str">
        <f t="shared" si="34"/>
        <v>May</v>
      </c>
    </row>
    <row r="276" spans="1:21" x14ac:dyDescent="0.3">
      <c r="A276">
        <v>8728</v>
      </c>
      <c r="B276" s="1">
        <v>43959</v>
      </c>
      <c r="C276" s="1" t="str">
        <f t="shared" si="29"/>
        <v>08-May-20</v>
      </c>
      <c r="D276" s="1" t="str">
        <f t="shared" si="30"/>
        <v>Friday</v>
      </c>
      <c r="E276" s="1" t="str">
        <f t="shared" si="31"/>
        <v>Weekday</v>
      </c>
      <c r="F276">
        <v>9501</v>
      </c>
      <c r="G276" t="s">
        <v>7</v>
      </c>
      <c r="H276" t="s">
        <v>30</v>
      </c>
      <c r="I276" t="s">
        <v>27</v>
      </c>
      <c r="J276" t="s">
        <v>28</v>
      </c>
      <c r="K276" t="s">
        <v>44</v>
      </c>
      <c r="L276" t="s">
        <v>75</v>
      </c>
      <c r="M276">
        <v>897</v>
      </c>
      <c r="N276" t="s">
        <v>6</v>
      </c>
      <c r="O276" s="2">
        <v>52.99</v>
      </c>
      <c r="P276" s="2">
        <v>5</v>
      </c>
      <c r="Q276" s="2">
        <f t="shared" si="28"/>
        <v>264.95</v>
      </c>
      <c r="R276" s="2">
        <v>179.30000304999999</v>
      </c>
      <c r="S276" s="2">
        <f t="shared" si="32"/>
        <v>85.649996950000002</v>
      </c>
      <c r="T276" s="2">
        <f t="shared" si="33"/>
        <v>35.86000061</v>
      </c>
      <c r="U276" t="str">
        <f t="shared" si="34"/>
        <v>May</v>
      </c>
    </row>
    <row r="277" spans="1:21" x14ac:dyDescent="0.3">
      <c r="A277">
        <v>8636</v>
      </c>
      <c r="B277" s="1">
        <v>43958</v>
      </c>
      <c r="C277" s="1" t="str">
        <f t="shared" si="29"/>
        <v>07-May-20</v>
      </c>
      <c r="D277" s="1" t="str">
        <f t="shared" si="30"/>
        <v>Thursday</v>
      </c>
      <c r="E277" s="1" t="str">
        <f t="shared" si="31"/>
        <v>Weekday</v>
      </c>
      <c r="F277">
        <v>4781</v>
      </c>
      <c r="G277" t="s">
        <v>7</v>
      </c>
      <c r="H277" t="s">
        <v>30</v>
      </c>
      <c r="I277" t="s">
        <v>27</v>
      </c>
      <c r="J277" t="s">
        <v>28</v>
      </c>
      <c r="K277" t="s">
        <v>44</v>
      </c>
      <c r="L277" t="s">
        <v>57</v>
      </c>
      <c r="M277">
        <v>191</v>
      </c>
      <c r="N277" t="s">
        <v>65</v>
      </c>
      <c r="O277" s="2">
        <v>85</v>
      </c>
      <c r="P277" s="2">
        <v>5</v>
      </c>
      <c r="Q277" s="2">
        <f t="shared" si="28"/>
        <v>425</v>
      </c>
      <c r="R277" s="2">
        <v>273.89999399999999</v>
      </c>
      <c r="S277" s="2">
        <f t="shared" si="32"/>
        <v>151.10000600000001</v>
      </c>
      <c r="T277" s="2">
        <f t="shared" si="33"/>
        <v>54.779998800000001</v>
      </c>
      <c r="U277" t="str">
        <f t="shared" si="34"/>
        <v>May</v>
      </c>
    </row>
    <row r="278" spans="1:21" x14ac:dyDescent="0.3">
      <c r="A278">
        <v>13343</v>
      </c>
      <c r="B278" s="1">
        <v>43958</v>
      </c>
      <c r="C278" s="1" t="str">
        <f t="shared" si="29"/>
        <v>07-May-20</v>
      </c>
      <c r="D278" s="1" t="str">
        <f t="shared" si="30"/>
        <v>Thursday</v>
      </c>
      <c r="E278" s="1" t="str">
        <f t="shared" si="31"/>
        <v>Weekday</v>
      </c>
      <c r="F278">
        <v>9726</v>
      </c>
      <c r="G278" t="s">
        <v>7</v>
      </c>
      <c r="H278" t="s">
        <v>30</v>
      </c>
      <c r="I278" t="s">
        <v>27</v>
      </c>
      <c r="J278" t="s">
        <v>28</v>
      </c>
      <c r="K278" t="s">
        <v>4</v>
      </c>
      <c r="L278" t="s">
        <v>9</v>
      </c>
      <c r="M278">
        <v>403</v>
      </c>
      <c r="N278" t="s">
        <v>10</v>
      </c>
      <c r="O278" s="2">
        <v>133.37</v>
      </c>
      <c r="P278" s="2">
        <v>1</v>
      </c>
      <c r="Q278" s="2">
        <f t="shared" si="28"/>
        <v>133.37</v>
      </c>
      <c r="R278" s="2">
        <v>84.590000149999995</v>
      </c>
      <c r="S278" s="2">
        <f t="shared" si="32"/>
        <v>48.77999985000001</v>
      </c>
      <c r="T278" s="2">
        <f t="shared" si="33"/>
        <v>84.590000149999995</v>
      </c>
      <c r="U278" t="str">
        <f t="shared" si="34"/>
        <v>May</v>
      </c>
    </row>
    <row r="279" spans="1:21" x14ac:dyDescent="0.3">
      <c r="A279">
        <v>14960</v>
      </c>
      <c r="B279" s="1">
        <v>43958</v>
      </c>
      <c r="C279" s="1" t="str">
        <f t="shared" si="29"/>
        <v>07-May-20</v>
      </c>
      <c r="D279" s="1" t="str">
        <f t="shared" si="30"/>
        <v>Thursday</v>
      </c>
      <c r="E279" s="1" t="str">
        <f t="shared" si="31"/>
        <v>Weekday</v>
      </c>
      <c r="F279">
        <v>9857</v>
      </c>
      <c r="G279" t="s">
        <v>35</v>
      </c>
      <c r="H279" t="s">
        <v>30</v>
      </c>
      <c r="I279" t="s">
        <v>27</v>
      </c>
      <c r="J279" t="s">
        <v>28</v>
      </c>
      <c r="K279" t="s">
        <v>4</v>
      </c>
      <c r="L279" t="s">
        <v>42</v>
      </c>
      <c r="M279">
        <v>365</v>
      </c>
      <c r="N279" t="s">
        <v>10</v>
      </c>
      <c r="O279" s="2">
        <v>94.75</v>
      </c>
      <c r="P279" s="2">
        <v>1</v>
      </c>
      <c r="Q279" s="2">
        <f t="shared" si="28"/>
        <v>94.75</v>
      </c>
      <c r="R279" s="2">
        <v>30.5699997</v>
      </c>
      <c r="S279" s="2">
        <f t="shared" si="32"/>
        <v>64.180000300000003</v>
      </c>
      <c r="T279" s="2">
        <f t="shared" si="33"/>
        <v>30.5699997</v>
      </c>
      <c r="U279" t="str">
        <f t="shared" si="34"/>
        <v>May</v>
      </c>
    </row>
    <row r="280" spans="1:21" x14ac:dyDescent="0.3">
      <c r="A280">
        <v>8678</v>
      </c>
      <c r="B280" s="1">
        <v>43958</v>
      </c>
      <c r="C280" s="1" t="str">
        <f t="shared" si="29"/>
        <v>07-May-20</v>
      </c>
      <c r="D280" s="1" t="str">
        <f t="shared" si="30"/>
        <v>Thursday</v>
      </c>
      <c r="E280" s="1" t="str">
        <f t="shared" si="31"/>
        <v>Weekday</v>
      </c>
      <c r="F280">
        <v>11149</v>
      </c>
      <c r="G280" t="s">
        <v>7</v>
      </c>
      <c r="H280" t="s">
        <v>30</v>
      </c>
      <c r="I280" t="s">
        <v>27</v>
      </c>
      <c r="J280" t="s">
        <v>28</v>
      </c>
      <c r="K280" t="s">
        <v>44</v>
      </c>
      <c r="L280" t="s">
        <v>57</v>
      </c>
      <c r="M280">
        <v>191</v>
      </c>
      <c r="N280" t="s">
        <v>65</v>
      </c>
      <c r="O280" s="2">
        <v>85</v>
      </c>
      <c r="P280" s="2">
        <v>5</v>
      </c>
      <c r="Q280" s="2">
        <f t="shared" si="28"/>
        <v>425</v>
      </c>
      <c r="R280" s="2">
        <v>273.89999399999999</v>
      </c>
      <c r="S280" s="2">
        <f t="shared" si="32"/>
        <v>151.10000600000001</v>
      </c>
      <c r="T280" s="2">
        <f t="shared" si="33"/>
        <v>54.779998800000001</v>
      </c>
      <c r="U280" t="str">
        <f t="shared" si="34"/>
        <v>May</v>
      </c>
    </row>
    <row r="281" spans="1:21" x14ac:dyDescent="0.3">
      <c r="A281">
        <v>15599</v>
      </c>
      <c r="B281" s="1">
        <v>43957</v>
      </c>
      <c r="C281" s="1" t="str">
        <f t="shared" si="29"/>
        <v>06-May-20</v>
      </c>
      <c r="D281" s="1" t="str">
        <f t="shared" si="30"/>
        <v>Wednesday</v>
      </c>
      <c r="E281" s="1" t="str">
        <f t="shared" si="31"/>
        <v>Weekday</v>
      </c>
      <c r="F281">
        <v>1186</v>
      </c>
      <c r="G281" t="s">
        <v>211</v>
      </c>
      <c r="H281" t="s">
        <v>30</v>
      </c>
      <c r="I281" t="s">
        <v>27</v>
      </c>
      <c r="J281" t="s">
        <v>28</v>
      </c>
      <c r="K281" t="s">
        <v>4</v>
      </c>
      <c r="L281" t="s">
        <v>9</v>
      </c>
      <c r="M281">
        <v>403</v>
      </c>
      <c r="N281" t="s">
        <v>10</v>
      </c>
      <c r="O281" s="2">
        <v>133.37</v>
      </c>
      <c r="P281" s="2">
        <v>1</v>
      </c>
      <c r="Q281" s="2">
        <f t="shared" si="28"/>
        <v>133.37</v>
      </c>
      <c r="R281" s="2">
        <v>84.590000149999995</v>
      </c>
      <c r="S281" s="2">
        <f t="shared" si="32"/>
        <v>48.77999985000001</v>
      </c>
      <c r="T281" s="2">
        <f t="shared" si="33"/>
        <v>84.590000149999995</v>
      </c>
      <c r="U281" t="str">
        <f t="shared" si="34"/>
        <v>May</v>
      </c>
    </row>
    <row r="282" spans="1:21" x14ac:dyDescent="0.3">
      <c r="A282">
        <v>6522</v>
      </c>
      <c r="B282" s="1">
        <v>43957</v>
      </c>
      <c r="C282" s="1" t="str">
        <f t="shared" si="29"/>
        <v>06-May-20</v>
      </c>
      <c r="D282" s="1" t="str">
        <f t="shared" si="30"/>
        <v>Wednesday</v>
      </c>
      <c r="E282" s="1" t="str">
        <f t="shared" si="31"/>
        <v>Weekday</v>
      </c>
      <c r="F282">
        <v>2538</v>
      </c>
      <c r="G282" t="s">
        <v>141</v>
      </c>
      <c r="H282" t="s">
        <v>30</v>
      </c>
      <c r="I282" t="s">
        <v>27</v>
      </c>
      <c r="J282" t="s">
        <v>28</v>
      </c>
      <c r="K282" t="s">
        <v>44</v>
      </c>
      <c r="L282" t="s">
        <v>42</v>
      </c>
      <c r="M282">
        <v>365</v>
      </c>
      <c r="N282" t="s">
        <v>10</v>
      </c>
      <c r="O282" s="2">
        <v>94.75</v>
      </c>
      <c r="P282" s="2">
        <v>5</v>
      </c>
      <c r="Q282" s="2">
        <f t="shared" si="28"/>
        <v>473.75</v>
      </c>
      <c r="R282" s="2">
        <v>152.8499985</v>
      </c>
      <c r="S282" s="2">
        <f t="shared" si="32"/>
        <v>320.90000150000003</v>
      </c>
      <c r="T282" s="2">
        <f t="shared" si="33"/>
        <v>30.5699997</v>
      </c>
      <c r="U282" t="str">
        <f t="shared" si="34"/>
        <v>May</v>
      </c>
    </row>
    <row r="283" spans="1:21" x14ac:dyDescent="0.3">
      <c r="A283">
        <v>12804</v>
      </c>
      <c r="B283" s="1">
        <v>43957</v>
      </c>
      <c r="C283" s="1" t="str">
        <f t="shared" si="29"/>
        <v>06-May-20</v>
      </c>
      <c r="D283" s="1" t="str">
        <f t="shared" si="30"/>
        <v>Wednesday</v>
      </c>
      <c r="E283" s="1" t="str">
        <f t="shared" si="31"/>
        <v>Weekday</v>
      </c>
      <c r="F283">
        <v>4078</v>
      </c>
      <c r="G283" t="s">
        <v>323</v>
      </c>
      <c r="H283" t="s">
        <v>30</v>
      </c>
      <c r="I283" t="s">
        <v>27</v>
      </c>
      <c r="J283" t="s">
        <v>28</v>
      </c>
      <c r="K283" t="s">
        <v>4</v>
      </c>
      <c r="L283" t="s">
        <v>42</v>
      </c>
      <c r="M283">
        <v>365</v>
      </c>
      <c r="N283" t="s">
        <v>10</v>
      </c>
      <c r="O283" s="2">
        <v>94.75</v>
      </c>
      <c r="P283" s="2">
        <v>1</v>
      </c>
      <c r="Q283" s="2">
        <f t="shared" si="28"/>
        <v>94.75</v>
      </c>
      <c r="R283" s="2">
        <v>30.5699997</v>
      </c>
      <c r="S283" s="2">
        <f t="shared" si="32"/>
        <v>64.180000300000003</v>
      </c>
      <c r="T283" s="2">
        <f t="shared" si="33"/>
        <v>30.5699997</v>
      </c>
      <c r="U283" t="str">
        <f t="shared" si="34"/>
        <v>May</v>
      </c>
    </row>
    <row r="284" spans="1:21" x14ac:dyDescent="0.3">
      <c r="A284">
        <v>8455</v>
      </c>
      <c r="B284" s="1">
        <v>43956</v>
      </c>
      <c r="C284" s="1" t="str">
        <f t="shared" si="29"/>
        <v>05-May-20</v>
      </c>
      <c r="D284" s="1" t="str">
        <f t="shared" si="30"/>
        <v>Tuesday</v>
      </c>
      <c r="E284" s="1" t="str">
        <f t="shared" si="31"/>
        <v>Weekday</v>
      </c>
      <c r="F284">
        <v>468</v>
      </c>
      <c r="G284" t="s">
        <v>233</v>
      </c>
      <c r="H284" t="s">
        <v>30</v>
      </c>
      <c r="I284" t="s">
        <v>27</v>
      </c>
      <c r="J284" t="s">
        <v>28</v>
      </c>
      <c r="K284" t="s">
        <v>4</v>
      </c>
      <c r="L284" t="s">
        <v>42</v>
      </c>
      <c r="M284">
        <v>365</v>
      </c>
      <c r="N284" t="s">
        <v>10</v>
      </c>
      <c r="O284" s="2">
        <v>94.75</v>
      </c>
      <c r="P284" s="2">
        <v>1</v>
      </c>
      <c r="Q284" s="2">
        <f t="shared" si="28"/>
        <v>94.75</v>
      </c>
      <c r="R284" s="2">
        <v>30.5699997</v>
      </c>
      <c r="S284" s="2">
        <f t="shared" si="32"/>
        <v>64.180000300000003</v>
      </c>
      <c r="T284" s="2">
        <f t="shared" si="33"/>
        <v>30.5699997</v>
      </c>
      <c r="U284" t="str">
        <f t="shared" si="34"/>
        <v>May</v>
      </c>
    </row>
    <row r="285" spans="1:21" x14ac:dyDescent="0.3">
      <c r="A285">
        <v>12698</v>
      </c>
      <c r="B285" s="1">
        <v>43956</v>
      </c>
      <c r="C285" s="1" t="str">
        <f t="shared" si="29"/>
        <v>05-May-20</v>
      </c>
      <c r="D285" s="1" t="str">
        <f t="shared" si="30"/>
        <v>Tuesday</v>
      </c>
      <c r="E285" s="1" t="str">
        <f t="shared" si="31"/>
        <v>Weekday</v>
      </c>
      <c r="F285">
        <v>3940</v>
      </c>
      <c r="G285" t="s">
        <v>7</v>
      </c>
      <c r="H285" t="s">
        <v>30</v>
      </c>
      <c r="I285" t="s">
        <v>27</v>
      </c>
      <c r="J285" t="s">
        <v>28</v>
      </c>
      <c r="K285" t="s">
        <v>4</v>
      </c>
      <c r="L285" t="s">
        <v>9</v>
      </c>
      <c r="M285">
        <v>403</v>
      </c>
      <c r="N285" t="s">
        <v>10</v>
      </c>
      <c r="O285" s="2">
        <v>133.37</v>
      </c>
      <c r="P285" s="2">
        <v>1</v>
      </c>
      <c r="Q285" s="2">
        <f t="shared" si="28"/>
        <v>133.37</v>
      </c>
      <c r="R285" s="2">
        <v>84.590000149999995</v>
      </c>
      <c r="S285" s="2">
        <f t="shared" si="32"/>
        <v>48.77999985000001</v>
      </c>
      <c r="T285" s="2">
        <f t="shared" si="33"/>
        <v>84.590000149999995</v>
      </c>
      <c r="U285" t="str">
        <f t="shared" si="34"/>
        <v>May</v>
      </c>
    </row>
    <row r="286" spans="1:21" x14ac:dyDescent="0.3">
      <c r="A286">
        <v>14621</v>
      </c>
      <c r="B286" s="1">
        <v>43953</v>
      </c>
      <c r="C286" s="1" t="str">
        <f t="shared" si="29"/>
        <v>02-May-20</v>
      </c>
      <c r="D286" s="1" t="str">
        <f t="shared" si="30"/>
        <v>Saturday</v>
      </c>
      <c r="E286" s="1" t="str">
        <f t="shared" si="31"/>
        <v>Weekend</v>
      </c>
      <c r="F286">
        <v>8502</v>
      </c>
      <c r="G286" t="s">
        <v>324</v>
      </c>
      <c r="H286" t="s">
        <v>30</v>
      </c>
      <c r="I286" t="s">
        <v>27</v>
      </c>
      <c r="J286" t="s">
        <v>28</v>
      </c>
      <c r="K286" t="s">
        <v>29</v>
      </c>
      <c r="L286" t="s">
        <v>9</v>
      </c>
      <c r="M286">
        <v>403</v>
      </c>
      <c r="N286" t="s">
        <v>10</v>
      </c>
      <c r="O286" s="2">
        <v>133.37</v>
      </c>
      <c r="P286" s="2">
        <v>1</v>
      </c>
      <c r="Q286" s="2">
        <f t="shared" si="28"/>
        <v>133.37</v>
      </c>
      <c r="R286" s="2">
        <v>84.590000149999995</v>
      </c>
      <c r="S286" s="2">
        <f t="shared" si="32"/>
        <v>48.77999985000001</v>
      </c>
      <c r="T286" s="2">
        <f t="shared" si="33"/>
        <v>84.590000149999995</v>
      </c>
      <c r="U286" t="str">
        <f t="shared" si="34"/>
        <v>May</v>
      </c>
    </row>
    <row r="287" spans="1:21" x14ac:dyDescent="0.3">
      <c r="A287">
        <v>14651</v>
      </c>
      <c r="B287" s="1">
        <v>43953</v>
      </c>
      <c r="C287" s="1" t="str">
        <f t="shared" si="29"/>
        <v>02-May-20</v>
      </c>
      <c r="D287" s="1" t="str">
        <f t="shared" si="30"/>
        <v>Saturday</v>
      </c>
      <c r="E287" s="1" t="str">
        <f t="shared" si="31"/>
        <v>Weekend</v>
      </c>
      <c r="F287">
        <v>11887</v>
      </c>
      <c r="G287" t="s">
        <v>7</v>
      </c>
      <c r="H287" t="s">
        <v>30</v>
      </c>
      <c r="I287" t="s">
        <v>27</v>
      </c>
      <c r="J287" t="s">
        <v>28</v>
      </c>
      <c r="K287" t="s">
        <v>4</v>
      </c>
      <c r="L287" t="s">
        <v>9</v>
      </c>
      <c r="M287">
        <v>403</v>
      </c>
      <c r="N287" t="s">
        <v>10</v>
      </c>
      <c r="O287" s="2">
        <v>133.37</v>
      </c>
      <c r="P287" s="2">
        <v>1</v>
      </c>
      <c r="Q287" s="2">
        <f t="shared" si="28"/>
        <v>133.37</v>
      </c>
      <c r="R287" s="2">
        <v>84.590000149999995</v>
      </c>
      <c r="S287" s="2">
        <f t="shared" si="32"/>
        <v>48.77999985000001</v>
      </c>
      <c r="T287" s="2">
        <f t="shared" si="33"/>
        <v>84.590000149999995</v>
      </c>
      <c r="U287" t="str">
        <f t="shared" si="34"/>
        <v>May</v>
      </c>
    </row>
    <row r="288" spans="1:21" x14ac:dyDescent="0.3">
      <c r="A288">
        <v>10459</v>
      </c>
      <c r="B288" s="1">
        <v>43953</v>
      </c>
      <c r="C288" s="1" t="str">
        <f t="shared" si="29"/>
        <v>02-May-20</v>
      </c>
      <c r="D288" s="1" t="str">
        <f t="shared" si="30"/>
        <v>Saturday</v>
      </c>
      <c r="E288" s="1" t="str">
        <f t="shared" si="31"/>
        <v>Weekend</v>
      </c>
      <c r="F288">
        <v>9814</v>
      </c>
      <c r="G288" t="s">
        <v>7</v>
      </c>
      <c r="H288" t="s">
        <v>43</v>
      </c>
      <c r="I288" t="s">
        <v>2</v>
      </c>
      <c r="J288" t="s">
        <v>3</v>
      </c>
      <c r="K288" t="s">
        <v>44</v>
      </c>
      <c r="L288" t="s">
        <v>57</v>
      </c>
      <c r="M288">
        <v>191</v>
      </c>
      <c r="N288" t="s">
        <v>65</v>
      </c>
      <c r="O288" s="2">
        <v>85</v>
      </c>
      <c r="P288" s="2">
        <v>4</v>
      </c>
      <c r="Q288" s="2">
        <f t="shared" si="28"/>
        <v>340</v>
      </c>
      <c r="R288" s="2">
        <v>219.11999520000001</v>
      </c>
      <c r="S288" s="2">
        <f t="shared" si="32"/>
        <v>120.88000479999999</v>
      </c>
      <c r="T288" s="2">
        <f t="shared" si="33"/>
        <v>54.779998800000001</v>
      </c>
      <c r="U288" t="str">
        <f t="shared" si="34"/>
        <v>May</v>
      </c>
    </row>
    <row r="289" spans="1:21" x14ac:dyDescent="0.3">
      <c r="A289">
        <v>7888</v>
      </c>
      <c r="B289" s="1">
        <v>43947</v>
      </c>
      <c r="C289" s="1" t="str">
        <f t="shared" si="29"/>
        <v>26-Apr-20</v>
      </c>
      <c r="D289" s="1" t="str">
        <f t="shared" si="30"/>
        <v>Sunday</v>
      </c>
      <c r="E289" s="1" t="str">
        <f t="shared" si="31"/>
        <v>Weekend</v>
      </c>
      <c r="F289">
        <v>5417</v>
      </c>
      <c r="G289" t="s">
        <v>119</v>
      </c>
      <c r="H289" t="s">
        <v>48</v>
      </c>
      <c r="I289" t="s">
        <v>27</v>
      </c>
      <c r="J289" t="s">
        <v>3</v>
      </c>
      <c r="K289" t="s">
        <v>4</v>
      </c>
      <c r="L289" t="s">
        <v>85</v>
      </c>
      <c r="M289">
        <v>502</v>
      </c>
      <c r="N289" t="s">
        <v>65</v>
      </c>
      <c r="O289" s="2">
        <v>65</v>
      </c>
      <c r="P289" s="2">
        <v>3</v>
      </c>
      <c r="Q289" s="2">
        <f t="shared" si="28"/>
        <v>195</v>
      </c>
      <c r="R289" s="2">
        <v>100.79999541000001</v>
      </c>
      <c r="S289" s="2">
        <f t="shared" si="32"/>
        <v>94.200004589999992</v>
      </c>
      <c r="T289" s="2">
        <f t="shared" si="33"/>
        <v>33.599998470000003</v>
      </c>
      <c r="U289" t="str">
        <f t="shared" si="34"/>
        <v>Apr</v>
      </c>
    </row>
    <row r="290" spans="1:21" x14ac:dyDescent="0.3">
      <c r="A290">
        <v>7824</v>
      </c>
      <c r="B290" s="1">
        <v>43946</v>
      </c>
      <c r="C290" s="1" t="str">
        <f t="shared" si="29"/>
        <v>25-Apr-20</v>
      </c>
      <c r="D290" s="1" t="str">
        <f t="shared" si="30"/>
        <v>Saturday</v>
      </c>
      <c r="E290" s="1" t="str">
        <f t="shared" si="31"/>
        <v>Weekend</v>
      </c>
      <c r="F290">
        <v>10679</v>
      </c>
      <c r="G290" t="s">
        <v>7</v>
      </c>
      <c r="H290" t="s">
        <v>41</v>
      </c>
      <c r="I290" t="s">
        <v>27</v>
      </c>
      <c r="J290" t="s">
        <v>3</v>
      </c>
      <c r="K290" t="s">
        <v>4</v>
      </c>
      <c r="L290" t="s">
        <v>42</v>
      </c>
      <c r="M290">
        <v>365</v>
      </c>
      <c r="N290" t="s">
        <v>10</v>
      </c>
      <c r="O290" s="2">
        <v>94.75</v>
      </c>
      <c r="P290" s="2">
        <v>3</v>
      </c>
      <c r="Q290" s="2">
        <f t="shared" si="28"/>
        <v>284.25</v>
      </c>
      <c r="R290" s="2">
        <v>91.709999100000005</v>
      </c>
      <c r="S290" s="2">
        <f t="shared" si="32"/>
        <v>192.5400009</v>
      </c>
      <c r="T290" s="2">
        <f t="shared" si="33"/>
        <v>30.5699997</v>
      </c>
      <c r="U290" t="str">
        <f t="shared" si="34"/>
        <v>Apr</v>
      </c>
    </row>
    <row r="291" spans="1:21" x14ac:dyDescent="0.3">
      <c r="A291">
        <v>7824</v>
      </c>
      <c r="B291" s="1">
        <v>43946</v>
      </c>
      <c r="C291" s="1" t="str">
        <f t="shared" si="29"/>
        <v>25-Apr-20</v>
      </c>
      <c r="D291" s="1" t="str">
        <f t="shared" si="30"/>
        <v>Saturday</v>
      </c>
      <c r="E291" s="1" t="str">
        <f t="shared" si="31"/>
        <v>Weekend</v>
      </c>
      <c r="F291">
        <v>10679</v>
      </c>
      <c r="G291" t="s">
        <v>7</v>
      </c>
      <c r="H291" t="s">
        <v>41</v>
      </c>
      <c r="I291" t="s">
        <v>27</v>
      </c>
      <c r="J291" t="s">
        <v>3</v>
      </c>
      <c r="K291" t="s">
        <v>4</v>
      </c>
      <c r="L291" t="s">
        <v>85</v>
      </c>
      <c r="M291">
        <v>502</v>
      </c>
      <c r="N291" t="s">
        <v>65</v>
      </c>
      <c r="O291" s="2">
        <v>65</v>
      </c>
      <c r="P291" s="2">
        <v>3</v>
      </c>
      <c r="Q291" s="2">
        <f t="shared" si="28"/>
        <v>195</v>
      </c>
      <c r="R291" s="2">
        <v>100.79999541000001</v>
      </c>
      <c r="S291" s="2">
        <f t="shared" si="32"/>
        <v>94.200004589999992</v>
      </c>
      <c r="T291" s="2">
        <f t="shared" si="33"/>
        <v>33.599998470000003</v>
      </c>
      <c r="U291" t="str">
        <f t="shared" si="34"/>
        <v>Apr</v>
      </c>
    </row>
    <row r="292" spans="1:21" x14ac:dyDescent="0.3">
      <c r="A292">
        <v>62545</v>
      </c>
      <c r="B292" s="1">
        <v>43944</v>
      </c>
      <c r="C292" s="1" t="str">
        <f t="shared" si="29"/>
        <v>23-Apr-20</v>
      </c>
      <c r="D292" s="1" t="str">
        <f t="shared" si="30"/>
        <v>Thursday</v>
      </c>
      <c r="E292" s="1" t="str">
        <f t="shared" si="31"/>
        <v>Weekday</v>
      </c>
      <c r="F292">
        <v>450</v>
      </c>
      <c r="G292" t="s">
        <v>292</v>
      </c>
      <c r="H292" t="s">
        <v>30</v>
      </c>
      <c r="I292" t="s">
        <v>27</v>
      </c>
      <c r="J292" t="s">
        <v>3</v>
      </c>
      <c r="K292" t="s">
        <v>4</v>
      </c>
      <c r="L292" t="s">
        <v>57</v>
      </c>
      <c r="M292">
        <v>191</v>
      </c>
      <c r="N292" t="s">
        <v>65</v>
      </c>
      <c r="O292" s="2">
        <v>85</v>
      </c>
      <c r="P292" s="2">
        <v>1</v>
      </c>
      <c r="Q292" s="2">
        <f t="shared" si="28"/>
        <v>85</v>
      </c>
      <c r="R292" s="2">
        <v>54.779998800000001</v>
      </c>
      <c r="S292" s="2">
        <f t="shared" si="32"/>
        <v>30.220001199999999</v>
      </c>
      <c r="T292" s="2">
        <f t="shared" si="33"/>
        <v>54.779998800000001</v>
      </c>
      <c r="U292" t="str">
        <f t="shared" si="34"/>
        <v>Apr</v>
      </c>
    </row>
    <row r="293" spans="1:21" x14ac:dyDescent="0.3">
      <c r="A293">
        <v>20202</v>
      </c>
      <c r="B293" s="1">
        <v>43943</v>
      </c>
      <c r="C293" s="1" t="str">
        <f t="shared" si="29"/>
        <v>22-Apr-20</v>
      </c>
      <c r="D293" s="1" t="str">
        <f t="shared" si="30"/>
        <v>Wednesday</v>
      </c>
      <c r="E293" s="1" t="str">
        <f t="shared" si="31"/>
        <v>Weekday</v>
      </c>
      <c r="F293">
        <v>11784</v>
      </c>
      <c r="G293" t="s">
        <v>175</v>
      </c>
      <c r="H293" t="s">
        <v>63</v>
      </c>
      <c r="I293" t="s">
        <v>27</v>
      </c>
      <c r="J293" t="s">
        <v>3</v>
      </c>
      <c r="K293" t="s">
        <v>4</v>
      </c>
      <c r="L293" t="s">
        <v>57</v>
      </c>
      <c r="M293">
        <v>191</v>
      </c>
      <c r="N293" t="s">
        <v>65</v>
      </c>
      <c r="O293" s="2">
        <v>85</v>
      </c>
      <c r="P293" s="2">
        <v>1</v>
      </c>
      <c r="Q293" s="2">
        <f t="shared" si="28"/>
        <v>85</v>
      </c>
      <c r="R293" s="2">
        <v>54.779998800000001</v>
      </c>
      <c r="S293" s="2">
        <f t="shared" si="32"/>
        <v>30.220001199999999</v>
      </c>
      <c r="T293" s="2">
        <f t="shared" si="33"/>
        <v>54.779998800000001</v>
      </c>
      <c r="U293" t="str">
        <f t="shared" si="34"/>
        <v>Apr</v>
      </c>
    </row>
    <row r="294" spans="1:21" x14ac:dyDescent="0.3">
      <c r="A294">
        <v>24764</v>
      </c>
      <c r="B294" s="1">
        <v>43943</v>
      </c>
      <c r="C294" s="1" t="str">
        <f t="shared" si="29"/>
        <v>22-Apr-20</v>
      </c>
      <c r="D294" s="1" t="str">
        <f t="shared" si="30"/>
        <v>Wednesday</v>
      </c>
      <c r="E294" s="1" t="str">
        <f t="shared" si="31"/>
        <v>Weekday</v>
      </c>
      <c r="F294">
        <v>8551</v>
      </c>
      <c r="G294" t="s">
        <v>325</v>
      </c>
      <c r="H294" t="s">
        <v>34</v>
      </c>
      <c r="I294" t="s">
        <v>2</v>
      </c>
      <c r="J294" t="s">
        <v>3</v>
      </c>
      <c r="K294" t="s">
        <v>4</v>
      </c>
      <c r="L294" t="s">
        <v>9</v>
      </c>
      <c r="M294">
        <v>403</v>
      </c>
      <c r="N294" t="s">
        <v>10</v>
      </c>
      <c r="O294" s="2">
        <v>133.37</v>
      </c>
      <c r="P294" s="2">
        <v>1</v>
      </c>
      <c r="Q294" s="2">
        <f t="shared" si="28"/>
        <v>133.37</v>
      </c>
      <c r="R294" s="2">
        <v>84.590000149999995</v>
      </c>
      <c r="S294" s="2">
        <f t="shared" si="32"/>
        <v>48.77999985000001</v>
      </c>
      <c r="T294" s="2">
        <f t="shared" si="33"/>
        <v>84.590000149999995</v>
      </c>
      <c r="U294" t="str">
        <f t="shared" si="34"/>
        <v>Apr</v>
      </c>
    </row>
    <row r="295" spans="1:21" x14ac:dyDescent="0.3">
      <c r="A295">
        <v>20250</v>
      </c>
      <c r="B295" s="1">
        <v>43941</v>
      </c>
      <c r="C295" s="1" t="str">
        <f t="shared" si="29"/>
        <v>20-Apr-20</v>
      </c>
      <c r="D295" s="1" t="str">
        <f t="shared" si="30"/>
        <v>Monday</v>
      </c>
      <c r="E295" s="1" t="str">
        <f t="shared" si="31"/>
        <v>Weekday</v>
      </c>
      <c r="F295">
        <v>376</v>
      </c>
      <c r="G295" t="s">
        <v>129</v>
      </c>
      <c r="H295" t="s">
        <v>30</v>
      </c>
      <c r="I295" t="s">
        <v>27</v>
      </c>
      <c r="J295" t="s">
        <v>3</v>
      </c>
      <c r="K295" t="s">
        <v>4</v>
      </c>
      <c r="L295" t="s">
        <v>9</v>
      </c>
      <c r="M295">
        <v>403</v>
      </c>
      <c r="N295" t="s">
        <v>10</v>
      </c>
      <c r="O295" s="2">
        <v>133.37</v>
      </c>
      <c r="P295" s="2">
        <v>1</v>
      </c>
      <c r="Q295" s="2">
        <f t="shared" si="28"/>
        <v>133.37</v>
      </c>
      <c r="R295" s="2">
        <v>84.590000149999995</v>
      </c>
      <c r="S295" s="2">
        <f t="shared" si="32"/>
        <v>48.77999985000001</v>
      </c>
      <c r="T295" s="2">
        <f t="shared" si="33"/>
        <v>84.590000149999995</v>
      </c>
      <c r="U295" t="str">
        <f t="shared" si="34"/>
        <v>Apr</v>
      </c>
    </row>
    <row r="296" spans="1:21" x14ac:dyDescent="0.3">
      <c r="A296">
        <v>70433</v>
      </c>
      <c r="B296" s="1">
        <v>43940</v>
      </c>
      <c r="C296" s="1" t="str">
        <f t="shared" si="29"/>
        <v>19-Apr-20</v>
      </c>
      <c r="D296" s="1" t="str">
        <f t="shared" si="30"/>
        <v>Sunday</v>
      </c>
      <c r="E296" s="1" t="str">
        <f t="shared" si="31"/>
        <v>Weekend</v>
      </c>
      <c r="F296">
        <v>13986</v>
      </c>
      <c r="G296" t="s">
        <v>39</v>
      </c>
      <c r="H296" t="s">
        <v>63</v>
      </c>
      <c r="I296" t="s">
        <v>27</v>
      </c>
      <c r="J296" t="s">
        <v>3</v>
      </c>
      <c r="K296" t="s">
        <v>4</v>
      </c>
      <c r="L296" t="s">
        <v>156</v>
      </c>
      <c r="M296">
        <v>1350</v>
      </c>
      <c r="N296" t="s">
        <v>65</v>
      </c>
      <c r="O296" s="2">
        <v>22.74</v>
      </c>
      <c r="P296" s="2">
        <v>1</v>
      </c>
      <c r="Q296" s="2">
        <f t="shared" si="28"/>
        <v>22.74</v>
      </c>
      <c r="R296" s="2">
        <v>14.6999969</v>
      </c>
      <c r="S296" s="2">
        <f t="shared" si="32"/>
        <v>8.0400030999999981</v>
      </c>
      <c r="T296" s="2">
        <f t="shared" si="33"/>
        <v>14.6999969</v>
      </c>
      <c r="U296" t="str">
        <f t="shared" si="34"/>
        <v>Apr</v>
      </c>
    </row>
    <row r="297" spans="1:21" x14ac:dyDescent="0.3">
      <c r="A297">
        <v>8488</v>
      </c>
      <c r="B297" s="1">
        <v>43940</v>
      </c>
      <c r="C297" s="1" t="str">
        <f t="shared" si="29"/>
        <v>19-Apr-20</v>
      </c>
      <c r="D297" s="1" t="str">
        <f t="shared" si="30"/>
        <v>Sunday</v>
      </c>
      <c r="E297" s="1" t="str">
        <f t="shared" si="31"/>
        <v>Weekend</v>
      </c>
      <c r="F297">
        <v>9154</v>
      </c>
      <c r="G297" t="s">
        <v>326</v>
      </c>
      <c r="H297" t="s">
        <v>327</v>
      </c>
      <c r="I297" t="s">
        <v>2</v>
      </c>
      <c r="J297" t="s">
        <v>3</v>
      </c>
      <c r="K297" t="s">
        <v>44</v>
      </c>
      <c r="L297" t="s">
        <v>57</v>
      </c>
      <c r="M297">
        <v>191</v>
      </c>
      <c r="N297" t="s">
        <v>65</v>
      </c>
      <c r="O297" s="2">
        <v>85</v>
      </c>
      <c r="P297" s="2">
        <v>4</v>
      </c>
      <c r="Q297" s="2">
        <f t="shared" si="28"/>
        <v>340</v>
      </c>
      <c r="R297" s="2">
        <v>219.11999520000001</v>
      </c>
      <c r="S297" s="2">
        <f t="shared" si="32"/>
        <v>120.88000479999999</v>
      </c>
      <c r="T297" s="2">
        <f t="shared" si="33"/>
        <v>54.779998800000001</v>
      </c>
      <c r="U297" t="str">
        <f t="shared" si="34"/>
        <v>Apr</v>
      </c>
    </row>
    <row r="298" spans="1:21" x14ac:dyDescent="0.3">
      <c r="A298">
        <v>17829</v>
      </c>
      <c r="B298" s="1">
        <v>43939</v>
      </c>
      <c r="C298" s="1" t="str">
        <f t="shared" si="29"/>
        <v>18-Apr-20</v>
      </c>
      <c r="D298" s="1" t="str">
        <f t="shared" si="30"/>
        <v>Saturday</v>
      </c>
      <c r="E298" s="1" t="str">
        <f t="shared" si="31"/>
        <v>Weekend</v>
      </c>
      <c r="F298">
        <v>10492</v>
      </c>
      <c r="G298" t="s">
        <v>7</v>
      </c>
      <c r="H298" t="s">
        <v>41</v>
      </c>
      <c r="I298" t="s">
        <v>27</v>
      </c>
      <c r="J298" t="s">
        <v>3</v>
      </c>
      <c r="K298" t="s">
        <v>4</v>
      </c>
      <c r="L298" t="s">
        <v>9</v>
      </c>
      <c r="M298">
        <v>403</v>
      </c>
      <c r="N298" t="s">
        <v>10</v>
      </c>
      <c r="O298" s="2">
        <v>133.37</v>
      </c>
      <c r="P298" s="2">
        <v>1</v>
      </c>
      <c r="Q298" s="2">
        <f t="shared" si="28"/>
        <v>133.37</v>
      </c>
      <c r="R298" s="2">
        <v>84.590000149999995</v>
      </c>
      <c r="S298" s="2">
        <f t="shared" si="32"/>
        <v>48.77999985000001</v>
      </c>
      <c r="T298" s="2">
        <f t="shared" si="33"/>
        <v>84.590000149999995</v>
      </c>
      <c r="U298" t="str">
        <f t="shared" si="34"/>
        <v>Apr</v>
      </c>
    </row>
    <row r="299" spans="1:21" x14ac:dyDescent="0.3">
      <c r="A299">
        <v>1186</v>
      </c>
      <c r="B299" s="1">
        <v>43939</v>
      </c>
      <c r="C299" s="1" t="str">
        <f t="shared" si="29"/>
        <v>18-Apr-20</v>
      </c>
      <c r="D299" s="1" t="str">
        <f t="shared" si="30"/>
        <v>Saturday</v>
      </c>
      <c r="E299" s="1" t="str">
        <f t="shared" si="31"/>
        <v>Weekend</v>
      </c>
      <c r="F299">
        <v>11947</v>
      </c>
      <c r="G299" t="s">
        <v>7</v>
      </c>
      <c r="H299" t="s">
        <v>18</v>
      </c>
      <c r="I299" t="s">
        <v>2</v>
      </c>
      <c r="J299" t="s">
        <v>3</v>
      </c>
      <c r="K299" t="s">
        <v>4</v>
      </c>
      <c r="L299" t="s">
        <v>57</v>
      </c>
      <c r="M299">
        <v>191</v>
      </c>
      <c r="N299" t="s">
        <v>65</v>
      </c>
      <c r="O299" s="2">
        <v>85</v>
      </c>
      <c r="P299" s="2">
        <v>4</v>
      </c>
      <c r="Q299" s="2">
        <f t="shared" si="28"/>
        <v>340</v>
      </c>
      <c r="R299" s="2">
        <v>219.11999520000001</v>
      </c>
      <c r="S299" s="2">
        <f t="shared" si="32"/>
        <v>120.88000479999999</v>
      </c>
      <c r="T299" s="2">
        <f t="shared" si="33"/>
        <v>54.779998800000001</v>
      </c>
      <c r="U299" t="str">
        <f t="shared" si="34"/>
        <v>Apr</v>
      </c>
    </row>
    <row r="300" spans="1:21" x14ac:dyDescent="0.3">
      <c r="A300">
        <v>75920</v>
      </c>
      <c r="B300" s="1">
        <v>43939</v>
      </c>
      <c r="C300" s="1" t="str">
        <f t="shared" si="29"/>
        <v>18-Apr-20</v>
      </c>
      <c r="D300" s="1" t="str">
        <f t="shared" si="30"/>
        <v>Saturday</v>
      </c>
      <c r="E300" s="1" t="str">
        <f t="shared" si="31"/>
        <v>Weekend</v>
      </c>
      <c r="F300">
        <v>19473</v>
      </c>
      <c r="G300" t="s">
        <v>328</v>
      </c>
      <c r="H300" t="s">
        <v>329</v>
      </c>
      <c r="I300" t="s">
        <v>2</v>
      </c>
      <c r="J300" t="s">
        <v>3</v>
      </c>
      <c r="K300" t="s">
        <v>4</v>
      </c>
      <c r="L300" t="s">
        <v>13</v>
      </c>
      <c r="M300">
        <v>1360</v>
      </c>
      <c r="N300" t="s">
        <v>14</v>
      </c>
      <c r="O300" s="2">
        <v>370</v>
      </c>
      <c r="P300" s="2">
        <v>1</v>
      </c>
      <c r="Q300" s="2">
        <f t="shared" si="28"/>
        <v>370</v>
      </c>
      <c r="R300" s="2">
        <v>249.0899963</v>
      </c>
      <c r="S300" s="2">
        <f t="shared" si="32"/>
        <v>120.9100037</v>
      </c>
      <c r="T300" s="2">
        <f t="shared" si="33"/>
        <v>249.0899963</v>
      </c>
      <c r="U300" t="str">
        <f t="shared" si="34"/>
        <v>Apr</v>
      </c>
    </row>
    <row r="301" spans="1:21" x14ac:dyDescent="0.3">
      <c r="A301">
        <v>21906</v>
      </c>
      <c r="B301" s="1">
        <v>43937</v>
      </c>
      <c r="C301" s="1" t="str">
        <f t="shared" si="29"/>
        <v>16-Apr-20</v>
      </c>
      <c r="D301" s="1" t="str">
        <f t="shared" si="30"/>
        <v>Thursday</v>
      </c>
      <c r="E301" s="1" t="str">
        <f t="shared" si="31"/>
        <v>Weekday</v>
      </c>
      <c r="F301">
        <v>6961</v>
      </c>
      <c r="G301" t="s">
        <v>330</v>
      </c>
      <c r="H301" t="s">
        <v>331</v>
      </c>
      <c r="I301" t="s">
        <v>2</v>
      </c>
      <c r="J301" t="s">
        <v>3</v>
      </c>
      <c r="K301" t="s">
        <v>4</v>
      </c>
      <c r="L301" t="s">
        <v>9</v>
      </c>
      <c r="M301">
        <v>403</v>
      </c>
      <c r="N301" t="s">
        <v>10</v>
      </c>
      <c r="O301" s="2">
        <v>133.37</v>
      </c>
      <c r="P301" s="2">
        <v>1</v>
      </c>
      <c r="Q301" s="2">
        <f t="shared" si="28"/>
        <v>133.37</v>
      </c>
      <c r="R301" s="2">
        <v>84.590000149999995</v>
      </c>
      <c r="S301" s="2">
        <f t="shared" si="32"/>
        <v>48.77999985000001</v>
      </c>
      <c r="T301" s="2">
        <f t="shared" si="33"/>
        <v>84.590000149999995</v>
      </c>
      <c r="U301" t="str">
        <f t="shared" si="34"/>
        <v>Apr</v>
      </c>
    </row>
    <row r="302" spans="1:21" x14ac:dyDescent="0.3">
      <c r="A302">
        <v>75924</v>
      </c>
      <c r="B302" s="1">
        <v>43935</v>
      </c>
      <c r="C302" s="1" t="str">
        <f t="shared" si="29"/>
        <v>14-Apr-20</v>
      </c>
      <c r="D302" s="1" t="str">
        <f t="shared" si="30"/>
        <v>Tuesday</v>
      </c>
      <c r="E302" s="1" t="str">
        <f t="shared" si="31"/>
        <v>Weekday</v>
      </c>
      <c r="F302">
        <v>19477</v>
      </c>
      <c r="G302" t="s">
        <v>332</v>
      </c>
      <c r="H302" t="s">
        <v>26</v>
      </c>
      <c r="I302" t="s">
        <v>27</v>
      </c>
      <c r="J302" t="s">
        <v>3</v>
      </c>
      <c r="K302" t="s">
        <v>4</v>
      </c>
      <c r="L302" t="s">
        <v>13</v>
      </c>
      <c r="M302">
        <v>1360</v>
      </c>
      <c r="N302" t="s">
        <v>14</v>
      </c>
      <c r="O302" s="2">
        <v>370</v>
      </c>
      <c r="P302" s="2">
        <v>1</v>
      </c>
      <c r="Q302" s="2">
        <f t="shared" si="28"/>
        <v>370</v>
      </c>
      <c r="R302" s="2">
        <v>249.0899963</v>
      </c>
      <c r="S302" s="2">
        <f t="shared" si="32"/>
        <v>120.9100037</v>
      </c>
      <c r="T302" s="2">
        <f t="shared" si="33"/>
        <v>249.0899963</v>
      </c>
      <c r="U302" t="str">
        <f t="shared" si="34"/>
        <v>Apr</v>
      </c>
    </row>
    <row r="303" spans="1:21" x14ac:dyDescent="0.3">
      <c r="A303">
        <v>7884</v>
      </c>
      <c r="B303" s="1">
        <v>43927</v>
      </c>
      <c r="C303" s="1" t="str">
        <f t="shared" si="29"/>
        <v>06-Apr-20</v>
      </c>
      <c r="D303" s="1" t="str">
        <f t="shared" si="30"/>
        <v>Monday</v>
      </c>
      <c r="E303" s="1" t="str">
        <f t="shared" si="31"/>
        <v>Weekday</v>
      </c>
      <c r="F303">
        <v>4899</v>
      </c>
      <c r="G303" t="s">
        <v>333</v>
      </c>
      <c r="H303" t="s">
        <v>30</v>
      </c>
      <c r="I303" t="s">
        <v>27</v>
      </c>
      <c r="J303" t="s">
        <v>28</v>
      </c>
      <c r="K303" t="s">
        <v>4</v>
      </c>
      <c r="L303" t="s">
        <v>42</v>
      </c>
      <c r="M303">
        <v>365</v>
      </c>
      <c r="N303" t="s">
        <v>10</v>
      </c>
      <c r="O303" s="2">
        <v>94.75</v>
      </c>
      <c r="P303" s="2">
        <v>1</v>
      </c>
      <c r="Q303" s="2">
        <f t="shared" si="28"/>
        <v>94.75</v>
      </c>
      <c r="R303" s="2">
        <v>30.5699997</v>
      </c>
      <c r="S303" s="2">
        <f t="shared" si="32"/>
        <v>64.180000300000003</v>
      </c>
      <c r="T303" s="2">
        <f t="shared" si="33"/>
        <v>30.5699997</v>
      </c>
      <c r="U303" t="str">
        <f t="shared" si="34"/>
        <v>Apr</v>
      </c>
    </row>
    <row r="304" spans="1:21" x14ac:dyDescent="0.3">
      <c r="A304">
        <v>4427</v>
      </c>
      <c r="B304" s="1">
        <v>43927</v>
      </c>
      <c r="C304" s="1" t="str">
        <f t="shared" si="29"/>
        <v>06-Apr-20</v>
      </c>
      <c r="D304" s="1" t="str">
        <f t="shared" si="30"/>
        <v>Monday</v>
      </c>
      <c r="E304" s="1" t="str">
        <f t="shared" si="31"/>
        <v>Weekday</v>
      </c>
      <c r="F304">
        <v>8397</v>
      </c>
      <c r="G304" t="s">
        <v>7</v>
      </c>
      <c r="H304" t="s">
        <v>30</v>
      </c>
      <c r="I304" t="s">
        <v>27</v>
      </c>
      <c r="J304" t="s">
        <v>28</v>
      </c>
      <c r="K304" t="s">
        <v>44</v>
      </c>
      <c r="L304" t="s">
        <v>42</v>
      </c>
      <c r="M304">
        <v>365</v>
      </c>
      <c r="N304" t="s">
        <v>10</v>
      </c>
      <c r="O304" s="2">
        <v>94.75</v>
      </c>
      <c r="P304" s="2">
        <v>5</v>
      </c>
      <c r="Q304" s="2">
        <f t="shared" si="28"/>
        <v>473.75</v>
      </c>
      <c r="R304" s="2">
        <v>152.8499985</v>
      </c>
      <c r="S304" s="2">
        <f t="shared" si="32"/>
        <v>320.90000150000003</v>
      </c>
      <c r="T304" s="2">
        <f t="shared" si="33"/>
        <v>30.5699997</v>
      </c>
      <c r="U304" t="str">
        <f t="shared" si="34"/>
        <v>Apr</v>
      </c>
    </row>
    <row r="305" spans="1:21" x14ac:dyDescent="0.3">
      <c r="A305">
        <v>6358</v>
      </c>
      <c r="B305" s="1">
        <v>43924</v>
      </c>
      <c r="C305" s="1" t="str">
        <f t="shared" si="29"/>
        <v>03-Apr-20</v>
      </c>
      <c r="D305" s="1" t="str">
        <f t="shared" si="30"/>
        <v>Friday</v>
      </c>
      <c r="E305" s="1" t="str">
        <f t="shared" si="31"/>
        <v>Weekday</v>
      </c>
      <c r="F305">
        <v>4209</v>
      </c>
      <c r="G305" t="s">
        <v>334</v>
      </c>
      <c r="H305" t="s">
        <v>30</v>
      </c>
      <c r="I305" t="s">
        <v>27</v>
      </c>
      <c r="J305" t="s">
        <v>28</v>
      </c>
      <c r="K305" t="s">
        <v>44</v>
      </c>
      <c r="L305" t="s">
        <v>109</v>
      </c>
      <c r="M305">
        <v>627</v>
      </c>
      <c r="N305" t="s">
        <v>6</v>
      </c>
      <c r="O305" s="2">
        <v>165</v>
      </c>
      <c r="P305" s="2">
        <v>5</v>
      </c>
      <c r="Q305" s="2">
        <f t="shared" si="28"/>
        <v>825</v>
      </c>
      <c r="R305" s="2">
        <v>613.65001700000005</v>
      </c>
      <c r="S305" s="2">
        <f t="shared" si="32"/>
        <v>211.34998299999995</v>
      </c>
      <c r="T305" s="2">
        <f t="shared" si="33"/>
        <v>122.73000340000002</v>
      </c>
      <c r="U305" t="str">
        <f t="shared" si="34"/>
        <v>Apr</v>
      </c>
    </row>
    <row r="306" spans="1:21" x14ac:dyDescent="0.3">
      <c r="A306">
        <v>14685</v>
      </c>
      <c r="B306" s="1">
        <v>43924</v>
      </c>
      <c r="C306" s="1" t="str">
        <f t="shared" si="29"/>
        <v>03-Apr-20</v>
      </c>
      <c r="D306" s="1" t="str">
        <f t="shared" si="30"/>
        <v>Friday</v>
      </c>
      <c r="E306" s="1" t="str">
        <f t="shared" si="31"/>
        <v>Weekday</v>
      </c>
      <c r="F306">
        <v>10563</v>
      </c>
      <c r="G306" t="s">
        <v>7</v>
      </c>
      <c r="H306" t="s">
        <v>335</v>
      </c>
      <c r="I306" t="s">
        <v>2</v>
      </c>
      <c r="J306" t="s">
        <v>3</v>
      </c>
      <c r="K306" t="s">
        <v>44</v>
      </c>
      <c r="L306" t="s">
        <v>42</v>
      </c>
      <c r="M306">
        <v>365</v>
      </c>
      <c r="N306" t="s">
        <v>10</v>
      </c>
      <c r="O306" s="2">
        <v>94.75</v>
      </c>
      <c r="P306" s="2">
        <v>4</v>
      </c>
      <c r="Q306" s="2">
        <f t="shared" si="28"/>
        <v>379</v>
      </c>
      <c r="R306" s="2">
        <v>122.2799988</v>
      </c>
      <c r="S306" s="2">
        <f t="shared" si="32"/>
        <v>256.72000120000001</v>
      </c>
      <c r="T306" s="2">
        <f t="shared" si="33"/>
        <v>30.5699997</v>
      </c>
      <c r="U306" t="str">
        <f t="shared" si="34"/>
        <v>Apr</v>
      </c>
    </row>
    <row r="307" spans="1:21" x14ac:dyDescent="0.3">
      <c r="A307">
        <v>6245</v>
      </c>
      <c r="B307" s="1">
        <v>43923</v>
      </c>
      <c r="C307" s="1" t="str">
        <f t="shared" si="29"/>
        <v>02-Apr-20</v>
      </c>
      <c r="D307" s="1" t="str">
        <f t="shared" si="30"/>
        <v>Thursday</v>
      </c>
      <c r="E307" s="1" t="str">
        <f t="shared" si="31"/>
        <v>Weekday</v>
      </c>
      <c r="F307">
        <v>7784</v>
      </c>
      <c r="G307" t="s">
        <v>7</v>
      </c>
      <c r="H307" t="s">
        <v>30</v>
      </c>
      <c r="I307" t="s">
        <v>27</v>
      </c>
      <c r="J307" t="s">
        <v>28</v>
      </c>
      <c r="K307" t="s">
        <v>44</v>
      </c>
      <c r="L307" t="s">
        <v>85</v>
      </c>
      <c r="M307">
        <v>502</v>
      </c>
      <c r="N307" t="s">
        <v>65</v>
      </c>
      <c r="O307" s="2">
        <v>65</v>
      </c>
      <c r="P307" s="2">
        <v>5</v>
      </c>
      <c r="Q307" s="2">
        <f t="shared" si="28"/>
        <v>325</v>
      </c>
      <c r="R307" s="2">
        <v>167.99999235000001</v>
      </c>
      <c r="S307" s="2">
        <f t="shared" si="32"/>
        <v>157.00000764999999</v>
      </c>
      <c r="T307" s="2">
        <f t="shared" si="33"/>
        <v>33.599998470000003</v>
      </c>
      <c r="U307" t="str">
        <f t="shared" si="34"/>
        <v>Apr</v>
      </c>
    </row>
    <row r="308" spans="1:21" x14ac:dyDescent="0.3">
      <c r="A308">
        <v>5991</v>
      </c>
      <c r="B308" s="1">
        <v>43919</v>
      </c>
      <c r="C308" s="1" t="str">
        <f t="shared" si="29"/>
        <v>29-Mar-20</v>
      </c>
      <c r="D308" s="1" t="str">
        <f t="shared" si="30"/>
        <v>Sunday</v>
      </c>
      <c r="E308" s="1" t="str">
        <f t="shared" si="31"/>
        <v>Weekend</v>
      </c>
      <c r="F308">
        <v>4673</v>
      </c>
      <c r="G308" t="s">
        <v>336</v>
      </c>
      <c r="H308" t="s">
        <v>77</v>
      </c>
      <c r="I308" t="s">
        <v>27</v>
      </c>
      <c r="J308" t="s">
        <v>3</v>
      </c>
      <c r="K308" t="s">
        <v>4</v>
      </c>
      <c r="L308" t="s">
        <v>85</v>
      </c>
      <c r="M308">
        <v>502</v>
      </c>
      <c r="N308" t="s">
        <v>65</v>
      </c>
      <c r="O308" s="2">
        <v>65</v>
      </c>
      <c r="P308" s="2">
        <v>3</v>
      </c>
      <c r="Q308" s="2">
        <f t="shared" si="28"/>
        <v>195</v>
      </c>
      <c r="R308" s="2">
        <v>100.79999541000001</v>
      </c>
      <c r="S308" s="2">
        <f t="shared" si="32"/>
        <v>94.200004589999992</v>
      </c>
      <c r="T308" s="2">
        <f t="shared" si="33"/>
        <v>33.599998470000003</v>
      </c>
      <c r="U308" t="str">
        <f t="shared" si="34"/>
        <v>Mar</v>
      </c>
    </row>
    <row r="309" spans="1:21" x14ac:dyDescent="0.3">
      <c r="A309">
        <v>40085</v>
      </c>
      <c r="B309" s="1">
        <v>43918</v>
      </c>
      <c r="C309" s="1" t="str">
        <f t="shared" si="29"/>
        <v>28-Mar-20</v>
      </c>
      <c r="D309" s="1" t="str">
        <f t="shared" si="30"/>
        <v>Saturday</v>
      </c>
      <c r="E309" s="1" t="str">
        <f t="shared" si="31"/>
        <v>Weekend</v>
      </c>
      <c r="F309">
        <v>2426</v>
      </c>
      <c r="G309" t="s">
        <v>337</v>
      </c>
      <c r="H309" t="s">
        <v>36</v>
      </c>
      <c r="I309" t="s">
        <v>27</v>
      </c>
      <c r="J309" t="s">
        <v>3</v>
      </c>
      <c r="K309" t="s">
        <v>4</v>
      </c>
      <c r="L309" t="s">
        <v>85</v>
      </c>
      <c r="M309">
        <v>502</v>
      </c>
      <c r="N309" t="s">
        <v>65</v>
      </c>
      <c r="O309" s="2">
        <v>65</v>
      </c>
      <c r="P309" s="2">
        <v>4</v>
      </c>
      <c r="Q309" s="2">
        <f t="shared" si="28"/>
        <v>260</v>
      </c>
      <c r="R309" s="2">
        <v>134.39999388000001</v>
      </c>
      <c r="S309" s="2">
        <f t="shared" si="32"/>
        <v>125.60000611999999</v>
      </c>
      <c r="T309" s="2">
        <f t="shared" si="33"/>
        <v>33.599998470000003</v>
      </c>
      <c r="U309" t="str">
        <f t="shared" si="34"/>
        <v>Mar</v>
      </c>
    </row>
    <row r="310" spans="1:21" x14ac:dyDescent="0.3">
      <c r="A310">
        <v>40085</v>
      </c>
      <c r="B310" s="1">
        <v>43917</v>
      </c>
      <c r="C310" s="1" t="str">
        <f t="shared" si="29"/>
        <v>27-Mar-20</v>
      </c>
      <c r="D310" s="1" t="str">
        <f t="shared" si="30"/>
        <v>Friday</v>
      </c>
      <c r="E310" s="1" t="str">
        <f t="shared" si="31"/>
        <v>Weekday</v>
      </c>
      <c r="F310">
        <v>2426</v>
      </c>
      <c r="G310" t="s">
        <v>337</v>
      </c>
      <c r="H310" t="s">
        <v>36</v>
      </c>
      <c r="I310" t="s">
        <v>27</v>
      </c>
      <c r="J310" t="s">
        <v>3</v>
      </c>
      <c r="K310" t="s">
        <v>4</v>
      </c>
      <c r="L310" t="s">
        <v>109</v>
      </c>
      <c r="M310">
        <v>627</v>
      </c>
      <c r="N310" t="s">
        <v>6</v>
      </c>
      <c r="O310" s="2">
        <v>165</v>
      </c>
      <c r="P310" s="2">
        <v>4</v>
      </c>
      <c r="Q310" s="2">
        <f t="shared" si="28"/>
        <v>660</v>
      </c>
      <c r="R310" s="2">
        <v>490.9200136</v>
      </c>
      <c r="S310" s="2">
        <f t="shared" si="32"/>
        <v>169.0799864</v>
      </c>
      <c r="T310" s="2">
        <f t="shared" si="33"/>
        <v>122.7300034</v>
      </c>
      <c r="U310" t="str">
        <f t="shared" si="34"/>
        <v>Mar</v>
      </c>
    </row>
    <row r="311" spans="1:21" x14ac:dyDescent="0.3">
      <c r="A311">
        <v>37867</v>
      </c>
      <c r="B311" s="1">
        <v>43916</v>
      </c>
      <c r="C311" s="1" t="str">
        <f t="shared" si="29"/>
        <v>26-Mar-20</v>
      </c>
      <c r="D311" s="1" t="str">
        <f t="shared" si="30"/>
        <v>Thursday</v>
      </c>
      <c r="E311" s="1" t="str">
        <f t="shared" si="31"/>
        <v>Weekday</v>
      </c>
      <c r="F311">
        <v>11776</v>
      </c>
      <c r="G311" t="s">
        <v>7</v>
      </c>
      <c r="H311" t="s">
        <v>63</v>
      </c>
      <c r="I311" t="s">
        <v>27</v>
      </c>
      <c r="J311" t="s">
        <v>3</v>
      </c>
      <c r="K311" t="s">
        <v>4</v>
      </c>
      <c r="L311" t="s">
        <v>42</v>
      </c>
      <c r="M311">
        <v>365</v>
      </c>
      <c r="N311" t="s">
        <v>10</v>
      </c>
      <c r="O311" s="2">
        <v>94.75</v>
      </c>
      <c r="P311" s="2">
        <v>4</v>
      </c>
      <c r="Q311" s="2">
        <f t="shared" si="28"/>
        <v>379</v>
      </c>
      <c r="R311" s="2">
        <v>122.2799988</v>
      </c>
      <c r="S311" s="2">
        <f t="shared" si="32"/>
        <v>256.72000120000001</v>
      </c>
      <c r="T311" s="2">
        <f t="shared" si="33"/>
        <v>30.5699997</v>
      </c>
      <c r="U311" t="str">
        <f t="shared" si="34"/>
        <v>Mar</v>
      </c>
    </row>
    <row r="312" spans="1:21" x14ac:dyDescent="0.3">
      <c r="A312">
        <v>36269</v>
      </c>
      <c r="B312" s="1">
        <v>43915</v>
      </c>
      <c r="C312" s="1" t="str">
        <f t="shared" si="29"/>
        <v>25-Mar-20</v>
      </c>
      <c r="D312" s="1" t="str">
        <f t="shared" si="30"/>
        <v>Wednesday</v>
      </c>
      <c r="E312" s="1" t="str">
        <f t="shared" si="31"/>
        <v>Weekday</v>
      </c>
      <c r="F312">
        <v>3466</v>
      </c>
      <c r="G312" t="s">
        <v>7</v>
      </c>
      <c r="H312" t="s">
        <v>77</v>
      </c>
      <c r="I312" t="s">
        <v>27</v>
      </c>
      <c r="J312" t="s">
        <v>3</v>
      </c>
      <c r="K312" t="s">
        <v>4</v>
      </c>
      <c r="L312" t="s">
        <v>42</v>
      </c>
      <c r="M312">
        <v>365</v>
      </c>
      <c r="N312" t="s">
        <v>10</v>
      </c>
      <c r="O312" s="2">
        <v>94.75</v>
      </c>
      <c r="P312" s="2">
        <v>4</v>
      </c>
      <c r="Q312" s="2">
        <f t="shared" si="28"/>
        <v>379</v>
      </c>
      <c r="R312" s="2">
        <v>122.2799988</v>
      </c>
      <c r="S312" s="2">
        <f t="shared" si="32"/>
        <v>256.72000120000001</v>
      </c>
      <c r="T312" s="2">
        <f t="shared" si="33"/>
        <v>30.5699997</v>
      </c>
      <c r="U312" t="str">
        <f t="shared" si="34"/>
        <v>Mar</v>
      </c>
    </row>
    <row r="313" spans="1:21" x14ac:dyDescent="0.3">
      <c r="A313">
        <v>31905</v>
      </c>
      <c r="B313" s="1">
        <v>43914</v>
      </c>
      <c r="C313" s="1" t="str">
        <f t="shared" si="29"/>
        <v>24-Mar-20</v>
      </c>
      <c r="D313" s="1" t="str">
        <f t="shared" si="30"/>
        <v>Tuesday</v>
      </c>
      <c r="E313" s="1" t="str">
        <f t="shared" si="31"/>
        <v>Weekday</v>
      </c>
      <c r="F313">
        <v>7060</v>
      </c>
      <c r="G313" t="s">
        <v>270</v>
      </c>
      <c r="H313" t="s">
        <v>271</v>
      </c>
      <c r="I313" t="s">
        <v>250</v>
      </c>
      <c r="J313" t="s">
        <v>3</v>
      </c>
      <c r="K313" t="s">
        <v>4</v>
      </c>
      <c r="L313" t="s">
        <v>42</v>
      </c>
      <c r="M313">
        <v>365</v>
      </c>
      <c r="N313" t="s">
        <v>10</v>
      </c>
      <c r="O313" s="2">
        <v>94.75</v>
      </c>
      <c r="P313" s="2">
        <v>4</v>
      </c>
      <c r="Q313" s="2">
        <f t="shared" si="28"/>
        <v>379</v>
      </c>
      <c r="R313" s="2">
        <v>122.2799988</v>
      </c>
      <c r="S313" s="2">
        <f t="shared" si="32"/>
        <v>256.72000120000001</v>
      </c>
      <c r="T313" s="2">
        <f t="shared" si="33"/>
        <v>30.5699997</v>
      </c>
      <c r="U313" t="str">
        <f t="shared" si="34"/>
        <v>Mar</v>
      </c>
    </row>
    <row r="314" spans="1:21" x14ac:dyDescent="0.3">
      <c r="A314">
        <v>37867</v>
      </c>
      <c r="B314" s="1">
        <v>43913</v>
      </c>
      <c r="C314" s="1" t="str">
        <f t="shared" si="29"/>
        <v>23-Mar-20</v>
      </c>
      <c r="D314" s="1" t="str">
        <f t="shared" si="30"/>
        <v>Monday</v>
      </c>
      <c r="E314" s="1" t="str">
        <f t="shared" si="31"/>
        <v>Weekday</v>
      </c>
      <c r="F314">
        <v>11776</v>
      </c>
      <c r="G314" t="s">
        <v>7</v>
      </c>
      <c r="H314" t="s">
        <v>63</v>
      </c>
      <c r="I314" t="s">
        <v>27</v>
      </c>
      <c r="J314" t="s">
        <v>3</v>
      </c>
      <c r="K314" t="s">
        <v>4</v>
      </c>
      <c r="L314" t="s">
        <v>42</v>
      </c>
      <c r="M314">
        <v>365</v>
      </c>
      <c r="N314" t="s">
        <v>10</v>
      </c>
      <c r="O314" s="2">
        <v>94.75</v>
      </c>
      <c r="P314" s="2">
        <v>4</v>
      </c>
      <c r="Q314" s="2">
        <f t="shared" si="28"/>
        <v>379</v>
      </c>
      <c r="R314" s="2">
        <v>122.2799988</v>
      </c>
      <c r="S314" s="2">
        <f t="shared" si="32"/>
        <v>256.72000120000001</v>
      </c>
      <c r="T314" s="2">
        <f t="shared" si="33"/>
        <v>30.5699997</v>
      </c>
      <c r="U314" t="str">
        <f t="shared" si="34"/>
        <v>Mar</v>
      </c>
    </row>
    <row r="315" spans="1:21" x14ac:dyDescent="0.3">
      <c r="A315">
        <v>71195</v>
      </c>
      <c r="B315" s="1">
        <v>43913</v>
      </c>
      <c r="C315" s="1" t="str">
        <f t="shared" si="29"/>
        <v>23-Mar-20</v>
      </c>
      <c r="D315" s="1" t="str">
        <f t="shared" si="30"/>
        <v>Monday</v>
      </c>
      <c r="E315" s="1" t="str">
        <f t="shared" si="31"/>
        <v>Weekday</v>
      </c>
      <c r="F315">
        <v>14748</v>
      </c>
      <c r="G315" t="s">
        <v>338</v>
      </c>
      <c r="H315" t="s">
        <v>63</v>
      </c>
      <c r="I315" t="s">
        <v>27</v>
      </c>
      <c r="J315" t="s">
        <v>3</v>
      </c>
      <c r="K315" t="s">
        <v>4</v>
      </c>
      <c r="L315" t="s">
        <v>64</v>
      </c>
      <c r="M315">
        <v>1353</v>
      </c>
      <c r="N315" t="s">
        <v>65</v>
      </c>
      <c r="O315" s="2">
        <v>9.59</v>
      </c>
      <c r="P315" s="2">
        <v>1</v>
      </c>
      <c r="Q315" s="2">
        <f t="shared" si="28"/>
        <v>9.59</v>
      </c>
      <c r="R315" s="2">
        <v>3.6100006100000002</v>
      </c>
      <c r="S315" s="2">
        <f t="shared" si="32"/>
        <v>5.9799993899999997</v>
      </c>
      <c r="T315" s="2">
        <f t="shared" si="33"/>
        <v>3.6100006100000002</v>
      </c>
      <c r="U315" t="str">
        <f t="shared" si="34"/>
        <v>Mar</v>
      </c>
    </row>
    <row r="316" spans="1:21" x14ac:dyDescent="0.3">
      <c r="A316">
        <v>20072</v>
      </c>
      <c r="B316" s="1">
        <v>43912</v>
      </c>
      <c r="C316" s="1" t="str">
        <f t="shared" si="29"/>
        <v>22-Mar-20</v>
      </c>
      <c r="D316" s="1" t="str">
        <f t="shared" si="30"/>
        <v>Sunday</v>
      </c>
      <c r="E316" s="1" t="str">
        <f t="shared" si="31"/>
        <v>Weekend</v>
      </c>
      <c r="F316">
        <v>4279</v>
      </c>
      <c r="G316" t="s">
        <v>119</v>
      </c>
      <c r="H316" t="s">
        <v>30</v>
      </c>
      <c r="I316" t="s">
        <v>27</v>
      </c>
      <c r="J316" t="s">
        <v>28</v>
      </c>
      <c r="K316" t="s">
        <v>4</v>
      </c>
      <c r="L316" t="s">
        <v>9</v>
      </c>
      <c r="M316">
        <v>403</v>
      </c>
      <c r="N316" t="s">
        <v>10</v>
      </c>
      <c r="O316" s="2">
        <v>133.37</v>
      </c>
      <c r="P316" s="2">
        <v>1</v>
      </c>
      <c r="Q316" s="2">
        <f t="shared" si="28"/>
        <v>133.37</v>
      </c>
      <c r="R316" s="2">
        <v>84.590000149999995</v>
      </c>
      <c r="S316" s="2">
        <f t="shared" si="32"/>
        <v>48.77999985000001</v>
      </c>
      <c r="T316" s="2">
        <f t="shared" si="33"/>
        <v>84.590000149999995</v>
      </c>
      <c r="U316" t="str">
        <f t="shared" si="34"/>
        <v>Mar</v>
      </c>
    </row>
    <row r="317" spans="1:21" x14ac:dyDescent="0.3">
      <c r="A317">
        <v>11494</v>
      </c>
      <c r="B317" s="1">
        <v>43912</v>
      </c>
      <c r="C317" s="1" t="str">
        <f t="shared" si="29"/>
        <v>22-Mar-20</v>
      </c>
      <c r="D317" s="1" t="str">
        <f t="shared" si="30"/>
        <v>Sunday</v>
      </c>
      <c r="E317" s="1" t="str">
        <f t="shared" si="31"/>
        <v>Weekend</v>
      </c>
      <c r="F317">
        <v>4366</v>
      </c>
      <c r="G317" t="s">
        <v>339</v>
      </c>
      <c r="H317" t="s">
        <v>77</v>
      </c>
      <c r="I317" t="s">
        <v>27</v>
      </c>
      <c r="J317" t="s">
        <v>3</v>
      </c>
      <c r="K317" t="s">
        <v>4</v>
      </c>
      <c r="L317" t="s">
        <v>9</v>
      </c>
      <c r="M317">
        <v>403</v>
      </c>
      <c r="N317" t="s">
        <v>10</v>
      </c>
      <c r="O317" s="2">
        <v>133.37</v>
      </c>
      <c r="P317" s="2">
        <v>1</v>
      </c>
      <c r="Q317" s="2">
        <f t="shared" si="28"/>
        <v>133.37</v>
      </c>
      <c r="R317" s="2">
        <v>84.590000149999995</v>
      </c>
      <c r="S317" s="2">
        <f t="shared" si="32"/>
        <v>48.77999985000001</v>
      </c>
      <c r="T317" s="2">
        <f t="shared" si="33"/>
        <v>84.590000149999995</v>
      </c>
      <c r="U317" t="str">
        <f t="shared" si="34"/>
        <v>Mar</v>
      </c>
    </row>
    <row r="318" spans="1:21" x14ac:dyDescent="0.3">
      <c r="A318">
        <v>37763</v>
      </c>
      <c r="B318" s="1">
        <v>43912</v>
      </c>
      <c r="C318" s="1" t="str">
        <f t="shared" si="29"/>
        <v>22-Mar-20</v>
      </c>
      <c r="D318" s="1" t="str">
        <f t="shared" si="30"/>
        <v>Sunday</v>
      </c>
      <c r="E318" s="1" t="str">
        <f t="shared" si="31"/>
        <v>Weekend</v>
      </c>
      <c r="F318">
        <v>5870</v>
      </c>
      <c r="G318" t="s">
        <v>340</v>
      </c>
      <c r="H318" t="s">
        <v>121</v>
      </c>
      <c r="I318" t="s">
        <v>27</v>
      </c>
      <c r="J318" t="s">
        <v>3</v>
      </c>
      <c r="K318" t="s">
        <v>4</v>
      </c>
      <c r="L318" t="s">
        <v>42</v>
      </c>
      <c r="M318">
        <v>365</v>
      </c>
      <c r="N318" t="s">
        <v>10</v>
      </c>
      <c r="O318" s="2">
        <v>94.75</v>
      </c>
      <c r="P318" s="2">
        <v>4</v>
      </c>
      <c r="Q318" s="2">
        <f t="shared" si="28"/>
        <v>379</v>
      </c>
      <c r="R318" s="2">
        <v>122.2799988</v>
      </c>
      <c r="S318" s="2">
        <f t="shared" si="32"/>
        <v>256.72000120000001</v>
      </c>
      <c r="T318" s="2">
        <f t="shared" si="33"/>
        <v>30.5699997</v>
      </c>
      <c r="U318" t="str">
        <f t="shared" si="34"/>
        <v>Mar</v>
      </c>
    </row>
    <row r="319" spans="1:21" x14ac:dyDescent="0.3">
      <c r="A319">
        <v>22679</v>
      </c>
      <c r="B319" s="1">
        <v>43912</v>
      </c>
      <c r="C319" s="1" t="str">
        <f t="shared" si="29"/>
        <v>22-Mar-20</v>
      </c>
      <c r="D319" s="1" t="str">
        <f t="shared" si="30"/>
        <v>Sunday</v>
      </c>
      <c r="E319" s="1" t="str">
        <f t="shared" si="31"/>
        <v>Weekend</v>
      </c>
      <c r="F319">
        <v>6951</v>
      </c>
      <c r="G319" t="s">
        <v>141</v>
      </c>
      <c r="H319" t="s">
        <v>341</v>
      </c>
      <c r="I319" t="s">
        <v>2</v>
      </c>
      <c r="J319" t="s">
        <v>3</v>
      </c>
      <c r="K319" t="s">
        <v>4</v>
      </c>
      <c r="L319" t="s">
        <v>9</v>
      </c>
      <c r="M319">
        <v>403</v>
      </c>
      <c r="N319" t="s">
        <v>10</v>
      </c>
      <c r="O319" s="2">
        <v>133.37</v>
      </c>
      <c r="P319" s="2">
        <v>1</v>
      </c>
      <c r="Q319" s="2">
        <f t="shared" si="28"/>
        <v>133.37</v>
      </c>
      <c r="R319" s="2">
        <v>84.590000149999995</v>
      </c>
      <c r="S319" s="2">
        <f t="shared" si="32"/>
        <v>48.77999985000001</v>
      </c>
      <c r="T319" s="2">
        <f t="shared" si="33"/>
        <v>84.590000149999995</v>
      </c>
      <c r="U319" t="str">
        <f t="shared" si="34"/>
        <v>Mar</v>
      </c>
    </row>
    <row r="320" spans="1:21" x14ac:dyDescent="0.3">
      <c r="A320">
        <v>67082</v>
      </c>
      <c r="B320" s="1">
        <v>43911</v>
      </c>
      <c r="C320" s="1" t="str">
        <f t="shared" si="29"/>
        <v>21-Mar-20</v>
      </c>
      <c r="D320" s="1" t="str">
        <f t="shared" si="30"/>
        <v>Saturday</v>
      </c>
      <c r="E320" s="1" t="str">
        <f t="shared" si="31"/>
        <v>Weekend</v>
      </c>
      <c r="F320">
        <v>12117</v>
      </c>
      <c r="G320" t="s">
        <v>7</v>
      </c>
      <c r="H320" t="s">
        <v>63</v>
      </c>
      <c r="I320" t="s">
        <v>27</v>
      </c>
      <c r="J320" t="s">
        <v>3</v>
      </c>
      <c r="K320" t="s">
        <v>4</v>
      </c>
      <c r="L320" t="s">
        <v>9</v>
      </c>
      <c r="M320">
        <v>403</v>
      </c>
      <c r="N320" t="s">
        <v>10</v>
      </c>
      <c r="O320" s="2">
        <v>133.37</v>
      </c>
      <c r="P320" s="2">
        <v>1</v>
      </c>
      <c r="Q320" s="2">
        <f t="shared" si="28"/>
        <v>133.37</v>
      </c>
      <c r="R320" s="2">
        <v>84.590000149999995</v>
      </c>
      <c r="S320" s="2">
        <f t="shared" si="32"/>
        <v>48.77999985000001</v>
      </c>
      <c r="T320" s="2">
        <f t="shared" si="33"/>
        <v>84.590000149999995</v>
      </c>
      <c r="U320" t="str">
        <f t="shared" si="34"/>
        <v>Mar</v>
      </c>
    </row>
    <row r="321" spans="1:21" x14ac:dyDescent="0.3">
      <c r="A321">
        <v>45390</v>
      </c>
      <c r="B321" s="1">
        <v>43911</v>
      </c>
      <c r="C321" s="1" t="str">
        <f t="shared" si="29"/>
        <v>21-Mar-20</v>
      </c>
      <c r="D321" s="1" t="str">
        <f t="shared" si="30"/>
        <v>Saturday</v>
      </c>
      <c r="E321" s="1" t="str">
        <f t="shared" si="31"/>
        <v>Weekend</v>
      </c>
      <c r="F321">
        <v>19</v>
      </c>
      <c r="G321" t="s">
        <v>330</v>
      </c>
      <c r="H321" t="s">
        <v>30</v>
      </c>
      <c r="I321" t="s">
        <v>27</v>
      </c>
      <c r="J321" t="s">
        <v>3</v>
      </c>
      <c r="K321" t="s">
        <v>4</v>
      </c>
      <c r="L321" t="s">
        <v>9</v>
      </c>
      <c r="M321">
        <v>403</v>
      </c>
      <c r="N321" t="s">
        <v>10</v>
      </c>
      <c r="O321" s="2">
        <v>133.37</v>
      </c>
      <c r="P321" s="2">
        <v>1</v>
      </c>
      <c r="Q321" s="2">
        <f t="shared" si="28"/>
        <v>133.37</v>
      </c>
      <c r="R321" s="2">
        <v>84.590000149999995</v>
      </c>
      <c r="S321" s="2">
        <f t="shared" si="32"/>
        <v>48.77999985000001</v>
      </c>
      <c r="T321" s="2">
        <f t="shared" si="33"/>
        <v>84.590000149999995</v>
      </c>
      <c r="U321" t="str">
        <f t="shared" si="34"/>
        <v>Mar</v>
      </c>
    </row>
    <row r="322" spans="1:21" x14ac:dyDescent="0.3">
      <c r="A322">
        <v>32102</v>
      </c>
      <c r="B322" s="1">
        <v>43911</v>
      </c>
      <c r="C322" s="1" t="str">
        <f t="shared" si="29"/>
        <v>21-Mar-20</v>
      </c>
      <c r="D322" s="1" t="str">
        <f t="shared" si="30"/>
        <v>Saturday</v>
      </c>
      <c r="E322" s="1" t="str">
        <f t="shared" si="31"/>
        <v>Weekend</v>
      </c>
      <c r="F322">
        <v>6352</v>
      </c>
      <c r="G322" t="s">
        <v>7</v>
      </c>
      <c r="H322" t="s">
        <v>121</v>
      </c>
      <c r="I322" t="s">
        <v>27</v>
      </c>
      <c r="J322" t="s">
        <v>3</v>
      </c>
      <c r="K322" t="s">
        <v>4</v>
      </c>
      <c r="L322" t="s">
        <v>342</v>
      </c>
      <c r="M322">
        <v>282</v>
      </c>
      <c r="N322" t="s">
        <v>65</v>
      </c>
      <c r="O322" s="2">
        <v>185</v>
      </c>
      <c r="P322" s="2">
        <v>4</v>
      </c>
      <c r="Q322" s="2">
        <f t="shared" ref="Q322:Q385" si="35">O322*P322</f>
        <v>740</v>
      </c>
      <c r="R322" s="2">
        <v>399.48001099999999</v>
      </c>
      <c r="S322" s="2">
        <f t="shared" si="32"/>
        <v>340.51998900000001</v>
      </c>
      <c r="T322" s="2">
        <f t="shared" si="33"/>
        <v>99.870002749999998</v>
      </c>
      <c r="U322" t="str">
        <f t="shared" si="34"/>
        <v>Mar</v>
      </c>
    </row>
    <row r="323" spans="1:21" x14ac:dyDescent="0.3">
      <c r="A323">
        <v>11655</v>
      </c>
      <c r="B323" s="1">
        <v>43910</v>
      </c>
      <c r="C323" s="1" t="str">
        <f t="shared" ref="C323:C386" si="36">TEXT(B323,"dd-mmm-yy")</f>
        <v>20-Mar-20</v>
      </c>
      <c r="D323" s="1" t="str">
        <f t="shared" ref="D323:D386" si="37">TEXT(B323,"dddd")</f>
        <v>Friday</v>
      </c>
      <c r="E323" s="1" t="str">
        <f t="shared" ref="E323:E386" si="38">IF(WEEKDAY(B323,2)&gt;5,"Weekend","Weekday")</f>
        <v>Weekday</v>
      </c>
      <c r="F323">
        <v>10208</v>
      </c>
      <c r="G323" t="s">
        <v>343</v>
      </c>
      <c r="H323" t="s">
        <v>84</v>
      </c>
      <c r="I323" t="s">
        <v>27</v>
      </c>
      <c r="J323" t="s">
        <v>3</v>
      </c>
      <c r="K323" t="s">
        <v>4</v>
      </c>
      <c r="L323" t="s">
        <v>9</v>
      </c>
      <c r="M323">
        <v>403</v>
      </c>
      <c r="N323" t="s">
        <v>10</v>
      </c>
      <c r="O323" s="2">
        <v>133.37</v>
      </c>
      <c r="P323" s="2">
        <v>1</v>
      </c>
      <c r="Q323" s="2">
        <f t="shared" si="35"/>
        <v>133.37</v>
      </c>
      <c r="R323" s="2">
        <v>84.590000149999995</v>
      </c>
      <c r="S323" s="2">
        <f t="shared" ref="S323:S386" si="39">Q323-R323</f>
        <v>48.77999985000001</v>
      </c>
      <c r="T323" s="2">
        <f t="shared" ref="T323:T386" si="40">IF(P323&gt;0,R323/P323,0)</f>
        <v>84.590000149999995</v>
      </c>
      <c r="U323" t="str">
        <f t="shared" ref="U323:U386" si="41">TEXT(B323,"mmm")</f>
        <v>Mar</v>
      </c>
    </row>
    <row r="324" spans="1:21" x14ac:dyDescent="0.3">
      <c r="A324">
        <v>39159</v>
      </c>
      <c r="B324" s="1">
        <v>43910</v>
      </c>
      <c r="C324" s="1" t="str">
        <f t="shared" si="36"/>
        <v>20-Mar-20</v>
      </c>
      <c r="D324" s="1" t="str">
        <f t="shared" si="37"/>
        <v>Friday</v>
      </c>
      <c r="E324" s="1" t="str">
        <f t="shared" si="38"/>
        <v>Weekday</v>
      </c>
      <c r="F324">
        <v>11292</v>
      </c>
      <c r="G324" t="s">
        <v>344</v>
      </c>
      <c r="H324" t="s">
        <v>63</v>
      </c>
      <c r="I324" t="s">
        <v>27</v>
      </c>
      <c r="J324" t="s">
        <v>3</v>
      </c>
      <c r="K324" t="s">
        <v>4</v>
      </c>
      <c r="L324" t="s">
        <v>85</v>
      </c>
      <c r="M324">
        <v>502</v>
      </c>
      <c r="N324" t="s">
        <v>65</v>
      </c>
      <c r="O324" s="2">
        <v>65</v>
      </c>
      <c r="P324" s="2">
        <v>4</v>
      </c>
      <c r="Q324" s="2">
        <f t="shared" si="35"/>
        <v>260</v>
      </c>
      <c r="R324" s="2">
        <v>134.39999388000001</v>
      </c>
      <c r="S324" s="2">
        <f t="shared" si="39"/>
        <v>125.60000611999999</v>
      </c>
      <c r="T324" s="2">
        <f t="shared" si="40"/>
        <v>33.599998470000003</v>
      </c>
      <c r="U324" t="str">
        <f t="shared" si="41"/>
        <v>Mar</v>
      </c>
    </row>
    <row r="325" spans="1:21" x14ac:dyDescent="0.3">
      <c r="A325">
        <v>62971</v>
      </c>
      <c r="B325" s="1">
        <v>43910</v>
      </c>
      <c r="C325" s="1" t="str">
        <f t="shared" si="36"/>
        <v>20-Mar-20</v>
      </c>
      <c r="D325" s="1" t="str">
        <f t="shared" si="37"/>
        <v>Friday</v>
      </c>
      <c r="E325" s="1" t="str">
        <f t="shared" si="38"/>
        <v>Weekday</v>
      </c>
      <c r="F325">
        <v>6316</v>
      </c>
      <c r="G325" t="s">
        <v>7</v>
      </c>
      <c r="H325" t="s">
        <v>121</v>
      </c>
      <c r="I325" t="s">
        <v>27</v>
      </c>
      <c r="J325" t="s">
        <v>3</v>
      </c>
      <c r="K325" t="s">
        <v>4</v>
      </c>
      <c r="L325" t="s">
        <v>9</v>
      </c>
      <c r="M325">
        <v>403</v>
      </c>
      <c r="N325" t="s">
        <v>10</v>
      </c>
      <c r="O325" s="2">
        <v>133.37</v>
      </c>
      <c r="P325" s="2">
        <v>1</v>
      </c>
      <c r="Q325" s="2">
        <f t="shared" si="35"/>
        <v>133.37</v>
      </c>
      <c r="R325" s="2">
        <v>84.590000149999995</v>
      </c>
      <c r="S325" s="2">
        <f t="shared" si="39"/>
        <v>48.77999985000001</v>
      </c>
      <c r="T325" s="2">
        <f t="shared" si="40"/>
        <v>84.590000149999995</v>
      </c>
      <c r="U325" t="str">
        <f t="shared" si="41"/>
        <v>Mar</v>
      </c>
    </row>
    <row r="326" spans="1:21" x14ac:dyDescent="0.3">
      <c r="A326">
        <v>24160</v>
      </c>
      <c r="B326" s="1">
        <v>43909</v>
      </c>
      <c r="C326" s="1" t="str">
        <f t="shared" si="36"/>
        <v>19-Mar-20</v>
      </c>
      <c r="D326" s="1" t="str">
        <f t="shared" si="37"/>
        <v>Thursday</v>
      </c>
      <c r="E326" s="1" t="str">
        <f t="shared" si="38"/>
        <v>Weekday</v>
      </c>
      <c r="F326">
        <v>12160</v>
      </c>
      <c r="G326" t="s">
        <v>39</v>
      </c>
      <c r="H326" t="s">
        <v>63</v>
      </c>
      <c r="I326" t="s">
        <v>27</v>
      </c>
      <c r="J326" t="s">
        <v>3</v>
      </c>
      <c r="K326" t="s">
        <v>4</v>
      </c>
      <c r="L326" t="s">
        <v>345</v>
      </c>
      <c r="M326">
        <v>885</v>
      </c>
      <c r="N326" t="s">
        <v>6</v>
      </c>
      <c r="O326" s="2">
        <v>52.99</v>
      </c>
      <c r="P326" s="2">
        <v>4</v>
      </c>
      <c r="Q326" s="2">
        <f t="shared" si="35"/>
        <v>211.96</v>
      </c>
      <c r="R326" s="2">
        <v>143.44000244</v>
      </c>
      <c r="S326" s="2">
        <f t="shared" si="39"/>
        <v>68.519997560000007</v>
      </c>
      <c r="T326" s="2">
        <f t="shared" si="40"/>
        <v>35.86000061</v>
      </c>
      <c r="U326" t="str">
        <f t="shared" si="41"/>
        <v>Mar</v>
      </c>
    </row>
    <row r="327" spans="1:21" x14ac:dyDescent="0.3">
      <c r="A327">
        <v>11643</v>
      </c>
      <c r="B327" s="1">
        <v>43909</v>
      </c>
      <c r="C327" s="1" t="str">
        <f t="shared" si="36"/>
        <v>19-Mar-20</v>
      </c>
      <c r="D327" s="1" t="str">
        <f t="shared" si="37"/>
        <v>Thursday</v>
      </c>
      <c r="E327" s="1" t="str">
        <f t="shared" si="38"/>
        <v>Weekday</v>
      </c>
      <c r="F327">
        <v>823</v>
      </c>
      <c r="G327" t="s">
        <v>346</v>
      </c>
      <c r="H327" t="s">
        <v>36</v>
      </c>
      <c r="I327" t="s">
        <v>27</v>
      </c>
      <c r="J327" t="s">
        <v>3</v>
      </c>
      <c r="K327" t="s">
        <v>4</v>
      </c>
      <c r="L327" t="s">
        <v>9</v>
      </c>
      <c r="M327">
        <v>403</v>
      </c>
      <c r="N327" t="s">
        <v>10</v>
      </c>
      <c r="O327" s="2">
        <v>133.37</v>
      </c>
      <c r="P327" s="2">
        <v>1</v>
      </c>
      <c r="Q327" s="2">
        <f t="shared" si="35"/>
        <v>133.37</v>
      </c>
      <c r="R327" s="2">
        <v>84.590000149999995</v>
      </c>
      <c r="S327" s="2">
        <f t="shared" si="39"/>
        <v>48.77999985000001</v>
      </c>
      <c r="T327" s="2">
        <f t="shared" si="40"/>
        <v>84.590000149999995</v>
      </c>
      <c r="U327" t="str">
        <f t="shared" si="41"/>
        <v>Mar</v>
      </c>
    </row>
    <row r="328" spans="1:21" x14ac:dyDescent="0.3">
      <c r="A328">
        <v>21966</v>
      </c>
      <c r="B328" s="1">
        <v>43907</v>
      </c>
      <c r="C328" s="1" t="str">
        <f t="shared" si="36"/>
        <v>17-Mar-20</v>
      </c>
      <c r="D328" s="1" t="str">
        <f t="shared" si="37"/>
        <v>Tuesday</v>
      </c>
      <c r="E328" s="1" t="str">
        <f t="shared" si="38"/>
        <v>Weekday</v>
      </c>
      <c r="F328">
        <v>10291</v>
      </c>
      <c r="G328" t="s">
        <v>7</v>
      </c>
      <c r="H328" t="s">
        <v>1</v>
      </c>
      <c r="I328" t="s">
        <v>2</v>
      </c>
      <c r="J328" t="s">
        <v>3</v>
      </c>
      <c r="K328" t="s">
        <v>4</v>
      </c>
      <c r="L328" t="s">
        <v>9</v>
      </c>
      <c r="M328">
        <v>403</v>
      </c>
      <c r="N328" t="s">
        <v>10</v>
      </c>
      <c r="O328" s="2">
        <v>133.37</v>
      </c>
      <c r="P328" s="2">
        <v>1</v>
      </c>
      <c r="Q328" s="2">
        <f t="shared" si="35"/>
        <v>133.37</v>
      </c>
      <c r="R328" s="2">
        <v>84.590000149999995</v>
      </c>
      <c r="S328" s="2">
        <f t="shared" si="39"/>
        <v>48.77999985000001</v>
      </c>
      <c r="T328" s="2">
        <f t="shared" si="40"/>
        <v>84.590000149999995</v>
      </c>
      <c r="U328" t="str">
        <f t="shared" si="41"/>
        <v>Mar</v>
      </c>
    </row>
    <row r="329" spans="1:21" x14ac:dyDescent="0.3">
      <c r="A329">
        <v>21906</v>
      </c>
      <c r="B329" s="1">
        <v>43906</v>
      </c>
      <c r="C329" s="1" t="str">
        <f t="shared" si="36"/>
        <v>16-Mar-20</v>
      </c>
      <c r="D329" s="1" t="str">
        <f t="shared" si="37"/>
        <v>Monday</v>
      </c>
      <c r="E329" s="1" t="str">
        <f t="shared" si="38"/>
        <v>Weekday</v>
      </c>
      <c r="F329">
        <v>6961</v>
      </c>
      <c r="G329" t="s">
        <v>330</v>
      </c>
      <c r="H329" t="s">
        <v>331</v>
      </c>
      <c r="I329" t="s">
        <v>2</v>
      </c>
      <c r="J329" t="s">
        <v>3</v>
      </c>
      <c r="K329" t="s">
        <v>4</v>
      </c>
      <c r="L329" t="s">
        <v>42</v>
      </c>
      <c r="M329">
        <v>365</v>
      </c>
      <c r="N329" t="s">
        <v>10</v>
      </c>
      <c r="O329" s="2">
        <v>94.75</v>
      </c>
      <c r="P329" s="2">
        <v>1</v>
      </c>
      <c r="Q329" s="2">
        <f t="shared" si="35"/>
        <v>94.75</v>
      </c>
      <c r="R329" s="2">
        <v>30.5699997</v>
      </c>
      <c r="S329" s="2">
        <f t="shared" si="39"/>
        <v>64.180000300000003</v>
      </c>
      <c r="T329" s="2">
        <f t="shared" si="40"/>
        <v>30.5699997</v>
      </c>
      <c r="U329" t="str">
        <f t="shared" si="41"/>
        <v>Mar</v>
      </c>
    </row>
    <row r="330" spans="1:21" x14ac:dyDescent="0.3">
      <c r="A330">
        <v>19732</v>
      </c>
      <c r="B330" s="1">
        <v>43906</v>
      </c>
      <c r="C330" s="1" t="str">
        <f t="shared" si="36"/>
        <v>16-Mar-20</v>
      </c>
      <c r="D330" s="1" t="str">
        <f t="shared" si="37"/>
        <v>Monday</v>
      </c>
      <c r="E330" s="1" t="str">
        <f t="shared" si="38"/>
        <v>Weekday</v>
      </c>
      <c r="F330">
        <v>6402</v>
      </c>
      <c r="G330" t="s">
        <v>347</v>
      </c>
      <c r="H330" t="s">
        <v>69</v>
      </c>
      <c r="I330" t="s">
        <v>2</v>
      </c>
      <c r="J330" t="s">
        <v>3</v>
      </c>
      <c r="K330" t="s">
        <v>44</v>
      </c>
      <c r="L330" t="s">
        <v>42</v>
      </c>
      <c r="M330">
        <v>365</v>
      </c>
      <c r="N330" t="s">
        <v>10</v>
      </c>
      <c r="O330" s="2">
        <v>94.75</v>
      </c>
      <c r="P330" s="2">
        <v>4</v>
      </c>
      <c r="Q330" s="2">
        <f t="shared" si="35"/>
        <v>379</v>
      </c>
      <c r="R330" s="2">
        <v>122.2799988</v>
      </c>
      <c r="S330" s="2">
        <f t="shared" si="39"/>
        <v>256.72000120000001</v>
      </c>
      <c r="T330" s="2">
        <f t="shared" si="40"/>
        <v>30.5699997</v>
      </c>
      <c r="U330" t="str">
        <f t="shared" si="41"/>
        <v>Mar</v>
      </c>
    </row>
    <row r="331" spans="1:21" x14ac:dyDescent="0.3">
      <c r="A331">
        <v>75921</v>
      </c>
      <c r="B331" s="1">
        <v>43906</v>
      </c>
      <c r="C331" s="1" t="str">
        <f t="shared" si="36"/>
        <v>16-Mar-20</v>
      </c>
      <c r="D331" s="1" t="str">
        <f t="shared" si="37"/>
        <v>Monday</v>
      </c>
      <c r="E331" s="1" t="str">
        <f t="shared" si="38"/>
        <v>Weekday</v>
      </c>
      <c r="F331">
        <v>19474</v>
      </c>
      <c r="G331" t="s">
        <v>348</v>
      </c>
      <c r="H331" t="s">
        <v>349</v>
      </c>
      <c r="I331" t="s">
        <v>2</v>
      </c>
      <c r="J331" t="s">
        <v>3</v>
      </c>
      <c r="K331" t="s">
        <v>4</v>
      </c>
      <c r="L331" t="s">
        <v>13</v>
      </c>
      <c r="M331">
        <v>1360</v>
      </c>
      <c r="N331" t="s">
        <v>14</v>
      </c>
      <c r="O331" s="2">
        <v>370</v>
      </c>
      <c r="P331" s="2">
        <v>1</v>
      </c>
      <c r="Q331" s="2">
        <f t="shared" si="35"/>
        <v>370</v>
      </c>
      <c r="R331" s="2">
        <v>249.0899963</v>
      </c>
      <c r="S331" s="2">
        <f t="shared" si="39"/>
        <v>120.9100037</v>
      </c>
      <c r="T331" s="2">
        <f t="shared" si="40"/>
        <v>249.0899963</v>
      </c>
      <c r="U331" t="str">
        <f t="shared" si="41"/>
        <v>Mar</v>
      </c>
    </row>
    <row r="332" spans="1:21" x14ac:dyDescent="0.3">
      <c r="A332">
        <v>4919</v>
      </c>
      <c r="B332" s="1">
        <v>43903</v>
      </c>
      <c r="C332" s="1" t="str">
        <f t="shared" si="36"/>
        <v>13-Mar-20</v>
      </c>
      <c r="D332" s="1" t="str">
        <f t="shared" si="37"/>
        <v>Friday</v>
      </c>
      <c r="E332" s="1" t="str">
        <f t="shared" si="38"/>
        <v>Weekday</v>
      </c>
      <c r="F332">
        <v>647</v>
      </c>
      <c r="G332" t="s">
        <v>350</v>
      </c>
      <c r="H332" t="s">
        <v>30</v>
      </c>
      <c r="I332" t="s">
        <v>27</v>
      </c>
      <c r="J332" t="s">
        <v>28</v>
      </c>
      <c r="K332" t="s">
        <v>44</v>
      </c>
      <c r="L332" t="s">
        <v>85</v>
      </c>
      <c r="M332">
        <v>502</v>
      </c>
      <c r="N332" t="s">
        <v>65</v>
      </c>
      <c r="O332" s="2">
        <v>65</v>
      </c>
      <c r="P332" s="2">
        <v>5</v>
      </c>
      <c r="Q332" s="2">
        <f t="shared" si="35"/>
        <v>325</v>
      </c>
      <c r="R332" s="2">
        <v>167.99999235000001</v>
      </c>
      <c r="S332" s="2">
        <f t="shared" si="39"/>
        <v>157.00000764999999</v>
      </c>
      <c r="T332" s="2">
        <f t="shared" si="40"/>
        <v>33.599998470000003</v>
      </c>
      <c r="U332" t="str">
        <f t="shared" si="41"/>
        <v>Mar</v>
      </c>
    </row>
    <row r="333" spans="1:21" x14ac:dyDescent="0.3">
      <c r="A333">
        <v>75936</v>
      </c>
      <c r="B333" s="1">
        <v>43903</v>
      </c>
      <c r="C333" s="1" t="str">
        <f t="shared" si="36"/>
        <v>13-Mar-20</v>
      </c>
      <c r="D333" s="1" t="str">
        <f t="shared" si="37"/>
        <v>Friday</v>
      </c>
      <c r="E333" s="1" t="str">
        <f t="shared" si="38"/>
        <v>Weekday</v>
      </c>
      <c r="F333">
        <v>19489</v>
      </c>
      <c r="G333" t="s">
        <v>351</v>
      </c>
      <c r="H333" t="s">
        <v>148</v>
      </c>
      <c r="I333" t="s">
        <v>27</v>
      </c>
      <c r="J333" t="s">
        <v>3</v>
      </c>
      <c r="K333" t="s">
        <v>4</v>
      </c>
      <c r="L333" t="s">
        <v>13</v>
      </c>
      <c r="M333">
        <v>1360</v>
      </c>
      <c r="N333" t="s">
        <v>14</v>
      </c>
      <c r="O333" s="2">
        <v>370</v>
      </c>
      <c r="P333" s="2">
        <v>1</v>
      </c>
      <c r="Q333" s="2">
        <f t="shared" si="35"/>
        <v>370</v>
      </c>
      <c r="R333" s="2">
        <v>249.0899963</v>
      </c>
      <c r="S333" s="2">
        <f t="shared" si="39"/>
        <v>120.9100037</v>
      </c>
      <c r="T333" s="2">
        <f t="shared" si="40"/>
        <v>249.0899963</v>
      </c>
      <c r="U333" t="str">
        <f t="shared" si="41"/>
        <v>Mar</v>
      </c>
    </row>
    <row r="334" spans="1:21" x14ac:dyDescent="0.3">
      <c r="A334">
        <v>45461</v>
      </c>
      <c r="B334" s="1">
        <v>43902</v>
      </c>
      <c r="C334" s="1" t="str">
        <f t="shared" si="36"/>
        <v>12-Mar-20</v>
      </c>
      <c r="D334" s="1" t="str">
        <f t="shared" si="37"/>
        <v>Thursday</v>
      </c>
      <c r="E334" s="1" t="str">
        <f t="shared" si="38"/>
        <v>Weekday</v>
      </c>
      <c r="F334">
        <v>4741</v>
      </c>
      <c r="G334" t="s">
        <v>7</v>
      </c>
      <c r="H334" t="s">
        <v>77</v>
      </c>
      <c r="I334" t="s">
        <v>27</v>
      </c>
      <c r="J334" t="s">
        <v>3</v>
      </c>
      <c r="K334" t="s">
        <v>4</v>
      </c>
      <c r="L334" t="s">
        <v>85</v>
      </c>
      <c r="M334">
        <v>502</v>
      </c>
      <c r="N334" t="s">
        <v>65</v>
      </c>
      <c r="O334" s="2">
        <v>65</v>
      </c>
      <c r="P334" s="2">
        <v>4</v>
      </c>
      <c r="Q334" s="2">
        <f t="shared" si="35"/>
        <v>260</v>
      </c>
      <c r="R334" s="2">
        <v>134.39999388000001</v>
      </c>
      <c r="S334" s="2">
        <f t="shared" si="39"/>
        <v>125.60000611999999</v>
      </c>
      <c r="T334" s="2">
        <f t="shared" si="40"/>
        <v>33.599998470000003</v>
      </c>
      <c r="U334" t="str">
        <f t="shared" si="41"/>
        <v>Mar</v>
      </c>
    </row>
    <row r="335" spans="1:21" x14ac:dyDescent="0.3">
      <c r="A335">
        <v>75738</v>
      </c>
      <c r="B335" s="1">
        <v>43902</v>
      </c>
      <c r="C335" s="1" t="str">
        <f t="shared" si="36"/>
        <v>12-Mar-20</v>
      </c>
      <c r="D335" s="1" t="str">
        <f t="shared" si="37"/>
        <v>Thursday</v>
      </c>
      <c r="E335" s="1" t="str">
        <f t="shared" si="38"/>
        <v>Weekday</v>
      </c>
      <c r="F335">
        <v>19291</v>
      </c>
      <c r="G335" t="s">
        <v>352</v>
      </c>
      <c r="H335" t="s">
        <v>353</v>
      </c>
      <c r="I335" t="s">
        <v>2</v>
      </c>
      <c r="J335" t="s">
        <v>3</v>
      </c>
      <c r="K335" t="s">
        <v>4</v>
      </c>
      <c r="L335" t="s">
        <v>13</v>
      </c>
      <c r="M335">
        <v>1360</v>
      </c>
      <c r="N335" t="s">
        <v>14</v>
      </c>
      <c r="O335" s="2">
        <v>370</v>
      </c>
      <c r="P335" s="2">
        <v>1</v>
      </c>
      <c r="Q335" s="2">
        <f t="shared" si="35"/>
        <v>370</v>
      </c>
      <c r="R335" s="2">
        <v>249.0899963</v>
      </c>
      <c r="S335" s="2">
        <f t="shared" si="39"/>
        <v>120.9100037</v>
      </c>
      <c r="T335" s="2">
        <f t="shared" si="40"/>
        <v>249.0899963</v>
      </c>
      <c r="U335" t="str">
        <f t="shared" si="41"/>
        <v>Mar</v>
      </c>
    </row>
    <row r="336" spans="1:21" x14ac:dyDescent="0.3">
      <c r="A336">
        <v>21534</v>
      </c>
      <c r="B336" s="1">
        <v>43901</v>
      </c>
      <c r="C336" s="1" t="str">
        <f t="shared" si="36"/>
        <v>11-Mar-20</v>
      </c>
      <c r="D336" s="1" t="str">
        <f t="shared" si="37"/>
        <v>Wednesday</v>
      </c>
      <c r="E336" s="1" t="str">
        <f t="shared" si="38"/>
        <v>Weekday</v>
      </c>
      <c r="F336">
        <v>11216</v>
      </c>
      <c r="G336" t="s">
        <v>354</v>
      </c>
      <c r="H336" t="s">
        <v>41</v>
      </c>
      <c r="I336" t="s">
        <v>27</v>
      </c>
      <c r="J336" t="s">
        <v>3</v>
      </c>
      <c r="K336" t="s">
        <v>4</v>
      </c>
      <c r="L336" t="s">
        <v>109</v>
      </c>
      <c r="M336">
        <v>627</v>
      </c>
      <c r="N336" t="s">
        <v>6</v>
      </c>
      <c r="O336" s="2">
        <v>165</v>
      </c>
      <c r="P336" s="2">
        <v>4</v>
      </c>
      <c r="Q336" s="2">
        <f t="shared" si="35"/>
        <v>660</v>
      </c>
      <c r="R336" s="2">
        <v>490.9200136</v>
      </c>
      <c r="S336" s="2">
        <f t="shared" si="39"/>
        <v>169.0799864</v>
      </c>
      <c r="T336" s="2">
        <f t="shared" si="40"/>
        <v>122.7300034</v>
      </c>
      <c r="U336" t="str">
        <f t="shared" si="41"/>
        <v>Mar</v>
      </c>
    </row>
    <row r="337" spans="1:21" x14ac:dyDescent="0.3">
      <c r="A337">
        <v>75739</v>
      </c>
      <c r="B337" s="1">
        <v>43901</v>
      </c>
      <c r="C337" s="1" t="str">
        <f t="shared" si="36"/>
        <v>11-Mar-20</v>
      </c>
      <c r="D337" s="1" t="str">
        <f t="shared" si="37"/>
        <v>Wednesday</v>
      </c>
      <c r="E337" s="1" t="str">
        <f t="shared" si="38"/>
        <v>Weekday</v>
      </c>
      <c r="F337">
        <v>19292</v>
      </c>
      <c r="G337" t="s">
        <v>355</v>
      </c>
      <c r="H337" t="s">
        <v>327</v>
      </c>
      <c r="I337" t="s">
        <v>2</v>
      </c>
      <c r="J337" t="s">
        <v>3</v>
      </c>
      <c r="K337" t="s">
        <v>4</v>
      </c>
      <c r="L337" t="s">
        <v>13</v>
      </c>
      <c r="M337">
        <v>1360</v>
      </c>
      <c r="N337" t="s">
        <v>14</v>
      </c>
      <c r="O337" s="2">
        <v>370</v>
      </c>
      <c r="P337" s="2">
        <v>1</v>
      </c>
      <c r="Q337" s="2">
        <f t="shared" si="35"/>
        <v>370</v>
      </c>
      <c r="R337" s="2">
        <v>249.0899963</v>
      </c>
      <c r="S337" s="2">
        <f t="shared" si="39"/>
        <v>120.9100037</v>
      </c>
      <c r="T337" s="2">
        <f t="shared" si="40"/>
        <v>249.0899963</v>
      </c>
      <c r="U337" t="str">
        <f t="shared" si="41"/>
        <v>Mar</v>
      </c>
    </row>
    <row r="338" spans="1:21" x14ac:dyDescent="0.3">
      <c r="A338">
        <v>75740</v>
      </c>
      <c r="B338" s="1">
        <v>43900</v>
      </c>
      <c r="C338" s="1" t="str">
        <f t="shared" si="36"/>
        <v>10-Mar-20</v>
      </c>
      <c r="D338" s="1" t="str">
        <f t="shared" si="37"/>
        <v>Tuesday</v>
      </c>
      <c r="E338" s="1" t="str">
        <f t="shared" si="38"/>
        <v>Weekday</v>
      </c>
      <c r="F338">
        <v>19293</v>
      </c>
      <c r="G338" t="s">
        <v>127</v>
      </c>
      <c r="H338" t="s">
        <v>79</v>
      </c>
      <c r="I338" t="s">
        <v>27</v>
      </c>
      <c r="J338" t="s">
        <v>3</v>
      </c>
      <c r="K338" t="s">
        <v>44</v>
      </c>
      <c r="L338" t="s">
        <v>13</v>
      </c>
      <c r="M338">
        <v>1360</v>
      </c>
      <c r="N338" t="s">
        <v>14</v>
      </c>
      <c r="O338" s="2">
        <v>370</v>
      </c>
      <c r="P338" s="2">
        <v>1</v>
      </c>
      <c r="Q338" s="2">
        <f t="shared" si="35"/>
        <v>370</v>
      </c>
      <c r="R338" s="2">
        <v>249.0899963</v>
      </c>
      <c r="S338" s="2">
        <f t="shared" si="39"/>
        <v>120.9100037</v>
      </c>
      <c r="T338" s="2">
        <f t="shared" si="40"/>
        <v>249.0899963</v>
      </c>
      <c r="U338" t="str">
        <f t="shared" si="41"/>
        <v>Mar</v>
      </c>
    </row>
    <row r="339" spans="1:21" x14ac:dyDescent="0.3">
      <c r="A339">
        <v>50054</v>
      </c>
      <c r="B339" s="1">
        <v>43888</v>
      </c>
      <c r="C339" s="1" t="str">
        <f t="shared" si="36"/>
        <v>27-Feb-20</v>
      </c>
      <c r="D339" s="1" t="str">
        <f t="shared" si="37"/>
        <v>Thursday</v>
      </c>
      <c r="E339" s="1" t="str">
        <f t="shared" si="38"/>
        <v>Weekday</v>
      </c>
      <c r="F339">
        <v>1362</v>
      </c>
      <c r="G339" t="s">
        <v>7</v>
      </c>
      <c r="H339" t="s">
        <v>36</v>
      </c>
      <c r="I339" t="s">
        <v>27</v>
      </c>
      <c r="J339" t="s">
        <v>3</v>
      </c>
      <c r="K339" t="s">
        <v>4</v>
      </c>
      <c r="L339" t="s">
        <v>85</v>
      </c>
      <c r="M339">
        <v>502</v>
      </c>
      <c r="N339" t="s">
        <v>65</v>
      </c>
      <c r="O339" s="2">
        <v>65</v>
      </c>
      <c r="P339" s="2">
        <v>4</v>
      </c>
      <c r="Q339" s="2">
        <f t="shared" si="35"/>
        <v>260</v>
      </c>
      <c r="R339" s="2">
        <v>134.39999388000001</v>
      </c>
      <c r="S339" s="2">
        <f t="shared" si="39"/>
        <v>125.60000611999999</v>
      </c>
      <c r="T339" s="2">
        <f t="shared" si="40"/>
        <v>33.599998470000003</v>
      </c>
      <c r="U339" t="str">
        <f t="shared" si="41"/>
        <v>Feb</v>
      </c>
    </row>
    <row r="340" spans="1:21" x14ac:dyDescent="0.3">
      <c r="A340">
        <v>24661</v>
      </c>
      <c r="B340" s="1">
        <v>43887</v>
      </c>
      <c r="C340" s="1" t="str">
        <f t="shared" si="36"/>
        <v>26-Feb-20</v>
      </c>
      <c r="D340" s="1" t="str">
        <f t="shared" si="37"/>
        <v>Wednesday</v>
      </c>
      <c r="E340" s="1" t="str">
        <f t="shared" si="38"/>
        <v>Weekday</v>
      </c>
      <c r="F340">
        <v>5728</v>
      </c>
      <c r="G340" t="s">
        <v>280</v>
      </c>
      <c r="H340" t="s">
        <v>121</v>
      </c>
      <c r="I340" t="s">
        <v>27</v>
      </c>
      <c r="J340" t="s">
        <v>3</v>
      </c>
      <c r="K340" t="s">
        <v>4</v>
      </c>
      <c r="L340" t="s">
        <v>109</v>
      </c>
      <c r="M340">
        <v>627</v>
      </c>
      <c r="N340" t="s">
        <v>6</v>
      </c>
      <c r="O340" s="2">
        <v>165</v>
      </c>
      <c r="P340" s="2">
        <v>4</v>
      </c>
      <c r="Q340" s="2">
        <f t="shared" si="35"/>
        <v>660</v>
      </c>
      <c r="R340" s="2">
        <v>490.9200136</v>
      </c>
      <c r="S340" s="2">
        <f t="shared" si="39"/>
        <v>169.0799864</v>
      </c>
      <c r="T340" s="2">
        <f t="shared" si="40"/>
        <v>122.7300034</v>
      </c>
      <c r="U340" t="str">
        <f t="shared" si="41"/>
        <v>Feb</v>
      </c>
    </row>
    <row r="341" spans="1:21" x14ac:dyDescent="0.3">
      <c r="A341">
        <v>30802</v>
      </c>
      <c r="B341" s="1">
        <v>43886</v>
      </c>
      <c r="C341" s="1" t="str">
        <f t="shared" si="36"/>
        <v>25-Feb-20</v>
      </c>
      <c r="D341" s="1" t="str">
        <f t="shared" si="37"/>
        <v>Tuesday</v>
      </c>
      <c r="E341" s="1" t="str">
        <f t="shared" si="38"/>
        <v>Weekday</v>
      </c>
      <c r="F341">
        <v>8422</v>
      </c>
      <c r="G341" t="s">
        <v>186</v>
      </c>
      <c r="H341" t="s">
        <v>30</v>
      </c>
      <c r="I341" t="s">
        <v>27</v>
      </c>
      <c r="J341" t="s">
        <v>28</v>
      </c>
      <c r="K341" t="s">
        <v>44</v>
      </c>
      <c r="L341" t="s">
        <v>1078</v>
      </c>
      <c r="M341">
        <v>37</v>
      </c>
      <c r="N341" t="s">
        <v>10</v>
      </c>
      <c r="O341" s="2">
        <v>34.950000000000003</v>
      </c>
      <c r="P341" s="2">
        <v>5</v>
      </c>
      <c r="Q341" s="2">
        <f t="shared" si="35"/>
        <v>174.75</v>
      </c>
      <c r="R341" s="2">
        <v>67.75000095</v>
      </c>
      <c r="S341" s="2">
        <f t="shared" si="39"/>
        <v>106.99999905</v>
      </c>
      <c r="T341" s="2">
        <f t="shared" si="40"/>
        <v>13.55000019</v>
      </c>
      <c r="U341" t="str">
        <f t="shared" si="41"/>
        <v>Feb</v>
      </c>
    </row>
    <row r="342" spans="1:21" x14ac:dyDescent="0.3">
      <c r="A342">
        <v>31145</v>
      </c>
      <c r="B342" s="1">
        <v>43885</v>
      </c>
      <c r="C342" s="1" t="str">
        <f t="shared" si="36"/>
        <v>24-Feb-20</v>
      </c>
      <c r="D342" s="1" t="str">
        <f t="shared" si="37"/>
        <v>Monday</v>
      </c>
      <c r="E342" s="1" t="str">
        <f t="shared" si="38"/>
        <v>Weekday</v>
      </c>
      <c r="F342">
        <v>9803</v>
      </c>
      <c r="G342" t="s">
        <v>356</v>
      </c>
      <c r="H342" t="s">
        <v>30</v>
      </c>
      <c r="I342" t="s">
        <v>27</v>
      </c>
      <c r="J342" t="s">
        <v>28</v>
      </c>
      <c r="K342" t="s">
        <v>44</v>
      </c>
      <c r="L342" t="s">
        <v>57</v>
      </c>
      <c r="M342">
        <v>191</v>
      </c>
      <c r="N342" t="s">
        <v>65</v>
      </c>
      <c r="O342" s="2">
        <v>85</v>
      </c>
      <c r="P342" s="2">
        <v>5</v>
      </c>
      <c r="Q342" s="2">
        <f t="shared" si="35"/>
        <v>425</v>
      </c>
      <c r="R342" s="2">
        <v>273.89999399999999</v>
      </c>
      <c r="S342" s="2">
        <f t="shared" si="39"/>
        <v>151.10000600000001</v>
      </c>
      <c r="T342" s="2">
        <f t="shared" si="40"/>
        <v>54.779998800000001</v>
      </c>
      <c r="U342" t="str">
        <f t="shared" si="41"/>
        <v>Feb</v>
      </c>
    </row>
    <row r="343" spans="1:21" x14ac:dyDescent="0.3">
      <c r="A343">
        <v>24453</v>
      </c>
      <c r="B343" s="1">
        <v>43884</v>
      </c>
      <c r="C343" s="1" t="str">
        <f t="shared" si="36"/>
        <v>23-Feb-20</v>
      </c>
      <c r="D343" s="1" t="str">
        <f t="shared" si="37"/>
        <v>Sunday</v>
      </c>
      <c r="E343" s="1" t="str">
        <f t="shared" si="38"/>
        <v>Weekend</v>
      </c>
      <c r="F343">
        <v>4841</v>
      </c>
      <c r="G343" t="s">
        <v>357</v>
      </c>
      <c r="H343" t="s">
        <v>30</v>
      </c>
      <c r="I343" t="s">
        <v>27</v>
      </c>
      <c r="J343" t="s">
        <v>28</v>
      </c>
      <c r="K343" t="s">
        <v>44</v>
      </c>
      <c r="L343" t="s">
        <v>57</v>
      </c>
      <c r="M343">
        <v>191</v>
      </c>
      <c r="N343" t="s">
        <v>65</v>
      </c>
      <c r="O343" s="2">
        <v>85</v>
      </c>
      <c r="P343" s="2">
        <v>5</v>
      </c>
      <c r="Q343" s="2">
        <f t="shared" si="35"/>
        <v>425</v>
      </c>
      <c r="R343" s="2">
        <v>273.89999399999999</v>
      </c>
      <c r="S343" s="2">
        <f t="shared" si="39"/>
        <v>151.10000600000001</v>
      </c>
      <c r="T343" s="2">
        <f t="shared" si="40"/>
        <v>54.779998800000001</v>
      </c>
      <c r="U343" t="str">
        <f t="shared" si="41"/>
        <v>Feb</v>
      </c>
    </row>
    <row r="344" spans="1:21" x14ac:dyDescent="0.3">
      <c r="A344">
        <v>24438</v>
      </c>
      <c r="B344" s="1">
        <v>43884</v>
      </c>
      <c r="C344" s="1" t="str">
        <f t="shared" si="36"/>
        <v>23-Feb-20</v>
      </c>
      <c r="D344" s="1" t="str">
        <f t="shared" si="37"/>
        <v>Sunday</v>
      </c>
      <c r="E344" s="1" t="str">
        <f t="shared" si="38"/>
        <v>Weekend</v>
      </c>
      <c r="F344">
        <v>12038</v>
      </c>
      <c r="G344" t="s">
        <v>7</v>
      </c>
      <c r="H344" t="s">
        <v>225</v>
      </c>
      <c r="I344" t="s">
        <v>2</v>
      </c>
      <c r="J344" t="s">
        <v>3</v>
      </c>
      <c r="K344" t="s">
        <v>4</v>
      </c>
      <c r="L344" t="s">
        <v>9</v>
      </c>
      <c r="M344">
        <v>403</v>
      </c>
      <c r="N344" t="s">
        <v>10</v>
      </c>
      <c r="O344" s="2">
        <v>133.37</v>
      </c>
      <c r="P344" s="2">
        <v>1</v>
      </c>
      <c r="Q344" s="2">
        <f t="shared" si="35"/>
        <v>133.37</v>
      </c>
      <c r="R344" s="2">
        <v>84.590000149999995</v>
      </c>
      <c r="S344" s="2">
        <f t="shared" si="39"/>
        <v>48.77999985000001</v>
      </c>
      <c r="T344" s="2">
        <f t="shared" si="40"/>
        <v>84.590000149999995</v>
      </c>
      <c r="U344" t="str">
        <f t="shared" si="41"/>
        <v>Feb</v>
      </c>
    </row>
    <row r="345" spans="1:21" x14ac:dyDescent="0.3">
      <c r="A345">
        <v>22811</v>
      </c>
      <c r="B345" s="1">
        <v>43883</v>
      </c>
      <c r="C345" s="1" t="str">
        <f t="shared" si="36"/>
        <v>22-Feb-20</v>
      </c>
      <c r="D345" s="1" t="str">
        <f t="shared" si="37"/>
        <v>Saturday</v>
      </c>
      <c r="E345" s="1" t="str">
        <f t="shared" si="38"/>
        <v>Weekend</v>
      </c>
      <c r="F345">
        <v>1962</v>
      </c>
      <c r="G345" t="s">
        <v>7</v>
      </c>
      <c r="H345" t="s">
        <v>30</v>
      </c>
      <c r="I345" t="s">
        <v>27</v>
      </c>
      <c r="J345" t="s">
        <v>28</v>
      </c>
      <c r="K345" t="s">
        <v>44</v>
      </c>
      <c r="L345" t="s">
        <v>42</v>
      </c>
      <c r="M345">
        <v>365</v>
      </c>
      <c r="N345" t="s">
        <v>10</v>
      </c>
      <c r="O345" s="2">
        <v>94.75</v>
      </c>
      <c r="P345" s="2">
        <v>5</v>
      </c>
      <c r="Q345" s="2">
        <f t="shared" si="35"/>
        <v>473.75</v>
      </c>
      <c r="R345" s="2">
        <v>152.8499985</v>
      </c>
      <c r="S345" s="2">
        <f t="shared" si="39"/>
        <v>320.90000150000003</v>
      </c>
      <c r="T345" s="2">
        <f t="shared" si="40"/>
        <v>30.5699997</v>
      </c>
      <c r="U345" t="str">
        <f t="shared" si="41"/>
        <v>Feb</v>
      </c>
    </row>
    <row r="346" spans="1:21" x14ac:dyDescent="0.3">
      <c r="A346">
        <v>20234</v>
      </c>
      <c r="B346" s="1">
        <v>43883</v>
      </c>
      <c r="C346" s="1" t="str">
        <f t="shared" si="36"/>
        <v>22-Feb-20</v>
      </c>
      <c r="D346" s="1" t="str">
        <f t="shared" si="37"/>
        <v>Saturday</v>
      </c>
      <c r="E346" s="1" t="str">
        <f t="shared" si="38"/>
        <v>Weekend</v>
      </c>
      <c r="F346">
        <v>7132</v>
      </c>
      <c r="G346" t="s">
        <v>358</v>
      </c>
      <c r="H346" t="s">
        <v>30</v>
      </c>
      <c r="I346" t="s">
        <v>27</v>
      </c>
      <c r="J346" t="s">
        <v>28</v>
      </c>
      <c r="K346" t="s">
        <v>4</v>
      </c>
      <c r="L346" t="s">
        <v>57</v>
      </c>
      <c r="M346">
        <v>191</v>
      </c>
      <c r="N346" t="s">
        <v>65</v>
      </c>
      <c r="O346" s="2">
        <v>85</v>
      </c>
      <c r="P346" s="2">
        <v>1</v>
      </c>
      <c r="Q346" s="2">
        <f t="shared" si="35"/>
        <v>85</v>
      </c>
      <c r="R346" s="2">
        <v>54.779998800000001</v>
      </c>
      <c r="S346" s="2">
        <f t="shared" si="39"/>
        <v>30.220001199999999</v>
      </c>
      <c r="T346" s="2">
        <f t="shared" si="40"/>
        <v>54.779998800000001</v>
      </c>
      <c r="U346" t="str">
        <f t="shared" si="41"/>
        <v>Feb</v>
      </c>
    </row>
    <row r="347" spans="1:21" x14ac:dyDescent="0.3">
      <c r="A347">
        <v>26073</v>
      </c>
      <c r="B347" s="1">
        <v>43883</v>
      </c>
      <c r="C347" s="1" t="str">
        <f t="shared" si="36"/>
        <v>22-Feb-20</v>
      </c>
      <c r="D347" s="1" t="str">
        <f t="shared" si="37"/>
        <v>Saturday</v>
      </c>
      <c r="E347" s="1" t="str">
        <f t="shared" si="38"/>
        <v>Weekend</v>
      </c>
      <c r="F347">
        <v>9148</v>
      </c>
      <c r="G347" t="s">
        <v>359</v>
      </c>
      <c r="H347" t="s">
        <v>30</v>
      </c>
      <c r="I347" t="s">
        <v>27</v>
      </c>
      <c r="J347" t="s">
        <v>28</v>
      </c>
      <c r="K347" t="s">
        <v>44</v>
      </c>
      <c r="L347" t="s">
        <v>85</v>
      </c>
      <c r="M347">
        <v>502</v>
      </c>
      <c r="N347" t="s">
        <v>65</v>
      </c>
      <c r="O347" s="2">
        <v>65</v>
      </c>
      <c r="P347" s="2">
        <v>5</v>
      </c>
      <c r="Q347" s="2">
        <f t="shared" si="35"/>
        <v>325</v>
      </c>
      <c r="R347" s="2">
        <v>167.99999235000001</v>
      </c>
      <c r="S347" s="2">
        <f t="shared" si="39"/>
        <v>157.00000764999999</v>
      </c>
      <c r="T347" s="2">
        <f t="shared" si="40"/>
        <v>33.599998470000003</v>
      </c>
      <c r="U347" t="str">
        <f t="shared" si="41"/>
        <v>Feb</v>
      </c>
    </row>
    <row r="348" spans="1:21" x14ac:dyDescent="0.3">
      <c r="A348">
        <v>24230</v>
      </c>
      <c r="B348" s="1">
        <v>43883</v>
      </c>
      <c r="C348" s="1" t="str">
        <f t="shared" si="36"/>
        <v>22-Feb-20</v>
      </c>
      <c r="D348" s="1" t="str">
        <f t="shared" si="37"/>
        <v>Saturday</v>
      </c>
      <c r="E348" s="1" t="str">
        <f t="shared" si="38"/>
        <v>Weekend</v>
      </c>
      <c r="F348">
        <v>1718</v>
      </c>
      <c r="G348" t="s">
        <v>7</v>
      </c>
      <c r="H348" t="s">
        <v>37</v>
      </c>
      <c r="I348" t="s">
        <v>2</v>
      </c>
      <c r="J348" t="s">
        <v>3</v>
      </c>
      <c r="K348" t="s">
        <v>4</v>
      </c>
      <c r="L348" t="s">
        <v>42</v>
      </c>
      <c r="M348">
        <v>365</v>
      </c>
      <c r="N348" t="s">
        <v>10</v>
      </c>
      <c r="O348" s="2">
        <v>94.75</v>
      </c>
      <c r="P348" s="2">
        <v>1</v>
      </c>
      <c r="Q348" s="2">
        <f t="shared" si="35"/>
        <v>94.75</v>
      </c>
      <c r="R348" s="2">
        <v>30.5699997</v>
      </c>
      <c r="S348" s="2">
        <f t="shared" si="39"/>
        <v>64.180000300000003</v>
      </c>
      <c r="T348" s="2">
        <f t="shared" si="40"/>
        <v>30.5699997</v>
      </c>
      <c r="U348" t="str">
        <f t="shared" si="41"/>
        <v>Feb</v>
      </c>
    </row>
    <row r="349" spans="1:21" x14ac:dyDescent="0.3">
      <c r="A349">
        <v>21193</v>
      </c>
      <c r="B349" s="1">
        <v>43882</v>
      </c>
      <c r="C349" s="1" t="str">
        <f t="shared" si="36"/>
        <v>21-Feb-20</v>
      </c>
      <c r="D349" s="1" t="str">
        <f t="shared" si="37"/>
        <v>Friday</v>
      </c>
      <c r="E349" s="1" t="str">
        <f t="shared" si="38"/>
        <v>Weekday</v>
      </c>
      <c r="F349">
        <v>5074</v>
      </c>
      <c r="G349" t="s">
        <v>7</v>
      </c>
      <c r="H349" t="s">
        <v>30</v>
      </c>
      <c r="I349" t="s">
        <v>27</v>
      </c>
      <c r="J349" t="s">
        <v>28</v>
      </c>
      <c r="K349" t="s">
        <v>44</v>
      </c>
      <c r="L349" t="s">
        <v>85</v>
      </c>
      <c r="M349">
        <v>502</v>
      </c>
      <c r="N349" t="s">
        <v>65</v>
      </c>
      <c r="O349" s="2">
        <v>65</v>
      </c>
      <c r="P349" s="2">
        <v>5</v>
      </c>
      <c r="Q349" s="2">
        <f t="shared" si="35"/>
        <v>325</v>
      </c>
      <c r="R349" s="2">
        <v>167.99999235000001</v>
      </c>
      <c r="S349" s="2">
        <f t="shared" si="39"/>
        <v>157.00000764999999</v>
      </c>
      <c r="T349" s="2">
        <f t="shared" si="40"/>
        <v>33.599998470000003</v>
      </c>
      <c r="U349" t="str">
        <f t="shared" si="41"/>
        <v>Feb</v>
      </c>
    </row>
    <row r="350" spans="1:21" x14ac:dyDescent="0.3">
      <c r="A350">
        <v>21196</v>
      </c>
      <c r="B350" s="1">
        <v>43881</v>
      </c>
      <c r="C350" s="1" t="str">
        <f t="shared" si="36"/>
        <v>20-Feb-20</v>
      </c>
      <c r="D350" s="1" t="str">
        <f t="shared" si="37"/>
        <v>Thursday</v>
      </c>
      <c r="E350" s="1" t="str">
        <f t="shared" si="38"/>
        <v>Weekday</v>
      </c>
      <c r="F350">
        <v>6738</v>
      </c>
      <c r="G350" t="s">
        <v>360</v>
      </c>
      <c r="H350" t="s">
        <v>30</v>
      </c>
      <c r="I350" t="s">
        <v>27</v>
      </c>
      <c r="J350" t="s">
        <v>28</v>
      </c>
      <c r="K350" t="s">
        <v>44</v>
      </c>
      <c r="L350" t="s">
        <v>85</v>
      </c>
      <c r="M350">
        <v>502</v>
      </c>
      <c r="N350" t="s">
        <v>65</v>
      </c>
      <c r="O350" s="2">
        <v>65</v>
      </c>
      <c r="P350" s="2">
        <v>5</v>
      </c>
      <c r="Q350" s="2">
        <f t="shared" si="35"/>
        <v>325</v>
      </c>
      <c r="R350" s="2">
        <v>167.99999235000001</v>
      </c>
      <c r="S350" s="2">
        <f t="shared" si="39"/>
        <v>157.00000764999999</v>
      </c>
      <c r="T350" s="2">
        <f t="shared" si="40"/>
        <v>33.599998470000003</v>
      </c>
      <c r="U350" t="str">
        <f t="shared" si="41"/>
        <v>Feb</v>
      </c>
    </row>
    <row r="351" spans="1:21" x14ac:dyDescent="0.3">
      <c r="A351">
        <v>24764</v>
      </c>
      <c r="B351" s="1">
        <v>43881</v>
      </c>
      <c r="C351" s="1" t="str">
        <f t="shared" si="36"/>
        <v>20-Feb-20</v>
      </c>
      <c r="D351" s="1" t="str">
        <f t="shared" si="37"/>
        <v>Thursday</v>
      </c>
      <c r="E351" s="1" t="str">
        <f t="shared" si="38"/>
        <v>Weekday</v>
      </c>
      <c r="F351">
        <v>8551</v>
      </c>
      <c r="G351" t="s">
        <v>325</v>
      </c>
      <c r="H351" t="s">
        <v>34</v>
      </c>
      <c r="I351" t="s">
        <v>2</v>
      </c>
      <c r="J351" t="s">
        <v>3</v>
      </c>
      <c r="K351" t="s">
        <v>4</v>
      </c>
      <c r="L351" t="s">
        <v>9</v>
      </c>
      <c r="M351">
        <v>403</v>
      </c>
      <c r="N351" t="s">
        <v>10</v>
      </c>
      <c r="O351" s="2">
        <v>133.37</v>
      </c>
      <c r="P351" s="2">
        <v>1</v>
      </c>
      <c r="Q351" s="2">
        <f t="shared" si="35"/>
        <v>133.37</v>
      </c>
      <c r="R351" s="2">
        <v>84.590000149999995</v>
      </c>
      <c r="S351" s="2">
        <f t="shared" si="39"/>
        <v>48.77999985000001</v>
      </c>
      <c r="T351" s="2">
        <f t="shared" si="40"/>
        <v>84.590000149999995</v>
      </c>
      <c r="U351" t="str">
        <f t="shared" si="41"/>
        <v>Feb</v>
      </c>
    </row>
    <row r="352" spans="1:21" x14ac:dyDescent="0.3">
      <c r="A352">
        <v>44617</v>
      </c>
      <c r="B352" s="1">
        <v>43880</v>
      </c>
      <c r="C352" s="1" t="str">
        <f t="shared" si="36"/>
        <v>19-Feb-20</v>
      </c>
      <c r="D352" s="1" t="str">
        <f t="shared" si="37"/>
        <v>Wednesday</v>
      </c>
      <c r="E352" s="1" t="str">
        <f t="shared" si="38"/>
        <v>Weekday</v>
      </c>
      <c r="F352">
        <v>2214</v>
      </c>
      <c r="G352" t="s">
        <v>7</v>
      </c>
      <c r="H352" t="s">
        <v>30</v>
      </c>
      <c r="I352" t="s">
        <v>27</v>
      </c>
      <c r="J352" t="s">
        <v>28</v>
      </c>
      <c r="K352" t="s">
        <v>44</v>
      </c>
      <c r="L352" t="s">
        <v>85</v>
      </c>
      <c r="M352">
        <v>502</v>
      </c>
      <c r="N352" t="s">
        <v>65</v>
      </c>
      <c r="O352" s="2">
        <v>65</v>
      </c>
      <c r="P352" s="2">
        <v>5</v>
      </c>
      <c r="Q352" s="2">
        <f t="shared" si="35"/>
        <v>325</v>
      </c>
      <c r="R352" s="2">
        <v>167.99999235000001</v>
      </c>
      <c r="S352" s="2">
        <f t="shared" si="39"/>
        <v>157.00000764999999</v>
      </c>
      <c r="T352" s="2">
        <f t="shared" si="40"/>
        <v>33.599998470000003</v>
      </c>
      <c r="U352" t="str">
        <f t="shared" si="41"/>
        <v>Feb</v>
      </c>
    </row>
    <row r="353" spans="1:21" x14ac:dyDescent="0.3">
      <c r="A353">
        <v>50226</v>
      </c>
      <c r="B353" s="1">
        <v>43879</v>
      </c>
      <c r="C353" s="1" t="str">
        <f t="shared" si="36"/>
        <v>18-Feb-20</v>
      </c>
      <c r="D353" s="1" t="str">
        <f t="shared" si="37"/>
        <v>Tuesday</v>
      </c>
      <c r="E353" s="1" t="str">
        <f t="shared" si="38"/>
        <v>Weekday</v>
      </c>
      <c r="F353">
        <v>9248</v>
      </c>
      <c r="G353" t="s">
        <v>157</v>
      </c>
      <c r="H353" t="s">
        <v>30</v>
      </c>
      <c r="I353" t="s">
        <v>27</v>
      </c>
      <c r="J353" t="s">
        <v>28</v>
      </c>
      <c r="K353" t="s">
        <v>44</v>
      </c>
      <c r="L353" t="s">
        <v>85</v>
      </c>
      <c r="M353">
        <v>502</v>
      </c>
      <c r="N353" t="s">
        <v>65</v>
      </c>
      <c r="O353" s="2">
        <v>65</v>
      </c>
      <c r="P353" s="2">
        <v>5</v>
      </c>
      <c r="Q353" s="2">
        <f t="shared" si="35"/>
        <v>325</v>
      </c>
      <c r="R353" s="2">
        <v>167.99999235000001</v>
      </c>
      <c r="S353" s="2">
        <f t="shared" si="39"/>
        <v>157.00000764999999</v>
      </c>
      <c r="T353" s="2">
        <f t="shared" si="40"/>
        <v>33.599998470000003</v>
      </c>
      <c r="U353" t="str">
        <f t="shared" si="41"/>
        <v>Feb</v>
      </c>
    </row>
    <row r="354" spans="1:21" x14ac:dyDescent="0.3">
      <c r="A354">
        <v>21973</v>
      </c>
      <c r="B354" s="1">
        <v>43878</v>
      </c>
      <c r="C354" s="1" t="str">
        <f t="shared" si="36"/>
        <v>17-Feb-20</v>
      </c>
      <c r="D354" s="1" t="str">
        <f t="shared" si="37"/>
        <v>Monday</v>
      </c>
      <c r="E354" s="1" t="str">
        <f t="shared" si="38"/>
        <v>Weekday</v>
      </c>
      <c r="F354">
        <v>12033</v>
      </c>
      <c r="G354" t="s">
        <v>361</v>
      </c>
      <c r="H354" t="s">
        <v>30</v>
      </c>
      <c r="I354" t="s">
        <v>27</v>
      </c>
      <c r="J354" t="s">
        <v>28</v>
      </c>
      <c r="K354" t="s">
        <v>44</v>
      </c>
      <c r="L354" t="s">
        <v>109</v>
      </c>
      <c r="M354">
        <v>627</v>
      </c>
      <c r="N354" t="s">
        <v>6</v>
      </c>
      <c r="O354" s="2">
        <v>165</v>
      </c>
      <c r="P354" s="2">
        <v>5</v>
      </c>
      <c r="Q354" s="2">
        <f t="shared" si="35"/>
        <v>825</v>
      </c>
      <c r="R354" s="2">
        <v>613.65001700000005</v>
      </c>
      <c r="S354" s="2">
        <f t="shared" si="39"/>
        <v>211.34998299999995</v>
      </c>
      <c r="T354" s="2">
        <f t="shared" si="40"/>
        <v>122.73000340000002</v>
      </c>
      <c r="U354" t="str">
        <f t="shared" si="41"/>
        <v>Feb</v>
      </c>
    </row>
    <row r="355" spans="1:21" x14ac:dyDescent="0.3">
      <c r="A355">
        <v>21522</v>
      </c>
      <c r="B355" s="1">
        <v>43878</v>
      </c>
      <c r="C355" s="1" t="str">
        <f t="shared" si="36"/>
        <v>17-Feb-20</v>
      </c>
      <c r="D355" s="1" t="str">
        <f t="shared" si="37"/>
        <v>Monday</v>
      </c>
      <c r="E355" s="1" t="str">
        <f t="shared" si="38"/>
        <v>Weekday</v>
      </c>
      <c r="F355">
        <v>5270</v>
      </c>
      <c r="G355" t="s">
        <v>362</v>
      </c>
      <c r="H355" t="s">
        <v>18</v>
      </c>
      <c r="I355" t="s">
        <v>2</v>
      </c>
      <c r="J355" t="s">
        <v>3</v>
      </c>
      <c r="K355" t="s">
        <v>4</v>
      </c>
      <c r="L355" t="s">
        <v>9</v>
      </c>
      <c r="M355">
        <v>403</v>
      </c>
      <c r="N355" t="s">
        <v>10</v>
      </c>
      <c r="O355" s="2">
        <v>133.37</v>
      </c>
      <c r="P355" s="2">
        <v>1</v>
      </c>
      <c r="Q355" s="2">
        <f t="shared" si="35"/>
        <v>133.37</v>
      </c>
      <c r="R355" s="2">
        <v>84.590000149999995</v>
      </c>
      <c r="S355" s="2">
        <f t="shared" si="39"/>
        <v>48.77999985000001</v>
      </c>
      <c r="T355" s="2">
        <f t="shared" si="40"/>
        <v>84.590000149999995</v>
      </c>
      <c r="U355" t="str">
        <f t="shared" si="41"/>
        <v>Feb</v>
      </c>
    </row>
    <row r="356" spans="1:21" x14ac:dyDescent="0.3">
      <c r="A356">
        <v>23886</v>
      </c>
      <c r="B356" s="1">
        <v>43876</v>
      </c>
      <c r="C356" s="1" t="str">
        <f t="shared" si="36"/>
        <v>15-Feb-20</v>
      </c>
      <c r="D356" s="1" t="str">
        <f t="shared" si="37"/>
        <v>Saturday</v>
      </c>
      <c r="E356" s="1" t="str">
        <f t="shared" si="38"/>
        <v>Weekend</v>
      </c>
      <c r="F356">
        <v>5243</v>
      </c>
      <c r="G356" t="s">
        <v>7</v>
      </c>
      <c r="H356" t="s">
        <v>30</v>
      </c>
      <c r="I356" t="s">
        <v>27</v>
      </c>
      <c r="J356" t="s">
        <v>28</v>
      </c>
      <c r="K356" t="s">
        <v>44</v>
      </c>
      <c r="L356" t="s">
        <v>57</v>
      </c>
      <c r="M356">
        <v>191</v>
      </c>
      <c r="N356" t="s">
        <v>65</v>
      </c>
      <c r="O356" s="2">
        <v>85</v>
      </c>
      <c r="P356" s="2">
        <v>5</v>
      </c>
      <c r="Q356" s="2">
        <f t="shared" si="35"/>
        <v>425</v>
      </c>
      <c r="R356" s="2">
        <v>273.89999399999999</v>
      </c>
      <c r="S356" s="2">
        <f t="shared" si="39"/>
        <v>151.10000600000001</v>
      </c>
      <c r="T356" s="2">
        <f t="shared" si="40"/>
        <v>54.779998800000001</v>
      </c>
      <c r="U356" t="str">
        <f t="shared" si="41"/>
        <v>Feb</v>
      </c>
    </row>
    <row r="357" spans="1:21" x14ac:dyDescent="0.3">
      <c r="A357">
        <v>3137</v>
      </c>
      <c r="B357" s="1">
        <v>43876</v>
      </c>
      <c r="C357" s="1" t="str">
        <f t="shared" si="36"/>
        <v>15-Feb-20</v>
      </c>
      <c r="D357" s="1" t="str">
        <f t="shared" si="37"/>
        <v>Saturday</v>
      </c>
      <c r="E357" s="1" t="str">
        <f t="shared" si="38"/>
        <v>Weekend</v>
      </c>
      <c r="F357">
        <v>8524</v>
      </c>
      <c r="G357" t="s">
        <v>363</v>
      </c>
      <c r="H357" t="s">
        <v>30</v>
      </c>
      <c r="I357" t="s">
        <v>27</v>
      </c>
      <c r="J357" t="s">
        <v>28</v>
      </c>
      <c r="K357" t="s">
        <v>44</v>
      </c>
      <c r="L357" t="s">
        <v>85</v>
      </c>
      <c r="M357">
        <v>502</v>
      </c>
      <c r="N357" t="s">
        <v>65</v>
      </c>
      <c r="O357" s="2">
        <v>65</v>
      </c>
      <c r="P357" s="2">
        <v>5</v>
      </c>
      <c r="Q357" s="2">
        <f t="shared" si="35"/>
        <v>325</v>
      </c>
      <c r="R357" s="2">
        <v>167.99999235000001</v>
      </c>
      <c r="S357" s="2">
        <f t="shared" si="39"/>
        <v>157.00000764999999</v>
      </c>
      <c r="T357" s="2">
        <f t="shared" si="40"/>
        <v>33.599998470000003</v>
      </c>
      <c r="U357" t="str">
        <f t="shared" si="41"/>
        <v>Feb</v>
      </c>
    </row>
    <row r="358" spans="1:21" x14ac:dyDescent="0.3">
      <c r="A358">
        <v>18245</v>
      </c>
      <c r="B358" s="1">
        <v>43875</v>
      </c>
      <c r="C358" s="1" t="str">
        <f t="shared" si="36"/>
        <v>14-Feb-20</v>
      </c>
      <c r="D358" s="1" t="str">
        <f t="shared" si="37"/>
        <v>Friday</v>
      </c>
      <c r="E358" s="1" t="str">
        <f t="shared" si="38"/>
        <v>Weekday</v>
      </c>
      <c r="F358">
        <v>8224</v>
      </c>
      <c r="G358" t="s">
        <v>364</v>
      </c>
      <c r="H358" t="s">
        <v>30</v>
      </c>
      <c r="I358" t="s">
        <v>27</v>
      </c>
      <c r="J358" t="s">
        <v>28</v>
      </c>
      <c r="K358" t="s">
        <v>4</v>
      </c>
      <c r="L358" t="s">
        <v>9</v>
      </c>
      <c r="M358">
        <v>403</v>
      </c>
      <c r="N358" t="s">
        <v>10</v>
      </c>
      <c r="O358" s="2">
        <v>133.37</v>
      </c>
      <c r="P358" s="2">
        <v>1</v>
      </c>
      <c r="Q358" s="2">
        <f t="shared" si="35"/>
        <v>133.37</v>
      </c>
      <c r="R358" s="2">
        <v>84.590000149999995</v>
      </c>
      <c r="S358" s="2">
        <f t="shared" si="39"/>
        <v>48.77999985000001</v>
      </c>
      <c r="T358" s="2">
        <f t="shared" si="40"/>
        <v>84.590000149999995</v>
      </c>
      <c r="U358" t="str">
        <f t="shared" si="41"/>
        <v>Feb</v>
      </c>
    </row>
    <row r="359" spans="1:21" x14ac:dyDescent="0.3">
      <c r="A359">
        <v>20085</v>
      </c>
      <c r="B359" s="1">
        <v>43874</v>
      </c>
      <c r="C359" s="1" t="str">
        <f t="shared" si="36"/>
        <v>13-Feb-20</v>
      </c>
      <c r="D359" s="1" t="str">
        <f t="shared" si="37"/>
        <v>Thursday</v>
      </c>
      <c r="E359" s="1" t="str">
        <f t="shared" si="38"/>
        <v>Weekday</v>
      </c>
      <c r="F359">
        <v>7466</v>
      </c>
      <c r="G359" t="s">
        <v>365</v>
      </c>
      <c r="H359" t="s">
        <v>30</v>
      </c>
      <c r="I359" t="s">
        <v>27</v>
      </c>
      <c r="J359" t="s">
        <v>28</v>
      </c>
      <c r="K359" t="s">
        <v>4</v>
      </c>
      <c r="L359" t="s">
        <v>9</v>
      </c>
      <c r="M359">
        <v>403</v>
      </c>
      <c r="N359" t="s">
        <v>10</v>
      </c>
      <c r="O359" s="2">
        <v>133.37</v>
      </c>
      <c r="P359" s="2">
        <v>1</v>
      </c>
      <c r="Q359" s="2">
        <f t="shared" si="35"/>
        <v>133.37</v>
      </c>
      <c r="R359" s="2">
        <v>84.590000149999995</v>
      </c>
      <c r="S359" s="2">
        <f t="shared" si="39"/>
        <v>48.77999985000001</v>
      </c>
      <c r="T359" s="2">
        <f t="shared" si="40"/>
        <v>84.590000149999995</v>
      </c>
      <c r="U359" t="str">
        <f t="shared" si="41"/>
        <v>Feb</v>
      </c>
    </row>
    <row r="360" spans="1:21" x14ac:dyDescent="0.3">
      <c r="A360">
        <v>19528</v>
      </c>
      <c r="B360" s="1">
        <v>43874</v>
      </c>
      <c r="C360" s="1" t="str">
        <f t="shared" si="36"/>
        <v>13-Feb-20</v>
      </c>
      <c r="D360" s="1" t="str">
        <f t="shared" si="37"/>
        <v>Thursday</v>
      </c>
      <c r="E360" s="1" t="str">
        <f t="shared" si="38"/>
        <v>Weekday</v>
      </c>
      <c r="F360">
        <v>2364</v>
      </c>
      <c r="G360" t="s">
        <v>366</v>
      </c>
      <c r="H360" t="s">
        <v>367</v>
      </c>
      <c r="I360" t="s">
        <v>2</v>
      </c>
      <c r="J360" t="s">
        <v>3</v>
      </c>
      <c r="K360" t="s">
        <v>44</v>
      </c>
      <c r="L360" t="s">
        <v>57</v>
      </c>
      <c r="M360">
        <v>191</v>
      </c>
      <c r="N360" t="s">
        <v>65</v>
      </c>
      <c r="O360" s="2">
        <v>85</v>
      </c>
      <c r="P360" s="2">
        <v>4</v>
      </c>
      <c r="Q360" s="2">
        <f t="shared" si="35"/>
        <v>340</v>
      </c>
      <c r="R360" s="2">
        <v>219.11999520000001</v>
      </c>
      <c r="S360" s="2">
        <f t="shared" si="39"/>
        <v>120.88000479999999</v>
      </c>
      <c r="T360" s="2">
        <f t="shared" si="40"/>
        <v>54.779998800000001</v>
      </c>
      <c r="U360" t="str">
        <f t="shared" si="41"/>
        <v>Feb</v>
      </c>
    </row>
    <row r="361" spans="1:21" x14ac:dyDescent="0.3">
      <c r="A361">
        <v>75937</v>
      </c>
      <c r="B361" s="1">
        <v>43874</v>
      </c>
      <c r="C361" s="1" t="str">
        <f t="shared" si="36"/>
        <v>13-Feb-20</v>
      </c>
      <c r="D361" s="1" t="str">
        <f t="shared" si="37"/>
        <v>Thursday</v>
      </c>
      <c r="E361" s="1" t="str">
        <f t="shared" si="38"/>
        <v>Weekday</v>
      </c>
      <c r="F361">
        <v>19490</v>
      </c>
      <c r="G361" t="s">
        <v>199</v>
      </c>
      <c r="H361" t="s">
        <v>34</v>
      </c>
      <c r="I361" t="s">
        <v>2</v>
      </c>
      <c r="J361" t="s">
        <v>3</v>
      </c>
      <c r="K361" t="s">
        <v>4</v>
      </c>
      <c r="L361" t="s">
        <v>13</v>
      </c>
      <c r="M361">
        <v>1360</v>
      </c>
      <c r="N361" t="s">
        <v>14</v>
      </c>
      <c r="O361" s="2">
        <v>370</v>
      </c>
      <c r="P361" s="2">
        <v>1</v>
      </c>
      <c r="Q361" s="2">
        <f t="shared" si="35"/>
        <v>370</v>
      </c>
      <c r="R361" s="2">
        <v>249.0899963</v>
      </c>
      <c r="S361" s="2">
        <f t="shared" si="39"/>
        <v>120.9100037</v>
      </c>
      <c r="T361" s="2">
        <f t="shared" si="40"/>
        <v>249.0899963</v>
      </c>
      <c r="U361" t="str">
        <f t="shared" si="41"/>
        <v>Feb</v>
      </c>
    </row>
    <row r="362" spans="1:21" x14ac:dyDescent="0.3">
      <c r="A362">
        <v>65005</v>
      </c>
      <c r="B362" s="1">
        <v>43873</v>
      </c>
      <c r="C362" s="1" t="str">
        <f t="shared" si="36"/>
        <v>12-Feb-20</v>
      </c>
      <c r="D362" s="1" t="str">
        <f t="shared" si="37"/>
        <v>Wednesday</v>
      </c>
      <c r="E362" s="1" t="str">
        <f t="shared" si="38"/>
        <v>Weekday</v>
      </c>
      <c r="F362">
        <v>1956</v>
      </c>
      <c r="G362" t="s">
        <v>368</v>
      </c>
      <c r="H362" t="s">
        <v>30</v>
      </c>
      <c r="I362" t="s">
        <v>27</v>
      </c>
      <c r="J362" t="s">
        <v>28</v>
      </c>
      <c r="K362" t="s">
        <v>4</v>
      </c>
      <c r="L362" t="s">
        <v>9</v>
      </c>
      <c r="M362">
        <v>403</v>
      </c>
      <c r="N362" t="s">
        <v>10</v>
      </c>
      <c r="O362" s="2">
        <v>133.37</v>
      </c>
      <c r="P362" s="2">
        <v>1</v>
      </c>
      <c r="Q362" s="2">
        <f t="shared" si="35"/>
        <v>133.37</v>
      </c>
      <c r="R362" s="2">
        <v>84.590000149999995</v>
      </c>
      <c r="S362" s="2">
        <f t="shared" si="39"/>
        <v>48.77999985000001</v>
      </c>
      <c r="T362" s="2">
        <f t="shared" si="40"/>
        <v>84.590000149999995</v>
      </c>
      <c r="U362" t="str">
        <f t="shared" si="41"/>
        <v>Feb</v>
      </c>
    </row>
    <row r="363" spans="1:21" x14ac:dyDescent="0.3">
      <c r="A363">
        <v>24063</v>
      </c>
      <c r="B363" s="1">
        <v>43873</v>
      </c>
      <c r="C363" s="1" t="str">
        <f t="shared" si="36"/>
        <v>12-Feb-20</v>
      </c>
      <c r="D363" s="1" t="str">
        <f t="shared" si="37"/>
        <v>Wednesday</v>
      </c>
      <c r="E363" s="1" t="str">
        <f t="shared" si="38"/>
        <v>Weekday</v>
      </c>
      <c r="F363">
        <v>8358</v>
      </c>
      <c r="G363" t="s">
        <v>7</v>
      </c>
      <c r="H363" t="s">
        <v>69</v>
      </c>
      <c r="I363" t="s">
        <v>2</v>
      </c>
      <c r="J363" t="s">
        <v>3</v>
      </c>
      <c r="K363" t="s">
        <v>4</v>
      </c>
      <c r="L363" t="s">
        <v>9</v>
      </c>
      <c r="M363">
        <v>403</v>
      </c>
      <c r="N363" t="s">
        <v>10</v>
      </c>
      <c r="O363" s="2">
        <v>133.37</v>
      </c>
      <c r="P363" s="2">
        <v>1</v>
      </c>
      <c r="Q363" s="2">
        <f t="shared" si="35"/>
        <v>133.37</v>
      </c>
      <c r="R363" s="2">
        <v>84.590000149999995</v>
      </c>
      <c r="S363" s="2">
        <f t="shared" si="39"/>
        <v>48.77999985000001</v>
      </c>
      <c r="T363" s="2">
        <f t="shared" si="40"/>
        <v>84.590000149999995</v>
      </c>
      <c r="U363" t="str">
        <f t="shared" si="41"/>
        <v>Feb</v>
      </c>
    </row>
    <row r="364" spans="1:21" x14ac:dyDescent="0.3">
      <c r="A364">
        <v>19610</v>
      </c>
      <c r="B364" s="1">
        <v>43872</v>
      </c>
      <c r="C364" s="1" t="str">
        <f t="shared" si="36"/>
        <v>11-Feb-20</v>
      </c>
      <c r="D364" s="1" t="str">
        <f t="shared" si="37"/>
        <v>Tuesday</v>
      </c>
      <c r="E364" s="1" t="str">
        <f t="shared" si="38"/>
        <v>Weekday</v>
      </c>
      <c r="F364">
        <v>387</v>
      </c>
      <c r="G364" t="s">
        <v>91</v>
      </c>
      <c r="H364" t="s">
        <v>30</v>
      </c>
      <c r="I364" t="s">
        <v>27</v>
      </c>
      <c r="J364" t="s">
        <v>28</v>
      </c>
      <c r="K364" t="s">
        <v>4</v>
      </c>
      <c r="L364" t="s">
        <v>9</v>
      </c>
      <c r="M364">
        <v>403</v>
      </c>
      <c r="N364" t="s">
        <v>10</v>
      </c>
      <c r="O364" s="2">
        <v>133.37</v>
      </c>
      <c r="P364" s="2">
        <v>1</v>
      </c>
      <c r="Q364" s="2">
        <f t="shared" si="35"/>
        <v>133.37</v>
      </c>
      <c r="R364" s="2">
        <v>84.590000149999995</v>
      </c>
      <c r="S364" s="2">
        <f t="shared" si="39"/>
        <v>48.77999985000001</v>
      </c>
      <c r="T364" s="2">
        <f t="shared" si="40"/>
        <v>84.590000149999995</v>
      </c>
      <c r="U364" t="str">
        <f t="shared" si="41"/>
        <v>Feb</v>
      </c>
    </row>
    <row r="365" spans="1:21" x14ac:dyDescent="0.3">
      <c r="A365">
        <v>19380</v>
      </c>
      <c r="B365" s="1">
        <v>43872</v>
      </c>
      <c r="C365" s="1" t="str">
        <f t="shared" si="36"/>
        <v>11-Feb-20</v>
      </c>
      <c r="D365" s="1" t="str">
        <f t="shared" si="37"/>
        <v>Tuesday</v>
      </c>
      <c r="E365" s="1" t="str">
        <f t="shared" si="38"/>
        <v>Weekday</v>
      </c>
      <c r="F365">
        <v>482</v>
      </c>
      <c r="G365" t="s">
        <v>369</v>
      </c>
      <c r="H365" t="s">
        <v>30</v>
      </c>
      <c r="I365" t="s">
        <v>27</v>
      </c>
      <c r="J365" t="s">
        <v>28</v>
      </c>
      <c r="K365" t="s">
        <v>4</v>
      </c>
      <c r="L365" t="s">
        <v>9</v>
      </c>
      <c r="M365">
        <v>403</v>
      </c>
      <c r="N365" t="s">
        <v>10</v>
      </c>
      <c r="O365" s="2">
        <v>133.37</v>
      </c>
      <c r="P365" s="2">
        <v>1</v>
      </c>
      <c r="Q365" s="2">
        <f t="shared" si="35"/>
        <v>133.37</v>
      </c>
      <c r="R365" s="2">
        <v>84.590000149999995</v>
      </c>
      <c r="S365" s="2">
        <f t="shared" si="39"/>
        <v>48.77999985000001</v>
      </c>
      <c r="T365" s="2">
        <f t="shared" si="40"/>
        <v>84.590000149999995</v>
      </c>
      <c r="U365" t="str">
        <f t="shared" si="41"/>
        <v>Feb</v>
      </c>
    </row>
    <row r="366" spans="1:21" x14ac:dyDescent="0.3">
      <c r="A366">
        <v>19817</v>
      </c>
      <c r="B366" s="1">
        <v>43872</v>
      </c>
      <c r="C366" s="1" t="str">
        <f t="shared" si="36"/>
        <v>11-Feb-20</v>
      </c>
      <c r="D366" s="1" t="str">
        <f t="shared" si="37"/>
        <v>Tuesday</v>
      </c>
      <c r="E366" s="1" t="str">
        <f t="shared" si="38"/>
        <v>Weekday</v>
      </c>
      <c r="F366">
        <v>3490</v>
      </c>
      <c r="G366" t="s">
        <v>7</v>
      </c>
      <c r="H366" t="s">
        <v>30</v>
      </c>
      <c r="I366" t="s">
        <v>27</v>
      </c>
      <c r="J366" t="s">
        <v>28</v>
      </c>
      <c r="K366" t="s">
        <v>4</v>
      </c>
      <c r="L366" t="s">
        <v>9</v>
      </c>
      <c r="M366">
        <v>403</v>
      </c>
      <c r="N366" t="s">
        <v>10</v>
      </c>
      <c r="O366" s="2">
        <v>133.37</v>
      </c>
      <c r="P366" s="2">
        <v>1</v>
      </c>
      <c r="Q366" s="2">
        <f t="shared" si="35"/>
        <v>133.37</v>
      </c>
      <c r="R366" s="2">
        <v>84.590000149999995</v>
      </c>
      <c r="S366" s="2">
        <f t="shared" si="39"/>
        <v>48.77999985000001</v>
      </c>
      <c r="T366" s="2">
        <f t="shared" si="40"/>
        <v>84.590000149999995</v>
      </c>
      <c r="U366" t="str">
        <f t="shared" si="41"/>
        <v>Feb</v>
      </c>
    </row>
    <row r="367" spans="1:21" x14ac:dyDescent="0.3">
      <c r="A367">
        <v>22076</v>
      </c>
      <c r="B367" s="1">
        <v>43872</v>
      </c>
      <c r="C367" s="1" t="str">
        <f t="shared" si="36"/>
        <v>11-Feb-20</v>
      </c>
      <c r="D367" s="1" t="str">
        <f t="shared" si="37"/>
        <v>Tuesday</v>
      </c>
      <c r="E367" s="1" t="str">
        <f t="shared" si="38"/>
        <v>Weekday</v>
      </c>
      <c r="F367">
        <v>2240</v>
      </c>
      <c r="G367" t="s">
        <v>370</v>
      </c>
      <c r="H367" t="s">
        <v>36</v>
      </c>
      <c r="I367" t="s">
        <v>27</v>
      </c>
      <c r="J367" t="s">
        <v>3</v>
      </c>
      <c r="K367" t="s">
        <v>4</v>
      </c>
      <c r="L367" t="s">
        <v>42</v>
      </c>
      <c r="M367">
        <v>365</v>
      </c>
      <c r="N367" t="s">
        <v>10</v>
      </c>
      <c r="O367" s="2">
        <v>94.75</v>
      </c>
      <c r="P367" s="2">
        <v>3</v>
      </c>
      <c r="Q367" s="2">
        <f t="shared" si="35"/>
        <v>284.25</v>
      </c>
      <c r="R367" s="2">
        <v>91.709999100000005</v>
      </c>
      <c r="S367" s="2">
        <f t="shared" si="39"/>
        <v>192.5400009</v>
      </c>
      <c r="T367" s="2">
        <f t="shared" si="40"/>
        <v>30.5699997</v>
      </c>
      <c r="U367" t="str">
        <f t="shared" si="41"/>
        <v>Feb</v>
      </c>
    </row>
    <row r="368" spans="1:21" x14ac:dyDescent="0.3">
      <c r="A368">
        <v>21971</v>
      </c>
      <c r="B368" s="1">
        <v>43872</v>
      </c>
      <c r="C368" s="1" t="str">
        <f t="shared" si="36"/>
        <v>11-Feb-20</v>
      </c>
      <c r="D368" s="1" t="str">
        <f t="shared" si="37"/>
        <v>Tuesday</v>
      </c>
      <c r="E368" s="1" t="str">
        <f t="shared" si="38"/>
        <v>Weekday</v>
      </c>
      <c r="F368">
        <v>9163</v>
      </c>
      <c r="G368" t="s">
        <v>371</v>
      </c>
      <c r="H368" t="s">
        <v>320</v>
      </c>
      <c r="I368" t="s">
        <v>2</v>
      </c>
      <c r="J368" t="s">
        <v>3</v>
      </c>
      <c r="K368" t="s">
        <v>4</v>
      </c>
      <c r="L368" t="s">
        <v>9</v>
      </c>
      <c r="M368">
        <v>403</v>
      </c>
      <c r="N368" t="s">
        <v>10</v>
      </c>
      <c r="O368" s="2">
        <v>133.37</v>
      </c>
      <c r="P368" s="2">
        <v>1</v>
      </c>
      <c r="Q368" s="2">
        <f t="shared" si="35"/>
        <v>133.37</v>
      </c>
      <c r="R368" s="2">
        <v>84.590000149999995</v>
      </c>
      <c r="S368" s="2">
        <f t="shared" si="39"/>
        <v>48.77999985000001</v>
      </c>
      <c r="T368" s="2">
        <f t="shared" si="40"/>
        <v>84.590000149999995</v>
      </c>
      <c r="U368" t="str">
        <f t="shared" si="41"/>
        <v>Feb</v>
      </c>
    </row>
    <row r="369" spans="1:21" x14ac:dyDescent="0.3">
      <c r="A369">
        <v>21907</v>
      </c>
      <c r="B369" s="1">
        <v>43872</v>
      </c>
      <c r="C369" s="1" t="str">
        <f t="shared" si="36"/>
        <v>11-Feb-20</v>
      </c>
      <c r="D369" s="1" t="str">
        <f t="shared" si="37"/>
        <v>Tuesday</v>
      </c>
      <c r="E369" s="1" t="str">
        <f t="shared" si="38"/>
        <v>Weekday</v>
      </c>
      <c r="F369">
        <v>12038</v>
      </c>
      <c r="G369" t="s">
        <v>7</v>
      </c>
      <c r="H369" t="s">
        <v>225</v>
      </c>
      <c r="I369" t="s">
        <v>2</v>
      </c>
      <c r="J369" t="s">
        <v>3</v>
      </c>
      <c r="K369" t="s">
        <v>4</v>
      </c>
      <c r="L369" t="s">
        <v>9</v>
      </c>
      <c r="M369">
        <v>403</v>
      </c>
      <c r="N369" t="s">
        <v>10</v>
      </c>
      <c r="O369" s="2">
        <v>133.37</v>
      </c>
      <c r="P369" s="2">
        <v>1</v>
      </c>
      <c r="Q369" s="2">
        <f t="shared" si="35"/>
        <v>133.37</v>
      </c>
      <c r="R369" s="2">
        <v>84.590000149999995</v>
      </c>
      <c r="S369" s="2">
        <f t="shared" si="39"/>
        <v>48.77999985000001</v>
      </c>
      <c r="T369" s="2">
        <f t="shared" si="40"/>
        <v>84.590000149999995</v>
      </c>
      <c r="U369" t="str">
        <f t="shared" si="41"/>
        <v>Feb</v>
      </c>
    </row>
    <row r="370" spans="1:21" x14ac:dyDescent="0.3">
      <c r="A370">
        <v>23610</v>
      </c>
      <c r="B370" s="1">
        <v>43872</v>
      </c>
      <c r="C370" s="1" t="str">
        <f t="shared" si="36"/>
        <v>11-Feb-20</v>
      </c>
      <c r="D370" s="1" t="str">
        <f t="shared" si="37"/>
        <v>Tuesday</v>
      </c>
      <c r="E370" s="1" t="str">
        <f t="shared" si="38"/>
        <v>Weekday</v>
      </c>
      <c r="F370">
        <v>6780</v>
      </c>
      <c r="G370" t="s">
        <v>372</v>
      </c>
      <c r="H370" t="s">
        <v>152</v>
      </c>
      <c r="I370" t="s">
        <v>2</v>
      </c>
      <c r="J370" t="s">
        <v>3</v>
      </c>
      <c r="K370" t="s">
        <v>4</v>
      </c>
      <c r="L370" t="s">
        <v>9</v>
      </c>
      <c r="M370">
        <v>403</v>
      </c>
      <c r="N370" t="s">
        <v>10</v>
      </c>
      <c r="O370" s="2">
        <v>133.37</v>
      </c>
      <c r="P370" s="2">
        <v>1</v>
      </c>
      <c r="Q370" s="2">
        <f t="shared" si="35"/>
        <v>133.37</v>
      </c>
      <c r="R370" s="2">
        <v>84.590000149999995</v>
      </c>
      <c r="S370" s="2">
        <f t="shared" si="39"/>
        <v>48.77999985000001</v>
      </c>
      <c r="T370" s="2">
        <f t="shared" si="40"/>
        <v>84.590000149999995</v>
      </c>
      <c r="U370" t="str">
        <f t="shared" si="41"/>
        <v>Feb</v>
      </c>
    </row>
    <row r="371" spans="1:21" x14ac:dyDescent="0.3">
      <c r="A371">
        <v>75729</v>
      </c>
      <c r="B371" s="1">
        <v>43871</v>
      </c>
      <c r="C371" s="1" t="str">
        <f t="shared" si="36"/>
        <v>10-Feb-20</v>
      </c>
      <c r="D371" s="1" t="str">
        <f t="shared" si="37"/>
        <v>Monday</v>
      </c>
      <c r="E371" s="1" t="str">
        <f t="shared" si="38"/>
        <v>Weekday</v>
      </c>
      <c r="F371">
        <v>19282</v>
      </c>
      <c r="G371" t="s">
        <v>373</v>
      </c>
      <c r="H371" t="s">
        <v>374</v>
      </c>
      <c r="I371" t="s">
        <v>2</v>
      </c>
      <c r="J371" t="s">
        <v>3</v>
      </c>
      <c r="K371" t="s">
        <v>44</v>
      </c>
      <c r="L371" t="s">
        <v>13</v>
      </c>
      <c r="M371">
        <v>1360</v>
      </c>
      <c r="N371" t="s">
        <v>14</v>
      </c>
      <c r="O371" s="2">
        <v>370</v>
      </c>
      <c r="P371" s="2">
        <v>1</v>
      </c>
      <c r="Q371" s="2">
        <f t="shared" si="35"/>
        <v>370</v>
      </c>
      <c r="R371" s="2">
        <v>249.0899963</v>
      </c>
      <c r="S371" s="2">
        <f t="shared" si="39"/>
        <v>120.9100037</v>
      </c>
      <c r="T371" s="2">
        <f t="shared" si="40"/>
        <v>249.0899963</v>
      </c>
      <c r="U371" t="str">
        <f t="shared" si="41"/>
        <v>Feb</v>
      </c>
    </row>
    <row r="372" spans="1:21" x14ac:dyDescent="0.3">
      <c r="A372">
        <v>75915</v>
      </c>
      <c r="B372" s="1">
        <v>43870</v>
      </c>
      <c r="C372" s="1" t="str">
        <f t="shared" si="36"/>
        <v>09-Feb-20</v>
      </c>
      <c r="D372" s="1" t="str">
        <f t="shared" si="37"/>
        <v>Sunday</v>
      </c>
      <c r="E372" s="1" t="str">
        <f t="shared" si="38"/>
        <v>Weekend</v>
      </c>
      <c r="F372">
        <v>19468</v>
      </c>
      <c r="G372" t="s">
        <v>375</v>
      </c>
      <c r="H372" t="s">
        <v>148</v>
      </c>
      <c r="I372" t="s">
        <v>27</v>
      </c>
      <c r="J372" t="s">
        <v>3</v>
      </c>
      <c r="K372" t="s">
        <v>4</v>
      </c>
      <c r="L372" t="s">
        <v>13</v>
      </c>
      <c r="M372">
        <v>1360</v>
      </c>
      <c r="N372" t="s">
        <v>14</v>
      </c>
      <c r="O372" s="2">
        <v>370</v>
      </c>
      <c r="P372" s="2">
        <v>1</v>
      </c>
      <c r="Q372" s="2">
        <f t="shared" si="35"/>
        <v>370</v>
      </c>
      <c r="R372" s="2">
        <v>249.0899963</v>
      </c>
      <c r="S372" s="2">
        <f t="shared" si="39"/>
        <v>120.9100037</v>
      </c>
      <c r="T372" s="2">
        <f t="shared" si="40"/>
        <v>249.0899963</v>
      </c>
      <c r="U372" t="str">
        <f t="shared" si="41"/>
        <v>Feb</v>
      </c>
    </row>
    <row r="373" spans="1:21" x14ac:dyDescent="0.3">
      <c r="A373">
        <v>75851</v>
      </c>
      <c r="B373" s="1">
        <v>43869</v>
      </c>
      <c r="C373" s="1" t="str">
        <f t="shared" si="36"/>
        <v>08-Feb-20</v>
      </c>
      <c r="D373" s="1" t="str">
        <f t="shared" si="37"/>
        <v>Saturday</v>
      </c>
      <c r="E373" s="1" t="str">
        <f t="shared" si="38"/>
        <v>Weekend</v>
      </c>
      <c r="F373">
        <v>19404</v>
      </c>
      <c r="G373" t="s">
        <v>376</v>
      </c>
      <c r="H373" t="s">
        <v>39</v>
      </c>
      <c r="I373" t="s">
        <v>27</v>
      </c>
      <c r="J373" t="s">
        <v>28</v>
      </c>
      <c r="K373" t="s">
        <v>44</v>
      </c>
      <c r="L373" t="s">
        <v>13</v>
      </c>
      <c r="M373">
        <v>1360</v>
      </c>
      <c r="N373" t="s">
        <v>14</v>
      </c>
      <c r="O373" s="2">
        <v>370</v>
      </c>
      <c r="P373" s="2">
        <v>1</v>
      </c>
      <c r="Q373" s="2">
        <f t="shared" si="35"/>
        <v>370</v>
      </c>
      <c r="R373" s="2">
        <v>249.0899963</v>
      </c>
      <c r="S373" s="2">
        <f t="shared" si="39"/>
        <v>120.9100037</v>
      </c>
      <c r="T373" s="2">
        <f t="shared" si="40"/>
        <v>249.0899963</v>
      </c>
      <c r="U373" t="str">
        <f t="shared" si="41"/>
        <v>Feb</v>
      </c>
    </row>
    <row r="374" spans="1:21" x14ac:dyDescent="0.3">
      <c r="A374">
        <v>75852</v>
      </c>
      <c r="B374" s="1">
        <v>43868</v>
      </c>
      <c r="C374" s="1" t="str">
        <f t="shared" si="36"/>
        <v>07-Feb-20</v>
      </c>
      <c r="D374" s="1" t="str">
        <f t="shared" si="37"/>
        <v>Friday</v>
      </c>
      <c r="E374" s="1" t="str">
        <f t="shared" si="38"/>
        <v>Weekday</v>
      </c>
      <c r="F374">
        <v>19405</v>
      </c>
      <c r="G374" t="s">
        <v>377</v>
      </c>
      <c r="H374" t="s">
        <v>139</v>
      </c>
      <c r="I374" t="s">
        <v>2</v>
      </c>
      <c r="J374" t="s">
        <v>3</v>
      </c>
      <c r="K374" t="s">
        <v>4</v>
      </c>
      <c r="L374" t="s">
        <v>13</v>
      </c>
      <c r="M374">
        <v>1360</v>
      </c>
      <c r="N374" t="s">
        <v>14</v>
      </c>
      <c r="O374" s="2">
        <v>370</v>
      </c>
      <c r="P374" s="2">
        <v>1</v>
      </c>
      <c r="Q374" s="2">
        <f t="shared" si="35"/>
        <v>370</v>
      </c>
      <c r="R374" s="2">
        <v>249.0899963</v>
      </c>
      <c r="S374" s="2">
        <f t="shared" si="39"/>
        <v>120.9100037</v>
      </c>
      <c r="T374" s="2">
        <f t="shared" si="40"/>
        <v>249.0899963</v>
      </c>
      <c r="U374" t="str">
        <f t="shared" si="41"/>
        <v>Feb</v>
      </c>
    </row>
    <row r="375" spans="1:21" x14ac:dyDescent="0.3">
      <c r="A375">
        <v>75853</v>
      </c>
      <c r="B375" s="1">
        <v>43867</v>
      </c>
      <c r="C375" s="1" t="str">
        <f t="shared" si="36"/>
        <v>06-Feb-20</v>
      </c>
      <c r="D375" s="1" t="str">
        <f t="shared" si="37"/>
        <v>Thursday</v>
      </c>
      <c r="E375" s="1" t="str">
        <f t="shared" si="38"/>
        <v>Weekday</v>
      </c>
      <c r="F375">
        <v>19406</v>
      </c>
      <c r="G375" t="s">
        <v>378</v>
      </c>
      <c r="H375" t="s">
        <v>39</v>
      </c>
      <c r="I375" t="s">
        <v>27</v>
      </c>
      <c r="J375" t="s">
        <v>28</v>
      </c>
      <c r="K375" t="s">
        <v>4</v>
      </c>
      <c r="L375" t="s">
        <v>13</v>
      </c>
      <c r="M375">
        <v>1360</v>
      </c>
      <c r="N375" t="s">
        <v>14</v>
      </c>
      <c r="O375" s="2">
        <v>370</v>
      </c>
      <c r="P375" s="2">
        <v>1</v>
      </c>
      <c r="Q375" s="2">
        <f t="shared" si="35"/>
        <v>370</v>
      </c>
      <c r="R375" s="2">
        <v>249.0899963</v>
      </c>
      <c r="S375" s="2">
        <f t="shared" si="39"/>
        <v>120.9100037</v>
      </c>
      <c r="T375" s="2">
        <f t="shared" si="40"/>
        <v>249.0899963</v>
      </c>
      <c r="U375" t="str">
        <f t="shared" si="41"/>
        <v>Feb</v>
      </c>
    </row>
    <row r="376" spans="1:21" x14ac:dyDescent="0.3">
      <c r="A376">
        <v>75854</v>
      </c>
      <c r="B376" s="1">
        <v>43866</v>
      </c>
      <c r="C376" s="1" t="str">
        <f t="shared" si="36"/>
        <v>05-Feb-20</v>
      </c>
      <c r="D376" s="1" t="str">
        <f t="shared" si="37"/>
        <v>Wednesday</v>
      </c>
      <c r="E376" s="1" t="str">
        <f t="shared" si="38"/>
        <v>Weekday</v>
      </c>
      <c r="F376">
        <v>19407</v>
      </c>
      <c r="G376" t="s">
        <v>110</v>
      </c>
      <c r="H376" t="s">
        <v>379</v>
      </c>
      <c r="I376" t="s">
        <v>2</v>
      </c>
      <c r="J376" t="s">
        <v>3</v>
      </c>
      <c r="K376" t="s">
        <v>4</v>
      </c>
      <c r="L376" t="s">
        <v>13</v>
      </c>
      <c r="M376">
        <v>1360</v>
      </c>
      <c r="N376" t="s">
        <v>14</v>
      </c>
      <c r="O376" s="2">
        <v>370</v>
      </c>
      <c r="P376" s="2">
        <v>1</v>
      </c>
      <c r="Q376" s="2">
        <f t="shared" si="35"/>
        <v>370</v>
      </c>
      <c r="R376" s="2">
        <v>249.0899963</v>
      </c>
      <c r="S376" s="2">
        <f t="shared" si="39"/>
        <v>120.9100037</v>
      </c>
      <c r="T376" s="2">
        <f t="shared" si="40"/>
        <v>249.0899963</v>
      </c>
      <c r="U376" t="str">
        <f t="shared" si="41"/>
        <v>Feb</v>
      </c>
    </row>
    <row r="377" spans="1:21" x14ac:dyDescent="0.3">
      <c r="A377">
        <v>75855</v>
      </c>
      <c r="B377" s="1">
        <v>43865</v>
      </c>
      <c r="C377" s="1" t="str">
        <f t="shared" si="36"/>
        <v>04-Feb-20</v>
      </c>
      <c r="D377" s="1" t="str">
        <f t="shared" si="37"/>
        <v>Tuesday</v>
      </c>
      <c r="E377" s="1" t="str">
        <f t="shared" si="38"/>
        <v>Weekday</v>
      </c>
      <c r="F377">
        <v>19408</v>
      </c>
      <c r="G377" t="s">
        <v>380</v>
      </c>
      <c r="H377" t="s">
        <v>39</v>
      </c>
      <c r="I377" t="s">
        <v>27</v>
      </c>
      <c r="J377" t="s">
        <v>28</v>
      </c>
      <c r="K377" t="s">
        <v>4</v>
      </c>
      <c r="L377" t="s">
        <v>13</v>
      </c>
      <c r="M377">
        <v>1360</v>
      </c>
      <c r="N377" t="s">
        <v>14</v>
      </c>
      <c r="O377" s="2">
        <v>370</v>
      </c>
      <c r="P377" s="2">
        <v>1</v>
      </c>
      <c r="Q377" s="2">
        <f t="shared" si="35"/>
        <v>370</v>
      </c>
      <c r="R377" s="2">
        <v>249.0899963</v>
      </c>
      <c r="S377" s="2">
        <f t="shared" si="39"/>
        <v>120.9100037</v>
      </c>
      <c r="T377" s="2">
        <f t="shared" si="40"/>
        <v>249.0899963</v>
      </c>
      <c r="U377" t="str">
        <f t="shared" si="41"/>
        <v>Feb</v>
      </c>
    </row>
    <row r="378" spans="1:21" x14ac:dyDescent="0.3">
      <c r="A378">
        <v>2263</v>
      </c>
      <c r="B378" s="1">
        <v>43865</v>
      </c>
      <c r="C378" s="1" t="str">
        <f t="shared" si="36"/>
        <v>04-Feb-20</v>
      </c>
      <c r="D378" s="1" t="str">
        <f t="shared" si="37"/>
        <v>Tuesday</v>
      </c>
      <c r="E378" s="1" t="str">
        <f t="shared" si="38"/>
        <v>Weekday</v>
      </c>
      <c r="F378">
        <v>5367</v>
      </c>
      <c r="G378" t="s">
        <v>47</v>
      </c>
      <c r="H378" t="s">
        <v>48</v>
      </c>
      <c r="I378" t="s">
        <v>27</v>
      </c>
      <c r="J378" t="s">
        <v>3</v>
      </c>
      <c r="K378" t="s">
        <v>4</v>
      </c>
      <c r="L378" t="s">
        <v>85</v>
      </c>
      <c r="M378">
        <v>502</v>
      </c>
      <c r="N378" t="s">
        <v>65</v>
      </c>
      <c r="O378" s="2">
        <v>65</v>
      </c>
      <c r="P378" s="2">
        <v>3</v>
      </c>
      <c r="Q378" s="2">
        <f t="shared" si="35"/>
        <v>195</v>
      </c>
      <c r="R378" s="2">
        <v>100.79999541000001</v>
      </c>
      <c r="S378" s="2">
        <f t="shared" si="39"/>
        <v>94.200004589999992</v>
      </c>
      <c r="T378" s="2">
        <f t="shared" si="40"/>
        <v>33.599998470000003</v>
      </c>
      <c r="U378" t="str">
        <f t="shared" si="41"/>
        <v>Feb</v>
      </c>
    </row>
    <row r="379" spans="1:21" x14ac:dyDescent="0.3">
      <c r="A379">
        <v>2263</v>
      </c>
      <c r="B379" s="1">
        <v>43864</v>
      </c>
      <c r="C379" s="1" t="str">
        <f t="shared" si="36"/>
        <v>03-Feb-20</v>
      </c>
      <c r="D379" s="1" t="str">
        <f t="shared" si="37"/>
        <v>Monday</v>
      </c>
      <c r="E379" s="1" t="str">
        <f t="shared" si="38"/>
        <v>Weekday</v>
      </c>
      <c r="F379">
        <v>5367</v>
      </c>
      <c r="G379" t="s">
        <v>47</v>
      </c>
      <c r="H379" t="s">
        <v>48</v>
      </c>
      <c r="I379" t="s">
        <v>27</v>
      </c>
      <c r="J379" t="s">
        <v>3</v>
      </c>
      <c r="K379" t="s">
        <v>4</v>
      </c>
      <c r="L379" t="s">
        <v>85</v>
      </c>
      <c r="M379">
        <v>502</v>
      </c>
      <c r="N379" t="s">
        <v>65</v>
      </c>
      <c r="O379" s="2">
        <v>65</v>
      </c>
      <c r="P379" s="2">
        <v>3</v>
      </c>
      <c r="Q379" s="2">
        <f t="shared" si="35"/>
        <v>195</v>
      </c>
      <c r="R379" s="2">
        <v>100.79999541000001</v>
      </c>
      <c r="S379" s="2">
        <f t="shared" si="39"/>
        <v>94.200004589999992</v>
      </c>
      <c r="T379" s="2">
        <f t="shared" si="40"/>
        <v>33.599998470000003</v>
      </c>
      <c r="U379" t="str">
        <f t="shared" si="41"/>
        <v>Feb</v>
      </c>
    </row>
    <row r="380" spans="1:21" x14ac:dyDescent="0.3">
      <c r="A380">
        <v>22819</v>
      </c>
      <c r="B380" s="1">
        <v>43864</v>
      </c>
      <c r="C380" s="1" t="str">
        <f t="shared" si="36"/>
        <v>03-Feb-20</v>
      </c>
      <c r="D380" s="1" t="str">
        <f t="shared" si="37"/>
        <v>Monday</v>
      </c>
      <c r="E380" s="1" t="str">
        <f t="shared" si="38"/>
        <v>Weekday</v>
      </c>
      <c r="F380">
        <v>10368</v>
      </c>
      <c r="G380" t="s">
        <v>381</v>
      </c>
      <c r="H380" t="s">
        <v>41</v>
      </c>
      <c r="I380" t="s">
        <v>27</v>
      </c>
      <c r="J380" t="s">
        <v>3</v>
      </c>
      <c r="K380" t="s">
        <v>4</v>
      </c>
      <c r="L380" t="s">
        <v>109</v>
      </c>
      <c r="M380">
        <v>627</v>
      </c>
      <c r="N380" t="s">
        <v>6</v>
      </c>
      <c r="O380" s="2">
        <v>165</v>
      </c>
      <c r="P380" s="2">
        <v>3</v>
      </c>
      <c r="Q380" s="2">
        <f t="shared" si="35"/>
        <v>495</v>
      </c>
      <c r="R380" s="2">
        <v>368.19001020000002</v>
      </c>
      <c r="S380" s="2">
        <f t="shared" si="39"/>
        <v>126.80998979999998</v>
      </c>
      <c r="T380" s="2">
        <f t="shared" si="40"/>
        <v>122.7300034</v>
      </c>
      <c r="U380" t="str">
        <f t="shared" si="41"/>
        <v>Feb</v>
      </c>
    </row>
    <row r="381" spans="1:21" x14ac:dyDescent="0.3">
      <c r="A381">
        <v>75856</v>
      </c>
      <c r="B381" s="1">
        <v>43864</v>
      </c>
      <c r="C381" s="1" t="str">
        <f t="shared" si="36"/>
        <v>03-Feb-20</v>
      </c>
      <c r="D381" s="1" t="str">
        <f t="shared" si="37"/>
        <v>Monday</v>
      </c>
      <c r="E381" s="1" t="str">
        <f t="shared" si="38"/>
        <v>Weekday</v>
      </c>
      <c r="F381">
        <v>19409</v>
      </c>
      <c r="G381" t="s">
        <v>382</v>
      </c>
      <c r="H381" t="s">
        <v>327</v>
      </c>
      <c r="I381" t="s">
        <v>2</v>
      </c>
      <c r="J381" t="s">
        <v>3</v>
      </c>
      <c r="K381" t="s">
        <v>4</v>
      </c>
      <c r="L381" t="s">
        <v>13</v>
      </c>
      <c r="M381">
        <v>1360</v>
      </c>
      <c r="N381" t="s">
        <v>14</v>
      </c>
      <c r="O381" s="2">
        <v>370</v>
      </c>
      <c r="P381" s="2">
        <v>1</v>
      </c>
      <c r="Q381" s="2">
        <f t="shared" si="35"/>
        <v>370</v>
      </c>
      <c r="R381" s="2">
        <v>249.0899963</v>
      </c>
      <c r="S381" s="2">
        <f t="shared" si="39"/>
        <v>120.9100037</v>
      </c>
      <c r="T381" s="2">
        <f t="shared" si="40"/>
        <v>249.0899963</v>
      </c>
      <c r="U381" t="str">
        <f t="shared" si="41"/>
        <v>Feb</v>
      </c>
    </row>
    <row r="382" spans="1:21" x14ac:dyDescent="0.3">
      <c r="A382">
        <v>75803</v>
      </c>
      <c r="B382" s="1">
        <v>43864</v>
      </c>
      <c r="C382" s="1" t="str">
        <f t="shared" si="36"/>
        <v>03-Feb-20</v>
      </c>
      <c r="D382" s="1" t="str">
        <f t="shared" si="37"/>
        <v>Monday</v>
      </c>
      <c r="E382" s="1" t="str">
        <f t="shared" si="38"/>
        <v>Weekday</v>
      </c>
      <c r="F382">
        <v>19356</v>
      </c>
      <c r="G382" t="s">
        <v>383</v>
      </c>
      <c r="H382" t="s">
        <v>307</v>
      </c>
      <c r="I382" t="s">
        <v>2</v>
      </c>
      <c r="J382" t="s">
        <v>3</v>
      </c>
      <c r="K382" t="s">
        <v>4</v>
      </c>
      <c r="L382" t="s">
        <v>13</v>
      </c>
      <c r="M382">
        <v>1360</v>
      </c>
      <c r="N382" t="s">
        <v>14</v>
      </c>
      <c r="O382" s="2">
        <v>370</v>
      </c>
      <c r="P382" s="2">
        <v>1</v>
      </c>
      <c r="Q382" s="2">
        <f t="shared" si="35"/>
        <v>370</v>
      </c>
      <c r="R382" s="2">
        <v>249.0899963</v>
      </c>
      <c r="S382" s="2">
        <f t="shared" si="39"/>
        <v>120.9100037</v>
      </c>
      <c r="T382" s="2">
        <f t="shared" si="40"/>
        <v>249.0899963</v>
      </c>
      <c r="U382" t="str">
        <f t="shared" si="41"/>
        <v>Feb</v>
      </c>
    </row>
    <row r="383" spans="1:21" x14ac:dyDescent="0.3">
      <c r="A383">
        <v>19213</v>
      </c>
      <c r="B383" s="1">
        <v>43863</v>
      </c>
      <c r="C383" s="1" t="str">
        <f t="shared" si="36"/>
        <v>02-Feb-20</v>
      </c>
      <c r="D383" s="1" t="str">
        <f t="shared" si="37"/>
        <v>Sunday</v>
      </c>
      <c r="E383" s="1" t="str">
        <f t="shared" si="38"/>
        <v>Weekend</v>
      </c>
      <c r="F383">
        <v>3311</v>
      </c>
      <c r="G383" t="s">
        <v>384</v>
      </c>
      <c r="H383" t="s">
        <v>30</v>
      </c>
      <c r="I383" t="s">
        <v>27</v>
      </c>
      <c r="J383" t="s">
        <v>28</v>
      </c>
      <c r="K383" t="s">
        <v>4</v>
      </c>
      <c r="L383" t="s">
        <v>1076</v>
      </c>
      <c r="M383">
        <v>1004</v>
      </c>
      <c r="N383" t="s">
        <v>294</v>
      </c>
      <c r="O383" s="2">
        <v>460.58</v>
      </c>
      <c r="P383" s="2">
        <v>1</v>
      </c>
      <c r="Q383" s="2">
        <f t="shared" si="35"/>
        <v>460.58</v>
      </c>
      <c r="R383" s="2">
        <v>268.7900085</v>
      </c>
      <c r="S383" s="2">
        <f t="shared" si="39"/>
        <v>191.78999149999999</v>
      </c>
      <c r="T383" s="2">
        <f t="shared" si="40"/>
        <v>268.7900085</v>
      </c>
      <c r="U383" t="str">
        <f t="shared" si="41"/>
        <v>Feb</v>
      </c>
    </row>
    <row r="384" spans="1:21" x14ac:dyDescent="0.3">
      <c r="A384">
        <v>2203</v>
      </c>
      <c r="B384" s="1">
        <v>43863</v>
      </c>
      <c r="C384" s="1" t="str">
        <f t="shared" si="36"/>
        <v>02-Feb-20</v>
      </c>
      <c r="D384" s="1" t="str">
        <f t="shared" si="37"/>
        <v>Sunday</v>
      </c>
      <c r="E384" s="1" t="str">
        <f t="shared" si="38"/>
        <v>Weekend</v>
      </c>
      <c r="F384">
        <v>7701</v>
      </c>
      <c r="G384" t="s">
        <v>385</v>
      </c>
      <c r="H384" t="s">
        <v>30</v>
      </c>
      <c r="I384" t="s">
        <v>27</v>
      </c>
      <c r="J384" t="s">
        <v>28</v>
      </c>
      <c r="K384" t="s">
        <v>44</v>
      </c>
      <c r="L384" t="s">
        <v>57</v>
      </c>
      <c r="M384">
        <v>191</v>
      </c>
      <c r="N384" t="s">
        <v>65</v>
      </c>
      <c r="O384" s="2">
        <v>85</v>
      </c>
      <c r="P384" s="2">
        <v>5</v>
      </c>
      <c r="Q384" s="2">
        <f t="shared" si="35"/>
        <v>425</v>
      </c>
      <c r="R384" s="2">
        <v>273.89999399999999</v>
      </c>
      <c r="S384" s="2">
        <f t="shared" si="39"/>
        <v>151.10000600000001</v>
      </c>
      <c r="T384" s="2">
        <f t="shared" si="40"/>
        <v>54.779998800000001</v>
      </c>
      <c r="U384" t="str">
        <f t="shared" si="41"/>
        <v>Feb</v>
      </c>
    </row>
    <row r="385" spans="1:21" x14ac:dyDescent="0.3">
      <c r="A385">
        <v>16864</v>
      </c>
      <c r="B385" s="1">
        <v>43863</v>
      </c>
      <c r="C385" s="1" t="str">
        <f t="shared" si="36"/>
        <v>02-Feb-20</v>
      </c>
      <c r="D385" s="1" t="str">
        <f t="shared" si="37"/>
        <v>Sunday</v>
      </c>
      <c r="E385" s="1" t="str">
        <f t="shared" si="38"/>
        <v>Weekend</v>
      </c>
      <c r="F385">
        <v>10992</v>
      </c>
      <c r="G385" t="s">
        <v>40</v>
      </c>
      <c r="H385" t="s">
        <v>41</v>
      </c>
      <c r="I385" t="s">
        <v>27</v>
      </c>
      <c r="J385" t="s">
        <v>3</v>
      </c>
      <c r="K385" t="s">
        <v>4</v>
      </c>
      <c r="L385" t="s">
        <v>42</v>
      </c>
      <c r="M385">
        <v>365</v>
      </c>
      <c r="N385" t="s">
        <v>10</v>
      </c>
      <c r="O385" s="2">
        <v>94.75</v>
      </c>
      <c r="P385" s="2">
        <v>1</v>
      </c>
      <c r="Q385" s="2">
        <f t="shared" si="35"/>
        <v>94.75</v>
      </c>
      <c r="R385" s="2">
        <v>30.5699997</v>
      </c>
      <c r="S385" s="2">
        <f t="shared" si="39"/>
        <v>64.180000300000003</v>
      </c>
      <c r="T385" s="2">
        <f t="shared" si="40"/>
        <v>30.5699997</v>
      </c>
      <c r="U385" t="str">
        <f t="shared" si="41"/>
        <v>Feb</v>
      </c>
    </row>
    <row r="386" spans="1:21" x14ac:dyDescent="0.3">
      <c r="A386">
        <v>75804</v>
      </c>
      <c r="B386" s="1">
        <v>43863</v>
      </c>
      <c r="C386" s="1" t="str">
        <f t="shared" si="36"/>
        <v>02-Feb-20</v>
      </c>
      <c r="D386" s="1" t="str">
        <f t="shared" si="37"/>
        <v>Sunday</v>
      </c>
      <c r="E386" s="1" t="str">
        <f t="shared" si="38"/>
        <v>Weekend</v>
      </c>
      <c r="F386">
        <v>19357</v>
      </c>
      <c r="G386" t="s">
        <v>386</v>
      </c>
      <c r="H386" t="s">
        <v>79</v>
      </c>
      <c r="I386" t="s">
        <v>27</v>
      </c>
      <c r="J386" t="s">
        <v>3</v>
      </c>
      <c r="K386" t="s">
        <v>4</v>
      </c>
      <c r="L386" t="s">
        <v>13</v>
      </c>
      <c r="M386">
        <v>1360</v>
      </c>
      <c r="N386" t="s">
        <v>14</v>
      </c>
      <c r="O386" s="2">
        <v>370</v>
      </c>
      <c r="P386" s="2">
        <v>1</v>
      </c>
      <c r="Q386" s="2">
        <f t="shared" ref="Q386:Q449" si="42">O386*P386</f>
        <v>370</v>
      </c>
      <c r="R386" s="2">
        <v>249.0899963</v>
      </c>
      <c r="S386" s="2">
        <f t="shared" si="39"/>
        <v>120.9100037</v>
      </c>
      <c r="T386" s="2">
        <f t="shared" si="40"/>
        <v>249.0899963</v>
      </c>
      <c r="U386" t="str">
        <f t="shared" si="41"/>
        <v>Feb</v>
      </c>
    </row>
    <row r="387" spans="1:21" x14ac:dyDescent="0.3">
      <c r="A387">
        <v>75857</v>
      </c>
      <c r="B387" s="1">
        <v>43863</v>
      </c>
      <c r="C387" s="1" t="str">
        <f t="shared" ref="C387:C450" si="43">TEXT(B387,"dd-mmm-yy")</f>
        <v>02-Feb-20</v>
      </c>
      <c r="D387" s="1" t="str">
        <f t="shared" ref="D387:D450" si="44">TEXT(B387,"dddd")</f>
        <v>Sunday</v>
      </c>
      <c r="E387" s="1" t="str">
        <f t="shared" ref="E387:E450" si="45">IF(WEEKDAY(B387,2)&gt;5,"Weekend","Weekday")</f>
        <v>Weekend</v>
      </c>
      <c r="F387">
        <v>19410</v>
      </c>
      <c r="G387" t="s">
        <v>62</v>
      </c>
      <c r="H387" t="s">
        <v>148</v>
      </c>
      <c r="I387" t="s">
        <v>27</v>
      </c>
      <c r="J387" t="s">
        <v>3</v>
      </c>
      <c r="K387" t="s">
        <v>4</v>
      </c>
      <c r="L387" t="s">
        <v>13</v>
      </c>
      <c r="M387">
        <v>1360</v>
      </c>
      <c r="N387" t="s">
        <v>14</v>
      </c>
      <c r="O387" s="2">
        <v>370</v>
      </c>
      <c r="P387" s="2">
        <v>1</v>
      </c>
      <c r="Q387" s="2">
        <f t="shared" si="42"/>
        <v>370</v>
      </c>
      <c r="R387" s="2">
        <v>249.0899963</v>
      </c>
      <c r="S387" s="2">
        <f t="shared" ref="S387:S450" si="46">Q387-R387</f>
        <v>120.9100037</v>
      </c>
      <c r="T387" s="2">
        <f t="shared" ref="T387:T450" si="47">IF(P387&gt;0,R387/P387,0)</f>
        <v>249.0899963</v>
      </c>
      <c r="U387" t="str">
        <f t="shared" ref="U387:U450" si="48">TEXT(B387,"mmm")</f>
        <v>Feb</v>
      </c>
    </row>
    <row r="388" spans="1:21" x14ac:dyDescent="0.3">
      <c r="A388">
        <v>14250</v>
      </c>
      <c r="B388" s="1">
        <v>43862</v>
      </c>
      <c r="C388" s="1" t="str">
        <f t="shared" si="43"/>
        <v>01-Feb-20</v>
      </c>
      <c r="D388" s="1" t="str">
        <f t="shared" si="44"/>
        <v>Saturday</v>
      </c>
      <c r="E388" s="1" t="str">
        <f t="shared" si="45"/>
        <v>Weekend</v>
      </c>
      <c r="F388">
        <v>6010</v>
      </c>
      <c r="G388" t="s">
        <v>387</v>
      </c>
      <c r="H388" t="s">
        <v>30</v>
      </c>
      <c r="I388" t="s">
        <v>27</v>
      </c>
      <c r="J388" t="s">
        <v>28</v>
      </c>
      <c r="K388" t="s">
        <v>4</v>
      </c>
      <c r="L388" t="s">
        <v>31</v>
      </c>
      <c r="M388">
        <v>957</v>
      </c>
      <c r="N388" t="s">
        <v>32</v>
      </c>
      <c r="O388" s="2">
        <v>80</v>
      </c>
      <c r="P388" s="2">
        <v>1</v>
      </c>
      <c r="Q388" s="2">
        <f t="shared" si="42"/>
        <v>80</v>
      </c>
      <c r="R388" s="2">
        <v>47.430000309999997</v>
      </c>
      <c r="S388" s="2">
        <f t="shared" si="46"/>
        <v>32.569999690000003</v>
      </c>
      <c r="T388" s="2">
        <f t="shared" si="47"/>
        <v>47.430000309999997</v>
      </c>
      <c r="U388" t="str">
        <f t="shared" si="48"/>
        <v>Feb</v>
      </c>
    </row>
    <row r="389" spans="1:21" x14ac:dyDescent="0.3">
      <c r="A389">
        <v>46064</v>
      </c>
      <c r="B389" s="1">
        <v>43862</v>
      </c>
      <c r="C389" s="1" t="str">
        <f t="shared" si="43"/>
        <v>01-Feb-20</v>
      </c>
      <c r="D389" s="1" t="str">
        <f t="shared" si="44"/>
        <v>Saturday</v>
      </c>
      <c r="E389" s="1" t="str">
        <f t="shared" si="45"/>
        <v>Weekend</v>
      </c>
      <c r="F389">
        <v>6980</v>
      </c>
      <c r="G389" t="s">
        <v>160</v>
      </c>
      <c r="H389" t="s">
        <v>271</v>
      </c>
      <c r="I389" t="s">
        <v>250</v>
      </c>
      <c r="J389" t="s">
        <v>3</v>
      </c>
      <c r="K389" t="s">
        <v>4</v>
      </c>
      <c r="L389" t="s">
        <v>9</v>
      </c>
      <c r="M389">
        <v>403</v>
      </c>
      <c r="N389" t="s">
        <v>10</v>
      </c>
      <c r="O389" s="2">
        <v>133.37</v>
      </c>
      <c r="P389" s="2">
        <v>1</v>
      </c>
      <c r="Q389" s="2">
        <f t="shared" si="42"/>
        <v>133.37</v>
      </c>
      <c r="R389" s="2">
        <v>84.590000149999995</v>
      </c>
      <c r="S389" s="2">
        <f t="shared" si="46"/>
        <v>48.77999985000001</v>
      </c>
      <c r="T389" s="2">
        <f t="shared" si="47"/>
        <v>84.590000149999995</v>
      </c>
      <c r="U389" t="str">
        <f t="shared" si="48"/>
        <v>Feb</v>
      </c>
    </row>
    <row r="390" spans="1:21" x14ac:dyDescent="0.3">
      <c r="A390">
        <v>21522</v>
      </c>
      <c r="B390" s="1">
        <v>43862</v>
      </c>
      <c r="C390" s="1" t="str">
        <f t="shared" si="43"/>
        <v>01-Feb-20</v>
      </c>
      <c r="D390" s="1" t="str">
        <f t="shared" si="44"/>
        <v>Saturday</v>
      </c>
      <c r="E390" s="1" t="str">
        <f t="shared" si="45"/>
        <v>Weekend</v>
      </c>
      <c r="F390">
        <v>5270</v>
      </c>
      <c r="G390" t="s">
        <v>362</v>
      </c>
      <c r="H390" t="s">
        <v>18</v>
      </c>
      <c r="I390" t="s">
        <v>2</v>
      </c>
      <c r="J390" t="s">
        <v>3</v>
      </c>
      <c r="K390" t="s">
        <v>4</v>
      </c>
      <c r="L390" t="s">
        <v>9</v>
      </c>
      <c r="M390">
        <v>403</v>
      </c>
      <c r="N390" t="s">
        <v>10</v>
      </c>
      <c r="O390" s="2">
        <v>133.37</v>
      </c>
      <c r="P390" s="2">
        <v>1</v>
      </c>
      <c r="Q390" s="2">
        <f t="shared" si="42"/>
        <v>133.37</v>
      </c>
      <c r="R390" s="2">
        <v>84.590000149999995</v>
      </c>
      <c r="S390" s="2">
        <f t="shared" si="46"/>
        <v>48.77999985000001</v>
      </c>
      <c r="T390" s="2">
        <f t="shared" si="47"/>
        <v>84.590000149999995</v>
      </c>
      <c r="U390" t="str">
        <f t="shared" si="48"/>
        <v>Feb</v>
      </c>
    </row>
    <row r="391" spans="1:21" x14ac:dyDescent="0.3">
      <c r="A391">
        <v>75858</v>
      </c>
      <c r="B391" s="1">
        <v>43862</v>
      </c>
      <c r="C391" s="1" t="str">
        <f t="shared" si="43"/>
        <v>01-Feb-20</v>
      </c>
      <c r="D391" s="1" t="str">
        <f t="shared" si="44"/>
        <v>Saturday</v>
      </c>
      <c r="E391" s="1" t="str">
        <f t="shared" si="45"/>
        <v>Weekend</v>
      </c>
      <c r="F391">
        <v>19411</v>
      </c>
      <c r="G391" t="s">
        <v>140</v>
      </c>
      <c r="H391" t="s">
        <v>18</v>
      </c>
      <c r="I391" t="s">
        <v>2</v>
      </c>
      <c r="J391" t="s">
        <v>3</v>
      </c>
      <c r="K391" t="s">
        <v>4</v>
      </c>
      <c r="L391" t="s">
        <v>13</v>
      </c>
      <c r="M391">
        <v>1360</v>
      </c>
      <c r="N391" t="s">
        <v>14</v>
      </c>
      <c r="O391" s="2">
        <v>370</v>
      </c>
      <c r="P391" s="2">
        <v>1</v>
      </c>
      <c r="Q391" s="2">
        <f t="shared" si="42"/>
        <v>370</v>
      </c>
      <c r="R391" s="2">
        <v>249.0899963</v>
      </c>
      <c r="S391" s="2">
        <f t="shared" si="46"/>
        <v>120.9100037</v>
      </c>
      <c r="T391" s="2">
        <f t="shared" si="47"/>
        <v>249.0899963</v>
      </c>
      <c r="U391" t="str">
        <f t="shared" si="48"/>
        <v>Feb</v>
      </c>
    </row>
    <row r="392" spans="1:21" x14ac:dyDescent="0.3">
      <c r="A392">
        <v>75805</v>
      </c>
      <c r="B392" s="1">
        <v>43862</v>
      </c>
      <c r="C392" s="1" t="str">
        <f t="shared" si="43"/>
        <v>01-Feb-20</v>
      </c>
      <c r="D392" s="1" t="str">
        <f t="shared" si="44"/>
        <v>Saturday</v>
      </c>
      <c r="E392" s="1" t="str">
        <f t="shared" si="45"/>
        <v>Weekend</v>
      </c>
      <c r="F392">
        <v>19358</v>
      </c>
      <c r="G392" t="s">
        <v>388</v>
      </c>
      <c r="H392" t="s">
        <v>243</v>
      </c>
      <c r="I392" t="s">
        <v>2</v>
      </c>
      <c r="J392" t="s">
        <v>3</v>
      </c>
      <c r="K392" t="s">
        <v>4</v>
      </c>
      <c r="L392" t="s">
        <v>13</v>
      </c>
      <c r="M392">
        <v>1360</v>
      </c>
      <c r="N392" t="s">
        <v>14</v>
      </c>
      <c r="O392" s="2">
        <v>370</v>
      </c>
      <c r="P392" s="2">
        <v>1</v>
      </c>
      <c r="Q392" s="2">
        <f t="shared" si="42"/>
        <v>370</v>
      </c>
      <c r="R392" s="2">
        <v>249.0899963</v>
      </c>
      <c r="S392" s="2">
        <f t="shared" si="46"/>
        <v>120.9100037</v>
      </c>
      <c r="T392" s="2">
        <f t="shared" si="47"/>
        <v>249.0899963</v>
      </c>
      <c r="U392" t="str">
        <f t="shared" si="48"/>
        <v>Feb</v>
      </c>
    </row>
    <row r="393" spans="1:21" x14ac:dyDescent="0.3">
      <c r="A393">
        <v>77202</v>
      </c>
      <c r="B393" s="1">
        <v>43861</v>
      </c>
      <c r="C393" s="1" t="str">
        <f t="shared" si="43"/>
        <v>31-Jan-20</v>
      </c>
      <c r="D393" s="1" t="str">
        <f t="shared" si="44"/>
        <v>Friday</v>
      </c>
      <c r="E393" s="1" t="str">
        <f t="shared" si="45"/>
        <v>Weekday</v>
      </c>
      <c r="F393">
        <v>20755</v>
      </c>
      <c r="G393" t="s">
        <v>389</v>
      </c>
      <c r="H393" t="s">
        <v>39</v>
      </c>
      <c r="I393" t="s">
        <v>27</v>
      </c>
      <c r="J393" t="s">
        <v>28</v>
      </c>
      <c r="K393" t="s">
        <v>4</v>
      </c>
      <c r="L393" t="s">
        <v>13</v>
      </c>
      <c r="M393">
        <v>1360</v>
      </c>
      <c r="N393" t="s">
        <v>14</v>
      </c>
      <c r="O393" s="2">
        <v>370</v>
      </c>
      <c r="P393" s="2">
        <v>1</v>
      </c>
      <c r="Q393" s="2">
        <f t="shared" si="42"/>
        <v>370</v>
      </c>
      <c r="R393" s="2">
        <v>249.0899963</v>
      </c>
      <c r="S393" s="2">
        <f t="shared" si="46"/>
        <v>120.9100037</v>
      </c>
      <c r="T393" s="2">
        <f t="shared" si="47"/>
        <v>249.0899963</v>
      </c>
      <c r="U393" t="str">
        <f t="shared" si="48"/>
        <v>Jan</v>
      </c>
    </row>
    <row r="394" spans="1:21" x14ac:dyDescent="0.3">
      <c r="A394">
        <v>16617</v>
      </c>
      <c r="B394" s="1">
        <v>43861</v>
      </c>
      <c r="C394" s="1" t="str">
        <f t="shared" si="43"/>
        <v>31-Jan-20</v>
      </c>
      <c r="D394" s="1" t="str">
        <f t="shared" si="44"/>
        <v>Friday</v>
      </c>
      <c r="E394" s="1" t="str">
        <f t="shared" si="45"/>
        <v>Weekday</v>
      </c>
      <c r="F394">
        <v>4047</v>
      </c>
      <c r="G394" t="s">
        <v>21</v>
      </c>
      <c r="H394" t="s">
        <v>30</v>
      </c>
      <c r="I394" t="s">
        <v>27</v>
      </c>
      <c r="J394" t="s">
        <v>28</v>
      </c>
      <c r="K394" t="s">
        <v>4</v>
      </c>
      <c r="L394" t="s">
        <v>9</v>
      </c>
      <c r="M394">
        <v>403</v>
      </c>
      <c r="N394" t="s">
        <v>10</v>
      </c>
      <c r="O394" s="2">
        <v>133.37</v>
      </c>
      <c r="P394" s="2">
        <v>1</v>
      </c>
      <c r="Q394" s="2">
        <f t="shared" si="42"/>
        <v>133.37</v>
      </c>
      <c r="R394" s="2">
        <v>84.590000149999995</v>
      </c>
      <c r="S394" s="2">
        <f t="shared" si="46"/>
        <v>48.77999985000001</v>
      </c>
      <c r="T394" s="2">
        <f t="shared" si="47"/>
        <v>84.590000149999995</v>
      </c>
      <c r="U394" t="str">
        <f t="shared" si="48"/>
        <v>Jan</v>
      </c>
    </row>
    <row r="395" spans="1:21" x14ac:dyDescent="0.3">
      <c r="A395">
        <v>10580</v>
      </c>
      <c r="B395" s="1">
        <v>43861</v>
      </c>
      <c r="C395" s="1" t="str">
        <f t="shared" si="43"/>
        <v>31-Jan-20</v>
      </c>
      <c r="D395" s="1" t="str">
        <f t="shared" si="44"/>
        <v>Friday</v>
      </c>
      <c r="E395" s="1" t="str">
        <f t="shared" si="45"/>
        <v>Weekday</v>
      </c>
      <c r="F395">
        <v>9556</v>
      </c>
      <c r="G395" t="s">
        <v>390</v>
      </c>
      <c r="H395" t="s">
        <v>30</v>
      </c>
      <c r="I395" t="s">
        <v>27</v>
      </c>
      <c r="J395" t="s">
        <v>28</v>
      </c>
      <c r="K395" t="s">
        <v>4</v>
      </c>
      <c r="L395" t="s">
        <v>1076</v>
      </c>
      <c r="M395">
        <v>1004</v>
      </c>
      <c r="N395" t="s">
        <v>294</v>
      </c>
      <c r="O395" s="2">
        <v>460.58</v>
      </c>
      <c r="P395" s="2">
        <v>1</v>
      </c>
      <c r="Q395" s="2">
        <f t="shared" si="42"/>
        <v>460.58</v>
      </c>
      <c r="R395" s="2">
        <v>268.7900085</v>
      </c>
      <c r="S395" s="2">
        <f t="shared" si="46"/>
        <v>191.78999149999999</v>
      </c>
      <c r="T395" s="2">
        <f t="shared" si="47"/>
        <v>268.7900085</v>
      </c>
      <c r="U395" t="str">
        <f t="shared" si="48"/>
        <v>Jan</v>
      </c>
    </row>
    <row r="396" spans="1:21" x14ac:dyDescent="0.3">
      <c r="A396">
        <v>47369</v>
      </c>
      <c r="B396" s="1">
        <v>43861</v>
      </c>
      <c r="C396" s="1" t="str">
        <f t="shared" si="43"/>
        <v>31-Jan-20</v>
      </c>
      <c r="D396" s="1" t="str">
        <f t="shared" si="44"/>
        <v>Friday</v>
      </c>
      <c r="E396" s="1" t="str">
        <f t="shared" si="45"/>
        <v>Weekday</v>
      </c>
      <c r="F396">
        <v>7531</v>
      </c>
      <c r="G396" t="s">
        <v>186</v>
      </c>
      <c r="H396" t="s">
        <v>108</v>
      </c>
      <c r="I396" t="s">
        <v>27</v>
      </c>
      <c r="J396" t="s">
        <v>3</v>
      </c>
      <c r="K396" t="s">
        <v>4</v>
      </c>
      <c r="L396" t="s">
        <v>42</v>
      </c>
      <c r="M396">
        <v>365</v>
      </c>
      <c r="N396" t="s">
        <v>10</v>
      </c>
      <c r="O396" s="2">
        <v>94.75</v>
      </c>
      <c r="P396" s="2">
        <v>1</v>
      </c>
      <c r="Q396" s="2">
        <f t="shared" si="42"/>
        <v>94.75</v>
      </c>
      <c r="R396" s="2">
        <v>30.5699997</v>
      </c>
      <c r="S396" s="2">
        <f t="shared" si="46"/>
        <v>64.180000300000003</v>
      </c>
      <c r="T396" s="2">
        <f t="shared" si="47"/>
        <v>30.5699997</v>
      </c>
      <c r="U396" t="str">
        <f t="shared" si="48"/>
        <v>Jan</v>
      </c>
    </row>
    <row r="397" spans="1:21" x14ac:dyDescent="0.3">
      <c r="A397">
        <v>75859</v>
      </c>
      <c r="B397" s="1">
        <v>43861</v>
      </c>
      <c r="C397" s="1" t="str">
        <f t="shared" si="43"/>
        <v>31-Jan-20</v>
      </c>
      <c r="D397" s="1" t="str">
        <f t="shared" si="44"/>
        <v>Friday</v>
      </c>
      <c r="E397" s="1" t="str">
        <f t="shared" si="45"/>
        <v>Weekday</v>
      </c>
      <c r="F397">
        <v>19412</v>
      </c>
      <c r="G397" t="s">
        <v>391</v>
      </c>
      <c r="H397" t="s">
        <v>148</v>
      </c>
      <c r="I397" t="s">
        <v>27</v>
      </c>
      <c r="J397" t="s">
        <v>3</v>
      </c>
      <c r="K397" t="s">
        <v>44</v>
      </c>
      <c r="L397" t="s">
        <v>13</v>
      </c>
      <c r="M397">
        <v>1360</v>
      </c>
      <c r="N397" t="s">
        <v>14</v>
      </c>
      <c r="O397" s="2">
        <v>370</v>
      </c>
      <c r="P397" s="2">
        <v>1</v>
      </c>
      <c r="Q397" s="2">
        <f t="shared" si="42"/>
        <v>370</v>
      </c>
      <c r="R397" s="2">
        <v>249.0899963</v>
      </c>
      <c r="S397" s="2">
        <f t="shared" si="46"/>
        <v>120.9100037</v>
      </c>
      <c r="T397" s="2">
        <f t="shared" si="47"/>
        <v>249.0899963</v>
      </c>
      <c r="U397" t="str">
        <f t="shared" si="48"/>
        <v>Jan</v>
      </c>
    </row>
    <row r="398" spans="1:21" x14ac:dyDescent="0.3">
      <c r="A398">
        <v>14474</v>
      </c>
      <c r="B398" s="1">
        <v>43861</v>
      </c>
      <c r="C398" s="1" t="str">
        <f t="shared" si="43"/>
        <v>31-Jan-20</v>
      </c>
      <c r="D398" s="1" t="str">
        <f t="shared" si="44"/>
        <v>Friday</v>
      </c>
      <c r="E398" s="1" t="str">
        <f t="shared" si="45"/>
        <v>Weekday</v>
      </c>
      <c r="F398">
        <v>11686</v>
      </c>
      <c r="G398" t="s">
        <v>253</v>
      </c>
      <c r="H398" t="s">
        <v>222</v>
      </c>
      <c r="I398" t="s">
        <v>2</v>
      </c>
      <c r="J398" t="s">
        <v>3</v>
      </c>
      <c r="K398" t="s">
        <v>44</v>
      </c>
      <c r="L398" t="s">
        <v>42</v>
      </c>
      <c r="M398">
        <v>365</v>
      </c>
      <c r="N398" t="s">
        <v>10</v>
      </c>
      <c r="O398" s="2">
        <v>94.75</v>
      </c>
      <c r="P398" s="2">
        <v>4</v>
      </c>
      <c r="Q398" s="2">
        <f t="shared" si="42"/>
        <v>379</v>
      </c>
      <c r="R398" s="2">
        <v>122.2799988</v>
      </c>
      <c r="S398" s="2">
        <f t="shared" si="46"/>
        <v>256.72000120000001</v>
      </c>
      <c r="T398" s="2">
        <f t="shared" si="47"/>
        <v>30.5699997</v>
      </c>
      <c r="U398" t="str">
        <f t="shared" si="48"/>
        <v>Jan</v>
      </c>
    </row>
    <row r="399" spans="1:21" x14ac:dyDescent="0.3">
      <c r="A399">
        <v>75806</v>
      </c>
      <c r="B399" s="1">
        <v>43861</v>
      </c>
      <c r="C399" s="1" t="str">
        <f t="shared" si="43"/>
        <v>31-Jan-20</v>
      </c>
      <c r="D399" s="1" t="str">
        <f t="shared" si="44"/>
        <v>Friday</v>
      </c>
      <c r="E399" s="1" t="str">
        <f t="shared" si="45"/>
        <v>Weekday</v>
      </c>
      <c r="F399">
        <v>19359</v>
      </c>
      <c r="G399" t="s">
        <v>392</v>
      </c>
      <c r="H399" t="s">
        <v>393</v>
      </c>
      <c r="I399" t="s">
        <v>2</v>
      </c>
      <c r="J399" t="s">
        <v>3</v>
      </c>
      <c r="K399" t="s">
        <v>4</v>
      </c>
      <c r="L399" t="s">
        <v>13</v>
      </c>
      <c r="M399">
        <v>1360</v>
      </c>
      <c r="N399" t="s">
        <v>14</v>
      </c>
      <c r="O399" s="2">
        <v>370</v>
      </c>
      <c r="P399" s="2">
        <v>1</v>
      </c>
      <c r="Q399" s="2">
        <f t="shared" si="42"/>
        <v>370</v>
      </c>
      <c r="R399" s="2">
        <v>249.0899963</v>
      </c>
      <c r="S399" s="2">
        <f t="shared" si="46"/>
        <v>120.9100037</v>
      </c>
      <c r="T399" s="2">
        <f t="shared" si="47"/>
        <v>249.0899963</v>
      </c>
      <c r="U399" t="str">
        <f t="shared" si="48"/>
        <v>Jan</v>
      </c>
    </row>
    <row r="400" spans="1:21" x14ac:dyDescent="0.3">
      <c r="A400">
        <v>18884</v>
      </c>
      <c r="B400" s="1">
        <v>43861</v>
      </c>
      <c r="C400" s="1" t="str">
        <f t="shared" si="43"/>
        <v>31-Jan-20</v>
      </c>
      <c r="D400" s="1" t="str">
        <f t="shared" si="44"/>
        <v>Friday</v>
      </c>
      <c r="E400" s="1" t="str">
        <f t="shared" si="45"/>
        <v>Weekday</v>
      </c>
      <c r="F400">
        <v>10408</v>
      </c>
      <c r="G400" t="s">
        <v>7</v>
      </c>
      <c r="H400" t="s">
        <v>34</v>
      </c>
      <c r="I400" t="s">
        <v>2</v>
      </c>
      <c r="J400" t="s">
        <v>3</v>
      </c>
      <c r="K400" t="s">
        <v>4</v>
      </c>
      <c r="L400" t="s">
        <v>99</v>
      </c>
      <c r="M400">
        <v>235</v>
      </c>
      <c r="N400" t="s">
        <v>1077</v>
      </c>
      <c r="O400" s="2">
        <v>34.950000000000003</v>
      </c>
      <c r="P400" s="2">
        <v>5</v>
      </c>
      <c r="Q400" s="2">
        <f t="shared" si="42"/>
        <v>174.75</v>
      </c>
      <c r="R400" s="2">
        <v>95.650005349999986</v>
      </c>
      <c r="S400" s="2">
        <f t="shared" si="46"/>
        <v>79.099994650000014</v>
      </c>
      <c r="T400" s="2">
        <f t="shared" si="47"/>
        <v>19.130001069999999</v>
      </c>
      <c r="U400" t="str">
        <f t="shared" si="48"/>
        <v>Jan</v>
      </c>
    </row>
    <row r="401" spans="1:21" x14ac:dyDescent="0.3">
      <c r="A401">
        <v>10253</v>
      </c>
      <c r="B401" s="1">
        <v>43860</v>
      </c>
      <c r="C401" s="1" t="str">
        <f t="shared" si="43"/>
        <v>30-Jan-20</v>
      </c>
      <c r="D401" s="1" t="str">
        <f t="shared" si="44"/>
        <v>Thursday</v>
      </c>
      <c r="E401" s="1" t="str">
        <f t="shared" si="45"/>
        <v>Weekday</v>
      </c>
      <c r="F401">
        <v>8398</v>
      </c>
      <c r="G401" t="s">
        <v>141</v>
      </c>
      <c r="H401" t="s">
        <v>146</v>
      </c>
      <c r="I401" t="s">
        <v>27</v>
      </c>
      <c r="J401" t="s">
        <v>28</v>
      </c>
      <c r="K401" t="s">
        <v>4</v>
      </c>
      <c r="L401" t="s">
        <v>57</v>
      </c>
      <c r="M401">
        <v>191</v>
      </c>
      <c r="N401" t="s">
        <v>65</v>
      </c>
      <c r="O401" s="2">
        <v>85</v>
      </c>
      <c r="P401" s="2">
        <v>1</v>
      </c>
      <c r="Q401" s="2">
        <f t="shared" si="42"/>
        <v>85</v>
      </c>
      <c r="R401" s="2">
        <v>54.779998800000001</v>
      </c>
      <c r="S401" s="2">
        <f t="shared" si="46"/>
        <v>30.220001199999999</v>
      </c>
      <c r="T401" s="2">
        <f t="shared" si="47"/>
        <v>54.779998800000001</v>
      </c>
      <c r="U401" t="str">
        <f t="shared" si="48"/>
        <v>Jan</v>
      </c>
    </row>
    <row r="402" spans="1:21" x14ac:dyDescent="0.3">
      <c r="A402">
        <v>70112</v>
      </c>
      <c r="B402" s="1">
        <v>43860</v>
      </c>
      <c r="C402" s="1" t="str">
        <f t="shared" si="43"/>
        <v>30-Jan-20</v>
      </c>
      <c r="D402" s="1" t="str">
        <f t="shared" si="44"/>
        <v>Thursday</v>
      </c>
      <c r="E402" s="1" t="str">
        <f t="shared" si="45"/>
        <v>Weekday</v>
      </c>
      <c r="F402">
        <v>13665</v>
      </c>
      <c r="G402" t="s">
        <v>394</v>
      </c>
      <c r="H402" t="s">
        <v>155</v>
      </c>
      <c r="I402" t="s">
        <v>27</v>
      </c>
      <c r="J402" t="s">
        <v>28</v>
      </c>
      <c r="K402" t="s">
        <v>4</v>
      </c>
      <c r="L402" t="s">
        <v>156</v>
      </c>
      <c r="M402">
        <v>1350</v>
      </c>
      <c r="N402" t="s">
        <v>65</v>
      </c>
      <c r="O402" s="2">
        <v>22.74</v>
      </c>
      <c r="P402" s="2">
        <v>1</v>
      </c>
      <c r="Q402" s="2">
        <f t="shared" si="42"/>
        <v>22.74</v>
      </c>
      <c r="R402" s="2">
        <v>14.6999969</v>
      </c>
      <c r="S402" s="2">
        <f t="shared" si="46"/>
        <v>8.0400030999999981</v>
      </c>
      <c r="T402" s="2">
        <f t="shared" si="47"/>
        <v>14.6999969</v>
      </c>
      <c r="U402" t="str">
        <f t="shared" si="48"/>
        <v>Jan</v>
      </c>
    </row>
    <row r="403" spans="1:21" x14ac:dyDescent="0.3">
      <c r="A403">
        <v>8221</v>
      </c>
      <c r="B403" s="1">
        <v>43860</v>
      </c>
      <c r="C403" s="1" t="str">
        <f t="shared" si="43"/>
        <v>30-Jan-20</v>
      </c>
      <c r="D403" s="1" t="str">
        <f t="shared" si="44"/>
        <v>Thursday</v>
      </c>
      <c r="E403" s="1" t="str">
        <f t="shared" si="45"/>
        <v>Weekday</v>
      </c>
      <c r="F403">
        <v>1273</v>
      </c>
      <c r="G403" t="s">
        <v>395</v>
      </c>
      <c r="H403" t="s">
        <v>30</v>
      </c>
      <c r="I403" t="s">
        <v>27</v>
      </c>
      <c r="J403" t="s">
        <v>28</v>
      </c>
      <c r="K403" t="s">
        <v>44</v>
      </c>
      <c r="L403" t="s">
        <v>179</v>
      </c>
      <c r="M403">
        <v>44</v>
      </c>
      <c r="N403" t="s">
        <v>10</v>
      </c>
      <c r="O403" s="2">
        <v>94.75</v>
      </c>
      <c r="P403" s="2">
        <v>5</v>
      </c>
      <c r="Q403" s="2">
        <f t="shared" si="42"/>
        <v>473.75</v>
      </c>
      <c r="R403" s="2">
        <v>370.44998169999997</v>
      </c>
      <c r="S403" s="2">
        <f t="shared" si="46"/>
        <v>103.30001830000003</v>
      </c>
      <c r="T403" s="2">
        <f t="shared" si="47"/>
        <v>74.089996339999999</v>
      </c>
      <c r="U403" t="str">
        <f t="shared" si="48"/>
        <v>Jan</v>
      </c>
    </row>
    <row r="404" spans="1:21" x14ac:dyDescent="0.3">
      <c r="A404">
        <v>16555</v>
      </c>
      <c r="B404" s="1">
        <v>43860</v>
      </c>
      <c r="C404" s="1" t="str">
        <f t="shared" si="43"/>
        <v>30-Jan-20</v>
      </c>
      <c r="D404" s="1" t="str">
        <f t="shared" si="44"/>
        <v>Thursday</v>
      </c>
      <c r="E404" s="1" t="str">
        <f t="shared" si="45"/>
        <v>Weekday</v>
      </c>
      <c r="F404">
        <v>5670</v>
      </c>
      <c r="G404" t="s">
        <v>205</v>
      </c>
      <c r="H404" t="s">
        <v>30</v>
      </c>
      <c r="I404" t="s">
        <v>27</v>
      </c>
      <c r="J404" t="s">
        <v>28</v>
      </c>
      <c r="K404" t="s">
        <v>4</v>
      </c>
      <c r="L404" t="s">
        <v>31</v>
      </c>
      <c r="M404">
        <v>957</v>
      </c>
      <c r="N404" t="s">
        <v>32</v>
      </c>
      <c r="O404" s="2">
        <v>80</v>
      </c>
      <c r="P404" s="2">
        <v>1</v>
      </c>
      <c r="Q404" s="2">
        <f t="shared" si="42"/>
        <v>80</v>
      </c>
      <c r="R404" s="2">
        <v>47.430000309999997</v>
      </c>
      <c r="S404" s="2">
        <f t="shared" si="46"/>
        <v>32.569999690000003</v>
      </c>
      <c r="T404" s="2">
        <f t="shared" si="47"/>
        <v>47.430000309999997</v>
      </c>
      <c r="U404" t="str">
        <f t="shared" si="48"/>
        <v>Jan</v>
      </c>
    </row>
    <row r="405" spans="1:21" x14ac:dyDescent="0.3">
      <c r="A405">
        <v>18692</v>
      </c>
      <c r="B405" s="1">
        <v>43860</v>
      </c>
      <c r="C405" s="1" t="str">
        <f t="shared" si="43"/>
        <v>30-Jan-20</v>
      </c>
      <c r="D405" s="1" t="str">
        <f t="shared" si="44"/>
        <v>Thursday</v>
      </c>
      <c r="E405" s="1" t="str">
        <f t="shared" si="45"/>
        <v>Weekday</v>
      </c>
      <c r="F405">
        <v>7367</v>
      </c>
      <c r="G405" t="s">
        <v>7</v>
      </c>
      <c r="H405" t="s">
        <v>30</v>
      </c>
      <c r="I405" t="s">
        <v>27</v>
      </c>
      <c r="J405" t="s">
        <v>28</v>
      </c>
      <c r="K405" t="s">
        <v>4</v>
      </c>
      <c r="L405" t="s">
        <v>31</v>
      </c>
      <c r="M405">
        <v>957</v>
      </c>
      <c r="N405" t="s">
        <v>32</v>
      </c>
      <c r="O405" s="2">
        <v>80</v>
      </c>
      <c r="P405" s="2">
        <v>1</v>
      </c>
      <c r="Q405" s="2">
        <f t="shared" si="42"/>
        <v>80</v>
      </c>
      <c r="R405" s="2">
        <v>47.430000309999997</v>
      </c>
      <c r="S405" s="2">
        <f t="shared" si="46"/>
        <v>32.569999690000003</v>
      </c>
      <c r="T405" s="2">
        <f t="shared" si="47"/>
        <v>47.430000309999997</v>
      </c>
      <c r="U405" t="str">
        <f t="shared" si="48"/>
        <v>Jan</v>
      </c>
    </row>
    <row r="406" spans="1:21" x14ac:dyDescent="0.3">
      <c r="A406">
        <v>18901</v>
      </c>
      <c r="B406" s="1">
        <v>43860</v>
      </c>
      <c r="C406" s="1" t="str">
        <f t="shared" si="43"/>
        <v>30-Jan-20</v>
      </c>
      <c r="D406" s="1" t="str">
        <f t="shared" si="44"/>
        <v>Thursday</v>
      </c>
      <c r="E406" s="1" t="str">
        <f t="shared" si="45"/>
        <v>Weekday</v>
      </c>
      <c r="F406">
        <v>5256</v>
      </c>
      <c r="G406" t="s">
        <v>7</v>
      </c>
      <c r="H406" t="s">
        <v>396</v>
      </c>
      <c r="I406" t="s">
        <v>27</v>
      </c>
      <c r="J406" t="s">
        <v>3</v>
      </c>
      <c r="K406" t="s">
        <v>4</v>
      </c>
      <c r="L406" t="s">
        <v>42</v>
      </c>
      <c r="M406">
        <v>365</v>
      </c>
      <c r="N406" t="s">
        <v>10</v>
      </c>
      <c r="O406" s="2">
        <v>94.75</v>
      </c>
      <c r="P406" s="2">
        <v>1</v>
      </c>
      <c r="Q406" s="2">
        <f t="shared" si="42"/>
        <v>94.75</v>
      </c>
      <c r="R406" s="2">
        <v>30.5699997</v>
      </c>
      <c r="S406" s="2">
        <f t="shared" si="46"/>
        <v>64.180000300000003</v>
      </c>
      <c r="T406" s="2">
        <f t="shared" si="47"/>
        <v>30.5699997</v>
      </c>
      <c r="U406" t="str">
        <f t="shared" si="48"/>
        <v>Jan</v>
      </c>
    </row>
    <row r="407" spans="1:21" x14ac:dyDescent="0.3">
      <c r="A407">
        <v>75807</v>
      </c>
      <c r="B407" s="1">
        <v>43860</v>
      </c>
      <c r="C407" s="1" t="str">
        <f t="shared" si="43"/>
        <v>30-Jan-20</v>
      </c>
      <c r="D407" s="1" t="str">
        <f t="shared" si="44"/>
        <v>Thursday</v>
      </c>
      <c r="E407" s="1" t="str">
        <f t="shared" si="45"/>
        <v>Weekday</v>
      </c>
      <c r="F407">
        <v>19360</v>
      </c>
      <c r="G407" t="s">
        <v>174</v>
      </c>
      <c r="H407" t="s">
        <v>79</v>
      </c>
      <c r="I407" t="s">
        <v>27</v>
      </c>
      <c r="J407" t="s">
        <v>3</v>
      </c>
      <c r="K407" t="s">
        <v>4</v>
      </c>
      <c r="L407" t="s">
        <v>13</v>
      </c>
      <c r="M407">
        <v>1360</v>
      </c>
      <c r="N407" t="s">
        <v>14</v>
      </c>
      <c r="O407" s="2">
        <v>370</v>
      </c>
      <c r="P407" s="2">
        <v>1</v>
      </c>
      <c r="Q407" s="2">
        <f t="shared" si="42"/>
        <v>370</v>
      </c>
      <c r="R407" s="2">
        <v>249.0899963</v>
      </c>
      <c r="S407" s="2">
        <f t="shared" si="46"/>
        <v>120.9100037</v>
      </c>
      <c r="T407" s="2">
        <f t="shared" si="47"/>
        <v>249.0899963</v>
      </c>
      <c r="U407" t="str">
        <f t="shared" si="48"/>
        <v>Jan</v>
      </c>
    </row>
    <row r="408" spans="1:21" x14ac:dyDescent="0.3">
      <c r="A408">
        <v>12354</v>
      </c>
      <c r="B408" s="1">
        <v>43860</v>
      </c>
      <c r="C408" s="1" t="str">
        <f t="shared" si="43"/>
        <v>30-Jan-20</v>
      </c>
      <c r="D408" s="1" t="str">
        <f t="shared" si="44"/>
        <v>Thursday</v>
      </c>
      <c r="E408" s="1" t="str">
        <f t="shared" si="45"/>
        <v>Weekday</v>
      </c>
      <c r="F408">
        <v>2379</v>
      </c>
      <c r="G408" t="s">
        <v>7</v>
      </c>
      <c r="H408" t="s">
        <v>36</v>
      </c>
      <c r="I408" t="s">
        <v>27</v>
      </c>
      <c r="J408" t="s">
        <v>3</v>
      </c>
      <c r="K408" t="s">
        <v>4</v>
      </c>
      <c r="L408" t="s">
        <v>9</v>
      </c>
      <c r="M408">
        <v>403</v>
      </c>
      <c r="N408" t="s">
        <v>10</v>
      </c>
      <c r="O408" s="2">
        <v>133.37</v>
      </c>
      <c r="P408" s="2">
        <v>1</v>
      </c>
      <c r="Q408" s="2">
        <f t="shared" si="42"/>
        <v>133.37</v>
      </c>
      <c r="R408" s="2">
        <v>84.590000149999995</v>
      </c>
      <c r="S408" s="2">
        <f t="shared" si="46"/>
        <v>48.77999985000001</v>
      </c>
      <c r="T408" s="2">
        <f t="shared" si="47"/>
        <v>84.590000149999995</v>
      </c>
      <c r="U408" t="str">
        <f t="shared" si="48"/>
        <v>Jan</v>
      </c>
    </row>
    <row r="409" spans="1:21" x14ac:dyDescent="0.3">
      <c r="A409">
        <v>18845</v>
      </c>
      <c r="B409" s="1">
        <v>43860</v>
      </c>
      <c r="C409" s="1" t="str">
        <f t="shared" si="43"/>
        <v>30-Jan-20</v>
      </c>
      <c r="D409" s="1" t="str">
        <f t="shared" si="44"/>
        <v>Thursday</v>
      </c>
      <c r="E409" s="1" t="str">
        <f t="shared" si="45"/>
        <v>Weekday</v>
      </c>
      <c r="F409">
        <v>11011</v>
      </c>
      <c r="G409" t="s">
        <v>98</v>
      </c>
      <c r="H409" t="s">
        <v>183</v>
      </c>
      <c r="I409" t="s">
        <v>2</v>
      </c>
      <c r="J409" t="s">
        <v>3</v>
      </c>
      <c r="K409" t="s">
        <v>4</v>
      </c>
      <c r="L409" t="s">
        <v>99</v>
      </c>
      <c r="M409">
        <v>235</v>
      </c>
      <c r="N409" t="s">
        <v>1077</v>
      </c>
      <c r="O409" s="2">
        <v>34.950000000000003</v>
      </c>
      <c r="P409" s="2">
        <v>5</v>
      </c>
      <c r="Q409" s="2">
        <f t="shared" si="42"/>
        <v>174.75</v>
      </c>
      <c r="R409" s="2">
        <v>95.650005349999986</v>
      </c>
      <c r="S409" s="2">
        <f t="shared" si="46"/>
        <v>79.099994650000014</v>
      </c>
      <c r="T409" s="2">
        <f t="shared" si="47"/>
        <v>19.130001069999999</v>
      </c>
      <c r="U409" t="str">
        <f t="shared" si="48"/>
        <v>Jan</v>
      </c>
    </row>
    <row r="410" spans="1:21" x14ac:dyDescent="0.3">
      <c r="A410">
        <v>12393</v>
      </c>
      <c r="B410" s="1">
        <v>43860</v>
      </c>
      <c r="C410" s="1" t="str">
        <f t="shared" si="43"/>
        <v>30-Jan-20</v>
      </c>
      <c r="D410" s="1" t="str">
        <f t="shared" si="44"/>
        <v>Thursday</v>
      </c>
      <c r="E410" s="1" t="str">
        <f t="shared" si="45"/>
        <v>Weekday</v>
      </c>
      <c r="F410">
        <v>10659</v>
      </c>
      <c r="G410" t="s">
        <v>397</v>
      </c>
      <c r="H410" t="s">
        <v>106</v>
      </c>
      <c r="I410" t="s">
        <v>2</v>
      </c>
      <c r="J410" t="s">
        <v>3</v>
      </c>
      <c r="K410" t="s">
        <v>44</v>
      </c>
      <c r="L410" t="s">
        <v>42</v>
      </c>
      <c r="M410">
        <v>365</v>
      </c>
      <c r="N410" t="s">
        <v>10</v>
      </c>
      <c r="O410" s="2">
        <v>94.75</v>
      </c>
      <c r="P410" s="2">
        <v>4</v>
      </c>
      <c r="Q410" s="2">
        <f t="shared" si="42"/>
        <v>379</v>
      </c>
      <c r="R410" s="2">
        <v>122.2799988</v>
      </c>
      <c r="S410" s="2">
        <f t="shared" si="46"/>
        <v>256.72000120000001</v>
      </c>
      <c r="T410" s="2">
        <f t="shared" si="47"/>
        <v>30.5699997</v>
      </c>
      <c r="U410" t="str">
        <f t="shared" si="48"/>
        <v>Jan</v>
      </c>
    </row>
    <row r="411" spans="1:21" x14ac:dyDescent="0.3">
      <c r="A411">
        <v>75860</v>
      </c>
      <c r="B411" s="1">
        <v>43860</v>
      </c>
      <c r="C411" s="1" t="str">
        <f t="shared" si="43"/>
        <v>30-Jan-20</v>
      </c>
      <c r="D411" s="1" t="str">
        <f t="shared" si="44"/>
        <v>Thursday</v>
      </c>
      <c r="E411" s="1" t="str">
        <f t="shared" si="45"/>
        <v>Weekday</v>
      </c>
      <c r="F411">
        <v>19413</v>
      </c>
      <c r="G411" t="s">
        <v>38</v>
      </c>
      <c r="H411" t="s">
        <v>360</v>
      </c>
      <c r="I411" t="s">
        <v>2</v>
      </c>
      <c r="J411" t="s">
        <v>3</v>
      </c>
      <c r="K411" t="s">
        <v>4</v>
      </c>
      <c r="L411" t="s">
        <v>13</v>
      </c>
      <c r="M411">
        <v>1360</v>
      </c>
      <c r="N411" t="s">
        <v>14</v>
      </c>
      <c r="O411" s="2">
        <v>370</v>
      </c>
      <c r="P411" s="2">
        <v>1</v>
      </c>
      <c r="Q411" s="2">
        <f t="shared" si="42"/>
        <v>370</v>
      </c>
      <c r="R411" s="2">
        <v>249.0899963</v>
      </c>
      <c r="S411" s="2">
        <f t="shared" si="46"/>
        <v>120.9100037</v>
      </c>
      <c r="T411" s="2">
        <f t="shared" si="47"/>
        <v>249.0899963</v>
      </c>
      <c r="U411" t="str">
        <f t="shared" si="48"/>
        <v>Jan</v>
      </c>
    </row>
    <row r="412" spans="1:21" x14ac:dyDescent="0.3">
      <c r="A412">
        <v>67037</v>
      </c>
      <c r="B412" s="1">
        <v>43860</v>
      </c>
      <c r="C412" s="1" t="str">
        <f t="shared" si="43"/>
        <v>30-Jan-20</v>
      </c>
      <c r="D412" s="1" t="str">
        <f t="shared" si="44"/>
        <v>Thursday</v>
      </c>
      <c r="E412" s="1" t="str">
        <f t="shared" si="45"/>
        <v>Weekday</v>
      </c>
      <c r="F412">
        <v>8701</v>
      </c>
      <c r="G412" t="s">
        <v>311</v>
      </c>
      <c r="H412" t="s">
        <v>398</v>
      </c>
      <c r="I412" t="s">
        <v>2</v>
      </c>
      <c r="J412" t="s">
        <v>3</v>
      </c>
      <c r="K412" t="s">
        <v>4</v>
      </c>
      <c r="L412" t="s">
        <v>42</v>
      </c>
      <c r="M412">
        <v>365</v>
      </c>
      <c r="N412" t="s">
        <v>10</v>
      </c>
      <c r="O412" s="2">
        <v>94.75</v>
      </c>
      <c r="P412" s="2">
        <v>5</v>
      </c>
      <c r="Q412" s="2">
        <f t="shared" si="42"/>
        <v>473.75</v>
      </c>
      <c r="R412" s="2">
        <v>152.8499985</v>
      </c>
      <c r="S412" s="2">
        <f t="shared" si="46"/>
        <v>320.90000150000003</v>
      </c>
      <c r="T412" s="2">
        <f t="shared" si="47"/>
        <v>30.5699997</v>
      </c>
      <c r="U412" t="str">
        <f t="shared" si="48"/>
        <v>Jan</v>
      </c>
    </row>
    <row r="413" spans="1:21" x14ac:dyDescent="0.3">
      <c r="A413">
        <v>75808</v>
      </c>
      <c r="B413" s="1">
        <v>43859</v>
      </c>
      <c r="C413" s="1" t="str">
        <f t="shared" si="43"/>
        <v>29-Jan-20</v>
      </c>
      <c r="D413" s="1" t="str">
        <f t="shared" si="44"/>
        <v>Wednesday</v>
      </c>
      <c r="E413" s="1" t="str">
        <f t="shared" si="45"/>
        <v>Weekday</v>
      </c>
      <c r="F413">
        <v>19361</v>
      </c>
      <c r="G413" t="s">
        <v>399</v>
      </c>
      <c r="H413" t="s">
        <v>26</v>
      </c>
      <c r="I413" t="s">
        <v>27</v>
      </c>
      <c r="J413" t="s">
        <v>28</v>
      </c>
      <c r="K413" t="s">
        <v>4</v>
      </c>
      <c r="L413" t="s">
        <v>13</v>
      </c>
      <c r="M413">
        <v>1360</v>
      </c>
      <c r="N413" t="s">
        <v>14</v>
      </c>
      <c r="O413" s="2">
        <v>370</v>
      </c>
      <c r="P413" s="2">
        <v>1</v>
      </c>
      <c r="Q413" s="2">
        <f t="shared" si="42"/>
        <v>370</v>
      </c>
      <c r="R413" s="2">
        <v>249.0899963</v>
      </c>
      <c r="S413" s="2">
        <f t="shared" si="46"/>
        <v>120.9100037</v>
      </c>
      <c r="T413" s="2">
        <f t="shared" si="47"/>
        <v>249.0899963</v>
      </c>
      <c r="U413" t="str">
        <f t="shared" si="48"/>
        <v>Jan</v>
      </c>
    </row>
    <row r="414" spans="1:21" x14ac:dyDescent="0.3">
      <c r="A414">
        <v>16477</v>
      </c>
      <c r="B414" s="1">
        <v>43859</v>
      </c>
      <c r="C414" s="1" t="str">
        <f t="shared" si="43"/>
        <v>29-Jan-20</v>
      </c>
      <c r="D414" s="1" t="str">
        <f t="shared" si="44"/>
        <v>Wednesday</v>
      </c>
      <c r="E414" s="1" t="str">
        <f t="shared" si="45"/>
        <v>Weekday</v>
      </c>
      <c r="F414">
        <v>2860</v>
      </c>
      <c r="G414" t="s">
        <v>7</v>
      </c>
      <c r="H414" t="s">
        <v>30</v>
      </c>
      <c r="I414" t="s">
        <v>27</v>
      </c>
      <c r="J414" t="s">
        <v>28</v>
      </c>
      <c r="K414" t="s">
        <v>29</v>
      </c>
      <c r="L414" t="s">
        <v>9</v>
      </c>
      <c r="M414">
        <v>403</v>
      </c>
      <c r="N414" t="s">
        <v>10</v>
      </c>
      <c r="O414" s="2">
        <v>133.37</v>
      </c>
      <c r="P414" s="2">
        <v>1</v>
      </c>
      <c r="Q414" s="2">
        <f t="shared" si="42"/>
        <v>133.37</v>
      </c>
      <c r="R414" s="2">
        <v>84.590000149999995</v>
      </c>
      <c r="S414" s="2">
        <f t="shared" si="46"/>
        <v>48.77999985000001</v>
      </c>
      <c r="T414" s="2">
        <f t="shared" si="47"/>
        <v>84.590000149999995</v>
      </c>
      <c r="U414" t="str">
        <f t="shared" si="48"/>
        <v>Jan</v>
      </c>
    </row>
    <row r="415" spans="1:21" x14ac:dyDescent="0.3">
      <c r="A415">
        <v>16477</v>
      </c>
      <c r="B415" s="1">
        <v>43859</v>
      </c>
      <c r="C415" s="1" t="str">
        <f t="shared" si="43"/>
        <v>29-Jan-20</v>
      </c>
      <c r="D415" s="1" t="str">
        <f t="shared" si="44"/>
        <v>Wednesday</v>
      </c>
      <c r="E415" s="1" t="str">
        <f t="shared" si="45"/>
        <v>Weekday</v>
      </c>
      <c r="F415">
        <v>2860</v>
      </c>
      <c r="G415" t="s">
        <v>7</v>
      </c>
      <c r="H415" t="s">
        <v>30</v>
      </c>
      <c r="I415" t="s">
        <v>27</v>
      </c>
      <c r="J415" t="s">
        <v>28</v>
      </c>
      <c r="K415" t="s">
        <v>29</v>
      </c>
      <c r="L415" t="s">
        <v>9</v>
      </c>
      <c r="M415">
        <v>403</v>
      </c>
      <c r="N415" t="s">
        <v>10</v>
      </c>
      <c r="O415" s="2">
        <v>133.37</v>
      </c>
      <c r="P415" s="2">
        <v>1</v>
      </c>
      <c r="Q415" s="2">
        <f t="shared" si="42"/>
        <v>133.37</v>
      </c>
      <c r="R415" s="2">
        <v>84.590000149999995</v>
      </c>
      <c r="S415" s="2">
        <f t="shared" si="46"/>
        <v>48.77999985000001</v>
      </c>
      <c r="T415" s="2">
        <f t="shared" si="47"/>
        <v>84.590000149999995</v>
      </c>
      <c r="U415" t="str">
        <f t="shared" si="48"/>
        <v>Jan</v>
      </c>
    </row>
    <row r="416" spans="1:21" x14ac:dyDescent="0.3">
      <c r="A416">
        <v>16477</v>
      </c>
      <c r="B416" s="1">
        <v>43859</v>
      </c>
      <c r="C416" s="1" t="str">
        <f t="shared" si="43"/>
        <v>29-Jan-20</v>
      </c>
      <c r="D416" s="1" t="str">
        <f t="shared" si="44"/>
        <v>Wednesday</v>
      </c>
      <c r="E416" s="1" t="str">
        <f t="shared" si="45"/>
        <v>Weekday</v>
      </c>
      <c r="F416">
        <v>2860</v>
      </c>
      <c r="G416" t="s">
        <v>7</v>
      </c>
      <c r="H416" t="s">
        <v>30</v>
      </c>
      <c r="I416" t="s">
        <v>27</v>
      </c>
      <c r="J416" t="s">
        <v>28</v>
      </c>
      <c r="K416" t="s">
        <v>29</v>
      </c>
      <c r="L416" t="s">
        <v>9</v>
      </c>
      <c r="M416">
        <v>403</v>
      </c>
      <c r="N416" t="s">
        <v>10</v>
      </c>
      <c r="O416" s="2">
        <v>133.37</v>
      </c>
      <c r="P416" s="2">
        <v>1</v>
      </c>
      <c r="Q416" s="2">
        <f t="shared" si="42"/>
        <v>133.37</v>
      </c>
      <c r="R416" s="2">
        <v>84.590000149999995</v>
      </c>
      <c r="S416" s="2">
        <f t="shared" si="46"/>
        <v>48.77999985000001</v>
      </c>
      <c r="T416" s="2">
        <f t="shared" si="47"/>
        <v>84.590000149999995</v>
      </c>
      <c r="U416" t="str">
        <f t="shared" si="48"/>
        <v>Jan</v>
      </c>
    </row>
    <row r="417" spans="1:21" x14ac:dyDescent="0.3">
      <c r="A417">
        <v>12323</v>
      </c>
      <c r="B417" s="1">
        <v>43859</v>
      </c>
      <c r="C417" s="1" t="str">
        <f t="shared" si="43"/>
        <v>29-Jan-20</v>
      </c>
      <c r="D417" s="1" t="str">
        <f t="shared" si="44"/>
        <v>Wednesday</v>
      </c>
      <c r="E417" s="1" t="str">
        <f t="shared" si="45"/>
        <v>Weekday</v>
      </c>
      <c r="F417">
        <v>4151</v>
      </c>
      <c r="G417" t="s">
        <v>7</v>
      </c>
      <c r="H417" t="s">
        <v>30</v>
      </c>
      <c r="I417" t="s">
        <v>27</v>
      </c>
      <c r="J417" t="s">
        <v>28</v>
      </c>
      <c r="K417" t="s">
        <v>4</v>
      </c>
      <c r="L417" t="s">
        <v>42</v>
      </c>
      <c r="M417">
        <v>365</v>
      </c>
      <c r="N417" t="s">
        <v>10</v>
      </c>
      <c r="O417" s="2">
        <v>94.75</v>
      </c>
      <c r="P417" s="2">
        <v>1</v>
      </c>
      <c r="Q417" s="2">
        <f t="shared" si="42"/>
        <v>94.75</v>
      </c>
      <c r="R417" s="2">
        <v>30.5699997</v>
      </c>
      <c r="S417" s="2">
        <f t="shared" si="46"/>
        <v>64.180000300000003</v>
      </c>
      <c r="T417" s="2">
        <f t="shared" si="47"/>
        <v>30.5699997</v>
      </c>
      <c r="U417" t="str">
        <f t="shared" si="48"/>
        <v>Jan</v>
      </c>
    </row>
    <row r="418" spans="1:21" x14ac:dyDescent="0.3">
      <c r="A418">
        <v>65105</v>
      </c>
      <c r="B418" s="1">
        <v>43859</v>
      </c>
      <c r="C418" s="1" t="str">
        <f t="shared" si="43"/>
        <v>29-Jan-20</v>
      </c>
      <c r="D418" s="1" t="str">
        <f t="shared" si="44"/>
        <v>Wednesday</v>
      </c>
      <c r="E418" s="1" t="str">
        <f t="shared" si="45"/>
        <v>Weekday</v>
      </c>
      <c r="F418">
        <v>5898</v>
      </c>
      <c r="G418" t="s">
        <v>400</v>
      </c>
      <c r="H418" t="s">
        <v>30</v>
      </c>
      <c r="I418" t="s">
        <v>27</v>
      </c>
      <c r="J418" t="s">
        <v>28</v>
      </c>
      <c r="K418" t="s">
        <v>4</v>
      </c>
      <c r="L418" t="s">
        <v>31</v>
      </c>
      <c r="M418">
        <v>957</v>
      </c>
      <c r="N418" t="s">
        <v>32</v>
      </c>
      <c r="O418" s="2">
        <v>80</v>
      </c>
      <c r="P418" s="2">
        <v>1</v>
      </c>
      <c r="Q418" s="2">
        <f t="shared" si="42"/>
        <v>80</v>
      </c>
      <c r="R418" s="2">
        <v>47.430000309999997</v>
      </c>
      <c r="S418" s="2">
        <f t="shared" si="46"/>
        <v>32.569999690000003</v>
      </c>
      <c r="T418" s="2">
        <f t="shared" si="47"/>
        <v>47.430000309999997</v>
      </c>
      <c r="U418" t="str">
        <f t="shared" si="48"/>
        <v>Jan</v>
      </c>
    </row>
    <row r="419" spans="1:21" x14ac:dyDescent="0.3">
      <c r="A419">
        <v>14250</v>
      </c>
      <c r="B419" s="1">
        <v>43859</v>
      </c>
      <c r="C419" s="1" t="str">
        <f t="shared" si="43"/>
        <v>29-Jan-20</v>
      </c>
      <c r="D419" s="1" t="str">
        <f t="shared" si="44"/>
        <v>Wednesday</v>
      </c>
      <c r="E419" s="1" t="str">
        <f t="shared" si="45"/>
        <v>Weekday</v>
      </c>
      <c r="F419">
        <v>6010</v>
      </c>
      <c r="G419" t="s">
        <v>387</v>
      </c>
      <c r="H419" t="s">
        <v>30</v>
      </c>
      <c r="I419" t="s">
        <v>27</v>
      </c>
      <c r="J419" t="s">
        <v>28</v>
      </c>
      <c r="K419" t="s">
        <v>4</v>
      </c>
      <c r="L419" t="s">
        <v>9</v>
      </c>
      <c r="M419">
        <v>403</v>
      </c>
      <c r="N419" t="s">
        <v>10</v>
      </c>
      <c r="O419" s="2">
        <v>133.37</v>
      </c>
      <c r="P419" s="2">
        <v>1</v>
      </c>
      <c r="Q419" s="2">
        <f t="shared" si="42"/>
        <v>133.37</v>
      </c>
      <c r="R419" s="2">
        <v>84.590000149999995</v>
      </c>
      <c r="S419" s="2">
        <f t="shared" si="46"/>
        <v>48.77999985000001</v>
      </c>
      <c r="T419" s="2">
        <f t="shared" si="47"/>
        <v>84.590000149999995</v>
      </c>
      <c r="U419" t="str">
        <f t="shared" si="48"/>
        <v>Jan</v>
      </c>
    </row>
    <row r="420" spans="1:21" x14ac:dyDescent="0.3">
      <c r="A420">
        <v>16499</v>
      </c>
      <c r="B420" s="1">
        <v>43859</v>
      </c>
      <c r="C420" s="1" t="str">
        <f t="shared" si="43"/>
        <v>29-Jan-20</v>
      </c>
      <c r="D420" s="1" t="str">
        <f t="shared" si="44"/>
        <v>Wednesday</v>
      </c>
      <c r="E420" s="1" t="str">
        <f t="shared" si="45"/>
        <v>Weekday</v>
      </c>
      <c r="F420">
        <v>5447</v>
      </c>
      <c r="G420" t="s">
        <v>401</v>
      </c>
      <c r="H420" t="s">
        <v>48</v>
      </c>
      <c r="I420" t="s">
        <v>27</v>
      </c>
      <c r="J420" t="s">
        <v>3</v>
      </c>
      <c r="K420" t="s">
        <v>4</v>
      </c>
      <c r="L420" t="s">
        <v>57</v>
      </c>
      <c r="M420">
        <v>191</v>
      </c>
      <c r="N420" t="s">
        <v>65</v>
      </c>
      <c r="O420" s="2">
        <v>85</v>
      </c>
      <c r="P420" s="2">
        <v>1</v>
      </c>
      <c r="Q420" s="2">
        <f t="shared" si="42"/>
        <v>85</v>
      </c>
      <c r="R420" s="2">
        <v>54.779998800000001</v>
      </c>
      <c r="S420" s="2">
        <f t="shared" si="46"/>
        <v>30.220001199999999</v>
      </c>
      <c r="T420" s="2">
        <f t="shared" si="47"/>
        <v>54.779998800000001</v>
      </c>
      <c r="U420" t="str">
        <f t="shared" si="48"/>
        <v>Jan</v>
      </c>
    </row>
    <row r="421" spans="1:21" x14ac:dyDescent="0.3">
      <c r="A421">
        <v>16499</v>
      </c>
      <c r="B421" s="1">
        <v>43859</v>
      </c>
      <c r="C421" s="1" t="str">
        <f t="shared" si="43"/>
        <v>29-Jan-20</v>
      </c>
      <c r="D421" s="1" t="str">
        <f t="shared" si="44"/>
        <v>Wednesday</v>
      </c>
      <c r="E421" s="1" t="str">
        <f t="shared" si="45"/>
        <v>Weekday</v>
      </c>
      <c r="F421">
        <v>5447</v>
      </c>
      <c r="G421" t="s">
        <v>401</v>
      </c>
      <c r="H421" t="s">
        <v>48</v>
      </c>
      <c r="I421" t="s">
        <v>27</v>
      </c>
      <c r="J421" t="s">
        <v>3</v>
      </c>
      <c r="K421" t="s">
        <v>4</v>
      </c>
      <c r="L421" t="s">
        <v>9</v>
      </c>
      <c r="M421">
        <v>403</v>
      </c>
      <c r="N421" t="s">
        <v>10</v>
      </c>
      <c r="O421" s="2">
        <v>133.37</v>
      </c>
      <c r="P421" s="2">
        <v>1</v>
      </c>
      <c r="Q421" s="2">
        <f t="shared" si="42"/>
        <v>133.37</v>
      </c>
      <c r="R421" s="2">
        <v>84.590000149999995</v>
      </c>
      <c r="S421" s="2">
        <f t="shared" si="46"/>
        <v>48.77999985000001</v>
      </c>
      <c r="T421" s="2">
        <f t="shared" si="47"/>
        <v>84.590000149999995</v>
      </c>
      <c r="U421" t="str">
        <f t="shared" si="48"/>
        <v>Jan</v>
      </c>
    </row>
    <row r="422" spans="1:21" x14ac:dyDescent="0.3">
      <c r="A422">
        <v>16499</v>
      </c>
      <c r="B422" s="1">
        <v>43859</v>
      </c>
      <c r="C422" s="1" t="str">
        <f t="shared" si="43"/>
        <v>29-Jan-20</v>
      </c>
      <c r="D422" s="1" t="str">
        <f t="shared" si="44"/>
        <v>Wednesday</v>
      </c>
      <c r="E422" s="1" t="str">
        <f t="shared" si="45"/>
        <v>Weekday</v>
      </c>
      <c r="F422">
        <v>5447</v>
      </c>
      <c r="G422" t="s">
        <v>401</v>
      </c>
      <c r="H422" t="s">
        <v>48</v>
      </c>
      <c r="I422" t="s">
        <v>27</v>
      </c>
      <c r="J422" t="s">
        <v>3</v>
      </c>
      <c r="K422" t="s">
        <v>4</v>
      </c>
      <c r="L422" t="s">
        <v>9</v>
      </c>
      <c r="M422">
        <v>403</v>
      </c>
      <c r="N422" t="s">
        <v>10</v>
      </c>
      <c r="O422" s="2">
        <v>133.37</v>
      </c>
      <c r="P422" s="2">
        <v>1</v>
      </c>
      <c r="Q422" s="2">
        <f t="shared" si="42"/>
        <v>133.37</v>
      </c>
      <c r="R422" s="2">
        <v>84.590000149999995</v>
      </c>
      <c r="S422" s="2">
        <f t="shared" si="46"/>
        <v>48.77999985000001</v>
      </c>
      <c r="T422" s="2">
        <f t="shared" si="47"/>
        <v>84.590000149999995</v>
      </c>
      <c r="U422" t="str">
        <f t="shared" si="48"/>
        <v>Jan</v>
      </c>
    </row>
    <row r="423" spans="1:21" x14ac:dyDescent="0.3">
      <c r="A423">
        <v>16444</v>
      </c>
      <c r="B423" s="1">
        <v>43859</v>
      </c>
      <c r="C423" s="1" t="str">
        <f t="shared" si="43"/>
        <v>29-Jan-20</v>
      </c>
      <c r="D423" s="1" t="str">
        <f t="shared" si="44"/>
        <v>Wednesday</v>
      </c>
      <c r="E423" s="1" t="str">
        <f t="shared" si="45"/>
        <v>Weekday</v>
      </c>
      <c r="F423">
        <v>9011</v>
      </c>
      <c r="G423" t="s">
        <v>7</v>
      </c>
      <c r="H423" t="s">
        <v>39</v>
      </c>
      <c r="I423" t="s">
        <v>27</v>
      </c>
      <c r="J423" t="s">
        <v>3</v>
      </c>
      <c r="K423" t="s">
        <v>4</v>
      </c>
      <c r="L423" t="s">
        <v>42</v>
      </c>
      <c r="M423">
        <v>365</v>
      </c>
      <c r="N423" t="s">
        <v>10</v>
      </c>
      <c r="O423" s="2">
        <v>94.75</v>
      </c>
      <c r="P423" s="2">
        <v>5</v>
      </c>
      <c r="Q423" s="2">
        <f t="shared" si="42"/>
        <v>473.75</v>
      </c>
      <c r="R423" s="2">
        <v>152.8499985</v>
      </c>
      <c r="S423" s="2">
        <f t="shared" si="46"/>
        <v>320.90000150000003</v>
      </c>
      <c r="T423" s="2">
        <f t="shared" si="47"/>
        <v>30.5699997</v>
      </c>
      <c r="U423" t="str">
        <f t="shared" si="48"/>
        <v>Jan</v>
      </c>
    </row>
    <row r="424" spans="1:21" x14ac:dyDescent="0.3">
      <c r="A424">
        <v>12300</v>
      </c>
      <c r="B424" s="1">
        <v>43859</v>
      </c>
      <c r="C424" s="1" t="str">
        <f t="shared" si="43"/>
        <v>29-Jan-20</v>
      </c>
      <c r="D424" s="1" t="str">
        <f t="shared" si="44"/>
        <v>Wednesday</v>
      </c>
      <c r="E424" s="1" t="str">
        <f t="shared" si="45"/>
        <v>Weekday</v>
      </c>
      <c r="F424">
        <v>127</v>
      </c>
      <c r="G424" t="s">
        <v>402</v>
      </c>
      <c r="H424" t="s">
        <v>30</v>
      </c>
      <c r="I424" t="s">
        <v>27</v>
      </c>
      <c r="J424" t="s">
        <v>3</v>
      </c>
      <c r="K424" t="s">
        <v>4</v>
      </c>
      <c r="L424" t="s">
        <v>9</v>
      </c>
      <c r="M424">
        <v>403</v>
      </c>
      <c r="N424" t="s">
        <v>10</v>
      </c>
      <c r="O424" s="2">
        <v>133.37</v>
      </c>
      <c r="P424" s="2">
        <v>1</v>
      </c>
      <c r="Q424" s="2">
        <f t="shared" si="42"/>
        <v>133.37</v>
      </c>
      <c r="R424" s="2">
        <v>84.590000149999995</v>
      </c>
      <c r="S424" s="2">
        <f t="shared" si="46"/>
        <v>48.77999985000001</v>
      </c>
      <c r="T424" s="2">
        <f t="shared" si="47"/>
        <v>84.590000149999995</v>
      </c>
      <c r="U424" t="str">
        <f t="shared" si="48"/>
        <v>Jan</v>
      </c>
    </row>
    <row r="425" spans="1:21" x14ac:dyDescent="0.3">
      <c r="A425">
        <v>12300</v>
      </c>
      <c r="B425" s="1">
        <v>43859</v>
      </c>
      <c r="C425" s="1" t="str">
        <f t="shared" si="43"/>
        <v>29-Jan-20</v>
      </c>
      <c r="D425" s="1" t="str">
        <f t="shared" si="44"/>
        <v>Wednesday</v>
      </c>
      <c r="E425" s="1" t="str">
        <f t="shared" si="45"/>
        <v>Weekday</v>
      </c>
      <c r="F425">
        <v>127</v>
      </c>
      <c r="G425" t="s">
        <v>402</v>
      </c>
      <c r="H425" t="s">
        <v>30</v>
      </c>
      <c r="I425" t="s">
        <v>27</v>
      </c>
      <c r="J425" t="s">
        <v>3</v>
      </c>
      <c r="K425" t="s">
        <v>4</v>
      </c>
      <c r="L425" t="s">
        <v>9</v>
      </c>
      <c r="M425">
        <v>403</v>
      </c>
      <c r="N425" t="s">
        <v>10</v>
      </c>
      <c r="O425" s="2">
        <v>133.37</v>
      </c>
      <c r="P425" s="2">
        <v>1</v>
      </c>
      <c r="Q425" s="2">
        <f t="shared" si="42"/>
        <v>133.37</v>
      </c>
      <c r="R425" s="2">
        <v>84.590000149999995</v>
      </c>
      <c r="S425" s="2">
        <f t="shared" si="46"/>
        <v>48.77999985000001</v>
      </c>
      <c r="T425" s="2">
        <f t="shared" si="47"/>
        <v>84.590000149999995</v>
      </c>
      <c r="U425" t="str">
        <f t="shared" si="48"/>
        <v>Jan</v>
      </c>
    </row>
    <row r="426" spans="1:21" x14ac:dyDescent="0.3">
      <c r="A426">
        <v>67322</v>
      </c>
      <c r="B426" s="1">
        <v>43859</v>
      </c>
      <c r="C426" s="1" t="str">
        <f t="shared" si="43"/>
        <v>29-Jan-20</v>
      </c>
      <c r="D426" s="1" t="str">
        <f t="shared" si="44"/>
        <v>Wednesday</v>
      </c>
      <c r="E426" s="1" t="str">
        <f t="shared" si="45"/>
        <v>Weekday</v>
      </c>
      <c r="F426">
        <v>6980</v>
      </c>
      <c r="G426" t="s">
        <v>160</v>
      </c>
      <c r="H426" t="s">
        <v>271</v>
      </c>
      <c r="I426" t="s">
        <v>250</v>
      </c>
      <c r="J426" t="s">
        <v>3</v>
      </c>
      <c r="K426" t="s">
        <v>4</v>
      </c>
      <c r="L426" t="s">
        <v>9</v>
      </c>
      <c r="M426">
        <v>403</v>
      </c>
      <c r="N426" t="s">
        <v>10</v>
      </c>
      <c r="O426" s="2">
        <v>133.37</v>
      </c>
      <c r="P426" s="2">
        <v>1</v>
      </c>
      <c r="Q426" s="2">
        <f t="shared" si="42"/>
        <v>133.37</v>
      </c>
      <c r="R426" s="2">
        <v>84.590000149999995</v>
      </c>
      <c r="S426" s="2">
        <f t="shared" si="46"/>
        <v>48.77999985000001</v>
      </c>
      <c r="T426" s="2">
        <f t="shared" si="47"/>
        <v>84.590000149999995</v>
      </c>
      <c r="U426" t="str">
        <f t="shared" si="48"/>
        <v>Jan</v>
      </c>
    </row>
    <row r="427" spans="1:21" x14ac:dyDescent="0.3">
      <c r="A427">
        <v>62470</v>
      </c>
      <c r="B427" s="1">
        <v>43859</v>
      </c>
      <c r="C427" s="1" t="str">
        <f t="shared" si="43"/>
        <v>29-Jan-20</v>
      </c>
      <c r="D427" s="1" t="str">
        <f t="shared" si="44"/>
        <v>Wednesday</v>
      </c>
      <c r="E427" s="1" t="str">
        <f t="shared" si="45"/>
        <v>Weekday</v>
      </c>
      <c r="F427">
        <v>895</v>
      </c>
      <c r="G427" t="s">
        <v>403</v>
      </c>
      <c r="H427" t="s">
        <v>18</v>
      </c>
      <c r="I427" t="s">
        <v>2</v>
      </c>
      <c r="J427" t="s">
        <v>3</v>
      </c>
      <c r="K427" t="s">
        <v>4</v>
      </c>
      <c r="L427" t="s">
        <v>85</v>
      </c>
      <c r="M427">
        <v>502</v>
      </c>
      <c r="N427" t="s">
        <v>65</v>
      </c>
      <c r="O427" s="2">
        <v>65</v>
      </c>
      <c r="P427" s="2">
        <v>4</v>
      </c>
      <c r="Q427" s="2">
        <f t="shared" si="42"/>
        <v>260</v>
      </c>
      <c r="R427" s="2">
        <v>134.39999388000001</v>
      </c>
      <c r="S427" s="2">
        <f t="shared" si="46"/>
        <v>125.60000611999999</v>
      </c>
      <c r="T427" s="2">
        <f t="shared" si="47"/>
        <v>33.599998470000003</v>
      </c>
      <c r="U427" t="str">
        <f t="shared" si="48"/>
        <v>Jan</v>
      </c>
    </row>
    <row r="428" spans="1:21" x14ac:dyDescent="0.3">
      <c r="A428">
        <v>75861</v>
      </c>
      <c r="B428" s="1">
        <v>43859</v>
      </c>
      <c r="C428" s="1" t="str">
        <f t="shared" si="43"/>
        <v>29-Jan-20</v>
      </c>
      <c r="D428" s="1" t="str">
        <f t="shared" si="44"/>
        <v>Wednesday</v>
      </c>
      <c r="E428" s="1" t="str">
        <f t="shared" si="45"/>
        <v>Weekday</v>
      </c>
      <c r="F428">
        <v>19414</v>
      </c>
      <c r="G428" t="s">
        <v>371</v>
      </c>
      <c r="H428" t="s">
        <v>8</v>
      </c>
      <c r="I428" t="s">
        <v>2</v>
      </c>
      <c r="J428" t="s">
        <v>3</v>
      </c>
      <c r="K428" t="s">
        <v>4</v>
      </c>
      <c r="L428" t="s">
        <v>13</v>
      </c>
      <c r="M428">
        <v>1360</v>
      </c>
      <c r="N428" t="s">
        <v>14</v>
      </c>
      <c r="O428" s="2">
        <v>370</v>
      </c>
      <c r="P428" s="2">
        <v>1</v>
      </c>
      <c r="Q428" s="2">
        <f t="shared" si="42"/>
        <v>370</v>
      </c>
      <c r="R428" s="2">
        <v>249.0899963</v>
      </c>
      <c r="S428" s="2">
        <f t="shared" si="46"/>
        <v>120.9100037</v>
      </c>
      <c r="T428" s="2">
        <f t="shared" si="47"/>
        <v>249.0899963</v>
      </c>
      <c r="U428" t="str">
        <f t="shared" si="48"/>
        <v>Jan</v>
      </c>
    </row>
    <row r="429" spans="1:21" x14ac:dyDescent="0.3">
      <c r="A429">
        <v>8095</v>
      </c>
      <c r="B429" s="1">
        <v>43859</v>
      </c>
      <c r="C429" s="1" t="str">
        <f t="shared" si="43"/>
        <v>29-Jan-20</v>
      </c>
      <c r="D429" s="1" t="str">
        <f t="shared" si="44"/>
        <v>Wednesday</v>
      </c>
      <c r="E429" s="1" t="str">
        <f t="shared" si="45"/>
        <v>Weekday</v>
      </c>
      <c r="F429">
        <v>7347</v>
      </c>
      <c r="G429" t="s">
        <v>323</v>
      </c>
      <c r="H429" t="s">
        <v>404</v>
      </c>
      <c r="I429" t="s">
        <v>2</v>
      </c>
      <c r="J429" t="s">
        <v>3</v>
      </c>
      <c r="K429" t="s">
        <v>4</v>
      </c>
      <c r="L429" t="s">
        <v>405</v>
      </c>
      <c r="M429">
        <v>822</v>
      </c>
      <c r="N429" t="s">
        <v>6</v>
      </c>
      <c r="O429" s="2">
        <v>46.69</v>
      </c>
      <c r="P429" s="2">
        <v>2</v>
      </c>
      <c r="Q429" s="2">
        <f t="shared" si="42"/>
        <v>93.38</v>
      </c>
      <c r="R429" s="2">
        <v>52.880001059999998</v>
      </c>
      <c r="S429" s="2">
        <f t="shared" si="46"/>
        <v>40.499998939999998</v>
      </c>
      <c r="T429" s="2">
        <f t="shared" si="47"/>
        <v>26.440000529999999</v>
      </c>
      <c r="U429" t="str">
        <f t="shared" si="48"/>
        <v>Jan</v>
      </c>
    </row>
    <row r="430" spans="1:21" x14ac:dyDescent="0.3">
      <c r="A430">
        <v>21407</v>
      </c>
      <c r="B430" s="1">
        <v>43859</v>
      </c>
      <c r="C430" s="1" t="str">
        <f t="shared" si="43"/>
        <v>29-Jan-20</v>
      </c>
      <c r="D430" s="1" t="str">
        <f t="shared" si="44"/>
        <v>Wednesday</v>
      </c>
      <c r="E430" s="1" t="str">
        <f t="shared" si="45"/>
        <v>Weekday</v>
      </c>
      <c r="F430">
        <v>6956</v>
      </c>
      <c r="G430" t="s">
        <v>406</v>
      </c>
      <c r="H430" t="s">
        <v>407</v>
      </c>
      <c r="I430" t="s">
        <v>2</v>
      </c>
      <c r="J430" t="s">
        <v>3</v>
      </c>
      <c r="K430" t="s">
        <v>4</v>
      </c>
      <c r="L430" t="s">
        <v>9</v>
      </c>
      <c r="M430">
        <v>403</v>
      </c>
      <c r="N430" t="s">
        <v>10</v>
      </c>
      <c r="O430" s="2">
        <v>133.37</v>
      </c>
      <c r="P430" s="2">
        <v>1</v>
      </c>
      <c r="Q430" s="2">
        <f t="shared" si="42"/>
        <v>133.37</v>
      </c>
      <c r="R430" s="2">
        <v>84.590000149999995</v>
      </c>
      <c r="S430" s="2">
        <f t="shared" si="46"/>
        <v>48.77999985000001</v>
      </c>
      <c r="T430" s="2">
        <f t="shared" si="47"/>
        <v>84.590000149999995</v>
      </c>
      <c r="U430" t="str">
        <f t="shared" si="48"/>
        <v>Jan</v>
      </c>
    </row>
    <row r="431" spans="1:21" x14ac:dyDescent="0.3">
      <c r="A431">
        <v>14384</v>
      </c>
      <c r="B431" s="1">
        <v>43859</v>
      </c>
      <c r="C431" s="1" t="str">
        <f t="shared" si="43"/>
        <v>29-Jan-20</v>
      </c>
      <c r="D431" s="1" t="str">
        <f t="shared" si="44"/>
        <v>Wednesday</v>
      </c>
      <c r="E431" s="1" t="str">
        <f t="shared" si="45"/>
        <v>Weekday</v>
      </c>
      <c r="F431">
        <v>6947</v>
      </c>
      <c r="G431" t="s">
        <v>408</v>
      </c>
      <c r="H431" t="s">
        <v>34</v>
      </c>
      <c r="I431" t="s">
        <v>2</v>
      </c>
      <c r="J431" t="s">
        <v>3</v>
      </c>
      <c r="K431" t="s">
        <v>4</v>
      </c>
      <c r="L431" t="s">
        <v>57</v>
      </c>
      <c r="M431">
        <v>191</v>
      </c>
      <c r="N431" t="s">
        <v>65</v>
      </c>
      <c r="O431" s="2">
        <v>85</v>
      </c>
      <c r="P431" s="2">
        <v>5</v>
      </c>
      <c r="Q431" s="2">
        <f t="shared" si="42"/>
        <v>425</v>
      </c>
      <c r="R431" s="2">
        <v>273.89999399999999</v>
      </c>
      <c r="S431" s="2">
        <f t="shared" si="46"/>
        <v>151.10000600000001</v>
      </c>
      <c r="T431" s="2">
        <f t="shared" si="47"/>
        <v>54.779998800000001</v>
      </c>
      <c r="U431" t="str">
        <f t="shared" si="48"/>
        <v>Jan</v>
      </c>
    </row>
    <row r="432" spans="1:21" x14ac:dyDescent="0.3">
      <c r="A432">
        <v>77102</v>
      </c>
      <c r="B432" s="1">
        <v>43859</v>
      </c>
      <c r="C432" s="1" t="str">
        <f t="shared" si="43"/>
        <v>29-Jan-20</v>
      </c>
      <c r="D432" s="1" t="str">
        <f t="shared" si="44"/>
        <v>Wednesday</v>
      </c>
      <c r="E432" s="1" t="str">
        <f t="shared" si="45"/>
        <v>Weekday</v>
      </c>
      <c r="F432">
        <v>20655</v>
      </c>
      <c r="G432" t="s">
        <v>409</v>
      </c>
      <c r="H432" t="s">
        <v>410</v>
      </c>
      <c r="I432" t="s">
        <v>2</v>
      </c>
      <c r="J432" t="s">
        <v>3</v>
      </c>
      <c r="K432" t="s">
        <v>4</v>
      </c>
      <c r="L432" t="s">
        <v>411</v>
      </c>
      <c r="M432">
        <v>1363</v>
      </c>
      <c r="N432" t="s">
        <v>294</v>
      </c>
      <c r="O432" s="2">
        <v>139.9</v>
      </c>
      <c r="P432" s="2">
        <v>1</v>
      </c>
      <c r="Q432" s="2">
        <f t="shared" si="42"/>
        <v>139.9</v>
      </c>
      <c r="R432" s="2">
        <v>72.86000061</v>
      </c>
      <c r="S432" s="2">
        <f t="shared" si="46"/>
        <v>67.039999390000006</v>
      </c>
      <c r="T432" s="2">
        <f t="shared" si="47"/>
        <v>72.86000061</v>
      </c>
      <c r="U432" t="str">
        <f t="shared" si="48"/>
        <v>Jan</v>
      </c>
    </row>
    <row r="433" spans="1:21" x14ac:dyDescent="0.3">
      <c r="A433">
        <v>67079</v>
      </c>
      <c r="B433" s="1">
        <v>43859</v>
      </c>
      <c r="C433" s="1" t="str">
        <f t="shared" si="43"/>
        <v>29-Jan-20</v>
      </c>
      <c r="D433" s="1" t="str">
        <f t="shared" si="44"/>
        <v>Wednesday</v>
      </c>
      <c r="E433" s="1" t="str">
        <f t="shared" si="45"/>
        <v>Weekday</v>
      </c>
      <c r="F433">
        <v>5584</v>
      </c>
      <c r="G433" t="s">
        <v>7</v>
      </c>
      <c r="H433" t="s">
        <v>59</v>
      </c>
      <c r="I433" t="s">
        <v>2</v>
      </c>
      <c r="J433" t="s">
        <v>3</v>
      </c>
      <c r="K433" t="s">
        <v>4</v>
      </c>
      <c r="L433" t="s">
        <v>85</v>
      </c>
      <c r="M433">
        <v>502</v>
      </c>
      <c r="N433" t="s">
        <v>65</v>
      </c>
      <c r="O433" s="2">
        <v>65</v>
      </c>
      <c r="P433" s="2">
        <v>4</v>
      </c>
      <c r="Q433" s="2">
        <f t="shared" si="42"/>
        <v>260</v>
      </c>
      <c r="R433" s="2">
        <v>134.39999388000001</v>
      </c>
      <c r="S433" s="2">
        <f t="shared" si="46"/>
        <v>125.60000611999999</v>
      </c>
      <c r="T433" s="2">
        <f t="shared" si="47"/>
        <v>33.599998470000003</v>
      </c>
      <c r="U433" t="str">
        <f t="shared" si="48"/>
        <v>Jan</v>
      </c>
    </row>
    <row r="434" spans="1:21" x14ac:dyDescent="0.3">
      <c r="A434">
        <v>5528</v>
      </c>
      <c r="B434" s="1">
        <v>43859</v>
      </c>
      <c r="C434" s="1" t="str">
        <f t="shared" si="43"/>
        <v>29-Jan-20</v>
      </c>
      <c r="D434" s="1" t="str">
        <f t="shared" si="44"/>
        <v>Wednesday</v>
      </c>
      <c r="E434" s="1" t="str">
        <f t="shared" si="45"/>
        <v>Weekday</v>
      </c>
      <c r="F434">
        <v>6071</v>
      </c>
      <c r="G434" t="s">
        <v>412</v>
      </c>
      <c r="H434" t="s">
        <v>59</v>
      </c>
      <c r="I434" t="s">
        <v>2</v>
      </c>
      <c r="J434" t="s">
        <v>3</v>
      </c>
      <c r="K434" t="s">
        <v>4</v>
      </c>
      <c r="L434" t="s">
        <v>85</v>
      </c>
      <c r="M434">
        <v>502</v>
      </c>
      <c r="N434" t="s">
        <v>65</v>
      </c>
      <c r="O434" s="2">
        <v>65</v>
      </c>
      <c r="P434" s="2">
        <v>2</v>
      </c>
      <c r="Q434" s="2">
        <f t="shared" si="42"/>
        <v>130</v>
      </c>
      <c r="R434" s="2">
        <v>67.199996940000005</v>
      </c>
      <c r="S434" s="2">
        <f t="shared" si="46"/>
        <v>62.800003059999995</v>
      </c>
      <c r="T434" s="2">
        <f t="shared" si="47"/>
        <v>33.599998470000003</v>
      </c>
      <c r="U434" t="str">
        <f t="shared" si="48"/>
        <v>Jan</v>
      </c>
    </row>
    <row r="435" spans="1:21" x14ac:dyDescent="0.3">
      <c r="A435">
        <v>67331</v>
      </c>
      <c r="B435" s="1">
        <v>43859</v>
      </c>
      <c r="C435" s="1" t="str">
        <f t="shared" si="43"/>
        <v>29-Jan-20</v>
      </c>
      <c r="D435" s="1" t="str">
        <f t="shared" si="44"/>
        <v>Wednesday</v>
      </c>
      <c r="E435" s="1" t="str">
        <f t="shared" si="45"/>
        <v>Weekday</v>
      </c>
      <c r="F435">
        <v>7327</v>
      </c>
      <c r="G435" t="s">
        <v>413</v>
      </c>
      <c r="H435" t="s">
        <v>318</v>
      </c>
      <c r="I435" t="s">
        <v>2</v>
      </c>
      <c r="J435" t="s">
        <v>3</v>
      </c>
      <c r="K435" t="s">
        <v>4</v>
      </c>
      <c r="L435" t="s">
        <v>42</v>
      </c>
      <c r="M435">
        <v>365</v>
      </c>
      <c r="N435" t="s">
        <v>10</v>
      </c>
      <c r="O435" s="2">
        <v>94.75</v>
      </c>
      <c r="P435" s="2">
        <v>5</v>
      </c>
      <c r="Q435" s="2">
        <f t="shared" si="42"/>
        <v>473.75</v>
      </c>
      <c r="R435" s="2">
        <v>152.8499985</v>
      </c>
      <c r="S435" s="2">
        <f t="shared" si="46"/>
        <v>320.90000150000003</v>
      </c>
      <c r="T435" s="2">
        <f t="shared" si="47"/>
        <v>30.5699997</v>
      </c>
      <c r="U435" t="str">
        <f t="shared" si="48"/>
        <v>Jan</v>
      </c>
    </row>
    <row r="436" spans="1:21" x14ac:dyDescent="0.3">
      <c r="A436">
        <v>67066</v>
      </c>
      <c r="B436" s="1">
        <v>43859</v>
      </c>
      <c r="C436" s="1" t="str">
        <f t="shared" si="43"/>
        <v>29-Jan-20</v>
      </c>
      <c r="D436" s="1" t="str">
        <f t="shared" si="44"/>
        <v>Wednesday</v>
      </c>
      <c r="E436" s="1" t="str">
        <f t="shared" si="45"/>
        <v>Weekday</v>
      </c>
      <c r="F436">
        <v>7231</v>
      </c>
      <c r="G436" t="s">
        <v>7</v>
      </c>
      <c r="H436" t="s">
        <v>111</v>
      </c>
      <c r="I436" t="s">
        <v>2</v>
      </c>
      <c r="J436" t="s">
        <v>3</v>
      </c>
      <c r="K436" t="s">
        <v>4</v>
      </c>
      <c r="L436" t="s">
        <v>414</v>
      </c>
      <c r="M436">
        <v>24</v>
      </c>
      <c r="N436" t="s">
        <v>1077</v>
      </c>
      <c r="O436" s="2">
        <v>40.89</v>
      </c>
      <c r="P436" s="2">
        <v>4</v>
      </c>
      <c r="Q436" s="2">
        <f t="shared" si="42"/>
        <v>163.56</v>
      </c>
      <c r="R436" s="2">
        <v>68.199996959999993</v>
      </c>
      <c r="S436" s="2">
        <f t="shared" si="46"/>
        <v>95.360003040000009</v>
      </c>
      <c r="T436" s="2">
        <f t="shared" si="47"/>
        <v>17.049999239999998</v>
      </c>
      <c r="U436" t="str">
        <f t="shared" si="48"/>
        <v>Jan</v>
      </c>
    </row>
    <row r="437" spans="1:21" x14ac:dyDescent="0.3">
      <c r="A437">
        <v>1634</v>
      </c>
      <c r="B437" s="1">
        <v>43858</v>
      </c>
      <c r="C437" s="1" t="str">
        <f t="shared" si="43"/>
        <v>28-Jan-20</v>
      </c>
      <c r="D437" s="1" t="str">
        <f t="shared" si="44"/>
        <v>Tuesday</v>
      </c>
      <c r="E437" s="1" t="str">
        <f t="shared" si="45"/>
        <v>Weekday</v>
      </c>
      <c r="F437">
        <v>7273</v>
      </c>
      <c r="G437" t="s">
        <v>7</v>
      </c>
      <c r="H437" t="s">
        <v>146</v>
      </c>
      <c r="I437" t="s">
        <v>27</v>
      </c>
      <c r="J437" t="s">
        <v>28</v>
      </c>
      <c r="K437" t="s">
        <v>44</v>
      </c>
      <c r="L437" t="s">
        <v>251</v>
      </c>
      <c r="M437">
        <v>905</v>
      </c>
      <c r="N437" t="s">
        <v>6</v>
      </c>
      <c r="O437" s="2">
        <v>52.99</v>
      </c>
      <c r="P437" s="2">
        <v>5</v>
      </c>
      <c r="Q437" s="2">
        <f t="shared" si="42"/>
        <v>264.95</v>
      </c>
      <c r="R437" s="2">
        <v>179.30000304999999</v>
      </c>
      <c r="S437" s="2">
        <f t="shared" si="46"/>
        <v>85.649996950000002</v>
      </c>
      <c r="T437" s="2">
        <f t="shared" si="47"/>
        <v>35.86000061</v>
      </c>
      <c r="U437" t="str">
        <f t="shared" si="48"/>
        <v>Jan</v>
      </c>
    </row>
    <row r="438" spans="1:21" x14ac:dyDescent="0.3">
      <c r="A438">
        <v>75862</v>
      </c>
      <c r="B438" s="1">
        <v>43858</v>
      </c>
      <c r="C438" s="1" t="str">
        <f t="shared" si="43"/>
        <v>28-Jan-20</v>
      </c>
      <c r="D438" s="1" t="str">
        <f t="shared" si="44"/>
        <v>Tuesday</v>
      </c>
      <c r="E438" s="1" t="str">
        <f t="shared" si="45"/>
        <v>Weekday</v>
      </c>
      <c r="F438">
        <v>19415</v>
      </c>
      <c r="G438" t="s">
        <v>384</v>
      </c>
      <c r="H438" t="s">
        <v>39</v>
      </c>
      <c r="I438" t="s">
        <v>27</v>
      </c>
      <c r="J438" t="s">
        <v>28</v>
      </c>
      <c r="K438" t="s">
        <v>44</v>
      </c>
      <c r="L438" t="s">
        <v>13</v>
      </c>
      <c r="M438">
        <v>1360</v>
      </c>
      <c r="N438" t="s">
        <v>14</v>
      </c>
      <c r="O438" s="2">
        <v>370</v>
      </c>
      <c r="P438" s="2">
        <v>1</v>
      </c>
      <c r="Q438" s="2">
        <f t="shared" si="42"/>
        <v>370</v>
      </c>
      <c r="R438" s="2">
        <v>249.0899963</v>
      </c>
      <c r="S438" s="2">
        <f t="shared" si="46"/>
        <v>120.9100037</v>
      </c>
      <c r="T438" s="2">
        <f t="shared" si="47"/>
        <v>249.0899963</v>
      </c>
      <c r="U438" t="str">
        <f t="shared" si="48"/>
        <v>Jan</v>
      </c>
    </row>
    <row r="439" spans="1:21" x14ac:dyDescent="0.3">
      <c r="A439">
        <v>16228</v>
      </c>
      <c r="B439" s="1">
        <v>43858</v>
      </c>
      <c r="C439" s="1" t="str">
        <f t="shared" si="43"/>
        <v>28-Jan-20</v>
      </c>
      <c r="D439" s="1" t="str">
        <f t="shared" si="44"/>
        <v>Tuesday</v>
      </c>
      <c r="E439" s="1" t="str">
        <f t="shared" si="45"/>
        <v>Weekday</v>
      </c>
      <c r="F439">
        <v>275</v>
      </c>
      <c r="G439" t="s">
        <v>7</v>
      </c>
      <c r="H439" t="s">
        <v>30</v>
      </c>
      <c r="I439" t="s">
        <v>27</v>
      </c>
      <c r="J439" t="s">
        <v>28</v>
      </c>
      <c r="K439" t="s">
        <v>4</v>
      </c>
      <c r="L439" t="s">
        <v>9</v>
      </c>
      <c r="M439">
        <v>403</v>
      </c>
      <c r="N439" t="s">
        <v>10</v>
      </c>
      <c r="O439" s="2">
        <v>133.37</v>
      </c>
      <c r="P439" s="2">
        <v>1</v>
      </c>
      <c r="Q439" s="2">
        <f t="shared" si="42"/>
        <v>133.37</v>
      </c>
      <c r="R439" s="2">
        <v>84.590000149999995</v>
      </c>
      <c r="S439" s="2">
        <f t="shared" si="46"/>
        <v>48.77999985000001</v>
      </c>
      <c r="T439" s="2">
        <f t="shared" si="47"/>
        <v>84.590000149999995</v>
      </c>
      <c r="U439" t="str">
        <f t="shared" si="48"/>
        <v>Jan</v>
      </c>
    </row>
    <row r="440" spans="1:21" x14ac:dyDescent="0.3">
      <c r="A440">
        <v>5919</v>
      </c>
      <c r="B440" s="1">
        <v>43858</v>
      </c>
      <c r="C440" s="1" t="str">
        <f t="shared" si="43"/>
        <v>28-Jan-20</v>
      </c>
      <c r="D440" s="1" t="str">
        <f t="shared" si="44"/>
        <v>Tuesday</v>
      </c>
      <c r="E440" s="1" t="str">
        <f t="shared" si="45"/>
        <v>Weekday</v>
      </c>
      <c r="F440">
        <v>6306</v>
      </c>
      <c r="G440" t="s">
        <v>415</v>
      </c>
      <c r="H440" t="s">
        <v>30</v>
      </c>
      <c r="I440" t="s">
        <v>27</v>
      </c>
      <c r="J440" t="s">
        <v>28</v>
      </c>
      <c r="K440" t="s">
        <v>44</v>
      </c>
      <c r="L440" t="s">
        <v>109</v>
      </c>
      <c r="M440">
        <v>627</v>
      </c>
      <c r="N440" t="s">
        <v>6</v>
      </c>
      <c r="O440" s="2">
        <v>165</v>
      </c>
      <c r="P440" s="2">
        <v>5</v>
      </c>
      <c r="Q440" s="2">
        <f t="shared" si="42"/>
        <v>825</v>
      </c>
      <c r="R440" s="2">
        <v>613.65001700000005</v>
      </c>
      <c r="S440" s="2">
        <f t="shared" si="46"/>
        <v>211.34998299999995</v>
      </c>
      <c r="T440" s="2">
        <f t="shared" si="47"/>
        <v>122.73000340000002</v>
      </c>
      <c r="U440" t="str">
        <f t="shared" si="48"/>
        <v>Jan</v>
      </c>
    </row>
    <row r="441" spans="1:21" x14ac:dyDescent="0.3">
      <c r="A441">
        <v>14730</v>
      </c>
      <c r="B441" s="1">
        <v>43858</v>
      </c>
      <c r="C441" s="1" t="str">
        <f t="shared" si="43"/>
        <v>28-Jan-20</v>
      </c>
      <c r="D441" s="1" t="str">
        <f t="shared" si="44"/>
        <v>Tuesday</v>
      </c>
      <c r="E441" s="1" t="str">
        <f t="shared" si="45"/>
        <v>Weekday</v>
      </c>
      <c r="F441">
        <v>8098</v>
      </c>
      <c r="G441" t="s">
        <v>7</v>
      </c>
      <c r="H441" t="s">
        <v>30</v>
      </c>
      <c r="I441" t="s">
        <v>27</v>
      </c>
      <c r="J441" t="s">
        <v>28</v>
      </c>
      <c r="K441" t="s">
        <v>4</v>
      </c>
      <c r="L441" t="s">
        <v>1076</v>
      </c>
      <c r="M441">
        <v>1004</v>
      </c>
      <c r="N441" t="s">
        <v>294</v>
      </c>
      <c r="O441" s="2">
        <v>460.58</v>
      </c>
      <c r="P441" s="2">
        <v>1</v>
      </c>
      <c r="Q441" s="2">
        <f t="shared" si="42"/>
        <v>460.58</v>
      </c>
      <c r="R441" s="2">
        <v>268.7900085</v>
      </c>
      <c r="S441" s="2">
        <f t="shared" si="46"/>
        <v>191.78999149999999</v>
      </c>
      <c r="T441" s="2">
        <f t="shared" si="47"/>
        <v>268.7900085</v>
      </c>
      <c r="U441" t="str">
        <f t="shared" si="48"/>
        <v>Jan</v>
      </c>
    </row>
    <row r="442" spans="1:21" x14ac:dyDescent="0.3">
      <c r="A442">
        <v>61419</v>
      </c>
      <c r="B442" s="1">
        <v>43858</v>
      </c>
      <c r="C442" s="1" t="str">
        <f t="shared" si="43"/>
        <v>28-Jan-20</v>
      </c>
      <c r="D442" s="1" t="str">
        <f t="shared" si="44"/>
        <v>Tuesday</v>
      </c>
      <c r="E442" s="1" t="str">
        <f t="shared" si="45"/>
        <v>Weekday</v>
      </c>
      <c r="F442">
        <v>11273</v>
      </c>
      <c r="G442" t="s">
        <v>416</v>
      </c>
      <c r="H442" t="s">
        <v>30</v>
      </c>
      <c r="I442" t="s">
        <v>27</v>
      </c>
      <c r="J442" t="s">
        <v>28</v>
      </c>
      <c r="K442" t="s">
        <v>44</v>
      </c>
      <c r="L442" t="s">
        <v>85</v>
      </c>
      <c r="M442">
        <v>502</v>
      </c>
      <c r="N442" t="s">
        <v>65</v>
      </c>
      <c r="O442" s="2">
        <v>65</v>
      </c>
      <c r="P442" s="2">
        <v>5</v>
      </c>
      <c r="Q442" s="2">
        <f t="shared" si="42"/>
        <v>325</v>
      </c>
      <c r="R442" s="2">
        <v>167.99999235000001</v>
      </c>
      <c r="S442" s="2">
        <f t="shared" si="46"/>
        <v>157.00000764999999</v>
      </c>
      <c r="T442" s="2">
        <f t="shared" si="47"/>
        <v>33.599998470000003</v>
      </c>
      <c r="U442" t="str">
        <f t="shared" si="48"/>
        <v>Jan</v>
      </c>
    </row>
    <row r="443" spans="1:21" x14ac:dyDescent="0.3">
      <c r="A443">
        <v>10113</v>
      </c>
      <c r="B443" s="1">
        <v>43858</v>
      </c>
      <c r="C443" s="1" t="str">
        <f t="shared" si="43"/>
        <v>28-Jan-20</v>
      </c>
      <c r="D443" s="1" t="str">
        <f t="shared" si="44"/>
        <v>Tuesday</v>
      </c>
      <c r="E443" s="1" t="str">
        <f t="shared" si="45"/>
        <v>Weekday</v>
      </c>
      <c r="F443">
        <v>12119</v>
      </c>
      <c r="G443" t="s">
        <v>297</v>
      </c>
      <c r="H443" t="s">
        <v>30</v>
      </c>
      <c r="I443" t="s">
        <v>27</v>
      </c>
      <c r="J443" t="s">
        <v>28</v>
      </c>
      <c r="K443" t="s">
        <v>44</v>
      </c>
      <c r="L443" t="s">
        <v>45</v>
      </c>
      <c r="M443">
        <v>893</v>
      </c>
      <c r="N443" t="s">
        <v>6</v>
      </c>
      <c r="O443" s="2">
        <v>52.99</v>
      </c>
      <c r="P443" s="2">
        <v>5</v>
      </c>
      <c r="Q443" s="2">
        <f t="shared" si="42"/>
        <v>264.95</v>
      </c>
      <c r="R443" s="2">
        <v>181.84999465000001</v>
      </c>
      <c r="S443" s="2">
        <f t="shared" si="46"/>
        <v>83.100005349999975</v>
      </c>
      <c r="T443" s="2">
        <f t="shared" si="47"/>
        <v>36.369998930000001</v>
      </c>
      <c r="U443" t="str">
        <f t="shared" si="48"/>
        <v>Jan</v>
      </c>
    </row>
    <row r="444" spans="1:21" x14ac:dyDescent="0.3">
      <c r="A444">
        <v>12218</v>
      </c>
      <c r="B444" s="1">
        <v>43858</v>
      </c>
      <c r="C444" s="1" t="str">
        <f t="shared" si="43"/>
        <v>28-Jan-20</v>
      </c>
      <c r="D444" s="1" t="str">
        <f t="shared" si="44"/>
        <v>Tuesday</v>
      </c>
      <c r="E444" s="1" t="str">
        <f t="shared" si="45"/>
        <v>Weekday</v>
      </c>
      <c r="F444">
        <v>9818</v>
      </c>
      <c r="G444" t="s">
        <v>417</v>
      </c>
      <c r="H444" t="s">
        <v>84</v>
      </c>
      <c r="I444" t="s">
        <v>27</v>
      </c>
      <c r="J444" t="s">
        <v>3</v>
      </c>
      <c r="K444" t="s">
        <v>4</v>
      </c>
      <c r="L444" t="s">
        <v>42</v>
      </c>
      <c r="M444">
        <v>365</v>
      </c>
      <c r="N444" t="s">
        <v>10</v>
      </c>
      <c r="O444" s="2">
        <v>94.75</v>
      </c>
      <c r="P444" s="2">
        <v>1</v>
      </c>
      <c r="Q444" s="2">
        <f t="shared" si="42"/>
        <v>94.75</v>
      </c>
      <c r="R444" s="2">
        <v>30.5699997</v>
      </c>
      <c r="S444" s="2">
        <f t="shared" si="46"/>
        <v>64.180000300000003</v>
      </c>
      <c r="T444" s="2">
        <f t="shared" si="47"/>
        <v>30.5699997</v>
      </c>
      <c r="U444" t="str">
        <f t="shared" si="48"/>
        <v>Jan</v>
      </c>
    </row>
    <row r="445" spans="1:21" x14ac:dyDescent="0.3">
      <c r="A445">
        <v>5895</v>
      </c>
      <c r="B445" s="1">
        <v>43858</v>
      </c>
      <c r="C445" s="1" t="str">
        <f t="shared" si="43"/>
        <v>28-Jan-20</v>
      </c>
      <c r="D445" s="1" t="str">
        <f t="shared" si="44"/>
        <v>Tuesday</v>
      </c>
      <c r="E445" s="1" t="str">
        <f t="shared" si="45"/>
        <v>Weekday</v>
      </c>
      <c r="F445">
        <v>8707</v>
      </c>
      <c r="G445" t="s">
        <v>7</v>
      </c>
      <c r="H445" t="s">
        <v>39</v>
      </c>
      <c r="I445" t="s">
        <v>27</v>
      </c>
      <c r="J445" t="s">
        <v>3</v>
      </c>
      <c r="K445" t="s">
        <v>4</v>
      </c>
      <c r="L445" t="s">
        <v>57</v>
      </c>
      <c r="M445">
        <v>191</v>
      </c>
      <c r="N445" t="s">
        <v>65</v>
      </c>
      <c r="O445" s="2">
        <v>85</v>
      </c>
      <c r="P445" s="2">
        <v>3</v>
      </c>
      <c r="Q445" s="2">
        <f t="shared" si="42"/>
        <v>255</v>
      </c>
      <c r="R445" s="2">
        <v>164.33999640000002</v>
      </c>
      <c r="S445" s="2">
        <f t="shared" si="46"/>
        <v>90.660003599999982</v>
      </c>
      <c r="T445" s="2">
        <f t="shared" si="47"/>
        <v>54.779998800000008</v>
      </c>
      <c r="U445" t="str">
        <f t="shared" si="48"/>
        <v>Jan</v>
      </c>
    </row>
    <row r="446" spans="1:21" x14ac:dyDescent="0.3">
      <c r="A446">
        <v>66275</v>
      </c>
      <c r="B446" s="1">
        <v>43858</v>
      </c>
      <c r="C446" s="1" t="str">
        <f t="shared" si="43"/>
        <v>28-Jan-20</v>
      </c>
      <c r="D446" s="1" t="str">
        <f t="shared" si="44"/>
        <v>Tuesday</v>
      </c>
      <c r="E446" s="1" t="str">
        <f t="shared" si="45"/>
        <v>Weekday</v>
      </c>
      <c r="F446">
        <v>9029</v>
      </c>
      <c r="G446" t="s">
        <v>418</v>
      </c>
      <c r="H446" t="s">
        <v>39</v>
      </c>
      <c r="I446" t="s">
        <v>27</v>
      </c>
      <c r="J446" t="s">
        <v>3</v>
      </c>
      <c r="K446" t="s">
        <v>4</v>
      </c>
      <c r="L446" t="s">
        <v>42</v>
      </c>
      <c r="M446">
        <v>365</v>
      </c>
      <c r="N446" t="s">
        <v>10</v>
      </c>
      <c r="O446" s="2">
        <v>94.75</v>
      </c>
      <c r="P446" s="2">
        <v>5</v>
      </c>
      <c r="Q446" s="2">
        <f t="shared" si="42"/>
        <v>473.75</v>
      </c>
      <c r="R446" s="2">
        <v>152.8499985</v>
      </c>
      <c r="S446" s="2">
        <f t="shared" si="46"/>
        <v>320.90000150000003</v>
      </c>
      <c r="T446" s="2">
        <f t="shared" si="47"/>
        <v>30.5699997</v>
      </c>
      <c r="U446" t="str">
        <f t="shared" si="48"/>
        <v>Jan</v>
      </c>
    </row>
    <row r="447" spans="1:21" x14ac:dyDescent="0.3">
      <c r="A447">
        <v>10116</v>
      </c>
      <c r="B447" s="1">
        <v>43858</v>
      </c>
      <c r="C447" s="1" t="str">
        <f t="shared" si="43"/>
        <v>28-Jan-20</v>
      </c>
      <c r="D447" s="1" t="str">
        <f t="shared" si="44"/>
        <v>Tuesday</v>
      </c>
      <c r="E447" s="1" t="str">
        <f t="shared" si="45"/>
        <v>Weekday</v>
      </c>
      <c r="F447">
        <v>1180</v>
      </c>
      <c r="G447" t="s">
        <v>402</v>
      </c>
      <c r="H447" t="s">
        <v>419</v>
      </c>
      <c r="I447" t="s">
        <v>2</v>
      </c>
      <c r="J447" t="s">
        <v>3</v>
      </c>
      <c r="K447" t="s">
        <v>44</v>
      </c>
      <c r="L447" t="s">
        <v>57</v>
      </c>
      <c r="M447">
        <v>191</v>
      </c>
      <c r="N447" t="s">
        <v>65</v>
      </c>
      <c r="O447" s="2">
        <v>85</v>
      </c>
      <c r="P447" s="2">
        <v>2</v>
      </c>
      <c r="Q447" s="2">
        <f t="shared" si="42"/>
        <v>170</v>
      </c>
      <c r="R447" s="2">
        <v>109.5599976</v>
      </c>
      <c r="S447" s="2">
        <f t="shared" si="46"/>
        <v>60.440002399999997</v>
      </c>
      <c r="T447" s="2">
        <f t="shared" si="47"/>
        <v>54.779998800000001</v>
      </c>
      <c r="U447" t="str">
        <f t="shared" si="48"/>
        <v>Jan</v>
      </c>
    </row>
    <row r="448" spans="1:21" x14ac:dyDescent="0.3">
      <c r="A448">
        <v>16436</v>
      </c>
      <c r="B448" s="1">
        <v>43858</v>
      </c>
      <c r="C448" s="1" t="str">
        <f t="shared" si="43"/>
        <v>28-Jan-20</v>
      </c>
      <c r="D448" s="1" t="str">
        <f t="shared" si="44"/>
        <v>Tuesday</v>
      </c>
      <c r="E448" s="1" t="str">
        <f t="shared" si="45"/>
        <v>Weekday</v>
      </c>
      <c r="F448">
        <v>6050</v>
      </c>
      <c r="G448" t="s">
        <v>420</v>
      </c>
      <c r="H448" t="s">
        <v>421</v>
      </c>
      <c r="I448" t="s">
        <v>2</v>
      </c>
      <c r="J448" t="s">
        <v>3</v>
      </c>
      <c r="K448" t="s">
        <v>44</v>
      </c>
      <c r="L448" t="s">
        <v>57</v>
      </c>
      <c r="M448">
        <v>191</v>
      </c>
      <c r="N448" t="s">
        <v>65</v>
      </c>
      <c r="O448" s="2">
        <v>85</v>
      </c>
      <c r="P448" s="2">
        <v>4</v>
      </c>
      <c r="Q448" s="2">
        <f t="shared" si="42"/>
        <v>340</v>
      </c>
      <c r="R448" s="2">
        <v>219.11999520000001</v>
      </c>
      <c r="S448" s="2">
        <f t="shared" si="46"/>
        <v>120.88000479999999</v>
      </c>
      <c r="T448" s="2">
        <f t="shared" si="47"/>
        <v>54.779998800000001</v>
      </c>
      <c r="U448" t="str">
        <f t="shared" si="48"/>
        <v>Jan</v>
      </c>
    </row>
    <row r="449" spans="1:21" x14ac:dyDescent="0.3">
      <c r="A449">
        <v>16436</v>
      </c>
      <c r="B449" s="1">
        <v>43858</v>
      </c>
      <c r="C449" s="1" t="str">
        <f t="shared" si="43"/>
        <v>28-Jan-20</v>
      </c>
      <c r="D449" s="1" t="str">
        <f t="shared" si="44"/>
        <v>Tuesday</v>
      </c>
      <c r="E449" s="1" t="str">
        <f t="shared" si="45"/>
        <v>Weekday</v>
      </c>
      <c r="F449">
        <v>6050</v>
      </c>
      <c r="G449" t="s">
        <v>420</v>
      </c>
      <c r="H449" t="s">
        <v>421</v>
      </c>
      <c r="I449" t="s">
        <v>2</v>
      </c>
      <c r="J449" t="s">
        <v>3</v>
      </c>
      <c r="K449" t="s">
        <v>44</v>
      </c>
      <c r="L449" t="s">
        <v>16</v>
      </c>
      <c r="M449">
        <v>804</v>
      </c>
      <c r="N449" t="s">
        <v>6</v>
      </c>
      <c r="O449" s="2">
        <v>18.989999999999998</v>
      </c>
      <c r="P449" s="2">
        <v>4</v>
      </c>
      <c r="Q449" s="2">
        <f t="shared" si="42"/>
        <v>75.959999999999994</v>
      </c>
      <c r="R449" s="2">
        <v>47.279998800000001</v>
      </c>
      <c r="S449" s="2">
        <f t="shared" si="46"/>
        <v>28.680001199999992</v>
      </c>
      <c r="T449" s="2">
        <f t="shared" si="47"/>
        <v>11.8199997</v>
      </c>
      <c r="U449" t="str">
        <f t="shared" si="48"/>
        <v>Jan</v>
      </c>
    </row>
    <row r="450" spans="1:21" x14ac:dyDescent="0.3">
      <c r="A450">
        <v>76992</v>
      </c>
      <c r="B450" s="1">
        <v>43858</v>
      </c>
      <c r="C450" s="1" t="str">
        <f t="shared" si="43"/>
        <v>28-Jan-20</v>
      </c>
      <c r="D450" s="1" t="str">
        <f t="shared" si="44"/>
        <v>Tuesday</v>
      </c>
      <c r="E450" s="1" t="str">
        <f t="shared" si="45"/>
        <v>Weekday</v>
      </c>
      <c r="F450">
        <v>20545</v>
      </c>
      <c r="G450" t="s">
        <v>422</v>
      </c>
      <c r="H450" t="s">
        <v>423</v>
      </c>
      <c r="I450" t="s">
        <v>2</v>
      </c>
      <c r="J450" t="s">
        <v>3</v>
      </c>
      <c r="K450" t="s">
        <v>4</v>
      </c>
      <c r="L450" t="s">
        <v>411</v>
      </c>
      <c r="M450">
        <v>1363</v>
      </c>
      <c r="N450" t="s">
        <v>294</v>
      </c>
      <c r="O450" s="2">
        <v>139.9</v>
      </c>
      <c r="P450" s="2">
        <v>1</v>
      </c>
      <c r="Q450" s="2">
        <f t="shared" ref="Q450:Q513" si="49">O450*P450</f>
        <v>139.9</v>
      </c>
      <c r="R450" s="2">
        <v>72.86000061</v>
      </c>
      <c r="S450" s="2">
        <f t="shared" si="46"/>
        <v>67.039999390000006</v>
      </c>
      <c r="T450" s="2">
        <f t="shared" si="47"/>
        <v>72.86000061</v>
      </c>
      <c r="U450" t="str">
        <f t="shared" si="48"/>
        <v>Jan</v>
      </c>
    </row>
    <row r="451" spans="1:21" x14ac:dyDescent="0.3">
      <c r="A451">
        <v>76976</v>
      </c>
      <c r="B451" s="1">
        <v>43858</v>
      </c>
      <c r="C451" s="1" t="str">
        <f t="shared" ref="C451:C514" si="50">TEXT(B451,"dd-mmm-yy")</f>
        <v>28-Jan-20</v>
      </c>
      <c r="D451" s="1" t="str">
        <f t="shared" ref="D451:D514" si="51">TEXT(B451,"dddd")</f>
        <v>Tuesday</v>
      </c>
      <c r="E451" s="1" t="str">
        <f t="shared" ref="E451:E514" si="52">IF(WEEKDAY(B451,2)&gt;5,"Weekend","Weekday")</f>
        <v>Weekday</v>
      </c>
      <c r="F451">
        <v>20529</v>
      </c>
      <c r="G451" t="s">
        <v>424</v>
      </c>
      <c r="H451" t="s">
        <v>425</v>
      </c>
      <c r="I451" t="s">
        <v>2</v>
      </c>
      <c r="J451" t="s">
        <v>3</v>
      </c>
      <c r="K451" t="s">
        <v>4</v>
      </c>
      <c r="L451" t="s">
        <v>411</v>
      </c>
      <c r="M451">
        <v>1363</v>
      </c>
      <c r="N451" t="s">
        <v>294</v>
      </c>
      <c r="O451" s="2">
        <v>139.9</v>
      </c>
      <c r="P451" s="2">
        <v>1</v>
      </c>
      <c r="Q451" s="2">
        <f t="shared" si="49"/>
        <v>139.9</v>
      </c>
      <c r="R451" s="2">
        <v>72.86000061</v>
      </c>
      <c r="S451" s="2">
        <f t="shared" ref="S451:S514" si="53">Q451-R451</f>
        <v>67.039999390000006</v>
      </c>
      <c r="T451" s="2">
        <f t="shared" ref="T451:T514" si="54">IF(P451&gt;0,R451/P451,0)</f>
        <v>72.86000061</v>
      </c>
      <c r="U451" t="str">
        <f t="shared" ref="U451:U514" si="55">TEXT(B451,"mmm")</f>
        <v>Jan</v>
      </c>
    </row>
    <row r="452" spans="1:21" x14ac:dyDescent="0.3">
      <c r="A452">
        <v>5893</v>
      </c>
      <c r="B452" s="1">
        <v>43858</v>
      </c>
      <c r="C452" s="1" t="str">
        <f t="shared" si="50"/>
        <v>28-Jan-20</v>
      </c>
      <c r="D452" s="1" t="str">
        <f t="shared" si="51"/>
        <v>Tuesday</v>
      </c>
      <c r="E452" s="1" t="str">
        <f t="shared" si="52"/>
        <v>Weekday</v>
      </c>
      <c r="F452">
        <v>4539</v>
      </c>
      <c r="G452" t="s">
        <v>426</v>
      </c>
      <c r="H452" t="s">
        <v>103</v>
      </c>
      <c r="I452" t="s">
        <v>2</v>
      </c>
      <c r="J452" t="s">
        <v>3</v>
      </c>
      <c r="K452" t="s">
        <v>44</v>
      </c>
      <c r="L452" t="s">
        <v>109</v>
      </c>
      <c r="M452">
        <v>627</v>
      </c>
      <c r="N452" t="s">
        <v>6</v>
      </c>
      <c r="O452" s="2">
        <v>165</v>
      </c>
      <c r="P452" s="2">
        <v>2</v>
      </c>
      <c r="Q452" s="2">
        <f t="shared" si="49"/>
        <v>330</v>
      </c>
      <c r="R452" s="2">
        <v>245.4600068</v>
      </c>
      <c r="S452" s="2">
        <f t="shared" si="53"/>
        <v>84.539993199999998</v>
      </c>
      <c r="T452" s="2">
        <f t="shared" si="54"/>
        <v>122.7300034</v>
      </c>
      <c r="U452" t="str">
        <f t="shared" si="55"/>
        <v>Jan</v>
      </c>
    </row>
    <row r="453" spans="1:21" x14ac:dyDescent="0.3">
      <c r="A453">
        <v>62523</v>
      </c>
      <c r="B453" s="1">
        <v>43858</v>
      </c>
      <c r="C453" s="1" t="str">
        <f t="shared" si="50"/>
        <v>28-Jan-20</v>
      </c>
      <c r="D453" s="1" t="str">
        <f t="shared" si="51"/>
        <v>Tuesday</v>
      </c>
      <c r="E453" s="1" t="str">
        <f t="shared" si="52"/>
        <v>Weekday</v>
      </c>
      <c r="F453">
        <v>636</v>
      </c>
      <c r="G453" t="s">
        <v>427</v>
      </c>
      <c r="H453" t="s">
        <v>329</v>
      </c>
      <c r="I453" t="s">
        <v>2</v>
      </c>
      <c r="J453" t="s">
        <v>3</v>
      </c>
      <c r="K453" t="s">
        <v>44</v>
      </c>
      <c r="L453" t="s">
        <v>85</v>
      </c>
      <c r="M453">
        <v>502</v>
      </c>
      <c r="N453" t="s">
        <v>65</v>
      </c>
      <c r="O453" s="2">
        <v>65</v>
      </c>
      <c r="P453" s="2">
        <v>4</v>
      </c>
      <c r="Q453" s="2">
        <f t="shared" si="49"/>
        <v>260</v>
      </c>
      <c r="R453" s="2">
        <v>134.39999388000001</v>
      </c>
      <c r="S453" s="2">
        <f t="shared" si="53"/>
        <v>125.60000611999999</v>
      </c>
      <c r="T453" s="2">
        <f t="shared" si="54"/>
        <v>33.599998470000003</v>
      </c>
      <c r="U453" t="str">
        <f t="shared" si="55"/>
        <v>Jan</v>
      </c>
    </row>
    <row r="454" spans="1:21" x14ac:dyDescent="0.3">
      <c r="A454">
        <v>16419</v>
      </c>
      <c r="B454" s="1">
        <v>43858</v>
      </c>
      <c r="C454" s="1" t="str">
        <f t="shared" si="50"/>
        <v>28-Jan-20</v>
      </c>
      <c r="D454" s="1" t="str">
        <f t="shared" si="51"/>
        <v>Tuesday</v>
      </c>
      <c r="E454" s="1" t="str">
        <f t="shared" si="52"/>
        <v>Weekday</v>
      </c>
      <c r="F454">
        <v>6815</v>
      </c>
      <c r="G454" t="s">
        <v>428</v>
      </c>
      <c r="H454" t="s">
        <v>34</v>
      </c>
      <c r="I454" t="s">
        <v>2</v>
      </c>
      <c r="J454" t="s">
        <v>3</v>
      </c>
      <c r="K454" t="s">
        <v>4</v>
      </c>
      <c r="L454" t="s">
        <v>57</v>
      </c>
      <c r="M454">
        <v>191</v>
      </c>
      <c r="N454" t="s">
        <v>65</v>
      </c>
      <c r="O454" s="2">
        <v>85</v>
      </c>
      <c r="P454" s="2">
        <v>5</v>
      </c>
      <c r="Q454" s="2">
        <f t="shared" si="49"/>
        <v>425</v>
      </c>
      <c r="R454" s="2">
        <v>273.89999399999999</v>
      </c>
      <c r="S454" s="2">
        <f t="shared" si="53"/>
        <v>151.10000600000001</v>
      </c>
      <c r="T454" s="2">
        <f t="shared" si="54"/>
        <v>54.779998800000001</v>
      </c>
      <c r="U454" t="str">
        <f t="shared" si="55"/>
        <v>Jan</v>
      </c>
    </row>
    <row r="455" spans="1:21" x14ac:dyDescent="0.3">
      <c r="A455">
        <v>16378</v>
      </c>
      <c r="B455" s="1">
        <v>43858</v>
      </c>
      <c r="C455" s="1" t="str">
        <f t="shared" si="50"/>
        <v>28-Jan-20</v>
      </c>
      <c r="D455" s="1" t="str">
        <f t="shared" si="51"/>
        <v>Tuesday</v>
      </c>
      <c r="E455" s="1" t="str">
        <f t="shared" si="52"/>
        <v>Weekday</v>
      </c>
      <c r="F455">
        <v>1445</v>
      </c>
      <c r="G455" t="s">
        <v>429</v>
      </c>
      <c r="H455" t="s">
        <v>69</v>
      </c>
      <c r="I455" t="s">
        <v>2</v>
      </c>
      <c r="J455" t="s">
        <v>3</v>
      </c>
      <c r="K455" t="s">
        <v>4</v>
      </c>
      <c r="L455" t="s">
        <v>42</v>
      </c>
      <c r="M455">
        <v>365</v>
      </c>
      <c r="N455" t="s">
        <v>10</v>
      </c>
      <c r="O455" s="2">
        <v>94.75</v>
      </c>
      <c r="P455" s="2">
        <v>5</v>
      </c>
      <c r="Q455" s="2">
        <f t="shared" si="49"/>
        <v>473.75</v>
      </c>
      <c r="R455" s="2">
        <v>152.8499985</v>
      </c>
      <c r="S455" s="2">
        <f t="shared" si="53"/>
        <v>320.90000150000003</v>
      </c>
      <c r="T455" s="2">
        <f t="shared" si="54"/>
        <v>30.5699997</v>
      </c>
      <c r="U455" t="str">
        <f t="shared" si="55"/>
        <v>Jan</v>
      </c>
    </row>
    <row r="456" spans="1:21" x14ac:dyDescent="0.3">
      <c r="A456">
        <v>75809</v>
      </c>
      <c r="B456" s="1">
        <v>43858</v>
      </c>
      <c r="C456" s="1" t="str">
        <f t="shared" si="50"/>
        <v>28-Jan-20</v>
      </c>
      <c r="D456" s="1" t="str">
        <f t="shared" si="51"/>
        <v>Tuesday</v>
      </c>
      <c r="E456" s="1" t="str">
        <f t="shared" si="52"/>
        <v>Weekday</v>
      </c>
      <c r="F456">
        <v>19362</v>
      </c>
      <c r="G456" t="s">
        <v>430</v>
      </c>
      <c r="H456" t="s">
        <v>12</v>
      </c>
      <c r="I456" t="s">
        <v>2</v>
      </c>
      <c r="J456" t="s">
        <v>3</v>
      </c>
      <c r="K456" t="s">
        <v>4</v>
      </c>
      <c r="L456" t="s">
        <v>13</v>
      </c>
      <c r="M456">
        <v>1360</v>
      </c>
      <c r="N456" t="s">
        <v>14</v>
      </c>
      <c r="O456" s="2">
        <v>370</v>
      </c>
      <c r="P456" s="2">
        <v>1</v>
      </c>
      <c r="Q456" s="2">
        <f t="shared" si="49"/>
        <v>370</v>
      </c>
      <c r="R456" s="2">
        <v>249.0899963</v>
      </c>
      <c r="S456" s="2">
        <f t="shared" si="53"/>
        <v>120.9100037</v>
      </c>
      <c r="T456" s="2">
        <f t="shared" si="54"/>
        <v>249.0899963</v>
      </c>
      <c r="U456" t="str">
        <f t="shared" si="55"/>
        <v>Jan</v>
      </c>
    </row>
    <row r="457" spans="1:21" x14ac:dyDescent="0.3">
      <c r="A457">
        <v>11636</v>
      </c>
      <c r="B457" s="1">
        <v>43858</v>
      </c>
      <c r="C457" s="1" t="str">
        <f t="shared" si="50"/>
        <v>28-Jan-20</v>
      </c>
      <c r="D457" s="1" t="str">
        <f t="shared" si="51"/>
        <v>Tuesday</v>
      </c>
      <c r="E457" s="1" t="str">
        <f t="shared" si="52"/>
        <v>Weekday</v>
      </c>
      <c r="F457">
        <v>8148</v>
      </c>
      <c r="G457" t="s">
        <v>7</v>
      </c>
      <c r="H457" t="s">
        <v>431</v>
      </c>
      <c r="I457" t="s">
        <v>2</v>
      </c>
      <c r="J457" t="s">
        <v>3</v>
      </c>
      <c r="K457" t="s">
        <v>44</v>
      </c>
      <c r="L457" t="s">
        <v>85</v>
      </c>
      <c r="M457">
        <v>502</v>
      </c>
      <c r="N457" t="s">
        <v>65</v>
      </c>
      <c r="O457" s="2">
        <v>65</v>
      </c>
      <c r="P457" s="2">
        <v>4</v>
      </c>
      <c r="Q457" s="2">
        <f t="shared" si="49"/>
        <v>260</v>
      </c>
      <c r="R457" s="2">
        <v>134.39999388000001</v>
      </c>
      <c r="S457" s="2">
        <f t="shared" si="53"/>
        <v>125.60000611999999</v>
      </c>
      <c r="T457" s="2">
        <f t="shared" si="54"/>
        <v>33.599998470000003</v>
      </c>
      <c r="U457" t="str">
        <f t="shared" si="55"/>
        <v>Jan</v>
      </c>
    </row>
    <row r="458" spans="1:21" x14ac:dyDescent="0.3">
      <c r="A458">
        <v>71450</v>
      </c>
      <c r="B458" s="1">
        <v>43857</v>
      </c>
      <c r="C458" s="1" t="str">
        <f t="shared" si="50"/>
        <v>27-Jan-20</v>
      </c>
      <c r="D458" s="1" t="str">
        <f t="shared" si="51"/>
        <v>Monday</v>
      </c>
      <c r="E458" s="1" t="str">
        <f t="shared" si="52"/>
        <v>Weekday</v>
      </c>
      <c r="F458">
        <v>15003</v>
      </c>
      <c r="G458" t="s">
        <v>351</v>
      </c>
      <c r="H458" t="s">
        <v>146</v>
      </c>
      <c r="I458" t="s">
        <v>27</v>
      </c>
      <c r="J458" t="s">
        <v>28</v>
      </c>
      <c r="K458" t="s">
        <v>4</v>
      </c>
      <c r="L458" t="s">
        <v>1079</v>
      </c>
      <c r="M458">
        <v>1354</v>
      </c>
      <c r="N458" t="s">
        <v>14</v>
      </c>
      <c r="O458" s="2">
        <v>78.89</v>
      </c>
      <c r="P458" s="2">
        <v>1</v>
      </c>
      <c r="Q458" s="2">
        <f t="shared" si="49"/>
        <v>78.89</v>
      </c>
      <c r="R458" s="2">
        <v>36.159999849999998</v>
      </c>
      <c r="S458" s="2">
        <f t="shared" si="53"/>
        <v>42.730000150000002</v>
      </c>
      <c r="T458" s="2">
        <f t="shared" si="54"/>
        <v>36.159999849999998</v>
      </c>
      <c r="U458" t="str">
        <f t="shared" si="55"/>
        <v>Jan</v>
      </c>
    </row>
    <row r="459" spans="1:21" x14ac:dyDescent="0.3">
      <c r="A459">
        <v>71471</v>
      </c>
      <c r="B459" s="1">
        <v>43857</v>
      </c>
      <c r="C459" s="1" t="str">
        <f t="shared" si="50"/>
        <v>27-Jan-20</v>
      </c>
      <c r="D459" s="1" t="str">
        <f t="shared" si="51"/>
        <v>Monday</v>
      </c>
      <c r="E459" s="1" t="str">
        <f t="shared" si="52"/>
        <v>Weekday</v>
      </c>
      <c r="F459">
        <v>15024</v>
      </c>
      <c r="G459" t="s">
        <v>432</v>
      </c>
      <c r="H459" t="s">
        <v>146</v>
      </c>
      <c r="I459" t="s">
        <v>27</v>
      </c>
      <c r="J459" t="s">
        <v>28</v>
      </c>
      <c r="K459" t="s">
        <v>4</v>
      </c>
      <c r="L459" t="s">
        <v>1079</v>
      </c>
      <c r="M459">
        <v>1354</v>
      </c>
      <c r="N459" t="s">
        <v>14</v>
      </c>
      <c r="O459" s="2">
        <v>78.89</v>
      </c>
      <c r="P459" s="2">
        <v>1</v>
      </c>
      <c r="Q459" s="2">
        <f t="shared" si="49"/>
        <v>78.89</v>
      </c>
      <c r="R459" s="2">
        <v>36.159999849999998</v>
      </c>
      <c r="S459" s="2">
        <f t="shared" si="53"/>
        <v>42.730000150000002</v>
      </c>
      <c r="T459" s="2">
        <f t="shared" si="54"/>
        <v>36.159999849999998</v>
      </c>
      <c r="U459" t="str">
        <f t="shared" si="55"/>
        <v>Jan</v>
      </c>
    </row>
    <row r="460" spans="1:21" x14ac:dyDescent="0.3">
      <c r="A460">
        <v>71473</v>
      </c>
      <c r="B460" s="1">
        <v>43857</v>
      </c>
      <c r="C460" s="1" t="str">
        <f t="shared" si="50"/>
        <v>27-Jan-20</v>
      </c>
      <c r="D460" s="1" t="str">
        <f t="shared" si="51"/>
        <v>Monday</v>
      </c>
      <c r="E460" s="1" t="str">
        <f t="shared" si="52"/>
        <v>Weekday</v>
      </c>
      <c r="F460">
        <v>15026</v>
      </c>
      <c r="G460" t="s">
        <v>433</v>
      </c>
      <c r="H460" t="s">
        <v>146</v>
      </c>
      <c r="I460" t="s">
        <v>27</v>
      </c>
      <c r="J460" t="s">
        <v>28</v>
      </c>
      <c r="K460" t="s">
        <v>4</v>
      </c>
      <c r="L460" t="s">
        <v>1079</v>
      </c>
      <c r="M460">
        <v>1354</v>
      </c>
      <c r="N460" t="s">
        <v>14</v>
      </c>
      <c r="O460" s="2">
        <v>78.89</v>
      </c>
      <c r="P460" s="2">
        <v>1</v>
      </c>
      <c r="Q460" s="2">
        <f t="shared" si="49"/>
        <v>78.89</v>
      </c>
      <c r="R460" s="2">
        <v>36.159999849999998</v>
      </c>
      <c r="S460" s="2">
        <f t="shared" si="53"/>
        <v>42.730000150000002</v>
      </c>
      <c r="T460" s="2">
        <f t="shared" si="54"/>
        <v>36.159999849999998</v>
      </c>
      <c r="U460" t="str">
        <f t="shared" si="55"/>
        <v>Jan</v>
      </c>
    </row>
    <row r="461" spans="1:21" x14ac:dyDescent="0.3">
      <c r="A461">
        <v>71515</v>
      </c>
      <c r="B461" s="1">
        <v>43857</v>
      </c>
      <c r="C461" s="1" t="str">
        <f t="shared" si="50"/>
        <v>27-Jan-20</v>
      </c>
      <c r="D461" s="1" t="str">
        <f t="shared" si="51"/>
        <v>Monday</v>
      </c>
      <c r="E461" s="1" t="str">
        <f t="shared" si="52"/>
        <v>Weekday</v>
      </c>
      <c r="F461">
        <v>15068</v>
      </c>
      <c r="G461" t="s">
        <v>321</v>
      </c>
      <c r="H461" t="s">
        <v>146</v>
      </c>
      <c r="I461" t="s">
        <v>27</v>
      </c>
      <c r="J461" t="s">
        <v>28</v>
      </c>
      <c r="K461" t="s">
        <v>4</v>
      </c>
      <c r="L461" t="s">
        <v>1079</v>
      </c>
      <c r="M461">
        <v>1354</v>
      </c>
      <c r="N461" t="s">
        <v>14</v>
      </c>
      <c r="O461" s="2">
        <v>78.89</v>
      </c>
      <c r="P461" s="2">
        <v>1</v>
      </c>
      <c r="Q461" s="2">
        <f t="shared" si="49"/>
        <v>78.89</v>
      </c>
      <c r="R461" s="2">
        <v>36.159999849999998</v>
      </c>
      <c r="S461" s="2">
        <f t="shared" si="53"/>
        <v>42.730000150000002</v>
      </c>
      <c r="T461" s="2">
        <f t="shared" si="54"/>
        <v>36.159999849999998</v>
      </c>
      <c r="U461" t="str">
        <f t="shared" si="55"/>
        <v>Jan</v>
      </c>
    </row>
    <row r="462" spans="1:21" x14ac:dyDescent="0.3">
      <c r="A462">
        <v>71517</v>
      </c>
      <c r="B462" s="1">
        <v>43857</v>
      </c>
      <c r="C462" s="1" t="str">
        <f t="shared" si="50"/>
        <v>27-Jan-20</v>
      </c>
      <c r="D462" s="1" t="str">
        <f t="shared" si="51"/>
        <v>Monday</v>
      </c>
      <c r="E462" s="1" t="str">
        <f t="shared" si="52"/>
        <v>Weekday</v>
      </c>
      <c r="F462">
        <v>15070</v>
      </c>
      <c r="G462" t="s">
        <v>434</v>
      </c>
      <c r="H462" t="s">
        <v>146</v>
      </c>
      <c r="I462" t="s">
        <v>27</v>
      </c>
      <c r="J462" t="s">
        <v>28</v>
      </c>
      <c r="K462" t="s">
        <v>4</v>
      </c>
      <c r="L462" t="s">
        <v>1079</v>
      </c>
      <c r="M462">
        <v>1354</v>
      </c>
      <c r="N462" t="s">
        <v>14</v>
      </c>
      <c r="O462" s="2">
        <v>78.89</v>
      </c>
      <c r="P462" s="2">
        <v>1</v>
      </c>
      <c r="Q462" s="2">
        <f t="shared" si="49"/>
        <v>78.89</v>
      </c>
      <c r="R462" s="2">
        <v>36.159999849999998</v>
      </c>
      <c r="S462" s="2">
        <f t="shared" si="53"/>
        <v>42.730000150000002</v>
      </c>
      <c r="T462" s="2">
        <f t="shared" si="54"/>
        <v>36.159999849999998</v>
      </c>
      <c r="U462" t="str">
        <f t="shared" si="55"/>
        <v>Jan</v>
      </c>
    </row>
    <row r="463" spans="1:21" x14ac:dyDescent="0.3">
      <c r="A463">
        <v>71533</v>
      </c>
      <c r="B463" s="1">
        <v>43857</v>
      </c>
      <c r="C463" s="1" t="str">
        <f t="shared" si="50"/>
        <v>27-Jan-20</v>
      </c>
      <c r="D463" s="1" t="str">
        <f t="shared" si="51"/>
        <v>Monday</v>
      </c>
      <c r="E463" s="1" t="str">
        <f t="shared" si="52"/>
        <v>Weekday</v>
      </c>
      <c r="F463">
        <v>15086</v>
      </c>
      <c r="G463" t="s">
        <v>435</v>
      </c>
      <c r="H463" t="s">
        <v>146</v>
      </c>
      <c r="I463" t="s">
        <v>27</v>
      </c>
      <c r="J463" t="s">
        <v>28</v>
      </c>
      <c r="K463" t="s">
        <v>4</v>
      </c>
      <c r="L463" t="s">
        <v>1079</v>
      </c>
      <c r="M463">
        <v>1354</v>
      </c>
      <c r="N463" t="s">
        <v>14</v>
      </c>
      <c r="O463" s="2">
        <v>78.89</v>
      </c>
      <c r="P463" s="2">
        <v>1</v>
      </c>
      <c r="Q463" s="2">
        <f t="shared" si="49"/>
        <v>78.89</v>
      </c>
      <c r="R463" s="2">
        <v>36.159999849999998</v>
      </c>
      <c r="S463" s="2">
        <f t="shared" si="53"/>
        <v>42.730000150000002</v>
      </c>
      <c r="T463" s="2">
        <f t="shared" si="54"/>
        <v>36.159999849999998</v>
      </c>
      <c r="U463" t="str">
        <f t="shared" si="55"/>
        <v>Jan</v>
      </c>
    </row>
    <row r="464" spans="1:21" x14ac:dyDescent="0.3">
      <c r="A464">
        <v>16998</v>
      </c>
      <c r="B464" s="1">
        <v>43857</v>
      </c>
      <c r="C464" s="1" t="str">
        <f t="shared" si="50"/>
        <v>27-Jan-20</v>
      </c>
      <c r="D464" s="1" t="str">
        <f t="shared" si="51"/>
        <v>Monday</v>
      </c>
      <c r="E464" s="1" t="str">
        <f t="shared" si="52"/>
        <v>Weekday</v>
      </c>
      <c r="F464">
        <v>548</v>
      </c>
      <c r="G464" t="s">
        <v>436</v>
      </c>
      <c r="H464" t="s">
        <v>30</v>
      </c>
      <c r="I464" t="s">
        <v>27</v>
      </c>
      <c r="J464" t="s">
        <v>28</v>
      </c>
      <c r="K464" t="s">
        <v>4</v>
      </c>
      <c r="L464" t="s">
        <v>1076</v>
      </c>
      <c r="M464">
        <v>1004</v>
      </c>
      <c r="N464" t="s">
        <v>294</v>
      </c>
      <c r="O464" s="2">
        <v>460.58</v>
      </c>
      <c r="P464" s="2">
        <v>1</v>
      </c>
      <c r="Q464" s="2">
        <f t="shared" si="49"/>
        <v>460.58</v>
      </c>
      <c r="R464" s="2">
        <v>268.7900085</v>
      </c>
      <c r="S464" s="2">
        <f t="shared" si="53"/>
        <v>191.78999149999999</v>
      </c>
      <c r="T464" s="2">
        <f t="shared" si="54"/>
        <v>268.7900085</v>
      </c>
      <c r="U464" t="str">
        <f t="shared" si="55"/>
        <v>Jan</v>
      </c>
    </row>
    <row r="465" spans="1:21" x14ac:dyDescent="0.3">
      <c r="A465">
        <v>8906</v>
      </c>
      <c r="B465" s="1">
        <v>43857</v>
      </c>
      <c r="C465" s="1" t="str">
        <f t="shared" si="50"/>
        <v>27-Jan-20</v>
      </c>
      <c r="D465" s="1" t="str">
        <f t="shared" si="51"/>
        <v>Monday</v>
      </c>
      <c r="E465" s="1" t="str">
        <f t="shared" si="52"/>
        <v>Weekday</v>
      </c>
      <c r="F465">
        <v>2291</v>
      </c>
      <c r="G465" t="s">
        <v>437</v>
      </c>
      <c r="H465" t="s">
        <v>30</v>
      </c>
      <c r="I465" t="s">
        <v>27</v>
      </c>
      <c r="J465" t="s">
        <v>28</v>
      </c>
      <c r="K465" t="s">
        <v>44</v>
      </c>
      <c r="L465" t="s">
        <v>85</v>
      </c>
      <c r="M465">
        <v>502</v>
      </c>
      <c r="N465" t="s">
        <v>65</v>
      </c>
      <c r="O465" s="2">
        <v>65</v>
      </c>
      <c r="P465" s="2">
        <v>5</v>
      </c>
      <c r="Q465" s="2">
        <f t="shared" si="49"/>
        <v>325</v>
      </c>
      <c r="R465" s="2">
        <v>167.99999235000001</v>
      </c>
      <c r="S465" s="2">
        <f t="shared" si="53"/>
        <v>157.00000764999999</v>
      </c>
      <c r="T465" s="2">
        <f t="shared" si="54"/>
        <v>33.599998470000003</v>
      </c>
      <c r="U465" t="str">
        <f t="shared" si="55"/>
        <v>Jan</v>
      </c>
    </row>
    <row r="466" spans="1:21" x14ac:dyDescent="0.3">
      <c r="A466">
        <v>9063</v>
      </c>
      <c r="B466" s="1">
        <v>43857</v>
      </c>
      <c r="C466" s="1" t="str">
        <f t="shared" si="50"/>
        <v>27-Jan-20</v>
      </c>
      <c r="D466" s="1" t="str">
        <f t="shared" si="51"/>
        <v>Monday</v>
      </c>
      <c r="E466" s="1" t="str">
        <f t="shared" si="52"/>
        <v>Weekday</v>
      </c>
      <c r="F466">
        <v>5274</v>
      </c>
      <c r="G466" t="s">
        <v>162</v>
      </c>
      <c r="H466" t="s">
        <v>30</v>
      </c>
      <c r="I466" t="s">
        <v>27</v>
      </c>
      <c r="J466" t="s">
        <v>28</v>
      </c>
      <c r="K466" t="s">
        <v>44</v>
      </c>
      <c r="L466" t="s">
        <v>438</v>
      </c>
      <c r="M466">
        <v>564</v>
      </c>
      <c r="N466" t="s">
        <v>10</v>
      </c>
      <c r="O466" s="2">
        <v>30</v>
      </c>
      <c r="P466" s="2">
        <v>5</v>
      </c>
      <c r="Q466" s="2">
        <f t="shared" si="49"/>
        <v>150</v>
      </c>
      <c r="R466" s="2">
        <v>92.650003450000014</v>
      </c>
      <c r="S466" s="2">
        <f t="shared" si="53"/>
        <v>57.349996549999986</v>
      </c>
      <c r="T466" s="2">
        <f t="shared" si="54"/>
        <v>18.530000690000001</v>
      </c>
      <c r="U466" t="str">
        <f t="shared" si="55"/>
        <v>Jan</v>
      </c>
    </row>
    <row r="467" spans="1:21" x14ac:dyDescent="0.3">
      <c r="A467">
        <v>7980</v>
      </c>
      <c r="B467" s="1">
        <v>43857</v>
      </c>
      <c r="C467" s="1" t="str">
        <f t="shared" si="50"/>
        <v>27-Jan-20</v>
      </c>
      <c r="D467" s="1" t="str">
        <f t="shared" si="51"/>
        <v>Monday</v>
      </c>
      <c r="E467" s="1" t="str">
        <f t="shared" si="52"/>
        <v>Weekday</v>
      </c>
      <c r="F467">
        <v>5828</v>
      </c>
      <c r="G467" t="s">
        <v>254</v>
      </c>
      <c r="H467" t="s">
        <v>30</v>
      </c>
      <c r="I467" t="s">
        <v>27</v>
      </c>
      <c r="J467" t="s">
        <v>28</v>
      </c>
      <c r="K467" t="s">
        <v>44</v>
      </c>
      <c r="L467" t="s">
        <v>57</v>
      </c>
      <c r="M467">
        <v>191</v>
      </c>
      <c r="N467" t="s">
        <v>65</v>
      </c>
      <c r="O467" s="2">
        <v>85</v>
      </c>
      <c r="P467" s="2">
        <v>5</v>
      </c>
      <c r="Q467" s="2">
        <f t="shared" si="49"/>
        <v>425</v>
      </c>
      <c r="R467" s="2">
        <v>273.89999399999999</v>
      </c>
      <c r="S467" s="2">
        <f t="shared" si="53"/>
        <v>151.10000600000001</v>
      </c>
      <c r="T467" s="2">
        <f t="shared" si="54"/>
        <v>54.779998800000001</v>
      </c>
      <c r="U467" t="str">
        <f t="shared" si="55"/>
        <v>Jan</v>
      </c>
    </row>
    <row r="468" spans="1:21" x14ac:dyDescent="0.3">
      <c r="A468">
        <v>10580</v>
      </c>
      <c r="B468" s="1">
        <v>43857</v>
      </c>
      <c r="C468" s="1" t="str">
        <f t="shared" si="50"/>
        <v>27-Jan-20</v>
      </c>
      <c r="D468" s="1" t="str">
        <f t="shared" si="51"/>
        <v>Monday</v>
      </c>
      <c r="E468" s="1" t="str">
        <f t="shared" si="52"/>
        <v>Weekday</v>
      </c>
      <c r="F468">
        <v>9556</v>
      </c>
      <c r="G468" t="s">
        <v>390</v>
      </c>
      <c r="H468" t="s">
        <v>30</v>
      </c>
      <c r="I468" t="s">
        <v>27</v>
      </c>
      <c r="J468" t="s">
        <v>28</v>
      </c>
      <c r="K468" t="s">
        <v>4</v>
      </c>
      <c r="L468" t="s">
        <v>9</v>
      </c>
      <c r="M468">
        <v>403</v>
      </c>
      <c r="N468" t="s">
        <v>10</v>
      </c>
      <c r="O468" s="2">
        <v>133.37</v>
      </c>
      <c r="P468" s="2">
        <v>1</v>
      </c>
      <c r="Q468" s="2">
        <f t="shared" si="49"/>
        <v>133.37</v>
      </c>
      <c r="R468" s="2">
        <v>84.590000149999995</v>
      </c>
      <c r="S468" s="2">
        <f t="shared" si="53"/>
        <v>48.77999985000001</v>
      </c>
      <c r="T468" s="2">
        <f t="shared" si="54"/>
        <v>84.590000149999995</v>
      </c>
      <c r="U468" t="str">
        <f t="shared" si="55"/>
        <v>Jan</v>
      </c>
    </row>
    <row r="469" spans="1:21" x14ac:dyDescent="0.3">
      <c r="A469">
        <v>14193</v>
      </c>
      <c r="B469" s="1">
        <v>43857</v>
      </c>
      <c r="C469" s="1" t="str">
        <f t="shared" si="50"/>
        <v>27-Jan-20</v>
      </c>
      <c r="D469" s="1" t="str">
        <f t="shared" si="51"/>
        <v>Monday</v>
      </c>
      <c r="E469" s="1" t="str">
        <f t="shared" si="52"/>
        <v>Weekday</v>
      </c>
      <c r="F469">
        <v>10928</v>
      </c>
      <c r="G469" t="s">
        <v>7</v>
      </c>
      <c r="H469" t="s">
        <v>30</v>
      </c>
      <c r="I469" t="s">
        <v>27</v>
      </c>
      <c r="J469" t="s">
        <v>28</v>
      </c>
      <c r="K469" t="s">
        <v>4</v>
      </c>
      <c r="L469" t="s">
        <v>1076</v>
      </c>
      <c r="M469">
        <v>1004</v>
      </c>
      <c r="N469" t="s">
        <v>294</v>
      </c>
      <c r="O469" s="2">
        <v>460.58</v>
      </c>
      <c r="P469" s="2">
        <v>1</v>
      </c>
      <c r="Q469" s="2">
        <f t="shared" si="49"/>
        <v>460.58</v>
      </c>
      <c r="R469" s="2">
        <v>268.7900085</v>
      </c>
      <c r="S469" s="2">
        <f t="shared" si="53"/>
        <v>191.78999149999999</v>
      </c>
      <c r="T469" s="2">
        <f t="shared" si="54"/>
        <v>268.7900085</v>
      </c>
      <c r="U469" t="str">
        <f t="shared" si="55"/>
        <v>Jan</v>
      </c>
    </row>
    <row r="470" spans="1:21" x14ac:dyDescent="0.3">
      <c r="A470">
        <v>1797</v>
      </c>
      <c r="B470" s="1">
        <v>43857</v>
      </c>
      <c r="C470" s="1" t="str">
        <f t="shared" si="50"/>
        <v>27-Jan-20</v>
      </c>
      <c r="D470" s="1" t="str">
        <f t="shared" si="51"/>
        <v>Monday</v>
      </c>
      <c r="E470" s="1" t="str">
        <f t="shared" si="52"/>
        <v>Weekday</v>
      </c>
      <c r="F470">
        <v>11793</v>
      </c>
      <c r="G470" t="s">
        <v>339</v>
      </c>
      <c r="H470" t="s">
        <v>30</v>
      </c>
      <c r="I470" t="s">
        <v>27</v>
      </c>
      <c r="J470" t="s">
        <v>28</v>
      </c>
      <c r="K470" t="s">
        <v>44</v>
      </c>
      <c r="L470" t="s">
        <v>439</v>
      </c>
      <c r="M470">
        <v>886</v>
      </c>
      <c r="N470" t="s">
        <v>6</v>
      </c>
      <c r="O470" s="2">
        <v>52.99</v>
      </c>
      <c r="P470" s="2">
        <v>5</v>
      </c>
      <c r="Q470" s="2">
        <f t="shared" si="49"/>
        <v>264.95</v>
      </c>
      <c r="R470" s="2">
        <v>179.30000304999999</v>
      </c>
      <c r="S470" s="2">
        <f t="shared" si="53"/>
        <v>85.649996950000002</v>
      </c>
      <c r="T470" s="2">
        <f t="shared" si="54"/>
        <v>35.86000061</v>
      </c>
      <c r="U470" t="str">
        <f t="shared" si="55"/>
        <v>Jan</v>
      </c>
    </row>
    <row r="471" spans="1:21" x14ac:dyDescent="0.3">
      <c r="A471">
        <v>68977</v>
      </c>
      <c r="B471" s="1">
        <v>43857</v>
      </c>
      <c r="C471" s="1" t="str">
        <f t="shared" si="50"/>
        <v>27-Jan-20</v>
      </c>
      <c r="D471" s="1" t="str">
        <f t="shared" si="51"/>
        <v>Monday</v>
      </c>
      <c r="E471" s="1" t="str">
        <f t="shared" si="52"/>
        <v>Weekday</v>
      </c>
      <c r="F471">
        <v>12530</v>
      </c>
      <c r="G471" t="s">
        <v>440</v>
      </c>
      <c r="H471" t="s">
        <v>30</v>
      </c>
      <c r="I471" t="s">
        <v>27</v>
      </c>
      <c r="J471" t="s">
        <v>28</v>
      </c>
      <c r="K471" t="s">
        <v>4</v>
      </c>
      <c r="L471" t="s">
        <v>441</v>
      </c>
      <c r="M471">
        <v>1346</v>
      </c>
      <c r="N471" t="s">
        <v>878</v>
      </c>
      <c r="O471" s="2">
        <v>12.89</v>
      </c>
      <c r="P471" s="2">
        <v>1</v>
      </c>
      <c r="Q471" s="2">
        <f t="shared" si="49"/>
        <v>12.89</v>
      </c>
      <c r="R471" s="2">
        <v>6.7600002290000001</v>
      </c>
      <c r="S471" s="2">
        <f t="shared" si="53"/>
        <v>6.1299997710000005</v>
      </c>
      <c r="T471" s="2">
        <f t="shared" si="54"/>
        <v>6.7600002290000001</v>
      </c>
      <c r="U471" t="str">
        <f t="shared" si="55"/>
        <v>Jan</v>
      </c>
    </row>
    <row r="472" spans="1:21" x14ac:dyDescent="0.3">
      <c r="A472">
        <v>68996</v>
      </c>
      <c r="B472" s="1">
        <v>43857</v>
      </c>
      <c r="C472" s="1" t="str">
        <f t="shared" si="50"/>
        <v>27-Jan-20</v>
      </c>
      <c r="D472" s="1" t="str">
        <f t="shared" si="51"/>
        <v>Monday</v>
      </c>
      <c r="E472" s="1" t="str">
        <f t="shared" si="52"/>
        <v>Weekday</v>
      </c>
      <c r="F472">
        <v>12549</v>
      </c>
      <c r="G472" t="s">
        <v>317</v>
      </c>
      <c r="H472" t="s">
        <v>30</v>
      </c>
      <c r="I472" t="s">
        <v>27</v>
      </c>
      <c r="J472" t="s">
        <v>28</v>
      </c>
      <c r="K472" t="s">
        <v>4</v>
      </c>
      <c r="L472" t="s">
        <v>441</v>
      </c>
      <c r="M472">
        <v>1346</v>
      </c>
      <c r="N472" t="s">
        <v>878</v>
      </c>
      <c r="O472" s="2">
        <v>12.89</v>
      </c>
      <c r="P472" s="2">
        <v>1</v>
      </c>
      <c r="Q472" s="2">
        <f t="shared" si="49"/>
        <v>12.89</v>
      </c>
      <c r="R472" s="2">
        <v>6.7600002290000001</v>
      </c>
      <c r="S472" s="2">
        <f t="shared" si="53"/>
        <v>6.1299997710000005</v>
      </c>
      <c r="T472" s="2">
        <f t="shared" si="54"/>
        <v>6.7600002290000001</v>
      </c>
      <c r="U472" t="str">
        <f t="shared" si="55"/>
        <v>Jan</v>
      </c>
    </row>
    <row r="473" spans="1:21" x14ac:dyDescent="0.3">
      <c r="A473">
        <v>69057</v>
      </c>
      <c r="B473" s="1">
        <v>43857</v>
      </c>
      <c r="C473" s="1" t="str">
        <f t="shared" si="50"/>
        <v>27-Jan-20</v>
      </c>
      <c r="D473" s="1" t="str">
        <f t="shared" si="51"/>
        <v>Monday</v>
      </c>
      <c r="E473" s="1" t="str">
        <f t="shared" si="52"/>
        <v>Weekday</v>
      </c>
      <c r="F473">
        <v>12610</v>
      </c>
      <c r="G473" t="s">
        <v>442</v>
      </c>
      <c r="H473" t="s">
        <v>30</v>
      </c>
      <c r="I473" t="s">
        <v>27</v>
      </c>
      <c r="J473" t="s">
        <v>28</v>
      </c>
      <c r="K473" t="s">
        <v>4</v>
      </c>
      <c r="L473" t="s">
        <v>441</v>
      </c>
      <c r="M473">
        <v>1346</v>
      </c>
      <c r="N473" t="s">
        <v>878</v>
      </c>
      <c r="O473" s="2">
        <v>12.89</v>
      </c>
      <c r="P473" s="2">
        <v>1</v>
      </c>
      <c r="Q473" s="2">
        <f t="shared" si="49"/>
        <v>12.89</v>
      </c>
      <c r="R473" s="2">
        <v>6.7600002290000001</v>
      </c>
      <c r="S473" s="2">
        <f t="shared" si="53"/>
        <v>6.1299997710000005</v>
      </c>
      <c r="T473" s="2">
        <f t="shared" si="54"/>
        <v>6.7600002290000001</v>
      </c>
      <c r="U473" t="str">
        <f t="shared" si="55"/>
        <v>Jan</v>
      </c>
    </row>
    <row r="474" spans="1:21" x14ac:dyDescent="0.3">
      <c r="A474">
        <v>69170</v>
      </c>
      <c r="B474" s="1">
        <v>43857</v>
      </c>
      <c r="C474" s="1" t="str">
        <f t="shared" si="50"/>
        <v>27-Jan-20</v>
      </c>
      <c r="D474" s="1" t="str">
        <f t="shared" si="51"/>
        <v>Monday</v>
      </c>
      <c r="E474" s="1" t="str">
        <f t="shared" si="52"/>
        <v>Weekday</v>
      </c>
      <c r="F474">
        <v>12723</v>
      </c>
      <c r="G474" t="s">
        <v>443</v>
      </c>
      <c r="H474" t="s">
        <v>30</v>
      </c>
      <c r="I474" t="s">
        <v>27</v>
      </c>
      <c r="J474" t="s">
        <v>28</v>
      </c>
      <c r="K474" t="s">
        <v>4</v>
      </c>
      <c r="L474" t="s">
        <v>441</v>
      </c>
      <c r="M474">
        <v>1346</v>
      </c>
      <c r="N474" t="s">
        <v>878</v>
      </c>
      <c r="O474" s="2">
        <v>12.89</v>
      </c>
      <c r="P474" s="2">
        <v>1</v>
      </c>
      <c r="Q474" s="2">
        <f t="shared" si="49"/>
        <v>12.89</v>
      </c>
      <c r="R474" s="2">
        <v>6.7600002290000001</v>
      </c>
      <c r="S474" s="2">
        <f t="shared" si="53"/>
        <v>6.1299997710000005</v>
      </c>
      <c r="T474" s="2">
        <f t="shared" si="54"/>
        <v>6.7600002290000001</v>
      </c>
      <c r="U474" t="str">
        <f t="shared" si="55"/>
        <v>Jan</v>
      </c>
    </row>
    <row r="475" spans="1:21" x14ac:dyDescent="0.3">
      <c r="A475">
        <v>69285</v>
      </c>
      <c r="B475" s="1">
        <v>43857</v>
      </c>
      <c r="C475" s="1" t="str">
        <f t="shared" si="50"/>
        <v>27-Jan-20</v>
      </c>
      <c r="D475" s="1" t="str">
        <f t="shared" si="51"/>
        <v>Monday</v>
      </c>
      <c r="E475" s="1" t="str">
        <f t="shared" si="52"/>
        <v>Weekday</v>
      </c>
      <c r="F475">
        <v>12838</v>
      </c>
      <c r="G475" t="s">
        <v>444</v>
      </c>
      <c r="H475" t="s">
        <v>30</v>
      </c>
      <c r="I475" t="s">
        <v>27</v>
      </c>
      <c r="J475" t="s">
        <v>28</v>
      </c>
      <c r="K475" t="s">
        <v>4</v>
      </c>
      <c r="L475" t="s">
        <v>445</v>
      </c>
      <c r="M475">
        <v>1348</v>
      </c>
      <c r="N475" t="s">
        <v>65</v>
      </c>
      <c r="O475" s="2">
        <v>25.99</v>
      </c>
      <c r="P475" s="2">
        <v>1</v>
      </c>
      <c r="Q475" s="2">
        <f t="shared" si="49"/>
        <v>25.99</v>
      </c>
      <c r="R475" s="2">
        <v>16.790000920000001</v>
      </c>
      <c r="S475" s="2">
        <f t="shared" si="53"/>
        <v>9.1999990799999978</v>
      </c>
      <c r="T475" s="2">
        <f t="shared" si="54"/>
        <v>16.790000920000001</v>
      </c>
      <c r="U475" t="str">
        <f t="shared" si="55"/>
        <v>Jan</v>
      </c>
    </row>
    <row r="476" spans="1:21" x14ac:dyDescent="0.3">
      <c r="A476">
        <v>69302</v>
      </c>
      <c r="B476" s="1">
        <v>43857</v>
      </c>
      <c r="C476" s="1" t="str">
        <f t="shared" si="50"/>
        <v>27-Jan-20</v>
      </c>
      <c r="D476" s="1" t="str">
        <f t="shared" si="51"/>
        <v>Monday</v>
      </c>
      <c r="E476" s="1" t="str">
        <f t="shared" si="52"/>
        <v>Weekday</v>
      </c>
      <c r="F476">
        <v>12855</v>
      </c>
      <c r="G476" t="s">
        <v>446</v>
      </c>
      <c r="H476" t="s">
        <v>30</v>
      </c>
      <c r="I476" t="s">
        <v>27</v>
      </c>
      <c r="J476" t="s">
        <v>28</v>
      </c>
      <c r="K476" t="s">
        <v>4</v>
      </c>
      <c r="L476" t="s">
        <v>445</v>
      </c>
      <c r="M476">
        <v>1348</v>
      </c>
      <c r="N476" t="s">
        <v>65</v>
      </c>
      <c r="O476" s="2">
        <v>25.99</v>
      </c>
      <c r="P476" s="2">
        <v>1</v>
      </c>
      <c r="Q476" s="2">
        <f t="shared" si="49"/>
        <v>25.99</v>
      </c>
      <c r="R476" s="2">
        <v>16.790000920000001</v>
      </c>
      <c r="S476" s="2">
        <f t="shared" si="53"/>
        <v>9.1999990799999978</v>
      </c>
      <c r="T476" s="2">
        <f t="shared" si="54"/>
        <v>16.790000920000001</v>
      </c>
      <c r="U476" t="str">
        <f t="shared" si="55"/>
        <v>Jan</v>
      </c>
    </row>
    <row r="477" spans="1:21" x14ac:dyDescent="0.3">
      <c r="A477">
        <v>12179</v>
      </c>
      <c r="B477" s="1">
        <v>43857</v>
      </c>
      <c r="C477" s="1" t="str">
        <f t="shared" si="50"/>
        <v>27-Jan-20</v>
      </c>
      <c r="D477" s="1" t="str">
        <f t="shared" si="51"/>
        <v>Monday</v>
      </c>
      <c r="E477" s="1" t="str">
        <f t="shared" si="52"/>
        <v>Weekday</v>
      </c>
      <c r="F477">
        <v>6310</v>
      </c>
      <c r="G477" t="s">
        <v>35</v>
      </c>
      <c r="H477" t="s">
        <v>121</v>
      </c>
      <c r="I477" t="s">
        <v>27</v>
      </c>
      <c r="J477" t="s">
        <v>3</v>
      </c>
      <c r="K477" t="s">
        <v>4</v>
      </c>
      <c r="L477" t="s">
        <v>42</v>
      </c>
      <c r="M477">
        <v>365</v>
      </c>
      <c r="N477" t="s">
        <v>10</v>
      </c>
      <c r="O477" s="2">
        <v>94.75</v>
      </c>
      <c r="P477" s="2">
        <v>5</v>
      </c>
      <c r="Q477" s="2">
        <f t="shared" si="49"/>
        <v>473.75</v>
      </c>
      <c r="R477" s="2">
        <v>152.8499985</v>
      </c>
      <c r="S477" s="2">
        <f t="shared" si="53"/>
        <v>320.90000150000003</v>
      </c>
      <c r="T477" s="2">
        <f t="shared" si="54"/>
        <v>30.5699997</v>
      </c>
      <c r="U477" t="str">
        <f t="shared" si="55"/>
        <v>Jan</v>
      </c>
    </row>
    <row r="478" spans="1:21" x14ac:dyDescent="0.3">
      <c r="A478">
        <v>76870</v>
      </c>
      <c r="B478" s="1">
        <v>43857</v>
      </c>
      <c r="C478" s="1" t="str">
        <f t="shared" si="50"/>
        <v>27-Jan-20</v>
      </c>
      <c r="D478" s="1" t="str">
        <f t="shared" si="51"/>
        <v>Monday</v>
      </c>
      <c r="E478" s="1" t="str">
        <f t="shared" si="52"/>
        <v>Weekday</v>
      </c>
      <c r="F478">
        <v>20423</v>
      </c>
      <c r="G478" t="s">
        <v>118</v>
      </c>
      <c r="H478" t="s">
        <v>447</v>
      </c>
      <c r="I478" t="s">
        <v>2</v>
      </c>
      <c r="J478" t="s">
        <v>3</v>
      </c>
      <c r="K478" t="s">
        <v>4</v>
      </c>
      <c r="L478" t="s">
        <v>411</v>
      </c>
      <c r="M478">
        <v>1363</v>
      </c>
      <c r="N478" t="s">
        <v>294</v>
      </c>
      <c r="O478" s="2">
        <v>139.9</v>
      </c>
      <c r="P478" s="2">
        <v>1</v>
      </c>
      <c r="Q478" s="2">
        <f t="shared" si="49"/>
        <v>139.9</v>
      </c>
      <c r="R478" s="2">
        <v>72.86000061</v>
      </c>
      <c r="S478" s="2">
        <f t="shared" si="53"/>
        <v>67.039999390000006</v>
      </c>
      <c r="T478" s="2">
        <f t="shared" si="54"/>
        <v>72.86000061</v>
      </c>
      <c r="U478" t="str">
        <f t="shared" si="55"/>
        <v>Jan</v>
      </c>
    </row>
    <row r="479" spans="1:21" x14ac:dyDescent="0.3">
      <c r="A479">
        <v>10014</v>
      </c>
      <c r="B479" s="1">
        <v>43857</v>
      </c>
      <c r="C479" s="1" t="str">
        <f t="shared" si="50"/>
        <v>27-Jan-20</v>
      </c>
      <c r="D479" s="1" t="str">
        <f t="shared" si="51"/>
        <v>Monday</v>
      </c>
      <c r="E479" s="1" t="str">
        <f t="shared" si="52"/>
        <v>Weekday</v>
      </c>
      <c r="F479">
        <v>10864</v>
      </c>
      <c r="G479" t="s">
        <v>397</v>
      </c>
      <c r="H479" t="s">
        <v>50</v>
      </c>
      <c r="I479" t="s">
        <v>2</v>
      </c>
      <c r="J479" t="s">
        <v>3</v>
      </c>
      <c r="K479" t="s">
        <v>44</v>
      </c>
      <c r="L479" t="s">
        <v>57</v>
      </c>
      <c r="M479">
        <v>191</v>
      </c>
      <c r="N479" t="s">
        <v>65</v>
      </c>
      <c r="O479" s="2">
        <v>85</v>
      </c>
      <c r="P479" s="2">
        <v>2</v>
      </c>
      <c r="Q479" s="2">
        <f t="shared" si="49"/>
        <v>170</v>
      </c>
      <c r="R479" s="2">
        <v>109.5599976</v>
      </c>
      <c r="S479" s="2">
        <f t="shared" si="53"/>
        <v>60.440002399999997</v>
      </c>
      <c r="T479" s="2">
        <f t="shared" si="54"/>
        <v>54.779998800000001</v>
      </c>
      <c r="U479" t="str">
        <f t="shared" si="55"/>
        <v>Jan</v>
      </c>
    </row>
    <row r="480" spans="1:21" x14ac:dyDescent="0.3">
      <c r="A480">
        <v>75863</v>
      </c>
      <c r="B480" s="1">
        <v>43857</v>
      </c>
      <c r="C480" s="1" t="str">
        <f t="shared" si="50"/>
        <v>27-Jan-20</v>
      </c>
      <c r="D480" s="1" t="str">
        <f t="shared" si="51"/>
        <v>Monday</v>
      </c>
      <c r="E480" s="1" t="str">
        <f t="shared" si="52"/>
        <v>Weekday</v>
      </c>
      <c r="F480">
        <v>19416</v>
      </c>
      <c r="G480" t="s">
        <v>448</v>
      </c>
      <c r="H480" t="s">
        <v>50</v>
      </c>
      <c r="I480" t="s">
        <v>2</v>
      </c>
      <c r="J480" t="s">
        <v>3</v>
      </c>
      <c r="K480" t="s">
        <v>4</v>
      </c>
      <c r="L480" t="s">
        <v>13</v>
      </c>
      <c r="M480">
        <v>1360</v>
      </c>
      <c r="N480" t="s">
        <v>14</v>
      </c>
      <c r="O480" s="2">
        <v>370</v>
      </c>
      <c r="P480" s="2">
        <v>1</v>
      </c>
      <c r="Q480" s="2">
        <f t="shared" si="49"/>
        <v>370</v>
      </c>
      <c r="R480" s="2">
        <v>249.0899963</v>
      </c>
      <c r="S480" s="2">
        <f t="shared" si="53"/>
        <v>120.9100037</v>
      </c>
      <c r="T480" s="2">
        <f t="shared" si="54"/>
        <v>249.0899963</v>
      </c>
      <c r="U480" t="str">
        <f t="shared" si="55"/>
        <v>Jan</v>
      </c>
    </row>
    <row r="481" spans="1:21" x14ac:dyDescent="0.3">
      <c r="A481">
        <v>19122</v>
      </c>
      <c r="B481" s="1">
        <v>43857</v>
      </c>
      <c r="C481" s="1" t="str">
        <f t="shared" si="50"/>
        <v>27-Jan-20</v>
      </c>
      <c r="D481" s="1" t="str">
        <f t="shared" si="51"/>
        <v>Monday</v>
      </c>
      <c r="E481" s="1" t="str">
        <f t="shared" si="52"/>
        <v>Weekday</v>
      </c>
      <c r="F481">
        <v>11686</v>
      </c>
      <c r="G481" t="s">
        <v>253</v>
      </c>
      <c r="H481" t="s">
        <v>222</v>
      </c>
      <c r="I481" t="s">
        <v>2</v>
      </c>
      <c r="J481" t="s">
        <v>3</v>
      </c>
      <c r="K481" t="s">
        <v>44</v>
      </c>
      <c r="L481" t="s">
        <v>42</v>
      </c>
      <c r="M481">
        <v>365</v>
      </c>
      <c r="N481" t="s">
        <v>10</v>
      </c>
      <c r="O481" s="2">
        <v>94.75</v>
      </c>
      <c r="P481" s="2">
        <v>4</v>
      </c>
      <c r="Q481" s="2">
        <f t="shared" si="49"/>
        <v>379</v>
      </c>
      <c r="R481" s="2">
        <v>122.2799988</v>
      </c>
      <c r="S481" s="2">
        <f t="shared" si="53"/>
        <v>256.72000120000001</v>
      </c>
      <c r="T481" s="2">
        <f t="shared" si="54"/>
        <v>30.5699997</v>
      </c>
      <c r="U481" t="str">
        <f t="shared" si="55"/>
        <v>Jan</v>
      </c>
    </row>
    <row r="482" spans="1:21" x14ac:dyDescent="0.3">
      <c r="A482">
        <v>75810</v>
      </c>
      <c r="B482" s="1">
        <v>43857</v>
      </c>
      <c r="C482" s="1" t="str">
        <f t="shared" si="50"/>
        <v>27-Jan-20</v>
      </c>
      <c r="D482" s="1" t="str">
        <f t="shared" si="51"/>
        <v>Monday</v>
      </c>
      <c r="E482" s="1" t="str">
        <f t="shared" si="52"/>
        <v>Weekday</v>
      </c>
      <c r="F482">
        <v>19363</v>
      </c>
      <c r="G482" t="s">
        <v>192</v>
      </c>
      <c r="H482" t="s">
        <v>449</v>
      </c>
      <c r="I482" t="s">
        <v>2</v>
      </c>
      <c r="J482" t="s">
        <v>3</v>
      </c>
      <c r="K482" t="s">
        <v>4</v>
      </c>
      <c r="L482" t="s">
        <v>13</v>
      </c>
      <c r="M482">
        <v>1360</v>
      </c>
      <c r="N482" t="s">
        <v>14</v>
      </c>
      <c r="O482" s="2">
        <v>370</v>
      </c>
      <c r="P482" s="2">
        <v>1</v>
      </c>
      <c r="Q482" s="2">
        <f t="shared" si="49"/>
        <v>370</v>
      </c>
      <c r="R482" s="2">
        <v>249.0899963</v>
      </c>
      <c r="S482" s="2">
        <f t="shared" si="53"/>
        <v>120.9100037</v>
      </c>
      <c r="T482" s="2">
        <f t="shared" si="54"/>
        <v>249.0899963</v>
      </c>
      <c r="U482" t="str">
        <f t="shared" si="55"/>
        <v>Jan</v>
      </c>
    </row>
    <row r="483" spans="1:21" x14ac:dyDescent="0.3">
      <c r="A483">
        <v>18448</v>
      </c>
      <c r="B483" s="1">
        <v>43857</v>
      </c>
      <c r="C483" s="1" t="str">
        <f t="shared" si="50"/>
        <v>27-Jan-20</v>
      </c>
      <c r="D483" s="1" t="str">
        <f t="shared" si="51"/>
        <v>Monday</v>
      </c>
      <c r="E483" s="1" t="str">
        <f t="shared" si="52"/>
        <v>Weekday</v>
      </c>
      <c r="F483">
        <v>4563</v>
      </c>
      <c r="G483" t="s">
        <v>216</v>
      </c>
      <c r="H483" t="s">
        <v>217</v>
      </c>
      <c r="I483" t="s">
        <v>2</v>
      </c>
      <c r="J483" t="s">
        <v>3</v>
      </c>
      <c r="K483" t="s">
        <v>4</v>
      </c>
      <c r="L483" t="s">
        <v>42</v>
      </c>
      <c r="M483">
        <v>365</v>
      </c>
      <c r="N483" t="s">
        <v>10</v>
      </c>
      <c r="O483" s="2">
        <v>94.75</v>
      </c>
      <c r="P483" s="2">
        <v>5</v>
      </c>
      <c r="Q483" s="2">
        <f t="shared" si="49"/>
        <v>473.75</v>
      </c>
      <c r="R483" s="2">
        <v>152.8499985</v>
      </c>
      <c r="S483" s="2">
        <f t="shared" si="53"/>
        <v>320.90000150000003</v>
      </c>
      <c r="T483" s="2">
        <f t="shared" si="54"/>
        <v>30.5699997</v>
      </c>
      <c r="U483" t="str">
        <f t="shared" si="55"/>
        <v>Jan</v>
      </c>
    </row>
    <row r="484" spans="1:21" x14ac:dyDescent="0.3">
      <c r="A484">
        <v>16369</v>
      </c>
      <c r="B484" s="1">
        <v>43857</v>
      </c>
      <c r="C484" s="1" t="str">
        <f t="shared" si="50"/>
        <v>27-Jan-20</v>
      </c>
      <c r="D484" s="1" t="str">
        <f t="shared" si="51"/>
        <v>Monday</v>
      </c>
      <c r="E484" s="1" t="str">
        <f t="shared" si="52"/>
        <v>Weekday</v>
      </c>
      <c r="F484">
        <v>9910</v>
      </c>
      <c r="G484" t="s">
        <v>302</v>
      </c>
      <c r="H484" t="s">
        <v>450</v>
      </c>
      <c r="I484" t="s">
        <v>2</v>
      </c>
      <c r="J484" t="s">
        <v>3</v>
      </c>
      <c r="K484" t="s">
        <v>4</v>
      </c>
      <c r="L484" t="s">
        <v>57</v>
      </c>
      <c r="M484">
        <v>191</v>
      </c>
      <c r="N484" t="s">
        <v>65</v>
      </c>
      <c r="O484" s="2">
        <v>85</v>
      </c>
      <c r="P484" s="2">
        <v>5</v>
      </c>
      <c r="Q484" s="2">
        <f t="shared" si="49"/>
        <v>425</v>
      </c>
      <c r="R484" s="2">
        <v>273.89999399999999</v>
      </c>
      <c r="S484" s="2">
        <f t="shared" si="53"/>
        <v>151.10000600000001</v>
      </c>
      <c r="T484" s="2">
        <f t="shared" si="54"/>
        <v>54.779998800000001</v>
      </c>
      <c r="U484" t="str">
        <f t="shared" si="55"/>
        <v>Jan</v>
      </c>
    </row>
    <row r="485" spans="1:21" x14ac:dyDescent="0.3">
      <c r="A485">
        <v>15443</v>
      </c>
      <c r="B485" s="1">
        <v>43857</v>
      </c>
      <c r="C485" s="1" t="str">
        <f t="shared" si="50"/>
        <v>27-Jan-20</v>
      </c>
      <c r="D485" s="1" t="str">
        <f t="shared" si="51"/>
        <v>Monday</v>
      </c>
      <c r="E485" s="1" t="str">
        <f t="shared" si="52"/>
        <v>Weekday</v>
      </c>
      <c r="F485">
        <v>2284</v>
      </c>
      <c r="G485" t="s">
        <v>451</v>
      </c>
      <c r="H485" t="s">
        <v>452</v>
      </c>
      <c r="I485" t="s">
        <v>2</v>
      </c>
      <c r="J485" t="s">
        <v>3</v>
      </c>
      <c r="K485" t="s">
        <v>44</v>
      </c>
      <c r="L485" t="s">
        <v>85</v>
      </c>
      <c r="M485">
        <v>502</v>
      </c>
      <c r="N485" t="s">
        <v>65</v>
      </c>
      <c r="O485" s="2">
        <v>65</v>
      </c>
      <c r="P485" s="2">
        <v>4</v>
      </c>
      <c r="Q485" s="2">
        <f t="shared" si="49"/>
        <v>260</v>
      </c>
      <c r="R485" s="2">
        <v>134.39999388000001</v>
      </c>
      <c r="S485" s="2">
        <f t="shared" si="53"/>
        <v>125.60000611999999</v>
      </c>
      <c r="T485" s="2">
        <f t="shared" si="54"/>
        <v>33.599998470000003</v>
      </c>
      <c r="U485" t="str">
        <f t="shared" si="55"/>
        <v>Jan</v>
      </c>
    </row>
    <row r="486" spans="1:21" x14ac:dyDescent="0.3">
      <c r="A486">
        <v>18482</v>
      </c>
      <c r="B486" s="1">
        <v>43857</v>
      </c>
      <c r="C486" s="1" t="str">
        <f t="shared" si="50"/>
        <v>27-Jan-20</v>
      </c>
      <c r="D486" s="1" t="str">
        <f t="shared" si="51"/>
        <v>Monday</v>
      </c>
      <c r="E486" s="1" t="str">
        <f t="shared" si="52"/>
        <v>Weekday</v>
      </c>
      <c r="F486">
        <v>3369</v>
      </c>
      <c r="G486" t="s">
        <v>453</v>
      </c>
      <c r="H486" t="s">
        <v>43</v>
      </c>
      <c r="I486" t="s">
        <v>2</v>
      </c>
      <c r="J486" t="s">
        <v>3</v>
      </c>
      <c r="K486" t="s">
        <v>44</v>
      </c>
      <c r="L486" t="s">
        <v>85</v>
      </c>
      <c r="M486">
        <v>502</v>
      </c>
      <c r="N486" t="s">
        <v>65</v>
      </c>
      <c r="O486" s="2">
        <v>65</v>
      </c>
      <c r="P486" s="2">
        <v>4</v>
      </c>
      <c r="Q486" s="2">
        <f t="shared" si="49"/>
        <v>260</v>
      </c>
      <c r="R486" s="2">
        <v>134.39999388000001</v>
      </c>
      <c r="S486" s="2">
        <f t="shared" si="53"/>
        <v>125.60000611999999</v>
      </c>
      <c r="T486" s="2">
        <f t="shared" si="54"/>
        <v>33.599998470000003</v>
      </c>
      <c r="U486" t="str">
        <f t="shared" si="55"/>
        <v>Jan</v>
      </c>
    </row>
    <row r="487" spans="1:21" x14ac:dyDescent="0.3">
      <c r="A487">
        <v>14210</v>
      </c>
      <c r="B487" s="1">
        <v>43857</v>
      </c>
      <c r="C487" s="1" t="str">
        <f t="shared" si="50"/>
        <v>27-Jan-20</v>
      </c>
      <c r="D487" s="1" t="str">
        <f t="shared" si="51"/>
        <v>Monday</v>
      </c>
      <c r="E487" s="1" t="str">
        <f t="shared" si="52"/>
        <v>Weekday</v>
      </c>
      <c r="F487">
        <v>11654</v>
      </c>
      <c r="G487" t="s">
        <v>55</v>
      </c>
      <c r="H487" t="s">
        <v>111</v>
      </c>
      <c r="I487" t="s">
        <v>2</v>
      </c>
      <c r="J487" t="s">
        <v>3</v>
      </c>
      <c r="K487" t="s">
        <v>44</v>
      </c>
      <c r="L487" t="s">
        <v>104</v>
      </c>
      <c r="M487">
        <v>273</v>
      </c>
      <c r="N487" t="s">
        <v>65</v>
      </c>
      <c r="O487" s="2">
        <v>54.99</v>
      </c>
      <c r="P487" s="2">
        <v>4</v>
      </c>
      <c r="Q487" s="2">
        <f t="shared" si="49"/>
        <v>219.96</v>
      </c>
      <c r="R487" s="2">
        <v>103.32000732</v>
      </c>
      <c r="S487" s="2">
        <f t="shared" si="53"/>
        <v>116.63999268000001</v>
      </c>
      <c r="T487" s="2">
        <f t="shared" si="54"/>
        <v>25.83000183</v>
      </c>
      <c r="U487" t="str">
        <f t="shared" si="55"/>
        <v>Jan</v>
      </c>
    </row>
    <row r="488" spans="1:21" x14ac:dyDescent="0.3">
      <c r="A488">
        <v>52772</v>
      </c>
      <c r="B488" s="1">
        <v>43856</v>
      </c>
      <c r="C488" s="1" t="str">
        <f t="shared" si="50"/>
        <v>26-Jan-20</v>
      </c>
      <c r="D488" s="1" t="str">
        <f t="shared" si="51"/>
        <v>Sunday</v>
      </c>
      <c r="E488" s="1" t="str">
        <f t="shared" si="52"/>
        <v>Weekend</v>
      </c>
      <c r="F488">
        <v>27</v>
      </c>
      <c r="G488" t="s">
        <v>454</v>
      </c>
      <c r="H488" t="s">
        <v>30</v>
      </c>
      <c r="I488" t="s">
        <v>27</v>
      </c>
      <c r="J488" t="s">
        <v>28</v>
      </c>
      <c r="K488" t="s">
        <v>44</v>
      </c>
      <c r="L488" t="s">
        <v>85</v>
      </c>
      <c r="M488">
        <v>502</v>
      </c>
      <c r="N488" t="s">
        <v>65</v>
      </c>
      <c r="O488" s="2">
        <v>65</v>
      </c>
      <c r="P488" s="2">
        <v>5</v>
      </c>
      <c r="Q488" s="2">
        <f t="shared" si="49"/>
        <v>325</v>
      </c>
      <c r="R488" s="2">
        <v>167.99999235000001</v>
      </c>
      <c r="S488" s="2">
        <f t="shared" si="53"/>
        <v>157.00000764999999</v>
      </c>
      <c r="T488" s="2">
        <f t="shared" si="54"/>
        <v>33.599998470000003</v>
      </c>
      <c r="U488" t="str">
        <f t="shared" si="55"/>
        <v>Jan</v>
      </c>
    </row>
    <row r="489" spans="1:21" x14ac:dyDescent="0.3">
      <c r="A489">
        <v>16966</v>
      </c>
      <c r="B489" s="1">
        <v>43856</v>
      </c>
      <c r="C489" s="1" t="str">
        <f t="shared" si="50"/>
        <v>26-Jan-20</v>
      </c>
      <c r="D489" s="1" t="str">
        <f t="shared" si="51"/>
        <v>Sunday</v>
      </c>
      <c r="E489" s="1" t="str">
        <f t="shared" si="52"/>
        <v>Weekend</v>
      </c>
      <c r="F489">
        <v>1948</v>
      </c>
      <c r="G489" t="s">
        <v>7</v>
      </c>
      <c r="H489" t="s">
        <v>30</v>
      </c>
      <c r="I489" t="s">
        <v>27</v>
      </c>
      <c r="J489" t="s">
        <v>28</v>
      </c>
      <c r="K489" t="s">
        <v>4</v>
      </c>
      <c r="L489" t="s">
        <v>9</v>
      </c>
      <c r="M489">
        <v>403</v>
      </c>
      <c r="N489" t="s">
        <v>10</v>
      </c>
      <c r="O489" s="2">
        <v>133.37</v>
      </c>
      <c r="P489" s="2">
        <v>1</v>
      </c>
      <c r="Q489" s="2">
        <f t="shared" si="49"/>
        <v>133.37</v>
      </c>
      <c r="R489" s="2">
        <v>84.590000149999995</v>
      </c>
      <c r="S489" s="2">
        <f t="shared" si="53"/>
        <v>48.77999985000001</v>
      </c>
      <c r="T489" s="2">
        <f t="shared" si="54"/>
        <v>84.590000149999995</v>
      </c>
      <c r="U489" t="str">
        <f t="shared" si="55"/>
        <v>Jan</v>
      </c>
    </row>
    <row r="490" spans="1:21" x14ac:dyDescent="0.3">
      <c r="A490">
        <v>52250</v>
      </c>
      <c r="B490" s="1">
        <v>43856</v>
      </c>
      <c r="C490" s="1" t="str">
        <f t="shared" si="50"/>
        <v>26-Jan-20</v>
      </c>
      <c r="D490" s="1" t="str">
        <f t="shared" si="51"/>
        <v>Sunday</v>
      </c>
      <c r="E490" s="1" t="str">
        <f t="shared" si="52"/>
        <v>Weekend</v>
      </c>
      <c r="F490">
        <v>8274</v>
      </c>
      <c r="G490" t="s">
        <v>455</v>
      </c>
      <c r="H490" t="s">
        <v>30</v>
      </c>
      <c r="I490" t="s">
        <v>27</v>
      </c>
      <c r="J490" t="s">
        <v>28</v>
      </c>
      <c r="K490" t="s">
        <v>44</v>
      </c>
      <c r="L490" t="s">
        <v>85</v>
      </c>
      <c r="M490">
        <v>502</v>
      </c>
      <c r="N490" t="s">
        <v>65</v>
      </c>
      <c r="O490" s="2">
        <v>65</v>
      </c>
      <c r="P490" s="2">
        <v>5</v>
      </c>
      <c r="Q490" s="2">
        <f t="shared" si="49"/>
        <v>325</v>
      </c>
      <c r="R490" s="2">
        <v>167.99999235000001</v>
      </c>
      <c r="S490" s="2">
        <f t="shared" si="53"/>
        <v>157.00000764999999</v>
      </c>
      <c r="T490" s="2">
        <f t="shared" si="54"/>
        <v>33.599998470000003</v>
      </c>
      <c r="U490" t="str">
        <f t="shared" si="55"/>
        <v>Jan</v>
      </c>
    </row>
    <row r="491" spans="1:21" x14ac:dyDescent="0.3">
      <c r="A491">
        <v>18387</v>
      </c>
      <c r="B491" s="1">
        <v>43856</v>
      </c>
      <c r="C491" s="1" t="str">
        <f t="shared" si="50"/>
        <v>26-Jan-20</v>
      </c>
      <c r="D491" s="1" t="str">
        <f t="shared" si="51"/>
        <v>Sunday</v>
      </c>
      <c r="E491" s="1" t="str">
        <f t="shared" si="52"/>
        <v>Weekend</v>
      </c>
      <c r="F491">
        <v>8302</v>
      </c>
      <c r="G491" t="s">
        <v>456</v>
      </c>
      <c r="H491" t="s">
        <v>30</v>
      </c>
      <c r="I491" t="s">
        <v>27</v>
      </c>
      <c r="J491" t="s">
        <v>28</v>
      </c>
      <c r="K491" t="s">
        <v>4</v>
      </c>
      <c r="L491" t="s">
        <v>1076</v>
      </c>
      <c r="M491">
        <v>1004</v>
      </c>
      <c r="N491" t="s">
        <v>294</v>
      </c>
      <c r="O491" s="2">
        <v>460.58</v>
      </c>
      <c r="P491" s="2">
        <v>1</v>
      </c>
      <c r="Q491" s="2">
        <f t="shared" si="49"/>
        <v>460.58</v>
      </c>
      <c r="R491" s="2">
        <v>268.7900085</v>
      </c>
      <c r="S491" s="2">
        <f t="shared" si="53"/>
        <v>191.78999149999999</v>
      </c>
      <c r="T491" s="2">
        <f t="shared" si="54"/>
        <v>268.7900085</v>
      </c>
      <c r="U491" t="str">
        <f t="shared" si="55"/>
        <v>Jan</v>
      </c>
    </row>
    <row r="492" spans="1:21" x14ac:dyDescent="0.3">
      <c r="A492">
        <v>12108</v>
      </c>
      <c r="B492" s="1">
        <v>43856</v>
      </c>
      <c r="C492" s="1" t="str">
        <f t="shared" si="50"/>
        <v>26-Jan-20</v>
      </c>
      <c r="D492" s="1" t="str">
        <f t="shared" si="51"/>
        <v>Sunday</v>
      </c>
      <c r="E492" s="1" t="str">
        <f t="shared" si="52"/>
        <v>Weekend</v>
      </c>
      <c r="F492">
        <v>4631</v>
      </c>
      <c r="G492" t="s">
        <v>7</v>
      </c>
      <c r="H492" t="s">
        <v>77</v>
      </c>
      <c r="I492" t="s">
        <v>27</v>
      </c>
      <c r="J492" t="s">
        <v>3</v>
      </c>
      <c r="K492" t="s">
        <v>4</v>
      </c>
      <c r="L492" t="s">
        <v>9</v>
      </c>
      <c r="M492">
        <v>403</v>
      </c>
      <c r="N492" t="s">
        <v>10</v>
      </c>
      <c r="O492" s="2">
        <v>133.37</v>
      </c>
      <c r="P492" s="2">
        <v>1</v>
      </c>
      <c r="Q492" s="2">
        <f t="shared" si="49"/>
        <v>133.37</v>
      </c>
      <c r="R492" s="2">
        <v>84.590000149999995</v>
      </c>
      <c r="S492" s="2">
        <f t="shared" si="53"/>
        <v>48.77999985000001</v>
      </c>
      <c r="T492" s="2">
        <f t="shared" si="54"/>
        <v>84.590000149999995</v>
      </c>
      <c r="U492" t="str">
        <f t="shared" si="55"/>
        <v>Jan</v>
      </c>
    </row>
    <row r="493" spans="1:21" x14ac:dyDescent="0.3">
      <c r="A493">
        <v>12108</v>
      </c>
      <c r="B493" s="1">
        <v>43856</v>
      </c>
      <c r="C493" s="1" t="str">
        <f t="shared" si="50"/>
        <v>26-Jan-20</v>
      </c>
      <c r="D493" s="1" t="str">
        <f t="shared" si="51"/>
        <v>Sunday</v>
      </c>
      <c r="E493" s="1" t="str">
        <f t="shared" si="52"/>
        <v>Weekend</v>
      </c>
      <c r="F493">
        <v>4631</v>
      </c>
      <c r="G493" t="s">
        <v>7</v>
      </c>
      <c r="H493" t="s">
        <v>77</v>
      </c>
      <c r="I493" t="s">
        <v>27</v>
      </c>
      <c r="J493" t="s">
        <v>3</v>
      </c>
      <c r="K493" t="s">
        <v>4</v>
      </c>
      <c r="L493" t="s">
        <v>9</v>
      </c>
      <c r="M493">
        <v>403</v>
      </c>
      <c r="N493" t="s">
        <v>10</v>
      </c>
      <c r="O493" s="2">
        <v>133.37</v>
      </c>
      <c r="P493" s="2">
        <v>1</v>
      </c>
      <c r="Q493" s="2">
        <f t="shared" si="49"/>
        <v>133.37</v>
      </c>
      <c r="R493" s="2">
        <v>84.590000149999995</v>
      </c>
      <c r="S493" s="2">
        <f t="shared" si="53"/>
        <v>48.77999985000001</v>
      </c>
      <c r="T493" s="2">
        <f t="shared" si="54"/>
        <v>84.590000149999995</v>
      </c>
      <c r="U493" t="str">
        <f t="shared" si="55"/>
        <v>Jan</v>
      </c>
    </row>
    <row r="494" spans="1:21" x14ac:dyDescent="0.3">
      <c r="A494">
        <v>75864</v>
      </c>
      <c r="B494" s="1">
        <v>43856</v>
      </c>
      <c r="C494" s="1" t="str">
        <f t="shared" si="50"/>
        <v>26-Jan-20</v>
      </c>
      <c r="D494" s="1" t="str">
        <f t="shared" si="51"/>
        <v>Sunday</v>
      </c>
      <c r="E494" s="1" t="str">
        <f t="shared" si="52"/>
        <v>Weekend</v>
      </c>
      <c r="F494">
        <v>19417</v>
      </c>
      <c r="G494" t="s">
        <v>457</v>
      </c>
      <c r="H494" t="s">
        <v>39</v>
      </c>
      <c r="I494" t="s">
        <v>27</v>
      </c>
      <c r="J494" t="s">
        <v>3</v>
      </c>
      <c r="K494" t="s">
        <v>44</v>
      </c>
      <c r="L494" t="s">
        <v>13</v>
      </c>
      <c r="M494">
        <v>1360</v>
      </c>
      <c r="N494" t="s">
        <v>14</v>
      </c>
      <c r="O494" s="2">
        <v>370</v>
      </c>
      <c r="P494" s="2">
        <v>1</v>
      </c>
      <c r="Q494" s="2">
        <f t="shared" si="49"/>
        <v>370</v>
      </c>
      <c r="R494" s="2">
        <v>249.0899963</v>
      </c>
      <c r="S494" s="2">
        <f t="shared" si="53"/>
        <v>120.9100037</v>
      </c>
      <c r="T494" s="2">
        <f t="shared" si="54"/>
        <v>249.0899963</v>
      </c>
      <c r="U494" t="str">
        <f t="shared" si="55"/>
        <v>Jan</v>
      </c>
    </row>
    <row r="495" spans="1:21" x14ac:dyDescent="0.3">
      <c r="A495">
        <v>19973</v>
      </c>
      <c r="B495" s="1">
        <v>43856</v>
      </c>
      <c r="C495" s="1" t="str">
        <f t="shared" si="50"/>
        <v>26-Jan-20</v>
      </c>
      <c r="D495" s="1" t="str">
        <f t="shared" si="51"/>
        <v>Sunday</v>
      </c>
      <c r="E495" s="1" t="str">
        <f t="shared" si="52"/>
        <v>Weekend</v>
      </c>
      <c r="F495">
        <v>3868</v>
      </c>
      <c r="G495" t="s">
        <v>7</v>
      </c>
      <c r="H495" t="s">
        <v>458</v>
      </c>
      <c r="I495" t="s">
        <v>2</v>
      </c>
      <c r="J495" t="s">
        <v>3</v>
      </c>
      <c r="K495" t="s">
        <v>4</v>
      </c>
      <c r="L495" t="s">
        <v>42</v>
      </c>
      <c r="M495">
        <v>365</v>
      </c>
      <c r="N495" t="s">
        <v>10</v>
      </c>
      <c r="O495" s="2">
        <v>94.75</v>
      </c>
      <c r="P495" s="2">
        <v>5</v>
      </c>
      <c r="Q495" s="2">
        <f t="shared" si="49"/>
        <v>473.75</v>
      </c>
      <c r="R495" s="2">
        <v>152.8499985</v>
      </c>
      <c r="S495" s="2">
        <f t="shared" si="53"/>
        <v>320.90000150000003</v>
      </c>
      <c r="T495" s="2">
        <f t="shared" si="54"/>
        <v>30.5699997</v>
      </c>
      <c r="U495" t="str">
        <f t="shared" si="55"/>
        <v>Jan</v>
      </c>
    </row>
    <row r="496" spans="1:21" x14ac:dyDescent="0.3">
      <c r="A496">
        <v>12075</v>
      </c>
      <c r="B496" s="1">
        <v>43856</v>
      </c>
      <c r="C496" s="1" t="str">
        <f t="shared" si="50"/>
        <v>26-Jan-20</v>
      </c>
      <c r="D496" s="1" t="str">
        <f t="shared" si="51"/>
        <v>Sunday</v>
      </c>
      <c r="E496" s="1" t="str">
        <f t="shared" si="52"/>
        <v>Weekend</v>
      </c>
      <c r="F496">
        <v>11700</v>
      </c>
      <c r="G496" t="s">
        <v>7</v>
      </c>
      <c r="H496" t="s">
        <v>459</v>
      </c>
      <c r="I496" t="s">
        <v>2</v>
      </c>
      <c r="J496" t="s">
        <v>3</v>
      </c>
      <c r="K496" t="s">
        <v>44</v>
      </c>
      <c r="L496" t="s">
        <v>42</v>
      </c>
      <c r="M496">
        <v>365</v>
      </c>
      <c r="N496" t="s">
        <v>10</v>
      </c>
      <c r="O496" s="2">
        <v>94.75</v>
      </c>
      <c r="P496" s="2">
        <v>4</v>
      </c>
      <c r="Q496" s="2">
        <f t="shared" si="49"/>
        <v>379</v>
      </c>
      <c r="R496" s="2">
        <v>122.2799988</v>
      </c>
      <c r="S496" s="2">
        <f t="shared" si="53"/>
        <v>256.72000120000001</v>
      </c>
      <c r="T496" s="2">
        <f t="shared" si="54"/>
        <v>30.5699997</v>
      </c>
      <c r="U496" t="str">
        <f t="shared" si="55"/>
        <v>Jan</v>
      </c>
    </row>
    <row r="497" spans="1:21" x14ac:dyDescent="0.3">
      <c r="A497">
        <v>12075</v>
      </c>
      <c r="B497" s="1">
        <v>43856</v>
      </c>
      <c r="C497" s="1" t="str">
        <f t="shared" si="50"/>
        <v>26-Jan-20</v>
      </c>
      <c r="D497" s="1" t="str">
        <f t="shared" si="51"/>
        <v>Sunday</v>
      </c>
      <c r="E497" s="1" t="str">
        <f t="shared" si="52"/>
        <v>Weekend</v>
      </c>
      <c r="F497">
        <v>11700</v>
      </c>
      <c r="G497" t="s">
        <v>7</v>
      </c>
      <c r="H497" t="s">
        <v>459</v>
      </c>
      <c r="I497" t="s">
        <v>2</v>
      </c>
      <c r="J497" t="s">
        <v>3</v>
      </c>
      <c r="K497" t="s">
        <v>44</v>
      </c>
      <c r="L497" t="s">
        <v>42</v>
      </c>
      <c r="M497">
        <v>365</v>
      </c>
      <c r="N497" t="s">
        <v>10</v>
      </c>
      <c r="O497" s="2">
        <v>94.75</v>
      </c>
      <c r="P497" s="2">
        <v>4</v>
      </c>
      <c r="Q497" s="2">
        <f t="shared" si="49"/>
        <v>379</v>
      </c>
      <c r="R497" s="2">
        <v>122.2799988</v>
      </c>
      <c r="S497" s="2">
        <f t="shared" si="53"/>
        <v>256.72000120000001</v>
      </c>
      <c r="T497" s="2">
        <f t="shared" si="54"/>
        <v>30.5699997</v>
      </c>
      <c r="U497" t="str">
        <f t="shared" si="55"/>
        <v>Jan</v>
      </c>
    </row>
    <row r="498" spans="1:21" x14ac:dyDescent="0.3">
      <c r="A498">
        <v>75811</v>
      </c>
      <c r="B498" s="1">
        <v>43856</v>
      </c>
      <c r="C498" s="1" t="str">
        <f t="shared" si="50"/>
        <v>26-Jan-20</v>
      </c>
      <c r="D498" s="1" t="str">
        <f t="shared" si="51"/>
        <v>Sunday</v>
      </c>
      <c r="E498" s="1" t="str">
        <f t="shared" si="52"/>
        <v>Weekend</v>
      </c>
      <c r="F498">
        <v>19364</v>
      </c>
      <c r="G498" t="s">
        <v>460</v>
      </c>
      <c r="H498" t="s">
        <v>461</v>
      </c>
      <c r="I498" t="s">
        <v>2</v>
      </c>
      <c r="J498" t="s">
        <v>3</v>
      </c>
      <c r="K498" t="s">
        <v>4</v>
      </c>
      <c r="L498" t="s">
        <v>13</v>
      </c>
      <c r="M498">
        <v>1360</v>
      </c>
      <c r="N498" t="s">
        <v>14</v>
      </c>
      <c r="O498" s="2">
        <v>370</v>
      </c>
      <c r="P498" s="2">
        <v>1</v>
      </c>
      <c r="Q498" s="2">
        <f t="shared" si="49"/>
        <v>370</v>
      </c>
      <c r="R498" s="2">
        <v>249.0899963</v>
      </c>
      <c r="S498" s="2">
        <f t="shared" si="53"/>
        <v>120.9100037</v>
      </c>
      <c r="T498" s="2">
        <f t="shared" si="54"/>
        <v>249.0899963</v>
      </c>
      <c r="U498" t="str">
        <f t="shared" si="55"/>
        <v>Jan</v>
      </c>
    </row>
    <row r="499" spans="1:21" x14ac:dyDescent="0.3">
      <c r="A499">
        <v>76847</v>
      </c>
      <c r="B499" s="1">
        <v>43856</v>
      </c>
      <c r="C499" s="1" t="str">
        <f t="shared" si="50"/>
        <v>26-Jan-20</v>
      </c>
      <c r="D499" s="1" t="str">
        <f t="shared" si="51"/>
        <v>Sunday</v>
      </c>
      <c r="E499" s="1" t="str">
        <f t="shared" si="52"/>
        <v>Weekend</v>
      </c>
      <c r="F499">
        <v>20400</v>
      </c>
      <c r="G499" t="s">
        <v>462</v>
      </c>
      <c r="H499" t="s">
        <v>34</v>
      </c>
      <c r="I499" t="s">
        <v>2</v>
      </c>
      <c r="J499" t="s">
        <v>3</v>
      </c>
      <c r="K499" t="s">
        <v>4</v>
      </c>
      <c r="L499" t="s">
        <v>411</v>
      </c>
      <c r="M499">
        <v>1363</v>
      </c>
      <c r="N499" t="s">
        <v>294</v>
      </c>
      <c r="O499" s="2">
        <v>139.9</v>
      </c>
      <c r="P499" s="2">
        <v>1</v>
      </c>
      <c r="Q499" s="2">
        <f t="shared" si="49"/>
        <v>139.9</v>
      </c>
      <c r="R499" s="2">
        <v>72.86000061</v>
      </c>
      <c r="S499" s="2">
        <f t="shared" si="53"/>
        <v>67.039999390000006</v>
      </c>
      <c r="T499" s="2">
        <f t="shared" si="54"/>
        <v>72.86000061</v>
      </c>
      <c r="U499" t="str">
        <f t="shared" si="55"/>
        <v>Jan</v>
      </c>
    </row>
    <row r="500" spans="1:21" x14ac:dyDescent="0.3">
      <c r="A500">
        <v>15979</v>
      </c>
      <c r="B500" s="1">
        <v>43856</v>
      </c>
      <c r="C500" s="1" t="str">
        <f t="shared" si="50"/>
        <v>26-Jan-20</v>
      </c>
      <c r="D500" s="1" t="str">
        <f t="shared" si="51"/>
        <v>Sunday</v>
      </c>
      <c r="E500" s="1" t="str">
        <f t="shared" si="52"/>
        <v>Weekend</v>
      </c>
      <c r="F500">
        <v>4789</v>
      </c>
      <c r="G500" t="s">
        <v>39</v>
      </c>
      <c r="H500" t="s">
        <v>463</v>
      </c>
      <c r="I500" t="s">
        <v>2</v>
      </c>
      <c r="J500" t="s">
        <v>3</v>
      </c>
      <c r="K500" t="s">
        <v>44</v>
      </c>
      <c r="L500" t="s">
        <v>85</v>
      </c>
      <c r="M500">
        <v>502</v>
      </c>
      <c r="N500" t="s">
        <v>65</v>
      </c>
      <c r="O500" s="2">
        <v>65</v>
      </c>
      <c r="P500" s="2">
        <v>4</v>
      </c>
      <c r="Q500" s="2">
        <f t="shared" si="49"/>
        <v>260</v>
      </c>
      <c r="R500" s="2">
        <v>134.39999388000001</v>
      </c>
      <c r="S500" s="2">
        <f t="shared" si="53"/>
        <v>125.60000611999999</v>
      </c>
      <c r="T500" s="2">
        <f t="shared" si="54"/>
        <v>33.599998470000003</v>
      </c>
      <c r="U500" t="str">
        <f t="shared" si="55"/>
        <v>Jan</v>
      </c>
    </row>
    <row r="501" spans="1:21" x14ac:dyDescent="0.3">
      <c r="A501">
        <v>56222</v>
      </c>
      <c r="B501" s="1">
        <v>43856</v>
      </c>
      <c r="C501" s="1" t="str">
        <f t="shared" si="50"/>
        <v>26-Jan-20</v>
      </c>
      <c r="D501" s="1" t="str">
        <f t="shared" si="51"/>
        <v>Sunday</v>
      </c>
      <c r="E501" s="1" t="str">
        <f t="shared" si="52"/>
        <v>Weekend</v>
      </c>
      <c r="F501">
        <v>7259</v>
      </c>
      <c r="G501" t="s">
        <v>464</v>
      </c>
      <c r="H501" t="s">
        <v>379</v>
      </c>
      <c r="I501" t="s">
        <v>2</v>
      </c>
      <c r="J501" t="s">
        <v>3</v>
      </c>
      <c r="K501" t="s">
        <v>44</v>
      </c>
      <c r="L501" t="s">
        <v>85</v>
      </c>
      <c r="M501">
        <v>502</v>
      </c>
      <c r="N501" t="s">
        <v>65</v>
      </c>
      <c r="O501" s="2">
        <v>65</v>
      </c>
      <c r="P501" s="2">
        <v>2</v>
      </c>
      <c r="Q501" s="2">
        <f t="shared" si="49"/>
        <v>130</v>
      </c>
      <c r="R501" s="2">
        <v>67.199996940000005</v>
      </c>
      <c r="S501" s="2">
        <f t="shared" si="53"/>
        <v>62.800003059999995</v>
      </c>
      <c r="T501" s="2">
        <f t="shared" si="54"/>
        <v>33.599998470000003</v>
      </c>
      <c r="U501" t="str">
        <f t="shared" si="55"/>
        <v>Jan</v>
      </c>
    </row>
    <row r="502" spans="1:21" x14ac:dyDescent="0.3">
      <c r="A502">
        <v>1756</v>
      </c>
      <c r="B502" s="1">
        <v>43856</v>
      </c>
      <c r="C502" s="1" t="str">
        <f t="shared" si="50"/>
        <v>26-Jan-20</v>
      </c>
      <c r="D502" s="1" t="str">
        <f t="shared" si="51"/>
        <v>Sunday</v>
      </c>
      <c r="E502" s="1" t="str">
        <f t="shared" si="52"/>
        <v>Weekend</v>
      </c>
      <c r="F502">
        <v>6875</v>
      </c>
      <c r="G502" t="s">
        <v>465</v>
      </c>
      <c r="H502" t="s">
        <v>106</v>
      </c>
      <c r="I502" t="s">
        <v>2</v>
      </c>
      <c r="J502" t="s">
        <v>3</v>
      </c>
      <c r="K502" t="s">
        <v>44</v>
      </c>
      <c r="L502" t="s">
        <v>57</v>
      </c>
      <c r="M502">
        <v>191</v>
      </c>
      <c r="N502" t="s">
        <v>65</v>
      </c>
      <c r="O502" s="2">
        <v>85</v>
      </c>
      <c r="P502" s="2">
        <v>2</v>
      </c>
      <c r="Q502" s="2">
        <f t="shared" si="49"/>
        <v>170</v>
      </c>
      <c r="R502" s="2">
        <v>109.5599976</v>
      </c>
      <c r="S502" s="2">
        <f t="shared" si="53"/>
        <v>60.440002399999997</v>
      </c>
      <c r="T502" s="2">
        <f t="shared" si="54"/>
        <v>54.779998800000001</v>
      </c>
      <c r="U502" t="str">
        <f t="shared" si="55"/>
        <v>Jan</v>
      </c>
    </row>
    <row r="503" spans="1:21" x14ac:dyDescent="0.3">
      <c r="A503">
        <v>76849</v>
      </c>
      <c r="B503" s="1">
        <v>43856</v>
      </c>
      <c r="C503" s="1" t="str">
        <f t="shared" si="50"/>
        <v>26-Jan-20</v>
      </c>
      <c r="D503" s="1" t="str">
        <f t="shared" si="51"/>
        <v>Sunday</v>
      </c>
      <c r="E503" s="1" t="str">
        <f t="shared" si="52"/>
        <v>Weekend</v>
      </c>
      <c r="F503">
        <v>20402</v>
      </c>
      <c r="G503" t="s">
        <v>466</v>
      </c>
      <c r="H503" t="s">
        <v>282</v>
      </c>
      <c r="I503" t="s">
        <v>2</v>
      </c>
      <c r="J503" t="s">
        <v>3</v>
      </c>
      <c r="K503" t="s">
        <v>4</v>
      </c>
      <c r="L503" t="s">
        <v>411</v>
      </c>
      <c r="M503">
        <v>1363</v>
      </c>
      <c r="N503" t="s">
        <v>294</v>
      </c>
      <c r="O503" s="2">
        <v>139.9</v>
      </c>
      <c r="P503" s="2">
        <v>1</v>
      </c>
      <c r="Q503" s="2">
        <f t="shared" si="49"/>
        <v>139.9</v>
      </c>
      <c r="R503" s="2">
        <v>72.86000061</v>
      </c>
      <c r="S503" s="2">
        <f t="shared" si="53"/>
        <v>67.039999390000006</v>
      </c>
      <c r="T503" s="2">
        <f t="shared" si="54"/>
        <v>72.86000061</v>
      </c>
      <c r="U503" t="str">
        <f t="shared" si="55"/>
        <v>Jan</v>
      </c>
    </row>
    <row r="504" spans="1:21" x14ac:dyDescent="0.3">
      <c r="A504">
        <v>18036</v>
      </c>
      <c r="B504" s="1">
        <v>43856</v>
      </c>
      <c r="C504" s="1" t="str">
        <f t="shared" si="50"/>
        <v>26-Jan-20</v>
      </c>
      <c r="D504" s="1" t="str">
        <f t="shared" si="51"/>
        <v>Sunday</v>
      </c>
      <c r="E504" s="1" t="str">
        <f t="shared" si="52"/>
        <v>Weekend</v>
      </c>
      <c r="F504">
        <v>3365</v>
      </c>
      <c r="G504" t="s">
        <v>186</v>
      </c>
      <c r="H504" t="s">
        <v>467</v>
      </c>
      <c r="I504" t="s">
        <v>2</v>
      </c>
      <c r="J504" t="s">
        <v>3</v>
      </c>
      <c r="K504" t="s">
        <v>44</v>
      </c>
      <c r="L504" t="s">
        <v>85</v>
      </c>
      <c r="M504">
        <v>502</v>
      </c>
      <c r="N504" t="s">
        <v>65</v>
      </c>
      <c r="O504" s="2">
        <v>65</v>
      </c>
      <c r="P504" s="2">
        <v>4</v>
      </c>
      <c r="Q504" s="2">
        <f t="shared" si="49"/>
        <v>260</v>
      </c>
      <c r="R504" s="2">
        <v>134.39999388000001</v>
      </c>
      <c r="S504" s="2">
        <f t="shared" si="53"/>
        <v>125.60000611999999</v>
      </c>
      <c r="T504" s="2">
        <f t="shared" si="54"/>
        <v>33.599998470000003</v>
      </c>
      <c r="U504" t="str">
        <f t="shared" si="55"/>
        <v>Jan</v>
      </c>
    </row>
    <row r="505" spans="1:21" x14ac:dyDescent="0.3">
      <c r="A505">
        <v>13943</v>
      </c>
      <c r="B505" s="1">
        <v>43856</v>
      </c>
      <c r="C505" s="1" t="str">
        <f t="shared" si="50"/>
        <v>26-Jan-20</v>
      </c>
      <c r="D505" s="1" t="str">
        <f t="shared" si="51"/>
        <v>Sunday</v>
      </c>
      <c r="E505" s="1" t="str">
        <f t="shared" si="52"/>
        <v>Weekend</v>
      </c>
      <c r="F505">
        <v>1107</v>
      </c>
      <c r="G505" t="s">
        <v>468</v>
      </c>
      <c r="H505" t="s">
        <v>291</v>
      </c>
      <c r="I505" t="s">
        <v>2</v>
      </c>
      <c r="J505" t="s">
        <v>3</v>
      </c>
      <c r="K505" t="s">
        <v>44</v>
      </c>
      <c r="L505" t="s">
        <v>85</v>
      </c>
      <c r="M505">
        <v>502</v>
      </c>
      <c r="N505" t="s">
        <v>65</v>
      </c>
      <c r="O505" s="2">
        <v>65</v>
      </c>
      <c r="P505" s="2">
        <v>4</v>
      </c>
      <c r="Q505" s="2">
        <f t="shared" si="49"/>
        <v>260</v>
      </c>
      <c r="R505" s="2">
        <v>134.39999388000001</v>
      </c>
      <c r="S505" s="2">
        <f t="shared" si="53"/>
        <v>125.60000611999999</v>
      </c>
      <c r="T505" s="2">
        <f t="shared" si="54"/>
        <v>33.599998470000003</v>
      </c>
      <c r="U505" t="str">
        <f t="shared" si="55"/>
        <v>Jan</v>
      </c>
    </row>
    <row r="506" spans="1:21" x14ac:dyDescent="0.3">
      <c r="A506">
        <v>75812</v>
      </c>
      <c r="B506" s="1">
        <v>43855</v>
      </c>
      <c r="C506" s="1" t="str">
        <f t="shared" si="50"/>
        <v>25-Jan-20</v>
      </c>
      <c r="D506" s="1" t="str">
        <f t="shared" si="51"/>
        <v>Saturday</v>
      </c>
      <c r="E506" s="1" t="str">
        <f t="shared" si="52"/>
        <v>Weekend</v>
      </c>
      <c r="F506">
        <v>19365</v>
      </c>
      <c r="G506" t="s">
        <v>469</v>
      </c>
      <c r="H506" t="s">
        <v>39</v>
      </c>
      <c r="I506" t="s">
        <v>27</v>
      </c>
      <c r="J506" t="s">
        <v>28</v>
      </c>
      <c r="K506" t="s">
        <v>4</v>
      </c>
      <c r="L506" t="s">
        <v>13</v>
      </c>
      <c r="M506">
        <v>1360</v>
      </c>
      <c r="N506" t="s">
        <v>14</v>
      </c>
      <c r="O506" s="2">
        <v>370</v>
      </c>
      <c r="P506" s="2">
        <v>1</v>
      </c>
      <c r="Q506" s="2">
        <f t="shared" si="49"/>
        <v>370</v>
      </c>
      <c r="R506" s="2">
        <v>249.0899963</v>
      </c>
      <c r="S506" s="2">
        <f t="shared" si="53"/>
        <v>120.9100037</v>
      </c>
      <c r="T506" s="2">
        <f t="shared" si="54"/>
        <v>249.0899963</v>
      </c>
      <c r="U506" t="str">
        <f t="shared" si="55"/>
        <v>Jan</v>
      </c>
    </row>
    <row r="507" spans="1:21" x14ac:dyDescent="0.3">
      <c r="A507">
        <v>5919</v>
      </c>
      <c r="B507" s="1">
        <v>43855</v>
      </c>
      <c r="C507" s="1" t="str">
        <f t="shared" si="50"/>
        <v>25-Jan-20</v>
      </c>
      <c r="D507" s="1" t="str">
        <f t="shared" si="51"/>
        <v>Saturday</v>
      </c>
      <c r="E507" s="1" t="str">
        <f t="shared" si="52"/>
        <v>Weekend</v>
      </c>
      <c r="F507">
        <v>6306</v>
      </c>
      <c r="G507" t="s">
        <v>415</v>
      </c>
      <c r="H507" t="s">
        <v>30</v>
      </c>
      <c r="I507" t="s">
        <v>27</v>
      </c>
      <c r="J507" t="s">
        <v>28</v>
      </c>
      <c r="K507" t="s">
        <v>44</v>
      </c>
      <c r="L507" t="s">
        <v>470</v>
      </c>
      <c r="M507">
        <v>565</v>
      </c>
      <c r="N507" t="s">
        <v>10</v>
      </c>
      <c r="O507" s="2">
        <v>70</v>
      </c>
      <c r="P507" s="2">
        <v>5</v>
      </c>
      <c r="Q507" s="2">
        <f t="shared" si="49"/>
        <v>350</v>
      </c>
      <c r="R507" s="2">
        <v>195.75000764999999</v>
      </c>
      <c r="S507" s="2">
        <f t="shared" si="53"/>
        <v>154.24999235000001</v>
      </c>
      <c r="T507" s="2">
        <f t="shared" si="54"/>
        <v>39.150001529999997</v>
      </c>
      <c r="U507" t="str">
        <f t="shared" si="55"/>
        <v>Jan</v>
      </c>
    </row>
    <row r="508" spans="1:21" x14ac:dyDescent="0.3">
      <c r="A508">
        <v>19550</v>
      </c>
      <c r="B508" s="1">
        <v>43855</v>
      </c>
      <c r="C508" s="1" t="str">
        <f t="shared" si="50"/>
        <v>25-Jan-20</v>
      </c>
      <c r="D508" s="1" t="str">
        <f t="shared" si="51"/>
        <v>Saturday</v>
      </c>
      <c r="E508" s="1" t="str">
        <f t="shared" si="52"/>
        <v>Weekend</v>
      </c>
      <c r="F508">
        <v>7158</v>
      </c>
      <c r="G508" t="s">
        <v>471</v>
      </c>
      <c r="H508" t="s">
        <v>30</v>
      </c>
      <c r="I508" t="s">
        <v>27</v>
      </c>
      <c r="J508" t="s">
        <v>28</v>
      </c>
      <c r="K508" t="s">
        <v>4</v>
      </c>
      <c r="L508" t="s">
        <v>9</v>
      </c>
      <c r="M508">
        <v>403</v>
      </c>
      <c r="N508" t="s">
        <v>10</v>
      </c>
      <c r="O508" s="2">
        <v>133.37</v>
      </c>
      <c r="P508" s="2">
        <v>1</v>
      </c>
      <c r="Q508" s="2">
        <f t="shared" si="49"/>
        <v>133.37</v>
      </c>
      <c r="R508" s="2">
        <v>84.590000149999995</v>
      </c>
      <c r="S508" s="2">
        <f t="shared" si="53"/>
        <v>48.77999985000001</v>
      </c>
      <c r="T508" s="2">
        <f t="shared" si="54"/>
        <v>84.590000149999995</v>
      </c>
      <c r="U508" t="str">
        <f t="shared" si="55"/>
        <v>Jan</v>
      </c>
    </row>
    <row r="509" spans="1:21" x14ac:dyDescent="0.3">
      <c r="A509">
        <v>3828</v>
      </c>
      <c r="B509" s="1">
        <v>43855</v>
      </c>
      <c r="C509" s="1" t="str">
        <f t="shared" si="50"/>
        <v>25-Jan-20</v>
      </c>
      <c r="D509" s="1" t="str">
        <f t="shared" si="51"/>
        <v>Saturday</v>
      </c>
      <c r="E509" s="1" t="str">
        <f t="shared" si="52"/>
        <v>Weekend</v>
      </c>
      <c r="F509">
        <v>11761</v>
      </c>
      <c r="G509" t="s">
        <v>472</v>
      </c>
      <c r="H509" t="s">
        <v>30</v>
      </c>
      <c r="I509" t="s">
        <v>27</v>
      </c>
      <c r="J509" t="s">
        <v>28</v>
      </c>
      <c r="K509" t="s">
        <v>44</v>
      </c>
      <c r="L509" t="s">
        <v>109</v>
      </c>
      <c r="M509">
        <v>627</v>
      </c>
      <c r="N509" t="s">
        <v>6</v>
      </c>
      <c r="O509" s="2">
        <v>165</v>
      </c>
      <c r="P509" s="2">
        <v>5</v>
      </c>
      <c r="Q509" s="2">
        <f t="shared" si="49"/>
        <v>825</v>
      </c>
      <c r="R509" s="2">
        <v>613.65001700000005</v>
      </c>
      <c r="S509" s="2">
        <f t="shared" si="53"/>
        <v>211.34998299999995</v>
      </c>
      <c r="T509" s="2">
        <f t="shared" si="54"/>
        <v>122.73000340000002</v>
      </c>
      <c r="U509" t="str">
        <f t="shared" si="55"/>
        <v>Jan</v>
      </c>
    </row>
    <row r="510" spans="1:21" x14ac:dyDescent="0.3">
      <c r="A510">
        <v>10113</v>
      </c>
      <c r="B510" s="1">
        <v>43855</v>
      </c>
      <c r="C510" s="1" t="str">
        <f t="shared" si="50"/>
        <v>25-Jan-20</v>
      </c>
      <c r="D510" s="1" t="str">
        <f t="shared" si="51"/>
        <v>Saturday</v>
      </c>
      <c r="E510" s="1" t="str">
        <f t="shared" si="52"/>
        <v>Weekend</v>
      </c>
      <c r="F510">
        <v>12119</v>
      </c>
      <c r="G510" t="s">
        <v>297</v>
      </c>
      <c r="H510" t="s">
        <v>30</v>
      </c>
      <c r="I510" t="s">
        <v>27</v>
      </c>
      <c r="J510" t="s">
        <v>28</v>
      </c>
      <c r="K510" t="s">
        <v>44</v>
      </c>
      <c r="L510" t="s">
        <v>85</v>
      </c>
      <c r="M510">
        <v>502</v>
      </c>
      <c r="N510" t="s">
        <v>65</v>
      </c>
      <c r="O510" s="2">
        <v>65</v>
      </c>
      <c r="P510" s="2">
        <v>5</v>
      </c>
      <c r="Q510" s="2">
        <f t="shared" si="49"/>
        <v>325</v>
      </c>
      <c r="R510" s="2">
        <v>167.99999235000001</v>
      </c>
      <c r="S510" s="2">
        <f t="shared" si="53"/>
        <v>157.00000764999999</v>
      </c>
      <c r="T510" s="2">
        <f t="shared" si="54"/>
        <v>33.599998470000003</v>
      </c>
      <c r="U510" t="str">
        <f t="shared" si="55"/>
        <v>Jan</v>
      </c>
    </row>
    <row r="511" spans="1:21" x14ac:dyDescent="0.3">
      <c r="A511">
        <v>7814</v>
      </c>
      <c r="B511" s="1">
        <v>43855</v>
      </c>
      <c r="C511" s="1" t="str">
        <f t="shared" si="50"/>
        <v>25-Jan-20</v>
      </c>
      <c r="D511" s="1" t="str">
        <f t="shared" si="51"/>
        <v>Saturday</v>
      </c>
      <c r="E511" s="1" t="str">
        <f t="shared" si="52"/>
        <v>Weekend</v>
      </c>
      <c r="F511">
        <v>5007</v>
      </c>
      <c r="G511" t="s">
        <v>7</v>
      </c>
      <c r="H511" t="s">
        <v>77</v>
      </c>
      <c r="I511" t="s">
        <v>27</v>
      </c>
      <c r="J511" t="s">
        <v>3</v>
      </c>
      <c r="K511" t="s">
        <v>4</v>
      </c>
      <c r="L511" t="s">
        <v>42</v>
      </c>
      <c r="M511">
        <v>365</v>
      </c>
      <c r="N511" t="s">
        <v>10</v>
      </c>
      <c r="O511" s="2">
        <v>94.75</v>
      </c>
      <c r="P511" s="2">
        <v>3</v>
      </c>
      <c r="Q511" s="2">
        <f t="shared" si="49"/>
        <v>284.25</v>
      </c>
      <c r="R511" s="2">
        <v>91.709999100000005</v>
      </c>
      <c r="S511" s="2">
        <f t="shared" si="53"/>
        <v>192.5400009</v>
      </c>
      <c r="T511" s="2">
        <f t="shared" si="54"/>
        <v>30.5699997</v>
      </c>
      <c r="U511" t="str">
        <f t="shared" si="55"/>
        <v>Jan</v>
      </c>
    </row>
    <row r="512" spans="1:21" x14ac:dyDescent="0.3">
      <c r="A512">
        <v>7814</v>
      </c>
      <c r="B512" s="1">
        <v>43855</v>
      </c>
      <c r="C512" s="1" t="str">
        <f t="shared" si="50"/>
        <v>25-Jan-20</v>
      </c>
      <c r="D512" s="1" t="str">
        <f t="shared" si="51"/>
        <v>Saturday</v>
      </c>
      <c r="E512" s="1" t="str">
        <f t="shared" si="52"/>
        <v>Weekend</v>
      </c>
      <c r="F512">
        <v>5007</v>
      </c>
      <c r="G512" t="s">
        <v>7</v>
      </c>
      <c r="H512" t="s">
        <v>77</v>
      </c>
      <c r="I512" t="s">
        <v>27</v>
      </c>
      <c r="J512" t="s">
        <v>3</v>
      </c>
      <c r="K512" t="s">
        <v>4</v>
      </c>
      <c r="L512" t="s">
        <v>42</v>
      </c>
      <c r="M512">
        <v>365</v>
      </c>
      <c r="N512" t="s">
        <v>10</v>
      </c>
      <c r="O512" s="2">
        <v>94.75</v>
      </c>
      <c r="P512" s="2">
        <v>3</v>
      </c>
      <c r="Q512" s="2">
        <f t="shared" si="49"/>
        <v>284.25</v>
      </c>
      <c r="R512" s="2">
        <v>91.709999100000005</v>
      </c>
      <c r="S512" s="2">
        <f t="shared" si="53"/>
        <v>192.5400009</v>
      </c>
      <c r="T512" s="2">
        <f t="shared" si="54"/>
        <v>30.5699997</v>
      </c>
      <c r="U512" t="str">
        <f t="shared" si="55"/>
        <v>Jan</v>
      </c>
    </row>
    <row r="513" spans="1:21" x14ac:dyDescent="0.3">
      <c r="A513">
        <v>56973</v>
      </c>
      <c r="B513" s="1">
        <v>43855</v>
      </c>
      <c r="C513" s="1" t="str">
        <f t="shared" si="50"/>
        <v>25-Jan-20</v>
      </c>
      <c r="D513" s="1" t="str">
        <f t="shared" si="51"/>
        <v>Saturday</v>
      </c>
      <c r="E513" s="1" t="str">
        <f t="shared" si="52"/>
        <v>Weekend</v>
      </c>
      <c r="F513">
        <v>8541</v>
      </c>
      <c r="G513" t="s">
        <v>7</v>
      </c>
      <c r="H513" t="s">
        <v>39</v>
      </c>
      <c r="I513" t="s">
        <v>27</v>
      </c>
      <c r="J513" t="s">
        <v>3</v>
      </c>
      <c r="K513" t="s">
        <v>4</v>
      </c>
      <c r="L513" t="s">
        <v>42</v>
      </c>
      <c r="M513">
        <v>365</v>
      </c>
      <c r="N513" t="s">
        <v>10</v>
      </c>
      <c r="O513" s="2">
        <v>94.75</v>
      </c>
      <c r="P513" s="2">
        <v>5</v>
      </c>
      <c r="Q513" s="2">
        <f t="shared" si="49"/>
        <v>473.75</v>
      </c>
      <c r="R513" s="2">
        <v>152.8499985</v>
      </c>
      <c r="S513" s="2">
        <f t="shared" si="53"/>
        <v>320.90000150000003</v>
      </c>
      <c r="T513" s="2">
        <f t="shared" si="54"/>
        <v>30.5699997</v>
      </c>
      <c r="U513" t="str">
        <f t="shared" si="55"/>
        <v>Jan</v>
      </c>
    </row>
    <row r="514" spans="1:21" x14ac:dyDescent="0.3">
      <c r="A514">
        <v>13215</v>
      </c>
      <c r="B514" s="1">
        <v>43855</v>
      </c>
      <c r="C514" s="1" t="str">
        <f t="shared" si="50"/>
        <v>25-Jan-20</v>
      </c>
      <c r="D514" s="1" t="str">
        <f t="shared" si="51"/>
        <v>Saturday</v>
      </c>
      <c r="E514" s="1" t="str">
        <f t="shared" si="52"/>
        <v>Weekend</v>
      </c>
      <c r="F514">
        <v>7465</v>
      </c>
      <c r="G514" t="s">
        <v>7</v>
      </c>
      <c r="H514" t="s">
        <v>281</v>
      </c>
      <c r="I514" t="s">
        <v>2</v>
      </c>
      <c r="J514" t="s">
        <v>3</v>
      </c>
      <c r="K514" t="s">
        <v>44</v>
      </c>
      <c r="L514" t="s">
        <v>109</v>
      </c>
      <c r="M514">
        <v>627</v>
      </c>
      <c r="N514" t="s">
        <v>6</v>
      </c>
      <c r="O514" s="2">
        <v>165</v>
      </c>
      <c r="P514" s="2">
        <v>4</v>
      </c>
      <c r="Q514" s="2">
        <f t="shared" ref="Q514:Q577" si="56">O514*P514</f>
        <v>660</v>
      </c>
      <c r="R514" s="2">
        <v>490.9200136</v>
      </c>
      <c r="S514" s="2">
        <f t="shared" si="53"/>
        <v>169.0799864</v>
      </c>
      <c r="T514" s="2">
        <f t="shared" si="54"/>
        <v>122.7300034</v>
      </c>
      <c r="U514" t="str">
        <f t="shared" si="55"/>
        <v>Jan</v>
      </c>
    </row>
    <row r="515" spans="1:21" x14ac:dyDescent="0.3">
      <c r="A515">
        <v>46305</v>
      </c>
      <c r="B515" s="1">
        <v>43855</v>
      </c>
      <c r="C515" s="1" t="str">
        <f t="shared" ref="C515:C578" si="57">TEXT(B515,"dd-mmm-yy")</f>
        <v>25-Jan-20</v>
      </c>
      <c r="D515" s="1" t="str">
        <f t="shared" ref="D515:D578" si="58">TEXT(B515,"dddd")</f>
        <v>Saturday</v>
      </c>
      <c r="E515" s="1" t="str">
        <f t="shared" ref="E515:E578" si="59">IF(WEEKDAY(B515,2)&gt;5,"Weekend","Weekday")</f>
        <v>Weekend</v>
      </c>
      <c r="F515">
        <v>3964</v>
      </c>
      <c r="G515" t="s">
        <v>7</v>
      </c>
      <c r="H515" t="s">
        <v>50</v>
      </c>
      <c r="I515" t="s">
        <v>2</v>
      </c>
      <c r="J515" t="s">
        <v>3</v>
      </c>
      <c r="K515" t="s">
        <v>4</v>
      </c>
      <c r="L515" t="s">
        <v>42</v>
      </c>
      <c r="M515">
        <v>365</v>
      </c>
      <c r="N515" t="s">
        <v>10</v>
      </c>
      <c r="O515" s="2">
        <v>94.75</v>
      </c>
      <c r="P515" s="2">
        <v>5</v>
      </c>
      <c r="Q515" s="2">
        <f t="shared" si="56"/>
        <v>473.75</v>
      </c>
      <c r="R515" s="2">
        <v>152.8499985</v>
      </c>
      <c r="S515" s="2">
        <f t="shared" ref="S515:S578" si="60">Q515-R515</f>
        <v>320.90000150000003</v>
      </c>
      <c r="T515" s="2">
        <f t="shared" ref="T515:T578" si="61">IF(P515&gt;0,R515/P515,0)</f>
        <v>30.5699997</v>
      </c>
      <c r="U515" t="str">
        <f t="shared" ref="U515:U578" si="62">TEXT(B515,"mmm")</f>
        <v>Jan</v>
      </c>
    </row>
    <row r="516" spans="1:21" x14ac:dyDescent="0.3">
      <c r="A516">
        <v>75865</v>
      </c>
      <c r="B516" s="1">
        <v>43855</v>
      </c>
      <c r="C516" s="1" t="str">
        <f t="shared" si="57"/>
        <v>25-Jan-20</v>
      </c>
      <c r="D516" s="1" t="str">
        <f t="shared" si="58"/>
        <v>Saturday</v>
      </c>
      <c r="E516" s="1" t="str">
        <f t="shared" si="59"/>
        <v>Weekend</v>
      </c>
      <c r="F516">
        <v>19418</v>
      </c>
      <c r="G516" t="s">
        <v>473</v>
      </c>
      <c r="H516" t="s">
        <v>474</v>
      </c>
      <c r="I516" t="s">
        <v>2</v>
      </c>
      <c r="J516" t="s">
        <v>3</v>
      </c>
      <c r="K516" t="s">
        <v>4</v>
      </c>
      <c r="L516" t="s">
        <v>13</v>
      </c>
      <c r="M516">
        <v>1360</v>
      </c>
      <c r="N516" t="s">
        <v>14</v>
      </c>
      <c r="O516" s="2">
        <v>370</v>
      </c>
      <c r="P516" s="2">
        <v>1</v>
      </c>
      <c r="Q516" s="2">
        <f t="shared" si="56"/>
        <v>370</v>
      </c>
      <c r="R516" s="2">
        <v>249.0899963</v>
      </c>
      <c r="S516" s="2">
        <f t="shared" si="60"/>
        <v>120.9100037</v>
      </c>
      <c r="T516" s="2">
        <f t="shared" si="61"/>
        <v>249.0899963</v>
      </c>
      <c r="U516" t="str">
        <f t="shared" si="62"/>
        <v>Jan</v>
      </c>
    </row>
    <row r="517" spans="1:21" x14ac:dyDescent="0.3">
      <c r="A517">
        <v>5712</v>
      </c>
      <c r="B517" s="1">
        <v>43855</v>
      </c>
      <c r="C517" s="1" t="str">
        <f t="shared" si="57"/>
        <v>25-Jan-20</v>
      </c>
      <c r="D517" s="1" t="str">
        <f t="shared" si="58"/>
        <v>Saturday</v>
      </c>
      <c r="E517" s="1" t="str">
        <f t="shared" si="59"/>
        <v>Weekend</v>
      </c>
      <c r="F517">
        <v>8925</v>
      </c>
      <c r="G517" t="s">
        <v>475</v>
      </c>
      <c r="H517" t="s">
        <v>34</v>
      </c>
      <c r="I517" t="s">
        <v>2</v>
      </c>
      <c r="J517" t="s">
        <v>3</v>
      </c>
      <c r="K517" t="s">
        <v>44</v>
      </c>
      <c r="L517" t="s">
        <v>251</v>
      </c>
      <c r="M517">
        <v>905</v>
      </c>
      <c r="N517" t="s">
        <v>6</v>
      </c>
      <c r="O517" s="2">
        <v>52.99</v>
      </c>
      <c r="P517" s="2">
        <v>2</v>
      </c>
      <c r="Q517" s="2">
        <f t="shared" si="56"/>
        <v>105.98</v>
      </c>
      <c r="R517" s="2">
        <v>71.72000122</v>
      </c>
      <c r="S517" s="2">
        <f t="shared" si="60"/>
        <v>34.259998780000004</v>
      </c>
      <c r="T517" s="2">
        <f t="shared" si="61"/>
        <v>35.86000061</v>
      </c>
      <c r="U517" t="str">
        <f t="shared" si="62"/>
        <v>Jan</v>
      </c>
    </row>
    <row r="518" spans="1:21" x14ac:dyDescent="0.3">
      <c r="A518">
        <v>67806</v>
      </c>
      <c r="B518" s="1">
        <v>43855</v>
      </c>
      <c r="C518" s="1" t="str">
        <f t="shared" si="57"/>
        <v>25-Jan-20</v>
      </c>
      <c r="D518" s="1" t="str">
        <f t="shared" si="58"/>
        <v>Saturday</v>
      </c>
      <c r="E518" s="1" t="str">
        <f t="shared" si="59"/>
        <v>Weekend</v>
      </c>
      <c r="F518">
        <v>6652</v>
      </c>
      <c r="G518" t="s">
        <v>130</v>
      </c>
      <c r="H518" t="s">
        <v>264</v>
      </c>
      <c r="I518" t="s">
        <v>2</v>
      </c>
      <c r="J518" t="s">
        <v>3</v>
      </c>
      <c r="K518" t="s">
        <v>44</v>
      </c>
      <c r="L518" t="s">
        <v>85</v>
      </c>
      <c r="M518">
        <v>502</v>
      </c>
      <c r="N518" t="s">
        <v>65</v>
      </c>
      <c r="O518" s="2">
        <v>65</v>
      </c>
      <c r="P518" s="2">
        <v>4</v>
      </c>
      <c r="Q518" s="2">
        <f t="shared" si="56"/>
        <v>260</v>
      </c>
      <c r="R518" s="2">
        <v>134.39999388000001</v>
      </c>
      <c r="S518" s="2">
        <f t="shared" si="60"/>
        <v>125.60000611999999</v>
      </c>
      <c r="T518" s="2">
        <f t="shared" si="61"/>
        <v>33.599998470000003</v>
      </c>
      <c r="U518" t="str">
        <f t="shared" si="62"/>
        <v>Jan</v>
      </c>
    </row>
    <row r="519" spans="1:21" x14ac:dyDescent="0.3">
      <c r="A519">
        <v>52582</v>
      </c>
      <c r="B519" s="1">
        <v>43855</v>
      </c>
      <c r="C519" s="1" t="str">
        <f t="shared" si="57"/>
        <v>25-Jan-20</v>
      </c>
      <c r="D519" s="1" t="str">
        <f t="shared" si="58"/>
        <v>Saturday</v>
      </c>
      <c r="E519" s="1" t="str">
        <f t="shared" si="59"/>
        <v>Weekend</v>
      </c>
      <c r="F519">
        <v>9563</v>
      </c>
      <c r="G519" t="s">
        <v>242</v>
      </c>
      <c r="H519" t="s">
        <v>264</v>
      </c>
      <c r="I519" t="s">
        <v>2</v>
      </c>
      <c r="J519" t="s">
        <v>3</v>
      </c>
      <c r="K519" t="s">
        <v>44</v>
      </c>
      <c r="L519" t="s">
        <v>85</v>
      </c>
      <c r="M519">
        <v>502</v>
      </c>
      <c r="N519" t="s">
        <v>65</v>
      </c>
      <c r="O519" s="2">
        <v>65</v>
      </c>
      <c r="P519" s="2">
        <v>2</v>
      </c>
      <c r="Q519" s="2">
        <f t="shared" si="56"/>
        <v>130</v>
      </c>
      <c r="R519" s="2">
        <v>67.199996940000005</v>
      </c>
      <c r="S519" s="2">
        <f t="shared" si="60"/>
        <v>62.800003059999995</v>
      </c>
      <c r="T519" s="2">
        <f t="shared" si="61"/>
        <v>33.599998470000003</v>
      </c>
      <c r="U519" t="str">
        <f t="shared" si="62"/>
        <v>Jan</v>
      </c>
    </row>
    <row r="520" spans="1:21" x14ac:dyDescent="0.3">
      <c r="A520">
        <v>16218</v>
      </c>
      <c r="B520" s="1">
        <v>43855</v>
      </c>
      <c r="C520" s="1" t="str">
        <f t="shared" si="57"/>
        <v>25-Jan-20</v>
      </c>
      <c r="D520" s="1" t="str">
        <f t="shared" si="58"/>
        <v>Saturday</v>
      </c>
      <c r="E520" s="1" t="str">
        <f t="shared" si="59"/>
        <v>Weekend</v>
      </c>
      <c r="F520">
        <v>5246</v>
      </c>
      <c r="G520" t="s">
        <v>7</v>
      </c>
      <c r="H520" t="s">
        <v>476</v>
      </c>
      <c r="I520" t="s">
        <v>2</v>
      </c>
      <c r="J520" t="s">
        <v>3</v>
      </c>
      <c r="K520" t="s">
        <v>4</v>
      </c>
      <c r="L520" t="s">
        <v>42</v>
      </c>
      <c r="M520">
        <v>365</v>
      </c>
      <c r="N520" t="s">
        <v>10</v>
      </c>
      <c r="O520" s="2">
        <v>94.75</v>
      </c>
      <c r="P520" s="2">
        <v>5</v>
      </c>
      <c r="Q520" s="2">
        <f t="shared" si="56"/>
        <v>473.75</v>
      </c>
      <c r="R520" s="2">
        <v>152.8499985</v>
      </c>
      <c r="S520" s="2">
        <f t="shared" si="60"/>
        <v>320.90000150000003</v>
      </c>
      <c r="T520" s="2">
        <f t="shared" si="61"/>
        <v>30.5699997</v>
      </c>
      <c r="U520" t="str">
        <f t="shared" si="62"/>
        <v>Jan</v>
      </c>
    </row>
    <row r="521" spans="1:21" x14ac:dyDescent="0.3">
      <c r="A521">
        <v>16218</v>
      </c>
      <c r="B521" s="1">
        <v>43855</v>
      </c>
      <c r="C521" s="1" t="str">
        <f t="shared" si="57"/>
        <v>25-Jan-20</v>
      </c>
      <c r="D521" s="1" t="str">
        <f t="shared" si="58"/>
        <v>Saturday</v>
      </c>
      <c r="E521" s="1" t="str">
        <f t="shared" si="59"/>
        <v>Weekend</v>
      </c>
      <c r="F521">
        <v>5246</v>
      </c>
      <c r="G521" t="s">
        <v>7</v>
      </c>
      <c r="H521" t="s">
        <v>476</v>
      </c>
      <c r="I521" t="s">
        <v>2</v>
      </c>
      <c r="J521" t="s">
        <v>3</v>
      </c>
      <c r="K521" t="s">
        <v>4</v>
      </c>
      <c r="L521" t="s">
        <v>42</v>
      </c>
      <c r="M521">
        <v>365</v>
      </c>
      <c r="N521" t="s">
        <v>10</v>
      </c>
      <c r="O521" s="2">
        <v>94.75</v>
      </c>
      <c r="P521" s="2">
        <v>5</v>
      </c>
      <c r="Q521" s="2">
        <f t="shared" si="56"/>
        <v>473.75</v>
      </c>
      <c r="R521" s="2">
        <v>152.8499985</v>
      </c>
      <c r="S521" s="2">
        <f t="shared" si="60"/>
        <v>320.90000150000003</v>
      </c>
      <c r="T521" s="2">
        <f t="shared" si="61"/>
        <v>30.5699997</v>
      </c>
      <c r="U521" t="str">
        <f t="shared" si="62"/>
        <v>Jan</v>
      </c>
    </row>
    <row r="522" spans="1:21" x14ac:dyDescent="0.3">
      <c r="A522">
        <v>75909</v>
      </c>
      <c r="B522" s="1">
        <v>43855</v>
      </c>
      <c r="C522" s="1" t="str">
        <f t="shared" si="57"/>
        <v>25-Jan-20</v>
      </c>
      <c r="D522" s="1" t="str">
        <f t="shared" si="58"/>
        <v>Saturday</v>
      </c>
      <c r="E522" s="1" t="str">
        <f t="shared" si="59"/>
        <v>Weekend</v>
      </c>
      <c r="F522">
        <v>19462</v>
      </c>
      <c r="G522" t="s">
        <v>477</v>
      </c>
      <c r="H522" t="s">
        <v>478</v>
      </c>
      <c r="I522" t="s">
        <v>2</v>
      </c>
      <c r="J522" t="s">
        <v>3</v>
      </c>
      <c r="K522" t="s">
        <v>4</v>
      </c>
      <c r="L522" t="s">
        <v>13</v>
      </c>
      <c r="M522">
        <v>1360</v>
      </c>
      <c r="N522" t="s">
        <v>14</v>
      </c>
      <c r="O522" s="2">
        <v>370</v>
      </c>
      <c r="P522" s="2">
        <v>1</v>
      </c>
      <c r="Q522" s="2">
        <f t="shared" si="56"/>
        <v>370</v>
      </c>
      <c r="R522" s="2">
        <v>249.0899963</v>
      </c>
      <c r="S522" s="2">
        <f t="shared" si="60"/>
        <v>120.9100037</v>
      </c>
      <c r="T522" s="2">
        <f t="shared" si="61"/>
        <v>249.0899963</v>
      </c>
      <c r="U522" t="str">
        <f t="shared" si="62"/>
        <v>Jan</v>
      </c>
    </row>
    <row r="523" spans="1:21" x14ac:dyDescent="0.3">
      <c r="A523">
        <v>14003</v>
      </c>
      <c r="B523" s="1">
        <v>43854</v>
      </c>
      <c r="C523" s="1" t="str">
        <f t="shared" si="57"/>
        <v>24-Jan-20</v>
      </c>
      <c r="D523" s="1" t="str">
        <f t="shared" si="58"/>
        <v>Friday</v>
      </c>
      <c r="E523" s="1" t="str">
        <f t="shared" si="59"/>
        <v>Weekday</v>
      </c>
      <c r="F523">
        <v>614</v>
      </c>
      <c r="G523" t="s">
        <v>479</v>
      </c>
      <c r="H523" t="s">
        <v>30</v>
      </c>
      <c r="I523" t="s">
        <v>27</v>
      </c>
      <c r="J523" t="s">
        <v>28</v>
      </c>
      <c r="K523" t="s">
        <v>29</v>
      </c>
      <c r="L523" t="s">
        <v>9</v>
      </c>
      <c r="M523">
        <v>403</v>
      </c>
      <c r="N523" t="s">
        <v>10</v>
      </c>
      <c r="O523" s="2">
        <v>133.37</v>
      </c>
      <c r="P523" s="2">
        <v>1</v>
      </c>
      <c r="Q523" s="2">
        <f t="shared" si="56"/>
        <v>133.37</v>
      </c>
      <c r="R523" s="2">
        <v>84.590000149999995</v>
      </c>
      <c r="S523" s="2">
        <f t="shared" si="60"/>
        <v>48.77999985000001</v>
      </c>
      <c r="T523" s="2">
        <f t="shared" si="61"/>
        <v>84.590000149999995</v>
      </c>
      <c r="U523" t="str">
        <f t="shared" si="62"/>
        <v>Jan</v>
      </c>
    </row>
    <row r="524" spans="1:21" x14ac:dyDescent="0.3">
      <c r="A524">
        <v>67158</v>
      </c>
      <c r="B524" s="1">
        <v>43854</v>
      </c>
      <c r="C524" s="1" t="str">
        <f t="shared" si="57"/>
        <v>24-Jan-20</v>
      </c>
      <c r="D524" s="1" t="str">
        <f t="shared" si="58"/>
        <v>Friday</v>
      </c>
      <c r="E524" s="1" t="str">
        <f t="shared" si="59"/>
        <v>Weekday</v>
      </c>
      <c r="F524">
        <v>1516</v>
      </c>
      <c r="G524" t="s">
        <v>7</v>
      </c>
      <c r="H524" t="s">
        <v>30</v>
      </c>
      <c r="I524" t="s">
        <v>27</v>
      </c>
      <c r="J524" t="s">
        <v>28</v>
      </c>
      <c r="K524" t="s">
        <v>4</v>
      </c>
      <c r="L524" t="s">
        <v>9</v>
      </c>
      <c r="M524">
        <v>403</v>
      </c>
      <c r="N524" t="s">
        <v>10</v>
      </c>
      <c r="O524" s="2">
        <v>133.37</v>
      </c>
      <c r="P524" s="2">
        <v>1</v>
      </c>
      <c r="Q524" s="2">
        <f t="shared" si="56"/>
        <v>133.37</v>
      </c>
      <c r="R524" s="2">
        <v>84.590000149999995</v>
      </c>
      <c r="S524" s="2">
        <f t="shared" si="60"/>
        <v>48.77999985000001</v>
      </c>
      <c r="T524" s="2">
        <f t="shared" si="61"/>
        <v>84.590000149999995</v>
      </c>
      <c r="U524" t="str">
        <f t="shared" si="62"/>
        <v>Jan</v>
      </c>
    </row>
    <row r="525" spans="1:21" x14ac:dyDescent="0.3">
      <c r="A525">
        <v>57032</v>
      </c>
      <c r="B525" s="1">
        <v>43854</v>
      </c>
      <c r="C525" s="1" t="str">
        <f t="shared" si="57"/>
        <v>24-Jan-20</v>
      </c>
      <c r="D525" s="1" t="str">
        <f t="shared" si="58"/>
        <v>Friday</v>
      </c>
      <c r="E525" s="1" t="str">
        <f t="shared" si="59"/>
        <v>Weekday</v>
      </c>
      <c r="F525">
        <v>10093</v>
      </c>
      <c r="G525" t="s">
        <v>480</v>
      </c>
      <c r="H525" t="s">
        <v>30</v>
      </c>
      <c r="I525" t="s">
        <v>27</v>
      </c>
      <c r="J525" t="s">
        <v>28</v>
      </c>
      <c r="K525" t="s">
        <v>44</v>
      </c>
      <c r="L525" t="s">
        <v>85</v>
      </c>
      <c r="M525">
        <v>502</v>
      </c>
      <c r="N525" t="s">
        <v>65</v>
      </c>
      <c r="O525" s="2">
        <v>65</v>
      </c>
      <c r="P525" s="2">
        <v>5</v>
      </c>
      <c r="Q525" s="2">
        <f t="shared" si="56"/>
        <v>325</v>
      </c>
      <c r="R525" s="2">
        <v>167.99999235000001</v>
      </c>
      <c r="S525" s="2">
        <f t="shared" si="60"/>
        <v>157.00000764999999</v>
      </c>
      <c r="T525" s="2">
        <f t="shared" si="61"/>
        <v>33.599998470000003</v>
      </c>
      <c r="U525" t="str">
        <f t="shared" si="62"/>
        <v>Jan</v>
      </c>
    </row>
    <row r="526" spans="1:21" x14ac:dyDescent="0.3">
      <c r="A526">
        <v>20029</v>
      </c>
      <c r="B526" s="1">
        <v>43854</v>
      </c>
      <c r="C526" s="1" t="str">
        <f t="shared" si="57"/>
        <v>24-Jan-20</v>
      </c>
      <c r="D526" s="1" t="str">
        <f t="shared" si="58"/>
        <v>Friday</v>
      </c>
      <c r="E526" s="1" t="str">
        <f t="shared" si="59"/>
        <v>Weekday</v>
      </c>
      <c r="F526">
        <v>10735</v>
      </c>
      <c r="G526" t="s">
        <v>481</v>
      </c>
      <c r="H526" t="s">
        <v>30</v>
      </c>
      <c r="I526" t="s">
        <v>27</v>
      </c>
      <c r="J526" t="s">
        <v>28</v>
      </c>
      <c r="K526" t="s">
        <v>29</v>
      </c>
      <c r="L526" t="s">
        <v>9</v>
      </c>
      <c r="M526">
        <v>403</v>
      </c>
      <c r="N526" t="s">
        <v>10</v>
      </c>
      <c r="O526" s="2">
        <v>133.37</v>
      </c>
      <c r="P526" s="2">
        <v>1</v>
      </c>
      <c r="Q526" s="2">
        <f t="shared" si="56"/>
        <v>133.37</v>
      </c>
      <c r="R526" s="2">
        <v>84.590000149999995</v>
      </c>
      <c r="S526" s="2">
        <f t="shared" si="60"/>
        <v>48.77999985000001</v>
      </c>
      <c r="T526" s="2">
        <f t="shared" si="61"/>
        <v>84.590000149999995</v>
      </c>
      <c r="U526" t="str">
        <f t="shared" si="62"/>
        <v>Jan</v>
      </c>
    </row>
    <row r="527" spans="1:21" x14ac:dyDescent="0.3">
      <c r="A527">
        <v>58896</v>
      </c>
      <c r="B527" s="1">
        <v>43854</v>
      </c>
      <c r="C527" s="1" t="str">
        <f t="shared" si="57"/>
        <v>24-Jan-20</v>
      </c>
      <c r="D527" s="1" t="str">
        <f t="shared" si="58"/>
        <v>Friday</v>
      </c>
      <c r="E527" s="1" t="str">
        <f t="shared" si="59"/>
        <v>Weekday</v>
      </c>
      <c r="F527">
        <v>9697</v>
      </c>
      <c r="G527" t="s">
        <v>141</v>
      </c>
      <c r="H527" t="s">
        <v>482</v>
      </c>
      <c r="I527" t="s">
        <v>27</v>
      </c>
      <c r="J527" t="s">
        <v>28</v>
      </c>
      <c r="K527" t="s">
        <v>44</v>
      </c>
      <c r="L527" t="s">
        <v>85</v>
      </c>
      <c r="M527">
        <v>502</v>
      </c>
      <c r="N527" t="s">
        <v>65</v>
      </c>
      <c r="O527" s="2">
        <v>65</v>
      </c>
      <c r="P527" s="2">
        <v>5</v>
      </c>
      <c r="Q527" s="2">
        <f t="shared" si="56"/>
        <v>325</v>
      </c>
      <c r="R527" s="2">
        <v>167.99999235000001</v>
      </c>
      <c r="S527" s="2">
        <f t="shared" si="60"/>
        <v>157.00000764999999</v>
      </c>
      <c r="T527" s="2">
        <f t="shared" si="61"/>
        <v>33.599998470000003</v>
      </c>
      <c r="U527" t="str">
        <f t="shared" si="62"/>
        <v>Jan</v>
      </c>
    </row>
    <row r="528" spans="1:21" x14ac:dyDescent="0.3">
      <c r="A528">
        <v>4135</v>
      </c>
      <c r="B528" s="1">
        <v>43854</v>
      </c>
      <c r="C528" s="1" t="str">
        <f t="shared" si="57"/>
        <v>24-Jan-20</v>
      </c>
      <c r="D528" s="1" t="str">
        <f t="shared" si="58"/>
        <v>Friday</v>
      </c>
      <c r="E528" s="1" t="str">
        <f t="shared" si="59"/>
        <v>Weekday</v>
      </c>
      <c r="F528">
        <v>10041</v>
      </c>
      <c r="G528" t="s">
        <v>7</v>
      </c>
      <c r="H528" t="s">
        <v>84</v>
      </c>
      <c r="I528" t="s">
        <v>27</v>
      </c>
      <c r="J528" t="s">
        <v>3</v>
      </c>
      <c r="K528" t="s">
        <v>4</v>
      </c>
      <c r="L528" t="s">
        <v>42</v>
      </c>
      <c r="M528">
        <v>365</v>
      </c>
      <c r="N528" t="s">
        <v>10</v>
      </c>
      <c r="O528" s="2">
        <v>94.75</v>
      </c>
      <c r="P528" s="2">
        <v>5</v>
      </c>
      <c r="Q528" s="2">
        <f t="shared" si="56"/>
        <v>473.75</v>
      </c>
      <c r="R528" s="2">
        <v>152.8499985</v>
      </c>
      <c r="S528" s="2">
        <f t="shared" si="60"/>
        <v>320.90000150000003</v>
      </c>
      <c r="T528" s="2">
        <f t="shared" si="61"/>
        <v>30.5699997</v>
      </c>
      <c r="U528" t="str">
        <f t="shared" si="62"/>
        <v>Jan</v>
      </c>
    </row>
    <row r="529" spans="1:21" x14ac:dyDescent="0.3">
      <c r="A529">
        <v>16111</v>
      </c>
      <c r="B529" s="1">
        <v>43854</v>
      </c>
      <c r="C529" s="1" t="str">
        <f t="shared" si="57"/>
        <v>24-Jan-20</v>
      </c>
      <c r="D529" s="1" t="str">
        <f t="shared" si="58"/>
        <v>Friday</v>
      </c>
      <c r="E529" s="1" t="str">
        <f t="shared" si="59"/>
        <v>Weekday</v>
      </c>
      <c r="F529">
        <v>6746</v>
      </c>
      <c r="G529" t="s">
        <v>129</v>
      </c>
      <c r="H529" t="s">
        <v>30</v>
      </c>
      <c r="I529" t="s">
        <v>27</v>
      </c>
      <c r="J529" t="s">
        <v>3</v>
      </c>
      <c r="K529" t="s">
        <v>4</v>
      </c>
      <c r="L529" t="s">
        <v>9</v>
      </c>
      <c r="M529">
        <v>403</v>
      </c>
      <c r="N529" t="s">
        <v>10</v>
      </c>
      <c r="O529" s="2">
        <v>133.37</v>
      </c>
      <c r="P529" s="2">
        <v>1</v>
      </c>
      <c r="Q529" s="2">
        <f t="shared" si="56"/>
        <v>133.37</v>
      </c>
      <c r="R529" s="2">
        <v>84.590000149999995</v>
      </c>
      <c r="S529" s="2">
        <f t="shared" si="60"/>
        <v>48.77999985000001</v>
      </c>
      <c r="T529" s="2">
        <f t="shared" si="61"/>
        <v>84.590000149999995</v>
      </c>
      <c r="U529" t="str">
        <f t="shared" si="62"/>
        <v>Jan</v>
      </c>
    </row>
    <row r="530" spans="1:21" x14ac:dyDescent="0.3">
      <c r="A530">
        <v>16111</v>
      </c>
      <c r="B530" s="1">
        <v>43854</v>
      </c>
      <c r="C530" s="1" t="str">
        <f t="shared" si="57"/>
        <v>24-Jan-20</v>
      </c>
      <c r="D530" s="1" t="str">
        <f t="shared" si="58"/>
        <v>Friday</v>
      </c>
      <c r="E530" s="1" t="str">
        <f t="shared" si="59"/>
        <v>Weekday</v>
      </c>
      <c r="F530">
        <v>6746</v>
      </c>
      <c r="G530" t="s">
        <v>129</v>
      </c>
      <c r="H530" t="s">
        <v>30</v>
      </c>
      <c r="I530" t="s">
        <v>27</v>
      </c>
      <c r="J530" t="s">
        <v>3</v>
      </c>
      <c r="K530" t="s">
        <v>4</v>
      </c>
      <c r="L530" t="s">
        <v>9</v>
      </c>
      <c r="M530">
        <v>403</v>
      </c>
      <c r="N530" t="s">
        <v>10</v>
      </c>
      <c r="O530" s="2">
        <v>133.37</v>
      </c>
      <c r="P530" s="2">
        <v>1</v>
      </c>
      <c r="Q530" s="2">
        <f t="shared" si="56"/>
        <v>133.37</v>
      </c>
      <c r="R530" s="2">
        <v>84.590000149999995</v>
      </c>
      <c r="S530" s="2">
        <f t="shared" si="60"/>
        <v>48.77999985000001</v>
      </c>
      <c r="T530" s="2">
        <f t="shared" si="61"/>
        <v>84.590000149999995</v>
      </c>
      <c r="U530" t="str">
        <f t="shared" si="62"/>
        <v>Jan</v>
      </c>
    </row>
    <row r="531" spans="1:21" x14ac:dyDescent="0.3">
      <c r="A531">
        <v>75866</v>
      </c>
      <c r="B531" s="1">
        <v>43854</v>
      </c>
      <c r="C531" s="1" t="str">
        <f t="shared" si="57"/>
        <v>24-Jan-20</v>
      </c>
      <c r="D531" s="1" t="str">
        <f t="shared" si="58"/>
        <v>Friday</v>
      </c>
      <c r="E531" s="1" t="str">
        <f t="shared" si="59"/>
        <v>Weekday</v>
      </c>
      <c r="F531">
        <v>19419</v>
      </c>
      <c r="G531" t="s">
        <v>483</v>
      </c>
      <c r="H531" t="s">
        <v>148</v>
      </c>
      <c r="I531" t="s">
        <v>27</v>
      </c>
      <c r="J531" t="s">
        <v>3</v>
      </c>
      <c r="K531" t="s">
        <v>4</v>
      </c>
      <c r="L531" t="s">
        <v>13</v>
      </c>
      <c r="M531">
        <v>1360</v>
      </c>
      <c r="N531" t="s">
        <v>14</v>
      </c>
      <c r="O531" s="2">
        <v>370</v>
      </c>
      <c r="P531" s="2">
        <v>1</v>
      </c>
      <c r="Q531" s="2">
        <f t="shared" si="56"/>
        <v>370</v>
      </c>
      <c r="R531" s="2">
        <v>249.0899963</v>
      </c>
      <c r="S531" s="2">
        <f t="shared" si="60"/>
        <v>120.9100037</v>
      </c>
      <c r="T531" s="2">
        <f t="shared" si="61"/>
        <v>249.0899963</v>
      </c>
      <c r="U531" t="str">
        <f t="shared" si="62"/>
        <v>Jan</v>
      </c>
    </row>
    <row r="532" spans="1:21" x14ac:dyDescent="0.3">
      <c r="A532">
        <v>75813</v>
      </c>
      <c r="B532" s="1">
        <v>43854</v>
      </c>
      <c r="C532" s="1" t="str">
        <f t="shared" si="57"/>
        <v>24-Jan-20</v>
      </c>
      <c r="D532" s="1" t="str">
        <f t="shared" si="58"/>
        <v>Friday</v>
      </c>
      <c r="E532" s="1" t="str">
        <f t="shared" si="59"/>
        <v>Weekday</v>
      </c>
      <c r="F532">
        <v>19366</v>
      </c>
      <c r="G532" t="s">
        <v>117</v>
      </c>
      <c r="H532" t="s">
        <v>484</v>
      </c>
      <c r="I532" t="s">
        <v>2</v>
      </c>
      <c r="J532" t="s">
        <v>3</v>
      </c>
      <c r="K532" t="s">
        <v>4</v>
      </c>
      <c r="L532" t="s">
        <v>13</v>
      </c>
      <c r="M532">
        <v>1360</v>
      </c>
      <c r="N532" t="s">
        <v>14</v>
      </c>
      <c r="O532" s="2">
        <v>370</v>
      </c>
      <c r="P532" s="2">
        <v>1</v>
      </c>
      <c r="Q532" s="2">
        <f t="shared" si="56"/>
        <v>370</v>
      </c>
      <c r="R532" s="2">
        <v>249.0899963</v>
      </c>
      <c r="S532" s="2">
        <f t="shared" si="60"/>
        <v>120.9100037</v>
      </c>
      <c r="T532" s="2">
        <f t="shared" si="61"/>
        <v>249.0899963</v>
      </c>
      <c r="U532" t="str">
        <f t="shared" si="62"/>
        <v>Jan</v>
      </c>
    </row>
    <row r="533" spans="1:21" x14ac:dyDescent="0.3">
      <c r="A533">
        <v>13991</v>
      </c>
      <c r="B533" s="1">
        <v>43854</v>
      </c>
      <c r="C533" s="1" t="str">
        <f t="shared" si="57"/>
        <v>24-Jan-20</v>
      </c>
      <c r="D533" s="1" t="str">
        <f t="shared" si="58"/>
        <v>Friday</v>
      </c>
      <c r="E533" s="1" t="str">
        <f t="shared" si="59"/>
        <v>Weekday</v>
      </c>
      <c r="F533">
        <v>10647</v>
      </c>
      <c r="G533" t="s">
        <v>362</v>
      </c>
      <c r="H533" t="s">
        <v>18</v>
      </c>
      <c r="I533" t="s">
        <v>2</v>
      </c>
      <c r="J533" t="s">
        <v>3</v>
      </c>
      <c r="K533" t="s">
        <v>4</v>
      </c>
      <c r="L533" t="s">
        <v>42</v>
      </c>
      <c r="M533">
        <v>365</v>
      </c>
      <c r="N533" t="s">
        <v>10</v>
      </c>
      <c r="O533" s="2">
        <v>94.75</v>
      </c>
      <c r="P533" s="2">
        <v>5</v>
      </c>
      <c r="Q533" s="2">
        <f t="shared" si="56"/>
        <v>473.75</v>
      </c>
      <c r="R533" s="2">
        <v>152.8499985</v>
      </c>
      <c r="S533" s="2">
        <f t="shared" si="60"/>
        <v>320.90000150000003</v>
      </c>
      <c r="T533" s="2">
        <f t="shared" si="61"/>
        <v>30.5699997</v>
      </c>
      <c r="U533" t="str">
        <f t="shared" si="62"/>
        <v>Jan</v>
      </c>
    </row>
    <row r="534" spans="1:21" x14ac:dyDescent="0.3">
      <c r="A534">
        <v>11968</v>
      </c>
      <c r="B534" s="1">
        <v>43854</v>
      </c>
      <c r="C534" s="1" t="str">
        <f t="shared" si="57"/>
        <v>24-Jan-20</v>
      </c>
      <c r="D534" s="1" t="str">
        <f t="shared" si="58"/>
        <v>Friday</v>
      </c>
      <c r="E534" s="1" t="str">
        <f t="shared" si="59"/>
        <v>Weekday</v>
      </c>
      <c r="F534">
        <v>2610</v>
      </c>
      <c r="G534" t="s">
        <v>362</v>
      </c>
      <c r="H534" t="s">
        <v>485</v>
      </c>
      <c r="I534" t="s">
        <v>2</v>
      </c>
      <c r="J534" t="s">
        <v>3</v>
      </c>
      <c r="K534" t="s">
        <v>4</v>
      </c>
      <c r="L534" t="s">
        <v>42</v>
      </c>
      <c r="M534">
        <v>365</v>
      </c>
      <c r="N534" t="s">
        <v>10</v>
      </c>
      <c r="O534" s="2">
        <v>94.75</v>
      </c>
      <c r="P534" s="2">
        <v>5</v>
      </c>
      <c r="Q534" s="2">
        <f t="shared" si="56"/>
        <v>473.75</v>
      </c>
      <c r="R534" s="2">
        <v>152.8499985</v>
      </c>
      <c r="S534" s="2">
        <f t="shared" si="60"/>
        <v>320.90000150000003</v>
      </c>
      <c r="T534" s="2">
        <f t="shared" si="61"/>
        <v>30.5699997</v>
      </c>
      <c r="U534" t="str">
        <f t="shared" si="62"/>
        <v>Jan</v>
      </c>
    </row>
    <row r="535" spans="1:21" x14ac:dyDescent="0.3">
      <c r="A535">
        <v>16107</v>
      </c>
      <c r="B535" s="1">
        <v>43854</v>
      </c>
      <c r="C535" s="1" t="str">
        <f t="shared" si="57"/>
        <v>24-Jan-20</v>
      </c>
      <c r="D535" s="1" t="str">
        <f t="shared" si="58"/>
        <v>Friday</v>
      </c>
      <c r="E535" s="1" t="str">
        <f t="shared" si="59"/>
        <v>Weekday</v>
      </c>
      <c r="F535">
        <v>1902</v>
      </c>
      <c r="G535" t="s">
        <v>242</v>
      </c>
      <c r="H535" t="s">
        <v>243</v>
      </c>
      <c r="I535" t="s">
        <v>2</v>
      </c>
      <c r="J535" t="s">
        <v>3</v>
      </c>
      <c r="K535" t="s">
        <v>44</v>
      </c>
      <c r="L535" t="s">
        <v>57</v>
      </c>
      <c r="M535">
        <v>191</v>
      </c>
      <c r="N535" t="s">
        <v>65</v>
      </c>
      <c r="O535" s="2">
        <v>85</v>
      </c>
      <c r="P535" s="2">
        <v>4</v>
      </c>
      <c r="Q535" s="2">
        <f t="shared" si="56"/>
        <v>340</v>
      </c>
      <c r="R535" s="2">
        <v>219.11999520000001</v>
      </c>
      <c r="S535" s="2">
        <f t="shared" si="60"/>
        <v>120.88000479999999</v>
      </c>
      <c r="T535" s="2">
        <f t="shared" si="61"/>
        <v>54.779998800000001</v>
      </c>
      <c r="U535" t="str">
        <f t="shared" si="62"/>
        <v>Jan</v>
      </c>
    </row>
    <row r="536" spans="1:21" x14ac:dyDescent="0.3">
      <c r="A536">
        <v>11948</v>
      </c>
      <c r="B536" s="1">
        <v>43854</v>
      </c>
      <c r="C536" s="1" t="str">
        <f t="shared" si="57"/>
        <v>24-Jan-20</v>
      </c>
      <c r="D536" s="1" t="str">
        <f t="shared" si="58"/>
        <v>Friday</v>
      </c>
      <c r="E536" s="1" t="str">
        <f t="shared" si="59"/>
        <v>Weekday</v>
      </c>
      <c r="F536">
        <v>8470</v>
      </c>
      <c r="G536" t="s">
        <v>486</v>
      </c>
      <c r="H536" t="s">
        <v>487</v>
      </c>
      <c r="I536" t="s">
        <v>2</v>
      </c>
      <c r="J536" t="s">
        <v>3</v>
      </c>
      <c r="K536" t="s">
        <v>44</v>
      </c>
      <c r="L536" t="s">
        <v>42</v>
      </c>
      <c r="M536">
        <v>365</v>
      </c>
      <c r="N536" t="s">
        <v>10</v>
      </c>
      <c r="O536" s="2">
        <v>94.75</v>
      </c>
      <c r="P536" s="2">
        <v>4</v>
      </c>
      <c r="Q536" s="2">
        <f t="shared" si="56"/>
        <v>379</v>
      </c>
      <c r="R536" s="2">
        <v>122.2799988</v>
      </c>
      <c r="S536" s="2">
        <f t="shared" si="60"/>
        <v>256.72000120000001</v>
      </c>
      <c r="T536" s="2">
        <f t="shared" si="61"/>
        <v>30.5699997</v>
      </c>
      <c r="U536" t="str">
        <f t="shared" si="62"/>
        <v>Jan</v>
      </c>
    </row>
    <row r="537" spans="1:21" x14ac:dyDescent="0.3">
      <c r="A537">
        <v>63792</v>
      </c>
      <c r="B537" s="1">
        <v>43854</v>
      </c>
      <c r="C537" s="1" t="str">
        <f t="shared" si="57"/>
        <v>24-Jan-20</v>
      </c>
      <c r="D537" s="1" t="str">
        <f t="shared" si="58"/>
        <v>Friday</v>
      </c>
      <c r="E537" s="1" t="str">
        <f t="shared" si="59"/>
        <v>Weekday</v>
      </c>
      <c r="F537">
        <v>4452</v>
      </c>
      <c r="G537" t="s">
        <v>480</v>
      </c>
      <c r="H537" t="s">
        <v>210</v>
      </c>
      <c r="I537" t="s">
        <v>2</v>
      </c>
      <c r="J537" t="s">
        <v>3</v>
      </c>
      <c r="K537" t="s">
        <v>44</v>
      </c>
      <c r="L537" t="s">
        <v>85</v>
      </c>
      <c r="M537">
        <v>502</v>
      </c>
      <c r="N537" t="s">
        <v>65</v>
      </c>
      <c r="O537" s="2">
        <v>65</v>
      </c>
      <c r="P537" s="2">
        <v>4</v>
      </c>
      <c r="Q537" s="2">
        <f t="shared" si="56"/>
        <v>260</v>
      </c>
      <c r="R537" s="2">
        <v>134.39999388000001</v>
      </c>
      <c r="S537" s="2">
        <f t="shared" si="60"/>
        <v>125.60000611999999</v>
      </c>
      <c r="T537" s="2">
        <f t="shared" si="61"/>
        <v>33.599998470000003</v>
      </c>
      <c r="U537" t="str">
        <f t="shared" si="62"/>
        <v>Jan</v>
      </c>
    </row>
    <row r="538" spans="1:21" x14ac:dyDescent="0.3">
      <c r="A538">
        <v>55899</v>
      </c>
      <c r="B538" s="1">
        <v>43854</v>
      </c>
      <c r="C538" s="1" t="str">
        <f t="shared" si="57"/>
        <v>24-Jan-20</v>
      </c>
      <c r="D538" s="1" t="str">
        <f t="shared" si="58"/>
        <v>Friday</v>
      </c>
      <c r="E538" s="1" t="str">
        <f t="shared" si="59"/>
        <v>Weekday</v>
      </c>
      <c r="F538">
        <v>2502</v>
      </c>
      <c r="G538" t="s">
        <v>7</v>
      </c>
      <c r="H538" t="s">
        <v>329</v>
      </c>
      <c r="I538" t="s">
        <v>2</v>
      </c>
      <c r="J538" t="s">
        <v>3</v>
      </c>
      <c r="K538" t="s">
        <v>44</v>
      </c>
      <c r="L538" t="s">
        <v>488</v>
      </c>
      <c r="M538">
        <v>567</v>
      </c>
      <c r="N538" t="s">
        <v>65</v>
      </c>
      <c r="O538" s="2">
        <v>25</v>
      </c>
      <c r="P538" s="2">
        <v>2</v>
      </c>
      <c r="Q538" s="2">
        <f t="shared" si="56"/>
        <v>50</v>
      </c>
      <c r="R538" s="2">
        <v>34.880001059999998</v>
      </c>
      <c r="S538" s="2">
        <f t="shared" si="60"/>
        <v>15.119998940000002</v>
      </c>
      <c r="T538" s="2">
        <f t="shared" si="61"/>
        <v>17.440000529999999</v>
      </c>
      <c r="U538" t="str">
        <f t="shared" si="62"/>
        <v>Jan</v>
      </c>
    </row>
    <row r="539" spans="1:21" x14ac:dyDescent="0.3">
      <c r="A539">
        <v>14660</v>
      </c>
      <c r="B539" s="1">
        <v>43854</v>
      </c>
      <c r="C539" s="1" t="str">
        <f t="shared" si="57"/>
        <v>24-Jan-20</v>
      </c>
      <c r="D539" s="1" t="str">
        <f t="shared" si="58"/>
        <v>Friday</v>
      </c>
      <c r="E539" s="1" t="str">
        <f t="shared" si="59"/>
        <v>Weekday</v>
      </c>
      <c r="F539">
        <v>9371</v>
      </c>
      <c r="G539" t="s">
        <v>17</v>
      </c>
      <c r="H539" t="s">
        <v>489</v>
      </c>
      <c r="I539" t="s">
        <v>2</v>
      </c>
      <c r="J539" t="s">
        <v>3</v>
      </c>
      <c r="K539" t="s">
        <v>4</v>
      </c>
      <c r="L539" t="s">
        <v>42</v>
      </c>
      <c r="M539">
        <v>365</v>
      </c>
      <c r="N539" t="s">
        <v>10</v>
      </c>
      <c r="O539" s="2">
        <v>94.75</v>
      </c>
      <c r="P539" s="2">
        <v>5</v>
      </c>
      <c r="Q539" s="2">
        <f t="shared" si="56"/>
        <v>473.75</v>
      </c>
      <c r="R539" s="2">
        <v>152.8499985</v>
      </c>
      <c r="S539" s="2">
        <f t="shared" si="60"/>
        <v>320.90000150000003</v>
      </c>
      <c r="T539" s="2">
        <f t="shared" si="61"/>
        <v>30.5699997</v>
      </c>
      <c r="U539" t="str">
        <f t="shared" si="62"/>
        <v>Jan</v>
      </c>
    </row>
    <row r="540" spans="1:21" x14ac:dyDescent="0.3">
      <c r="A540">
        <v>19116</v>
      </c>
      <c r="B540" s="1">
        <v>43854</v>
      </c>
      <c r="C540" s="1" t="str">
        <f t="shared" si="57"/>
        <v>24-Jan-20</v>
      </c>
      <c r="D540" s="1" t="str">
        <f t="shared" si="58"/>
        <v>Friday</v>
      </c>
      <c r="E540" s="1" t="str">
        <f t="shared" si="59"/>
        <v>Weekday</v>
      </c>
      <c r="F540">
        <v>8245</v>
      </c>
      <c r="G540" t="s">
        <v>490</v>
      </c>
      <c r="H540" t="s">
        <v>491</v>
      </c>
      <c r="I540" t="s">
        <v>2</v>
      </c>
      <c r="J540" t="s">
        <v>3</v>
      </c>
      <c r="K540" t="s">
        <v>44</v>
      </c>
      <c r="L540" t="s">
        <v>85</v>
      </c>
      <c r="M540">
        <v>502</v>
      </c>
      <c r="N540" t="s">
        <v>65</v>
      </c>
      <c r="O540" s="2">
        <v>65</v>
      </c>
      <c r="P540" s="2">
        <v>4</v>
      </c>
      <c r="Q540" s="2">
        <f t="shared" si="56"/>
        <v>260</v>
      </c>
      <c r="R540" s="2">
        <v>134.39999388000001</v>
      </c>
      <c r="S540" s="2">
        <f t="shared" si="60"/>
        <v>125.60000611999999</v>
      </c>
      <c r="T540" s="2">
        <f t="shared" si="61"/>
        <v>33.599998470000003</v>
      </c>
      <c r="U540" t="str">
        <f t="shared" si="62"/>
        <v>Jan</v>
      </c>
    </row>
    <row r="541" spans="1:21" x14ac:dyDescent="0.3">
      <c r="A541">
        <v>75814</v>
      </c>
      <c r="B541" s="1">
        <v>43853</v>
      </c>
      <c r="C541" s="1" t="str">
        <f t="shared" si="57"/>
        <v>23-Jan-20</v>
      </c>
      <c r="D541" s="1" t="str">
        <f t="shared" si="58"/>
        <v>Thursday</v>
      </c>
      <c r="E541" s="1" t="str">
        <f t="shared" si="59"/>
        <v>Weekday</v>
      </c>
      <c r="F541">
        <v>19367</v>
      </c>
      <c r="G541" t="s">
        <v>492</v>
      </c>
      <c r="H541" t="s">
        <v>39</v>
      </c>
      <c r="I541" t="s">
        <v>27</v>
      </c>
      <c r="J541" t="s">
        <v>28</v>
      </c>
      <c r="K541" t="s">
        <v>4</v>
      </c>
      <c r="L541" t="s">
        <v>13</v>
      </c>
      <c r="M541">
        <v>1360</v>
      </c>
      <c r="N541" t="s">
        <v>14</v>
      </c>
      <c r="O541" s="2">
        <v>370</v>
      </c>
      <c r="P541" s="2">
        <v>1</v>
      </c>
      <c r="Q541" s="2">
        <f t="shared" si="56"/>
        <v>370</v>
      </c>
      <c r="R541" s="2">
        <v>249.0899963</v>
      </c>
      <c r="S541" s="2">
        <f t="shared" si="60"/>
        <v>120.9100037</v>
      </c>
      <c r="T541" s="2">
        <f t="shared" si="61"/>
        <v>249.0899963</v>
      </c>
      <c r="U541" t="str">
        <f t="shared" si="62"/>
        <v>Jan</v>
      </c>
    </row>
    <row r="542" spans="1:21" x14ac:dyDescent="0.3">
      <c r="A542">
        <v>18156</v>
      </c>
      <c r="B542" s="1">
        <v>43853</v>
      </c>
      <c r="C542" s="1" t="str">
        <f t="shared" si="57"/>
        <v>23-Jan-20</v>
      </c>
      <c r="D542" s="1" t="str">
        <f t="shared" si="58"/>
        <v>Thursday</v>
      </c>
      <c r="E542" s="1" t="str">
        <f t="shared" si="59"/>
        <v>Weekday</v>
      </c>
      <c r="F542">
        <v>9265</v>
      </c>
      <c r="G542" t="s">
        <v>493</v>
      </c>
      <c r="H542" t="s">
        <v>155</v>
      </c>
      <c r="I542" t="s">
        <v>27</v>
      </c>
      <c r="J542" t="s">
        <v>28</v>
      </c>
      <c r="K542" t="s">
        <v>4</v>
      </c>
      <c r="L542" t="s">
        <v>31</v>
      </c>
      <c r="M542">
        <v>957</v>
      </c>
      <c r="N542" t="s">
        <v>32</v>
      </c>
      <c r="O542" s="2">
        <v>80</v>
      </c>
      <c r="P542" s="2">
        <v>1</v>
      </c>
      <c r="Q542" s="2">
        <f t="shared" si="56"/>
        <v>80</v>
      </c>
      <c r="R542" s="2">
        <v>47.430000309999997</v>
      </c>
      <c r="S542" s="2">
        <f t="shared" si="60"/>
        <v>32.569999690000003</v>
      </c>
      <c r="T542" s="2">
        <f t="shared" si="61"/>
        <v>47.430000309999997</v>
      </c>
      <c r="U542" t="str">
        <f t="shared" si="62"/>
        <v>Jan</v>
      </c>
    </row>
    <row r="543" spans="1:21" x14ac:dyDescent="0.3">
      <c r="A543">
        <v>70437</v>
      </c>
      <c r="B543" s="1">
        <v>43853</v>
      </c>
      <c r="C543" s="1" t="str">
        <f t="shared" si="57"/>
        <v>23-Jan-20</v>
      </c>
      <c r="D543" s="1" t="str">
        <f t="shared" si="58"/>
        <v>Thursday</v>
      </c>
      <c r="E543" s="1" t="str">
        <f t="shared" si="59"/>
        <v>Weekday</v>
      </c>
      <c r="F543">
        <v>13990</v>
      </c>
      <c r="G543" t="s">
        <v>494</v>
      </c>
      <c r="H543" t="s">
        <v>155</v>
      </c>
      <c r="I543" t="s">
        <v>27</v>
      </c>
      <c r="J543" t="s">
        <v>28</v>
      </c>
      <c r="K543" t="s">
        <v>4</v>
      </c>
      <c r="L543" t="s">
        <v>156</v>
      </c>
      <c r="M543">
        <v>1350</v>
      </c>
      <c r="N543" t="s">
        <v>65</v>
      </c>
      <c r="O543" s="2">
        <v>22.74</v>
      </c>
      <c r="P543" s="2">
        <v>1</v>
      </c>
      <c r="Q543" s="2">
        <f t="shared" si="56"/>
        <v>22.74</v>
      </c>
      <c r="R543" s="2">
        <v>14.6999969</v>
      </c>
      <c r="S543" s="2">
        <f t="shared" si="60"/>
        <v>8.0400030999999981</v>
      </c>
      <c r="T543" s="2">
        <f t="shared" si="61"/>
        <v>14.6999969</v>
      </c>
      <c r="U543" t="str">
        <f t="shared" si="62"/>
        <v>Jan</v>
      </c>
    </row>
    <row r="544" spans="1:21" x14ac:dyDescent="0.3">
      <c r="A544">
        <v>10394</v>
      </c>
      <c r="B544" s="1">
        <v>43853</v>
      </c>
      <c r="C544" s="1" t="str">
        <f t="shared" si="57"/>
        <v>23-Jan-20</v>
      </c>
      <c r="D544" s="1" t="str">
        <f t="shared" si="58"/>
        <v>Thursday</v>
      </c>
      <c r="E544" s="1" t="str">
        <f t="shared" si="59"/>
        <v>Weekday</v>
      </c>
      <c r="F544">
        <v>934</v>
      </c>
      <c r="G544" t="s">
        <v>495</v>
      </c>
      <c r="H544" t="s">
        <v>30</v>
      </c>
      <c r="I544" t="s">
        <v>27</v>
      </c>
      <c r="J544" t="s">
        <v>28</v>
      </c>
      <c r="K544" t="s">
        <v>29</v>
      </c>
      <c r="L544" t="s">
        <v>9</v>
      </c>
      <c r="M544">
        <v>403</v>
      </c>
      <c r="N544" t="s">
        <v>10</v>
      </c>
      <c r="O544" s="2">
        <v>133.37</v>
      </c>
      <c r="P544" s="2">
        <v>1</v>
      </c>
      <c r="Q544" s="2">
        <f t="shared" si="56"/>
        <v>133.37</v>
      </c>
      <c r="R544" s="2">
        <v>84.590000149999995</v>
      </c>
      <c r="S544" s="2">
        <f t="shared" si="60"/>
        <v>48.77999985000001</v>
      </c>
      <c r="T544" s="2">
        <f t="shared" si="61"/>
        <v>84.590000149999995</v>
      </c>
      <c r="U544" t="str">
        <f t="shared" si="62"/>
        <v>Jan</v>
      </c>
    </row>
    <row r="545" spans="1:21" x14ac:dyDescent="0.3">
      <c r="A545">
        <v>18160</v>
      </c>
      <c r="B545" s="1">
        <v>43853</v>
      </c>
      <c r="C545" s="1" t="str">
        <f t="shared" si="57"/>
        <v>23-Jan-20</v>
      </c>
      <c r="D545" s="1" t="str">
        <f t="shared" si="58"/>
        <v>Thursday</v>
      </c>
      <c r="E545" s="1" t="str">
        <f t="shared" si="59"/>
        <v>Weekday</v>
      </c>
      <c r="F545">
        <v>1001</v>
      </c>
      <c r="G545" t="s">
        <v>496</v>
      </c>
      <c r="H545" t="s">
        <v>30</v>
      </c>
      <c r="I545" t="s">
        <v>27</v>
      </c>
      <c r="J545" t="s">
        <v>28</v>
      </c>
      <c r="K545" t="s">
        <v>29</v>
      </c>
      <c r="L545" t="s">
        <v>9</v>
      </c>
      <c r="M545">
        <v>403</v>
      </c>
      <c r="N545" t="s">
        <v>10</v>
      </c>
      <c r="O545" s="2">
        <v>133.37</v>
      </c>
      <c r="P545" s="2">
        <v>1</v>
      </c>
      <c r="Q545" s="2">
        <f t="shared" si="56"/>
        <v>133.37</v>
      </c>
      <c r="R545" s="2">
        <v>84.590000149999995</v>
      </c>
      <c r="S545" s="2">
        <f t="shared" si="60"/>
        <v>48.77999985000001</v>
      </c>
      <c r="T545" s="2">
        <f t="shared" si="61"/>
        <v>84.590000149999995</v>
      </c>
      <c r="U545" t="str">
        <f t="shared" si="62"/>
        <v>Jan</v>
      </c>
    </row>
    <row r="546" spans="1:21" x14ac:dyDescent="0.3">
      <c r="A546">
        <v>18160</v>
      </c>
      <c r="B546" s="1">
        <v>43853</v>
      </c>
      <c r="C546" s="1" t="str">
        <f t="shared" si="57"/>
        <v>23-Jan-20</v>
      </c>
      <c r="D546" s="1" t="str">
        <f t="shared" si="58"/>
        <v>Thursday</v>
      </c>
      <c r="E546" s="1" t="str">
        <f t="shared" si="59"/>
        <v>Weekday</v>
      </c>
      <c r="F546">
        <v>1001</v>
      </c>
      <c r="G546" t="s">
        <v>496</v>
      </c>
      <c r="H546" t="s">
        <v>30</v>
      </c>
      <c r="I546" t="s">
        <v>27</v>
      </c>
      <c r="J546" t="s">
        <v>28</v>
      </c>
      <c r="K546" t="s">
        <v>29</v>
      </c>
      <c r="L546" t="s">
        <v>9</v>
      </c>
      <c r="M546">
        <v>403</v>
      </c>
      <c r="N546" t="s">
        <v>10</v>
      </c>
      <c r="O546" s="2">
        <v>133.37</v>
      </c>
      <c r="P546" s="2">
        <v>1</v>
      </c>
      <c r="Q546" s="2">
        <f t="shared" si="56"/>
        <v>133.37</v>
      </c>
      <c r="R546" s="2">
        <v>84.590000149999995</v>
      </c>
      <c r="S546" s="2">
        <f t="shared" si="60"/>
        <v>48.77999985000001</v>
      </c>
      <c r="T546" s="2">
        <f t="shared" si="61"/>
        <v>84.590000149999995</v>
      </c>
      <c r="U546" t="str">
        <f t="shared" si="62"/>
        <v>Jan</v>
      </c>
    </row>
    <row r="547" spans="1:21" x14ac:dyDescent="0.3">
      <c r="A547">
        <v>52321</v>
      </c>
      <c r="B547" s="1">
        <v>43853</v>
      </c>
      <c r="C547" s="1" t="str">
        <f t="shared" si="57"/>
        <v>23-Jan-20</v>
      </c>
      <c r="D547" s="1" t="str">
        <f t="shared" si="58"/>
        <v>Thursday</v>
      </c>
      <c r="E547" s="1" t="str">
        <f t="shared" si="59"/>
        <v>Weekday</v>
      </c>
      <c r="F547">
        <v>4249</v>
      </c>
      <c r="G547" t="s">
        <v>497</v>
      </c>
      <c r="H547" t="s">
        <v>30</v>
      </c>
      <c r="I547" t="s">
        <v>27</v>
      </c>
      <c r="J547" t="s">
        <v>28</v>
      </c>
      <c r="K547" t="s">
        <v>29</v>
      </c>
      <c r="L547" t="s">
        <v>85</v>
      </c>
      <c r="M547">
        <v>502</v>
      </c>
      <c r="N547" t="s">
        <v>65</v>
      </c>
      <c r="O547" s="2">
        <v>65</v>
      </c>
      <c r="P547" s="2">
        <v>5</v>
      </c>
      <c r="Q547" s="2">
        <f t="shared" si="56"/>
        <v>325</v>
      </c>
      <c r="R547" s="2">
        <v>167.99999235000001</v>
      </c>
      <c r="S547" s="2">
        <f t="shared" si="60"/>
        <v>157.00000764999999</v>
      </c>
      <c r="T547" s="2">
        <f t="shared" si="61"/>
        <v>33.599998470000003</v>
      </c>
      <c r="U547" t="str">
        <f t="shared" si="62"/>
        <v>Jan</v>
      </c>
    </row>
    <row r="548" spans="1:21" x14ac:dyDescent="0.3">
      <c r="A548">
        <v>13970</v>
      </c>
      <c r="B548" s="1">
        <v>43853</v>
      </c>
      <c r="C548" s="1" t="str">
        <f t="shared" si="57"/>
        <v>23-Jan-20</v>
      </c>
      <c r="D548" s="1" t="str">
        <f t="shared" si="58"/>
        <v>Thursday</v>
      </c>
      <c r="E548" s="1" t="str">
        <f t="shared" si="59"/>
        <v>Weekday</v>
      </c>
      <c r="F548">
        <v>5224</v>
      </c>
      <c r="G548" t="s">
        <v>311</v>
      </c>
      <c r="H548" t="s">
        <v>30</v>
      </c>
      <c r="I548" t="s">
        <v>27</v>
      </c>
      <c r="J548" t="s">
        <v>28</v>
      </c>
      <c r="K548" t="s">
        <v>29</v>
      </c>
      <c r="L548" t="s">
        <v>9</v>
      </c>
      <c r="M548">
        <v>403</v>
      </c>
      <c r="N548" t="s">
        <v>10</v>
      </c>
      <c r="O548" s="2">
        <v>133.37</v>
      </c>
      <c r="P548" s="2">
        <v>1</v>
      </c>
      <c r="Q548" s="2">
        <f t="shared" si="56"/>
        <v>133.37</v>
      </c>
      <c r="R548" s="2">
        <v>84.590000149999995</v>
      </c>
      <c r="S548" s="2">
        <f t="shared" si="60"/>
        <v>48.77999985000001</v>
      </c>
      <c r="T548" s="2">
        <f t="shared" si="61"/>
        <v>84.590000149999995</v>
      </c>
      <c r="U548" t="str">
        <f t="shared" si="62"/>
        <v>Jan</v>
      </c>
    </row>
    <row r="549" spans="1:21" x14ac:dyDescent="0.3">
      <c r="A549">
        <v>55174</v>
      </c>
      <c r="B549" s="1">
        <v>43853</v>
      </c>
      <c r="C549" s="1" t="str">
        <f t="shared" si="57"/>
        <v>23-Jan-20</v>
      </c>
      <c r="D549" s="1" t="str">
        <f t="shared" si="58"/>
        <v>Thursday</v>
      </c>
      <c r="E549" s="1" t="str">
        <f t="shared" si="59"/>
        <v>Weekday</v>
      </c>
      <c r="F549">
        <v>8677</v>
      </c>
      <c r="G549" t="s">
        <v>498</v>
      </c>
      <c r="H549" t="s">
        <v>30</v>
      </c>
      <c r="I549" t="s">
        <v>27</v>
      </c>
      <c r="J549" t="s">
        <v>28</v>
      </c>
      <c r="K549" t="s">
        <v>44</v>
      </c>
      <c r="L549" t="s">
        <v>85</v>
      </c>
      <c r="M549">
        <v>502</v>
      </c>
      <c r="N549" t="s">
        <v>65</v>
      </c>
      <c r="O549" s="2">
        <v>65</v>
      </c>
      <c r="P549" s="2">
        <v>5</v>
      </c>
      <c r="Q549" s="2">
        <f t="shared" si="56"/>
        <v>325</v>
      </c>
      <c r="R549" s="2">
        <v>167.99999235000001</v>
      </c>
      <c r="S549" s="2">
        <f t="shared" si="60"/>
        <v>157.00000764999999</v>
      </c>
      <c r="T549" s="2">
        <f t="shared" si="61"/>
        <v>33.599998470000003</v>
      </c>
      <c r="U549" t="str">
        <f t="shared" si="62"/>
        <v>Jan</v>
      </c>
    </row>
    <row r="550" spans="1:21" x14ac:dyDescent="0.3">
      <c r="A550">
        <v>4135</v>
      </c>
      <c r="B550" s="1">
        <v>43853</v>
      </c>
      <c r="C550" s="1" t="str">
        <f t="shared" si="57"/>
        <v>23-Jan-20</v>
      </c>
      <c r="D550" s="1" t="str">
        <f t="shared" si="58"/>
        <v>Thursday</v>
      </c>
      <c r="E550" s="1" t="str">
        <f t="shared" si="59"/>
        <v>Weekday</v>
      </c>
      <c r="F550">
        <v>10041</v>
      </c>
      <c r="G550" t="s">
        <v>7</v>
      </c>
      <c r="H550" t="s">
        <v>84</v>
      </c>
      <c r="I550" t="s">
        <v>27</v>
      </c>
      <c r="J550" t="s">
        <v>3</v>
      </c>
      <c r="K550" t="s">
        <v>4</v>
      </c>
      <c r="L550" t="s">
        <v>42</v>
      </c>
      <c r="M550">
        <v>365</v>
      </c>
      <c r="N550" t="s">
        <v>10</v>
      </c>
      <c r="O550" s="2">
        <v>94.75</v>
      </c>
      <c r="P550" s="2">
        <v>5</v>
      </c>
      <c r="Q550" s="2">
        <f t="shared" si="56"/>
        <v>473.75</v>
      </c>
      <c r="R550" s="2">
        <v>152.8499985</v>
      </c>
      <c r="S550" s="2">
        <f t="shared" si="60"/>
        <v>320.90000150000003</v>
      </c>
      <c r="T550" s="2">
        <f t="shared" si="61"/>
        <v>30.5699997</v>
      </c>
      <c r="U550" t="str">
        <f t="shared" si="62"/>
        <v>Jan</v>
      </c>
    </row>
    <row r="551" spans="1:21" x14ac:dyDescent="0.3">
      <c r="A551">
        <v>19442</v>
      </c>
      <c r="B551" s="1">
        <v>43853</v>
      </c>
      <c r="C551" s="1" t="str">
        <f t="shared" si="57"/>
        <v>23-Jan-20</v>
      </c>
      <c r="D551" s="1" t="str">
        <f t="shared" si="58"/>
        <v>Thursday</v>
      </c>
      <c r="E551" s="1" t="str">
        <f t="shared" si="59"/>
        <v>Weekday</v>
      </c>
      <c r="F551">
        <v>9989</v>
      </c>
      <c r="G551" t="s">
        <v>499</v>
      </c>
      <c r="H551" t="s">
        <v>500</v>
      </c>
      <c r="I551" t="s">
        <v>2</v>
      </c>
      <c r="J551" t="s">
        <v>3</v>
      </c>
      <c r="K551" t="s">
        <v>4</v>
      </c>
      <c r="L551" t="s">
        <v>85</v>
      </c>
      <c r="M551">
        <v>502</v>
      </c>
      <c r="N551" t="s">
        <v>65</v>
      </c>
      <c r="O551" s="2">
        <v>65</v>
      </c>
      <c r="P551" s="2">
        <v>4</v>
      </c>
      <c r="Q551" s="2">
        <f t="shared" si="56"/>
        <v>260</v>
      </c>
      <c r="R551" s="2">
        <v>134.39999388000001</v>
      </c>
      <c r="S551" s="2">
        <f t="shared" si="60"/>
        <v>125.60000611999999</v>
      </c>
      <c r="T551" s="2">
        <f t="shared" si="61"/>
        <v>33.599998470000003</v>
      </c>
      <c r="U551" t="str">
        <f t="shared" si="62"/>
        <v>Jan</v>
      </c>
    </row>
    <row r="552" spans="1:21" x14ac:dyDescent="0.3">
      <c r="A552">
        <v>13217</v>
      </c>
      <c r="B552" s="1">
        <v>43853</v>
      </c>
      <c r="C552" s="1" t="str">
        <f t="shared" si="57"/>
        <v>23-Jan-20</v>
      </c>
      <c r="D552" s="1" t="str">
        <f t="shared" si="58"/>
        <v>Thursday</v>
      </c>
      <c r="E552" s="1" t="str">
        <f t="shared" si="59"/>
        <v>Weekday</v>
      </c>
      <c r="F552">
        <v>10165</v>
      </c>
      <c r="G552" t="s">
        <v>501</v>
      </c>
      <c r="H552" t="s">
        <v>166</v>
      </c>
      <c r="I552" t="s">
        <v>2</v>
      </c>
      <c r="J552" t="s">
        <v>3</v>
      </c>
      <c r="K552" t="s">
        <v>4</v>
      </c>
      <c r="L552" t="s">
        <v>85</v>
      </c>
      <c r="M552">
        <v>502</v>
      </c>
      <c r="N552" t="s">
        <v>65</v>
      </c>
      <c r="O552" s="2">
        <v>65</v>
      </c>
      <c r="P552" s="2">
        <v>4</v>
      </c>
      <c r="Q552" s="2">
        <f t="shared" si="56"/>
        <v>260</v>
      </c>
      <c r="R552" s="2">
        <v>134.39999388000001</v>
      </c>
      <c r="S552" s="2">
        <f t="shared" si="60"/>
        <v>125.60000611999999</v>
      </c>
      <c r="T552" s="2">
        <f t="shared" si="61"/>
        <v>33.599998470000003</v>
      </c>
      <c r="U552" t="str">
        <f t="shared" si="62"/>
        <v>Jan</v>
      </c>
    </row>
    <row r="553" spans="1:21" x14ac:dyDescent="0.3">
      <c r="A553">
        <v>23211</v>
      </c>
      <c r="B553" s="1">
        <v>43853</v>
      </c>
      <c r="C553" s="1" t="str">
        <f t="shared" si="57"/>
        <v>23-Jan-20</v>
      </c>
      <c r="D553" s="1" t="str">
        <f t="shared" si="58"/>
        <v>Thursday</v>
      </c>
      <c r="E553" s="1" t="str">
        <f t="shared" si="59"/>
        <v>Weekday</v>
      </c>
      <c r="F553">
        <v>12100</v>
      </c>
      <c r="G553" t="s">
        <v>502</v>
      </c>
      <c r="H553" t="s">
        <v>18</v>
      </c>
      <c r="I553" t="s">
        <v>2</v>
      </c>
      <c r="J553" t="s">
        <v>3</v>
      </c>
      <c r="K553" t="s">
        <v>4</v>
      </c>
      <c r="L553" t="s">
        <v>9</v>
      </c>
      <c r="M553">
        <v>403</v>
      </c>
      <c r="N553" t="s">
        <v>10</v>
      </c>
      <c r="O553" s="2">
        <v>133.37</v>
      </c>
      <c r="P553" s="2">
        <v>1</v>
      </c>
      <c r="Q553" s="2">
        <f t="shared" si="56"/>
        <v>133.37</v>
      </c>
      <c r="R553" s="2">
        <v>84.590000149999995</v>
      </c>
      <c r="S553" s="2">
        <f t="shared" si="60"/>
        <v>48.77999985000001</v>
      </c>
      <c r="T553" s="2">
        <f t="shared" si="61"/>
        <v>84.590000149999995</v>
      </c>
      <c r="U553" t="str">
        <f t="shared" si="62"/>
        <v>Jan</v>
      </c>
    </row>
    <row r="554" spans="1:21" x14ac:dyDescent="0.3">
      <c r="A554">
        <v>16093</v>
      </c>
      <c r="B554" s="1">
        <v>43853</v>
      </c>
      <c r="C554" s="1" t="str">
        <f t="shared" si="57"/>
        <v>23-Jan-20</v>
      </c>
      <c r="D554" s="1" t="str">
        <f t="shared" si="58"/>
        <v>Thursday</v>
      </c>
      <c r="E554" s="1" t="str">
        <f t="shared" si="59"/>
        <v>Weekday</v>
      </c>
      <c r="F554">
        <v>1902</v>
      </c>
      <c r="G554" t="s">
        <v>242</v>
      </c>
      <c r="H554" t="s">
        <v>243</v>
      </c>
      <c r="I554" t="s">
        <v>2</v>
      </c>
      <c r="J554" t="s">
        <v>3</v>
      </c>
      <c r="K554" t="s">
        <v>4</v>
      </c>
      <c r="L554" t="s">
        <v>42</v>
      </c>
      <c r="M554">
        <v>365</v>
      </c>
      <c r="N554" t="s">
        <v>10</v>
      </c>
      <c r="O554" s="2">
        <v>94.75</v>
      </c>
      <c r="P554" s="2">
        <v>5</v>
      </c>
      <c r="Q554" s="2">
        <f t="shared" si="56"/>
        <v>473.75</v>
      </c>
      <c r="R554" s="2">
        <v>152.8499985</v>
      </c>
      <c r="S554" s="2">
        <f t="shared" si="60"/>
        <v>320.90000150000003</v>
      </c>
      <c r="T554" s="2">
        <f t="shared" si="61"/>
        <v>30.5699997</v>
      </c>
      <c r="U554" t="str">
        <f t="shared" si="62"/>
        <v>Jan</v>
      </c>
    </row>
    <row r="555" spans="1:21" x14ac:dyDescent="0.3">
      <c r="A555">
        <v>16098</v>
      </c>
      <c r="B555" s="1">
        <v>43853</v>
      </c>
      <c r="C555" s="1" t="str">
        <f t="shared" si="57"/>
        <v>23-Jan-20</v>
      </c>
      <c r="D555" s="1" t="str">
        <f t="shared" si="58"/>
        <v>Thursday</v>
      </c>
      <c r="E555" s="1" t="str">
        <f t="shared" si="59"/>
        <v>Weekday</v>
      </c>
      <c r="F555">
        <v>5939</v>
      </c>
      <c r="G555" t="s">
        <v>503</v>
      </c>
      <c r="H555" t="s">
        <v>208</v>
      </c>
      <c r="I555" t="s">
        <v>2</v>
      </c>
      <c r="J555" t="s">
        <v>3</v>
      </c>
      <c r="K555" t="s">
        <v>4</v>
      </c>
      <c r="L555" t="s">
        <v>42</v>
      </c>
      <c r="M555">
        <v>365</v>
      </c>
      <c r="N555" t="s">
        <v>10</v>
      </c>
      <c r="O555" s="2">
        <v>94.75</v>
      </c>
      <c r="P555" s="2">
        <v>5</v>
      </c>
      <c r="Q555" s="2">
        <f t="shared" si="56"/>
        <v>473.75</v>
      </c>
      <c r="R555" s="2">
        <v>152.8499985</v>
      </c>
      <c r="S555" s="2">
        <f t="shared" si="60"/>
        <v>320.90000150000003</v>
      </c>
      <c r="T555" s="2">
        <f t="shared" si="61"/>
        <v>30.5699997</v>
      </c>
      <c r="U555" t="str">
        <f t="shared" si="62"/>
        <v>Jan</v>
      </c>
    </row>
    <row r="556" spans="1:21" x14ac:dyDescent="0.3">
      <c r="A556">
        <v>13939</v>
      </c>
      <c r="B556" s="1">
        <v>43853</v>
      </c>
      <c r="C556" s="1" t="str">
        <f t="shared" si="57"/>
        <v>23-Jan-20</v>
      </c>
      <c r="D556" s="1" t="str">
        <f t="shared" si="58"/>
        <v>Thursday</v>
      </c>
      <c r="E556" s="1" t="str">
        <f t="shared" si="59"/>
        <v>Weekday</v>
      </c>
      <c r="F556">
        <v>5854</v>
      </c>
      <c r="G556" t="s">
        <v>7</v>
      </c>
      <c r="H556" t="s">
        <v>504</v>
      </c>
      <c r="I556" t="s">
        <v>2</v>
      </c>
      <c r="J556" t="s">
        <v>3</v>
      </c>
      <c r="K556" t="s">
        <v>4</v>
      </c>
      <c r="L556" t="s">
        <v>42</v>
      </c>
      <c r="M556">
        <v>365</v>
      </c>
      <c r="N556" t="s">
        <v>10</v>
      </c>
      <c r="O556" s="2">
        <v>94.75</v>
      </c>
      <c r="P556" s="2">
        <v>4</v>
      </c>
      <c r="Q556" s="2">
        <f t="shared" si="56"/>
        <v>379</v>
      </c>
      <c r="R556" s="2">
        <v>122.2799988</v>
      </c>
      <c r="S556" s="2">
        <f t="shared" si="60"/>
        <v>256.72000120000001</v>
      </c>
      <c r="T556" s="2">
        <f t="shared" si="61"/>
        <v>30.5699997</v>
      </c>
      <c r="U556" t="str">
        <f t="shared" si="62"/>
        <v>Jan</v>
      </c>
    </row>
    <row r="557" spans="1:21" x14ac:dyDescent="0.3">
      <c r="A557">
        <v>16767</v>
      </c>
      <c r="B557" s="1">
        <v>43853</v>
      </c>
      <c r="C557" s="1" t="str">
        <f t="shared" si="57"/>
        <v>23-Jan-20</v>
      </c>
      <c r="D557" s="1" t="str">
        <f t="shared" si="58"/>
        <v>Thursday</v>
      </c>
      <c r="E557" s="1" t="str">
        <f t="shared" si="59"/>
        <v>Weekday</v>
      </c>
      <c r="F557">
        <v>10132</v>
      </c>
      <c r="G557" t="s">
        <v>505</v>
      </c>
      <c r="H557" t="s">
        <v>506</v>
      </c>
      <c r="I557" t="s">
        <v>2</v>
      </c>
      <c r="J557" t="s">
        <v>3</v>
      </c>
      <c r="K557" t="s">
        <v>4</v>
      </c>
      <c r="L557" t="s">
        <v>42</v>
      </c>
      <c r="M557">
        <v>365</v>
      </c>
      <c r="N557" t="s">
        <v>10</v>
      </c>
      <c r="O557" s="2">
        <v>94.75</v>
      </c>
      <c r="P557" s="2">
        <v>5</v>
      </c>
      <c r="Q557" s="2">
        <f t="shared" si="56"/>
        <v>473.75</v>
      </c>
      <c r="R557" s="2">
        <v>152.8499985</v>
      </c>
      <c r="S557" s="2">
        <f t="shared" si="60"/>
        <v>320.90000150000003</v>
      </c>
      <c r="T557" s="2">
        <f t="shared" si="61"/>
        <v>30.5699997</v>
      </c>
      <c r="U557" t="str">
        <f t="shared" si="62"/>
        <v>Jan</v>
      </c>
    </row>
    <row r="558" spans="1:21" x14ac:dyDescent="0.3">
      <c r="A558">
        <v>75867</v>
      </c>
      <c r="B558" s="1">
        <v>43853</v>
      </c>
      <c r="C558" s="1" t="str">
        <f t="shared" si="57"/>
        <v>23-Jan-20</v>
      </c>
      <c r="D558" s="1" t="str">
        <f t="shared" si="58"/>
        <v>Thursday</v>
      </c>
      <c r="E558" s="1" t="str">
        <f t="shared" si="59"/>
        <v>Weekday</v>
      </c>
      <c r="F558">
        <v>19420</v>
      </c>
      <c r="G558" t="s">
        <v>507</v>
      </c>
      <c r="H558" t="s">
        <v>508</v>
      </c>
      <c r="I558" t="s">
        <v>2</v>
      </c>
      <c r="J558" t="s">
        <v>3</v>
      </c>
      <c r="K558" t="s">
        <v>4</v>
      </c>
      <c r="L558" t="s">
        <v>13</v>
      </c>
      <c r="M558">
        <v>1360</v>
      </c>
      <c r="N558" t="s">
        <v>14</v>
      </c>
      <c r="O558" s="2">
        <v>370</v>
      </c>
      <c r="P558" s="2">
        <v>1</v>
      </c>
      <c r="Q558" s="2">
        <f t="shared" si="56"/>
        <v>370</v>
      </c>
      <c r="R558" s="2">
        <v>249.0899963</v>
      </c>
      <c r="S558" s="2">
        <f t="shared" si="60"/>
        <v>120.9100037</v>
      </c>
      <c r="T558" s="2">
        <f t="shared" si="61"/>
        <v>249.0899963</v>
      </c>
      <c r="U558" t="str">
        <f t="shared" si="62"/>
        <v>Jan</v>
      </c>
    </row>
    <row r="559" spans="1:21" x14ac:dyDescent="0.3">
      <c r="A559">
        <v>2014</v>
      </c>
      <c r="B559" s="1">
        <v>43853</v>
      </c>
      <c r="C559" s="1" t="str">
        <f t="shared" si="57"/>
        <v>23-Jan-20</v>
      </c>
      <c r="D559" s="1" t="str">
        <f t="shared" si="58"/>
        <v>Thursday</v>
      </c>
      <c r="E559" s="1" t="str">
        <f t="shared" si="59"/>
        <v>Weekday</v>
      </c>
      <c r="F559">
        <v>5875</v>
      </c>
      <c r="G559" t="s">
        <v>509</v>
      </c>
      <c r="H559" t="s">
        <v>452</v>
      </c>
      <c r="I559" t="s">
        <v>2</v>
      </c>
      <c r="J559" t="s">
        <v>3</v>
      </c>
      <c r="K559" t="s">
        <v>4</v>
      </c>
      <c r="L559" t="s">
        <v>470</v>
      </c>
      <c r="M559">
        <v>565</v>
      </c>
      <c r="N559" t="s">
        <v>10</v>
      </c>
      <c r="O559" s="2">
        <v>70</v>
      </c>
      <c r="P559" s="2">
        <v>2</v>
      </c>
      <c r="Q559" s="2">
        <f t="shared" si="56"/>
        <v>140</v>
      </c>
      <c r="R559" s="2">
        <v>78.300003059999995</v>
      </c>
      <c r="S559" s="2">
        <f t="shared" si="60"/>
        <v>61.699996940000005</v>
      </c>
      <c r="T559" s="2">
        <f t="shared" si="61"/>
        <v>39.150001529999997</v>
      </c>
      <c r="U559" t="str">
        <f t="shared" si="62"/>
        <v>Jan</v>
      </c>
    </row>
    <row r="560" spans="1:21" x14ac:dyDescent="0.3">
      <c r="A560">
        <v>18213</v>
      </c>
      <c r="B560" s="1">
        <v>43853</v>
      </c>
      <c r="C560" s="1" t="str">
        <f t="shared" si="57"/>
        <v>23-Jan-20</v>
      </c>
      <c r="D560" s="1" t="str">
        <f t="shared" si="58"/>
        <v>Thursday</v>
      </c>
      <c r="E560" s="1" t="str">
        <f t="shared" si="59"/>
        <v>Weekday</v>
      </c>
      <c r="F560">
        <v>10831</v>
      </c>
      <c r="G560" t="s">
        <v>7</v>
      </c>
      <c r="H560" t="s">
        <v>69</v>
      </c>
      <c r="I560" t="s">
        <v>2</v>
      </c>
      <c r="J560" t="s">
        <v>3</v>
      </c>
      <c r="K560" t="s">
        <v>4</v>
      </c>
      <c r="L560" t="s">
        <v>42</v>
      </c>
      <c r="M560">
        <v>365</v>
      </c>
      <c r="N560" t="s">
        <v>10</v>
      </c>
      <c r="O560" s="2">
        <v>94.75</v>
      </c>
      <c r="P560" s="2">
        <v>4</v>
      </c>
      <c r="Q560" s="2">
        <f t="shared" si="56"/>
        <v>379</v>
      </c>
      <c r="R560" s="2">
        <v>122.2799988</v>
      </c>
      <c r="S560" s="2">
        <f t="shared" si="60"/>
        <v>256.72000120000001</v>
      </c>
      <c r="T560" s="2">
        <f t="shared" si="61"/>
        <v>30.5699997</v>
      </c>
      <c r="U560" t="str">
        <f t="shared" si="62"/>
        <v>Jan</v>
      </c>
    </row>
    <row r="561" spans="1:21" x14ac:dyDescent="0.3">
      <c r="A561">
        <v>18213</v>
      </c>
      <c r="B561" s="1">
        <v>43853</v>
      </c>
      <c r="C561" s="1" t="str">
        <f t="shared" si="57"/>
        <v>23-Jan-20</v>
      </c>
      <c r="D561" s="1" t="str">
        <f t="shared" si="58"/>
        <v>Thursday</v>
      </c>
      <c r="E561" s="1" t="str">
        <f t="shared" si="59"/>
        <v>Weekday</v>
      </c>
      <c r="F561">
        <v>10831</v>
      </c>
      <c r="G561" t="s">
        <v>7</v>
      </c>
      <c r="H561" t="s">
        <v>69</v>
      </c>
      <c r="I561" t="s">
        <v>2</v>
      </c>
      <c r="J561" t="s">
        <v>3</v>
      </c>
      <c r="K561" t="s">
        <v>4</v>
      </c>
      <c r="L561" t="s">
        <v>109</v>
      </c>
      <c r="M561">
        <v>627</v>
      </c>
      <c r="N561" t="s">
        <v>6</v>
      </c>
      <c r="O561" s="2">
        <v>165</v>
      </c>
      <c r="P561" s="2">
        <v>4</v>
      </c>
      <c r="Q561" s="2">
        <f t="shared" si="56"/>
        <v>660</v>
      </c>
      <c r="R561" s="2">
        <v>490.9200136</v>
      </c>
      <c r="S561" s="2">
        <f t="shared" si="60"/>
        <v>169.0799864</v>
      </c>
      <c r="T561" s="2">
        <f t="shared" si="61"/>
        <v>122.7300034</v>
      </c>
      <c r="U561" t="str">
        <f t="shared" si="62"/>
        <v>Jan</v>
      </c>
    </row>
    <row r="562" spans="1:21" x14ac:dyDescent="0.3">
      <c r="A562">
        <v>64369</v>
      </c>
      <c r="B562" s="1">
        <v>43853</v>
      </c>
      <c r="C562" s="1" t="str">
        <f t="shared" si="57"/>
        <v>23-Jan-20</v>
      </c>
      <c r="D562" s="1" t="str">
        <f t="shared" si="58"/>
        <v>Thursday</v>
      </c>
      <c r="E562" s="1" t="str">
        <f t="shared" si="59"/>
        <v>Weekday</v>
      </c>
      <c r="F562">
        <v>2975</v>
      </c>
      <c r="G562" t="s">
        <v>7</v>
      </c>
      <c r="H562" t="s">
        <v>476</v>
      </c>
      <c r="I562" t="s">
        <v>2</v>
      </c>
      <c r="J562" t="s">
        <v>3</v>
      </c>
      <c r="K562" t="s">
        <v>4</v>
      </c>
      <c r="L562" t="s">
        <v>85</v>
      </c>
      <c r="M562">
        <v>502</v>
      </c>
      <c r="N562" t="s">
        <v>65</v>
      </c>
      <c r="O562" s="2">
        <v>65</v>
      </c>
      <c r="P562" s="2">
        <v>4</v>
      </c>
      <c r="Q562" s="2">
        <f t="shared" si="56"/>
        <v>260</v>
      </c>
      <c r="R562" s="2">
        <v>134.39999388000001</v>
      </c>
      <c r="S562" s="2">
        <f t="shared" si="60"/>
        <v>125.60000611999999</v>
      </c>
      <c r="T562" s="2">
        <f t="shared" si="61"/>
        <v>33.599998470000003</v>
      </c>
      <c r="U562" t="str">
        <f t="shared" si="62"/>
        <v>Jan</v>
      </c>
    </row>
    <row r="563" spans="1:21" x14ac:dyDescent="0.3">
      <c r="A563">
        <v>70149</v>
      </c>
      <c r="B563" s="1">
        <v>43852</v>
      </c>
      <c r="C563" s="1" t="str">
        <f t="shared" si="57"/>
        <v>22-Jan-20</v>
      </c>
      <c r="D563" s="1" t="str">
        <f t="shared" si="58"/>
        <v>Wednesday</v>
      </c>
      <c r="E563" s="1" t="str">
        <f t="shared" si="59"/>
        <v>Weekday</v>
      </c>
      <c r="F563">
        <v>13702</v>
      </c>
      <c r="G563" t="s">
        <v>510</v>
      </c>
      <c r="H563" t="s">
        <v>155</v>
      </c>
      <c r="I563" t="s">
        <v>27</v>
      </c>
      <c r="J563" t="s">
        <v>28</v>
      </c>
      <c r="K563" t="s">
        <v>4</v>
      </c>
      <c r="L563" t="s">
        <v>156</v>
      </c>
      <c r="M563">
        <v>1350</v>
      </c>
      <c r="N563" t="s">
        <v>65</v>
      </c>
      <c r="O563" s="2">
        <v>22.74</v>
      </c>
      <c r="P563" s="2">
        <v>1</v>
      </c>
      <c r="Q563" s="2">
        <f t="shared" si="56"/>
        <v>22.74</v>
      </c>
      <c r="R563" s="2">
        <v>14.6999969</v>
      </c>
      <c r="S563" s="2">
        <f t="shared" si="60"/>
        <v>8.0400030999999981</v>
      </c>
      <c r="T563" s="2">
        <f t="shared" si="61"/>
        <v>14.6999969</v>
      </c>
      <c r="U563" t="str">
        <f t="shared" si="62"/>
        <v>Jan</v>
      </c>
    </row>
    <row r="564" spans="1:21" x14ac:dyDescent="0.3">
      <c r="A564">
        <v>3625</v>
      </c>
      <c r="B564" s="1">
        <v>43852</v>
      </c>
      <c r="C564" s="1" t="str">
        <f t="shared" si="57"/>
        <v>22-Jan-20</v>
      </c>
      <c r="D564" s="1" t="str">
        <f t="shared" si="58"/>
        <v>Wednesday</v>
      </c>
      <c r="E564" s="1" t="str">
        <f t="shared" si="59"/>
        <v>Weekday</v>
      </c>
      <c r="F564">
        <v>2813</v>
      </c>
      <c r="G564" t="s">
        <v>7</v>
      </c>
      <c r="H564" t="s">
        <v>30</v>
      </c>
      <c r="I564" t="s">
        <v>27</v>
      </c>
      <c r="J564" t="s">
        <v>28</v>
      </c>
      <c r="K564" t="s">
        <v>44</v>
      </c>
      <c r="L564" t="s">
        <v>109</v>
      </c>
      <c r="M564">
        <v>627</v>
      </c>
      <c r="N564" t="s">
        <v>6</v>
      </c>
      <c r="O564" s="2">
        <v>165</v>
      </c>
      <c r="P564" s="2">
        <v>5</v>
      </c>
      <c r="Q564" s="2">
        <f t="shared" si="56"/>
        <v>825</v>
      </c>
      <c r="R564" s="2">
        <v>613.65001700000005</v>
      </c>
      <c r="S564" s="2">
        <f t="shared" si="60"/>
        <v>211.34998299999995</v>
      </c>
      <c r="T564" s="2">
        <f t="shared" si="61"/>
        <v>122.73000340000002</v>
      </c>
      <c r="U564" t="str">
        <f t="shared" si="62"/>
        <v>Jan</v>
      </c>
    </row>
    <row r="565" spans="1:21" x14ac:dyDescent="0.3">
      <c r="A565">
        <v>18154</v>
      </c>
      <c r="B565" s="1">
        <v>43852</v>
      </c>
      <c r="C565" s="1" t="str">
        <f t="shared" si="57"/>
        <v>22-Jan-20</v>
      </c>
      <c r="D565" s="1" t="str">
        <f t="shared" si="58"/>
        <v>Wednesday</v>
      </c>
      <c r="E565" s="1" t="str">
        <f t="shared" si="59"/>
        <v>Weekday</v>
      </c>
      <c r="F565">
        <v>5082</v>
      </c>
      <c r="G565" t="s">
        <v>7</v>
      </c>
      <c r="H565" t="s">
        <v>30</v>
      </c>
      <c r="I565" t="s">
        <v>27</v>
      </c>
      <c r="J565" t="s">
        <v>28</v>
      </c>
      <c r="K565" t="s">
        <v>29</v>
      </c>
      <c r="L565" t="s">
        <v>9</v>
      </c>
      <c r="M565">
        <v>403</v>
      </c>
      <c r="N565" t="s">
        <v>10</v>
      </c>
      <c r="O565" s="2">
        <v>133.37</v>
      </c>
      <c r="P565" s="2">
        <v>1</v>
      </c>
      <c r="Q565" s="2">
        <f t="shared" si="56"/>
        <v>133.37</v>
      </c>
      <c r="R565" s="2">
        <v>84.590000149999995</v>
      </c>
      <c r="S565" s="2">
        <f t="shared" si="60"/>
        <v>48.77999985000001</v>
      </c>
      <c r="T565" s="2">
        <f t="shared" si="61"/>
        <v>84.590000149999995</v>
      </c>
      <c r="U565" t="str">
        <f t="shared" si="62"/>
        <v>Jan</v>
      </c>
    </row>
    <row r="566" spans="1:21" x14ac:dyDescent="0.3">
      <c r="A566">
        <v>2428</v>
      </c>
      <c r="B566" s="1">
        <v>43852</v>
      </c>
      <c r="C566" s="1" t="str">
        <f t="shared" si="57"/>
        <v>22-Jan-20</v>
      </c>
      <c r="D566" s="1" t="str">
        <f t="shared" si="58"/>
        <v>Wednesday</v>
      </c>
      <c r="E566" s="1" t="str">
        <f t="shared" si="59"/>
        <v>Weekday</v>
      </c>
      <c r="F566">
        <v>5965</v>
      </c>
      <c r="G566" t="s">
        <v>283</v>
      </c>
      <c r="H566" t="s">
        <v>30</v>
      </c>
      <c r="I566" t="s">
        <v>27</v>
      </c>
      <c r="J566" t="s">
        <v>28</v>
      </c>
      <c r="K566" t="s">
        <v>44</v>
      </c>
      <c r="L566" t="s">
        <v>109</v>
      </c>
      <c r="M566">
        <v>627</v>
      </c>
      <c r="N566" t="s">
        <v>6</v>
      </c>
      <c r="O566" s="2">
        <v>165</v>
      </c>
      <c r="P566" s="2">
        <v>5</v>
      </c>
      <c r="Q566" s="2">
        <f t="shared" si="56"/>
        <v>825</v>
      </c>
      <c r="R566" s="2">
        <v>613.65001700000005</v>
      </c>
      <c r="S566" s="2">
        <f t="shared" si="60"/>
        <v>211.34998299999995</v>
      </c>
      <c r="T566" s="2">
        <f t="shared" si="61"/>
        <v>122.73000340000002</v>
      </c>
      <c r="U566" t="str">
        <f t="shared" si="62"/>
        <v>Jan</v>
      </c>
    </row>
    <row r="567" spans="1:21" x14ac:dyDescent="0.3">
      <c r="A567">
        <v>20931</v>
      </c>
      <c r="B567" s="1">
        <v>43852</v>
      </c>
      <c r="C567" s="1" t="str">
        <f t="shared" si="57"/>
        <v>22-Jan-20</v>
      </c>
      <c r="D567" s="1" t="str">
        <f t="shared" si="58"/>
        <v>Wednesday</v>
      </c>
      <c r="E567" s="1" t="str">
        <f t="shared" si="59"/>
        <v>Weekday</v>
      </c>
      <c r="F567">
        <v>11664</v>
      </c>
      <c r="G567" t="s">
        <v>7</v>
      </c>
      <c r="H567" t="s">
        <v>30</v>
      </c>
      <c r="I567" t="s">
        <v>27</v>
      </c>
      <c r="J567" t="s">
        <v>28</v>
      </c>
      <c r="K567" t="s">
        <v>44</v>
      </c>
      <c r="L567" t="s">
        <v>57</v>
      </c>
      <c r="M567">
        <v>191</v>
      </c>
      <c r="N567" t="s">
        <v>65</v>
      </c>
      <c r="O567" s="2">
        <v>85</v>
      </c>
      <c r="P567" s="2">
        <v>5</v>
      </c>
      <c r="Q567" s="2">
        <f t="shared" si="56"/>
        <v>425</v>
      </c>
      <c r="R567" s="2">
        <v>273.89999399999999</v>
      </c>
      <c r="S567" s="2">
        <f t="shared" si="60"/>
        <v>151.10000600000001</v>
      </c>
      <c r="T567" s="2">
        <f t="shared" si="61"/>
        <v>54.779998800000001</v>
      </c>
      <c r="U567" t="str">
        <f t="shared" si="62"/>
        <v>Jan</v>
      </c>
    </row>
    <row r="568" spans="1:21" x14ac:dyDescent="0.3">
      <c r="A568">
        <v>20931</v>
      </c>
      <c r="B568" s="1">
        <v>43852</v>
      </c>
      <c r="C568" s="1" t="str">
        <f t="shared" si="57"/>
        <v>22-Jan-20</v>
      </c>
      <c r="D568" s="1" t="str">
        <f t="shared" si="58"/>
        <v>Wednesday</v>
      </c>
      <c r="E568" s="1" t="str">
        <f t="shared" si="59"/>
        <v>Weekday</v>
      </c>
      <c r="F568">
        <v>11664</v>
      </c>
      <c r="G568" t="s">
        <v>7</v>
      </c>
      <c r="H568" t="s">
        <v>30</v>
      </c>
      <c r="I568" t="s">
        <v>27</v>
      </c>
      <c r="J568" t="s">
        <v>28</v>
      </c>
      <c r="K568" t="s">
        <v>44</v>
      </c>
      <c r="L568" t="s">
        <v>42</v>
      </c>
      <c r="M568">
        <v>365</v>
      </c>
      <c r="N568" t="s">
        <v>10</v>
      </c>
      <c r="O568" s="2">
        <v>94.75</v>
      </c>
      <c r="P568" s="2">
        <v>5</v>
      </c>
      <c r="Q568" s="2">
        <f t="shared" si="56"/>
        <v>473.75</v>
      </c>
      <c r="R568" s="2">
        <v>152.8499985</v>
      </c>
      <c r="S568" s="2">
        <f t="shared" si="60"/>
        <v>320.90000150000003</v>
      </c>
      <c r="T568" s="2">
        <f t="shared" si="61"/>
        <v>30.5699997</v>
      </c>
      <c r="U568" t="str">
        <f t="shared" si="62"/>
        <v>Jan</v>
      </c>
    </row>
    <row r="569" spans="1:21" x14ac:dyDescent="0.3">
      <c r="A569">
        <v>13890</v>
      </c>
      <c r="B569" s="1">
        <v>43852</v>
      </c>
      <c r="C569" s="1" t="str">
        <f t="shared" si="57"/>
        <v>22-Jan-20</v>
      </c>
      <c r="D569" s="1" t="str">
        <f t="shared" si="58"/>
        <v>Wednesday</v>
      </c>
      <c r="E569" s="1" t="str">
        <f t="shared" si="59"/>
        <v>Weekday</v>
      </c>
      <c r="F569">
        <v>9120</v>
      </c>
      <c r="G569" t="s">
        <v>511</v>
      </c>
      <c r="H569" t="s">
        <v>84</v>
      </c>
      <c r="I569" t="s">
        <v>27</v>
      </c>
      <c r="J569" t="s">
        <v>3</v>
      </c>
      <c r="K569" t="s">
        <v>4</v>
      </c>
      <c r="L569" t="s">
        <v>57</v>
      </c>
      <c r="M569">
        <v>191</v>
      </c>
      <c r="N569" t="s">
        <v>65</v>
      </c>
      <c r="O569" s="2">
        <v>85</v>
      </c>
      <c r="P569" s="2">
        <v>4</v>
      </c>
      <c r="Q569" s="2">
        <f t="shared" si="56"/>
        <v>340</v>
      </c>
      <c r="R569" s="2">
        <v>219.11999520000001</v>
      </c>
      <c r="S569" s="2">
        <f t="shared" si="60"/>
        <v>120.88000479999999</v>
      </c>
      <c r="T569" s="2">
        <f t="shared" si="61"/>
        <v>54.779998800000001</v>
      </c>
      <c r="U569" t="str">
        <f t="shared" si="62"/>
        <v>Jan</v>
      </c>
    </row>
    <row r="570" spans="1:21" x14ac:dyDescent="0.3">
      <c r="A570">
        <v>6783</v>
      </c>
      <c r="B570" s="1">
        <v>43852</v>
      </c>
      <c r="C570" s="1" t="str">
        <f t="shared" si="57"/>
        <v>22-Jan-20</v>
      </c>
      <c r="D570" s="1" t="str">
        <f t="shared" si="58"/>
        <v>Wednesday</v>
      </c>
      <c r="E570" s="1" t="str">
        <f t="shared" si="59"/>
        <v>Weekday</v>
      </c>
      <c r="F570">
        <v>10759</v>
      </c>
      <c r="G570" t="s">
        <v>7</v>
      </c>
      <c r="H570" t="s">
        <v>41</v>
      </c>
      <c r="I570" t="s">
        <v>27</v>
      </c>
      <c r="J570" t="s">
        <v>3</v>
      </c>
      <c r="K570" t="s">
        <v>4</v>
      </c>
      <c r="L570" t="s">
        <v>57</v>
      </c>
      <c r="M570">
        <v>191</v>
      </c>
      <c r="N570" t="s">
        <v>65</v>
      </c>
      <c r="O570" s="2">
        <v>85</v>
      </c>
      <c r="P570" s="2">
        <v>5</v>
      </c>
      <c r="Q570" s="2">
        <f t="shared" si="56"/>
        <v>425</v>
      </c>
      <c r="R570" s="2">
        <v>273.89999399999999</v>
      </c>
      <c r="S570" s="2">
        <f t="shared" si="60"/>
        <v>151.10000600000001</v>
      </c>
      <c r="T570" s="2">
        <f t="shared" si="61"/>
        <v>54.779998800000001</v>
      </c>
      <c r="U570" t="str">
        <f t="shared" si="62"/>
        <v>Jan</v>
      </c>
    </row>
    <row r="571" spans="1:21" x14ac:dyDescent="0.3">
      <c r="A571">
        <v>69841</v>
      </c>
      <c r="B571" s="1">
        <v>43852</v>
      </c>
      <c r="C571" s="1" t="str">
        <f t="shared" si="57"/>
        <v>22-Jan-20</v>
      </c>
      <c r="D571" s="1" t="str">
        <f t="shared" si="58"/>
        <v>Wednesday</v>
      </c>
      <c r="E571" s="1" t="str">
        <f t="shared" si="59"/>
        <v>Weekday</v>
      </c>
      <c r="F571">
        <v>13394</v>
      </c>
      <c r="G571" t="s">
        <v>512</v>
      </c>
      <c r="H571" t="s">
        <v>63</v>
      </c>
      <c r="I571" t="s">
        <v>27</v>
      </c>
      <c r="J571" t="s">
        <v>3</v>
      </c>
      <c r="K571" t="s">
        <v>4</v>
      </c>
      <c r="L571" t="s">
        <v>513</v>
      </c>
      <c r="M571">
        <v>1349</v>
      </c>
      <c r="N571" t="s">
        <v>14</v>
      </c>
      <c r="O571" s="2">
        <v>99.98</v>
      </c>
      <c r="P571" s="2">
        <v>1</v>
      </c>
      <c r="Q571" s="2">
        <f t="shared" si="56"/>
        <v>99.98</v>
      </c>
      <c r="R571" s="2">
        <v>76.830001800000005</v>
      </c>
      <c r="S571" s="2">
        <f t="shared" si="60"/>
        <v>23.149998199999999</v>
      </c>
      <c r="T571" s="2">
        <f t="shared" si="61"/>
        <v>76.830001800000005</v>
      </c>
      <c r="U571" t="str">
        <f t="shared" si="62"/>
        <v>Jan</v>
      </c>
    </row>
    <row r="572" spans="1:21" x14ac:dyDescent="0.3">
      <c r="A572">
        <v>13736</v>
      </c>
      <c r="B572" s="1">
        <v>43852</v>
      </c>
      <c r="C572" s="1" t="str">
        <f t="shared" si="57"/>
        <v>22-Jan-20</v>
      </c>
      <c r="D572" s="1" t="str">
        <f t="shared" si="58"/>
        <v>Wednesday</v>
      </c>
      <c r="E572" s="1" t="str">
        <f t="shared" si="59"/>
        <v>Weekday</v>
      </c>
      <c r="F572">
        <v>1086</v>
      </c>
      <c r="G572" t="s">
        <v>7</v>
      </c>
      <c r="H572" t="s">
        <v>36</v>
      </c>
      <c r="I572" t="s">
        <v>27</v>
      </c>
      <c r="J572" t="s">
        <v>3</v>
      </c>
      <c r="K572" t="s">
        <v>4</v>
      </c>
      <c r="L572" t="s">
        <v>85</v>
      </c>
      <c r="M572">
        <v>502</v>
      </c>
      <c r="N572" t="s">
        <v>65</v>
      </c>
      <c r="O572" s="2">
        <v>65</v>
      </c>
      <c r="P572" s="2">
        <v>5</v>
      </c>
      <c r="Q572" s="2">
        <f t="shared" si="56"/>
        <v>325</v>
      </c>
      <c r="R572" s="2">
        <v>167.99999235000001</v>
      </c>
      <c r="S572" s="2">
        <f t="shared" si="60"/>
        <v>157.00000764999999</v>
      </c>
      <c r="T572" s="2">
        <f t="shared" si="61"/>
        <v>33.599998470000003</v>
      </c>
      <c r="U572" t="str">
        <f t="shared" si="62"/>
        <v>Jan</v>
      </c>
    </row>
    <row r="573" spans="1:21" x14ac:dyDescent="0.3">
      <c r="A573">
        <v>53455</v>
      </c>
      <c r="B573" s="1">
        <v>43852</v>
      </c>
      <c r="C573" s="1" t="str">
        <f t="shared" si="57"/>
        <v>22-Jan-20</v>
      </c>
      <c r="D573" s="1" t="str">
        <f t="shared" si="58"/>
        <v>Wednesday</v>
      </c>
      <c r="E573" s="1" t="str">
        <f t="shared" si="59"/>
        <v>Weekday</v>
      </c>
      <c r="F573">
        <v>8993</v>
      </c>
      <c r="G573" t="s">
        <v>7</v>
      </c>
      <c r="H573" t="s">
        <v>166</v>
      </c>
      <c r="I573" t="s">
        <v>2</v>
      </c>
      <c r="J573" t="s">
        <v>3</v>
      </c>
      <c r="K573" t="s">
        <v>44</v>
      </c>
      <c r="L573" t="s">
        <v>85</v>
      </c>
      <c r="M573">
        <v>502</v>
      </c>
      <c r="N573" t="s">
        <v>65</v>
      </c>
      <c r="O573" s="2">
        <v>65</v>
      </c>
      <c r="P573" s="2">
        <v>2</v>
      </c>
      <c r="Q573" s="2">
        <f t="shared" si="56"/>
        <v>130</v>
      </c>
      <c r="R573" s="2">
        <v>67.199996940000005</v>
      </c>
      <c r="S573" s="2">
        <f t="shared" si="60"/>
        <v>62.800003059999995</v>
      </c>
      <c r="T573" s="2">
        <f t="shared" si="61"/>
        <v>33.599998470000003</v>
      </c>
      <c r="U573" t="str">
        <f t="shared" si="62"/>
        <v>Jan</v>
      </c>
    </row>
    <row r="574" spans="1:21" x14ac:dyDescent="0.3">
      <c r="A574">
        <v>22988</v>
      </c>
      <c r="B574" s="1">
        <v>43852</v>
      </c>
      <c r="C574" s="1" t="str">
        <f t="shared" si="57"/>
        <v>22-Jan-20</v>
      </c>
      <c r="D574" s="1" t="str">
        <f t="shared" si="58"/>
        <v>Wednesday</v>
      </c>
      <c r="E574" s="1" t="str">
        <f t="shared" si="59"/>
        <v>Weekday</v>
      </c>
      <c r="F574">
        <v>4756</v>
      </c>
      <c r="G574" t="s">
        <v>514</v>
      </c>
      <c r="H574" t="s">
        <v>50</v>
      </c>
      <c r="I574" t="s">
        <v>2</v>
      </c>
      <c r="J574" t="s">
        <v>3</v>
      </c>
      <c r="K574" t="s">
        <v>44</v>
      </c>
      <c r="L574" t="s">
        <v>57</v>
      </c>
      <c r="M574">
        <v>191</v>
      </c>
      <c r="N574" t="s">
        <v>65</v>
      </c>
      <c r="O574" s="2">
        <v>85</v>
      </c>
      <c r="P574" s="2">
        <v>2</v>
      </c>
      <c r="Q574" s="2">
        <f t="shared" si="56"/>
        <v>170</v>
      </c>
      <c r="R574" s="2">
        <v>109.5599976</v>
      </c>
      <c r="S574" s="2">
        <f t="shared" si="60"/>
        <v>60.440002399999997</v>
      </c>
      <c r="T574" s="2">
        <f t="shared" si="61"/>
        <v>54.779998800000001</v>
      </c>
      <c r="U574" t="str">
        <f t="shared" si="62"/>
        <v>Jan</v>
      </c>
    </row>
    <row r="575" spans="1:21" x14ac:dyDescent="0.3">
      <c r="A575">
        <v>11851</v>
      </c>
      <c r="B575" s="1">
        <v>43852</v>
      </c>
      <c r="C575" s="1" t="str">
        <f t="shared" si="57"/>
        <v>22-Jan-20</v>
      </c>
      <c r="D575" s="1" t="str">
        <f t="shared" si="58"/>
        <v>Wednesday</v>
      </c>
      <c r="E575" s="1" t="str">
        <f t="shared" si="59"/>
        <v>Weekday</v>
      </c>
      <c r="F575">
        <v>9252</v>
      </c>
      <c r="G575" t="s">
        <v>136</v>
      </c>
      <c r="H575" t="s">
        <v>18</v>
      </c>
      <c r="I575" t="s">
        <v>2</v>
      </c>
      <c r="J575" t="s">
        <v>3</v>
      </c>
      <c r="K575" t="s">
        <v>44</v>
      </c>
      <c r="L575" t="s">
        <v>109</v>
      </c>
      <c r="M575">
        <v>627</v>
      </c>
      <c r="N575" t="s">
        <v>6</v>
      </c>
      <c r="O575" s="2">
        <v>165</v>
      </c>
      <c r="P575" s="2">
        <v>4</v>
      </c>
      <c r="Q575" s="2">
        <f t="shared" si="56"/>
        <v>660</v>
      </c>
      <c r="R575" s="2">
        <v>490.9200136</v>
      </c>
      <c r="S575" s="2">
        <f t="shared" si="60"/>
        <v>169.0799864</v>
      </c>
      <c r="T575" s="2">
        <f t="shared" si="61"/>
        <v>122.7300034</v>
      </c>
      <c r="U575" t="str">
        <f t="shared" si="62"/>
        <v>Jan</v>
      </c>
    </row>
    <row r="576" spans="1:21" x14ac:dyDescent="0.3">
      <c r="A576">
        <v>75815</v>
      </c>
      <c r="B576" s="1">
        <v>43852</v>
      </c>
      <c r="C576" s="1" t="str">
        <f t="shared" si="57"/>
        <v>22-Jan-20</v>
      </c>
      <c r="D576" s="1" t="str">
        <f t="shared" si="58"/>
        <v>Wednesday</v>
      </c>
      <c r="E576" s="1" t="str">
        <f t="shared" si="59"/>
        <v>Weekday</v>
      </c>
      <c r="F576">
        <v>19368</v>
      </c>
      <c r="G576" t="s">
        <v>515</v>
      </c>
      <c r="H576" t="s">
        <v>516</v>
      </c>
      <c r="I576" t="s">
        <v>2</v>
      </c>
      <c r="J576" t="s">
        <v>3</v>
      </c>
      <c r="K576" t="s">
        <v>4</v>
      </c>
      <c r="L576" t="s">
        <v>13</v>
      </c>
      <c r="M576">
        <v>1360</v>
      </c>
      <c r="N576" t="s">
        <v>14</v>
      </c>
      <c r="O576" s="2">
        <v>370</v>
      </c>
      <c r="P576" s="2">
        <v>1</v>
      </c>
      <c r="Q576" s="2">
        <f t="shared" si="56"/>
        <v>370</v>
      </c>
      <c r="R576" s="2">
        <v>249.0899963</v>
      </c>
      <c r="S576" s="2">
        <f t="shared" si="60"/>
        <v>120.9100037</v>
      </c>
      <c r="T576" s="2">
        <f t="shared" si="61"/>
        <v>249.0899963</v>
      </c>
      <c r="U576" t="str">
        <f t="shared" si="62"/>
        <v>Jan</v>
      </c>
    </row>
    <row r="577" spans="1:21" x14ac:dyDescent="0.3">
      <c r="A577">
        <v>49936</v>
      </c>
      <c r="B577" s="1">
        <v>43852</v>
      </c>
      <c r="C577" s="1" t="str">
        <f t="shared" si="57"/>
        <v>22-Jan-20</v>
      </c>
      <c r="D577" s="1" t="str">
        <f t="shared" si="58"/>
        <v>Wednesday</v>
      </c>
      <c r="E577" s="1" t="str">
        <f t="shared" si="59"/>
        <v>Weekday</v>
      </c>
      <c r="F577">
        <v>5767</v>
      </c>
      <c r="G577" t="s">
        <v>7</v>
      </c>
      <c r="H577" t="s">
        <v>34</v>
      </c>
      <c r="I577" t="s">
        <v>2</v>
      </c>
      <c r="J577" t="s">
        <v>3</v>
      </c>
      <c r="K577" t="s">
        <v>4</v>
      </c>
      <c r="L577" t="s">
        <v>42</v>
      </c>
      <c r="M577">
        <v>365</v>
      </c>
      <c r="N577" t="s">
        <v>10</v>
      </c>
      <c r="O577" s="2">
        <v>94.75</v>
      </c>
      <c r="P577" s="2">
        <v>5</v>
      </c>
      <c r="Q577" s="2">
        <f t="shared" si="56"/>
        <v>473.75</v>
      </c>
      <c r="R577" s="2">
        <v>152.8499985</v>
      </c>
      <c r="S577" s="2">
        <f t="shared" si="60"/>
        <v>320.90000150000003</v>
      </c>
      <c r="T577" s="2">
        <f t="shared" si="61"/>
        <v>30.5699997</v>
      </c>
      <c r="U577" t="str">
        <f t="shared" si="62"/>
        <v>Jan</v>
      </c>
    </row>
    <row r="578" spans="1:21" x14ac:dyDescent="0.3">
      <c r="A578">
        <v>13907</v>
      </c>
      <c r="B578" s="1">
        <v>43852</v>
      </c>
      <c r="C578" s="1" t="str">
        <f t="shared" si="57"/>
        <v>22-Jan-20</v>
      </c>
      <c r="D578" s="1" t="str">
        <f t="shared" si="58"/>
        <v>Wednesday</v>
      </c>
      <c r="E578" s="1" t="str">
        <f t="shared" si="59"/>
        <v>Weekday</v>
      </c>
      <c r="F578">
        <v>4842</v>
      </c>
      <c r="G578" t="s">
        <v>7</v>
      </c>
      <c r="H578" t="s">
        <v>239</v>
      </c>
      <c r="I578" t="s">
        <v>2</v>
      </c>
      <c r="J578" t="s">
        <v>3</v>
      </c>
      <c r="K578" t="s">
        <v>4</v>
      </c>
      <c r="L578" t="s">
        <v>42</v>
      </c>
      <c r="M578">
        <v>365</v>
      </c>
      <c r="N578" t="s">
        <v>10</v>
      </c>
      <c r="O578" s="2">
        <v>94.75</v>
      </c>
      <c r="P578" s="2">
        <v>5</v>
      </c>
      <c r="Q578" s="2">
        <f t="shared" ref="Q578:Q641" si="63">O578*P578</f>
        <v>473.75</v>
      </c>
      <c r="R578" s="2">
        <v>152.8499985</v>
      </c>
      <c r="S578" s="2">
        <f t="shared" si="60"/>
        <v>320.90000150000003</v>
      </c>
      <c r="T578" s="2">
        <f t="shared" si="61"/>
        <v>30.5699997</v>
      </c>
      <c r="U578" t="str">
        <f t="shared" si="62"/>
        <v>Jan</v>
      </c>
    </row>
    <row r="579" spans="1:21" x14ac:dyDescent="0.3">
      <c r="A579">
        <v>66887</v>
      </c>
      <c r="B579" s="1">
        <v>43852</v>
      </c>
      <c r="C579" s="1" t="str">
        <f t="shared" ref="C579:C642" si="64">TEXT(B579,"dd-mmm-yy")</f>
        <v>22-Jan-20</v>
      </c>
      <c r="D579" s="1" t="str">
        <f t="shared" ref="D579:D642" si="65">TEXT(B579,"dddd")</f>
        <v>Wednesday</v>
      </c>
      <c r="E579" s="1" t="str">
        <f t="shared" ref="E579:E642" si="66">IF(WEEKDAY(B579,2)&gt;5,"Weekend","Weekday")</f>
        <v>Weekday</v>
      </c>
      <c r="F579">
        <v>8488</v>
      </c>
      <c r="G579" t="s">
        <v>60</v>
      </c>
      <c r="H579" t="s">
        <v>126</v>
      </c>
      <c r="I579" t="s">
        <v>2</v>
      </c>
      <c r="J579" t="s">
        <v>3</v>
      </c>
      <c r="K579" t="s">
        <v>44</v>
      </c>
      <c r="L579" t="s">
        <v>109</v>
      </c>
      <c r="M579">
        <v>627</v>
      </c>
      <c r="N579" t="s">
        <v>6</v>
      </c>
      <c r="O579" s="2">
        <v>165</v>
      </c>
      <c r="P579" s="2">
        <v>4</v>
      </c>
      <c r="Q579" s="2">
        <f t="shared" si="63"/>
        <v>660</v>
      </c>
      <c r="R579" s="2">
        <v>490.9200136</v>
      </c>
      <c r="S579" s="2">
        <f t="shared" ref="S579:S642" si="67">Q579-R579</f>
        <v>169.0799864</v>
      </c>
      <c r="T579" s="2">
        <f t="shared" ref="T579:T642" si="68">IF(P579&gt;0,R579/P579,0)</f>
        <v>122.7300034</v>
      </c>
      <c r="U579" t="str">
        <f t="shared" ref="U579:U642" si="69">TEXT(B579,"mmm")</f>
        <v>Jan</v>
      </c>
    </row>
    <row r="580" spans="1:21" x14ac:dyDescent="0.3">
      <c r="A580">
        <v>11822</v>
      </c>
      <c r="B580" s="1">
        <v>43852</v>
      </c>
      <c r="C580" s="1" t="str">
        <f t="shared" si="64"/>
        <v>22-Jan-20</v>
      </c>
      <c r="D580" s="1" t="str">
        <f t="shared" si="65"/>
        <v>Wednesday</v>
      </c>
      <c r="E580" s="1" t="str">
        <f t="shared" si="66"/>
        <v>Weekday</v>
      </c>
      <c r="F580">
        <v>3246</v>
      </c>
      <c r="G580" t="s">
        <v>517</v>
      </c>
      <c r="H580" t="s">
        <v>264</v>
      </c>
      <c r="I580" t="s">
        <v>2</v>
      </c>
      <c r="J580" t="s">
        <v>3</v>
      </c>
      <c r="K580" t="s">
        <v>44</v>
      </c>
      <c r="L580" t="s">
        <v>342</v>
      </c>
      <c r="M580">
        <v>282</v>
      </c>
      <c r="N580" t="s">
        <v>65</v>
      </c>
      <c r="O580" s="2">
        <v>185</v>
      </c>
      <c r="P580" s="2">
        <v>4</v>
      </c>
      <c r="Q580" s="2">
        <f t="shared" si="63"/>
        <v>740</v>
      </c>
      <c r="R580" s="2">
        <v>399.48001099999999</v>
      </c>
      <c r="S580" s="2">
        <f t="shared" si="67"/>
        <v>340.51998900000001</v>
      </c>
      <c r="T580" s="2">
        <f t="shared" si="68"/>
        <v>99.870002749999998</v>
      </c>
      <c r="U580" t="str">
        <f t="shared" si="69"/>
        <v>Jan</v>
      </c>
    </row>
    <row r="581" spans="1:21" x14ac:dyDescent="0.3">
      <c r="A581">
        <v>75868</v>
      </c>
      <c r="B581" s="1">
        <v>43852</v>
      </c>
      <c r="C581" s="1" t="str">
        <f t="shared" si="64"/>
        <v>22-Jan-20</v>
      </c>
      <c r="D581" s="1" t="str">
        <f t="shared" si="65"/>
        <v>Wednesday</v>
      </c>
      <c r="E581" s="1" t="str">
        <f t="shared" si="66"/>
        <v>Weekday</v>
      </c>
      <c r="F581">
        <v>19421</v>
      </c>
      <c r="G581" t="s">
        <v>518</v>
      </c>
      <c r="H581" t="s">
        <v>519</v>
      </c>
      <c r="I581" t="s">
        <v>2</v>
      </c>
      <c r="J581" t="s">
        <v>3</v>
      </c>
      <c r="K581" t="s">
        <v>44</v>
      </c>
      <c r="L581" t="s">
        <v>13</v>
      </c>
      <c r="M581">
        <v>1360</v>
      </c>
      <c r="N581" t="s">
        <v>14</v>
      </c>
      <c r="O581" s="2">
        <v>370</v>
      </c>
      <c r="P581" s="2">
        <v>1</v>
      </c>
      <c r="Q581" s="2">
        <f t="shared" si="63"/>
        <v>370</v>
      </c>
      <c r="R581" s="2">
        <v>249.0899963</v>
      </c>
      <c r="S581" s="2">
        <f t="shared" si="67"/>
        <v>120.9100037</v>
      </c>
      <c r="T581" s="2">
        <f t="shared" si="68"/>
        <v>249.0899963</v>
      </c>
      <c r="U581" t="str">
        <f t="shared" si="69"/>
        <v>Jan</v>
      </c>
    </row>
    <row r="582" spans="1:21" x14ac:dyDescent="0.3">
      <c r="A582">
        <v>18120</v>
      </c>
      <c r="B582" s="1">
        <v>43852</v>
      </c>
      <c r="C582" s="1" t="str">
        <f t="shared" si="64"/>
        <v>22-Jan-20</v>
      </c>
      <c r="D582" s="1" t="str">
        <f t="shared" si="65"/>
        <v>Wednesday</v>
      </c>
      <c r="E582" s="1" t="str">
        <f t="shared" si="66"/>
        <v>Weekday</v>
      </c>
      <c r="F582">
        <v>10821</v>
      </c>
      <c r="G582" t="s">
        <v>267</v>
      </c>
      <c r="H582" t="s">
        <v>12</v>
      </c>
      <c r="I582" t="s">
        <v>2</v>
      </c>
      <c r="J582" t="s">
        <v>3</v>
      </c>
      <c r="K582" t="s">
        <v>4</v>
      </c>
      <c r="L582" t="s">
        <v>42</v>
      </c>
      <c r="M582">
        <v>365</v>
      </c>
      <c r="N582" t="s">
        <v>10</v>
      </c>
      <c r="O582" s="2">
        <v>94.75</v>
      </c>
      <c r="P582" s="2">
        <v>5</v>
      </c>
      <c r="Q582" s="2">
        <f t="shared" si="63"/>
        <v>473.75</v>
      </c>
      <c r="R582" s="2">
        <v>152.8499985</v>
      </c>
      <c r="S582" s="2">
        <f t="shared" si="67"/>
        <v>320.90000150000003</v>
      </c>
      <c r="T582" s="2">
        <f t="shared" si="68"/>
        <v>30.5699997</v>
      </c>
      <c r="U582" t="str">
        <f t="shared" si="69"/>
        <v>Jan</v>
      </c>
    </row>
    <row r="583" spans="1:21" x14ac:dyDescent="0.3">
      <c r="A583">
        <v>75869</v>
      </c>
      <c r="B583" s="1">
        <v>43851</v>
      </c>
      <c r="C583" s="1" t="str">
        <f t="shared" si="64"/>
        <v>21-Jan-20</v>
      </c>
      <c r="D583" s="1" t="str">
        <f t="shared" si="65"/>
        <v>Tuesday</v>
      </c>
      <c r="E583" s="1" t="str">
        <f t="shared" si="66"/>
        <v>Weekday</v>
      </c>
      <c r="F583">
        <v>19422</v>
      </c>
      <c r="G583" t="s">
        <v>49</v>
      </c>
      <c r="H583" t="s">
        <v>39</v>
      </c>
      <c r="I583" t="s">
        <v>27</v>
      </c>
      <c r="J583" t="s">
        <v>28</v>
      </c>
      <c r="K583" t="s">
        <v>4</v>
      </c>
      <c r="L583" t="s">
        <v>13</v>
      </c>
      <c r="M583">
        <v>1360</v>
      </c>
      <c r="N583" t="s">
        <v>14</v>
      </c>
      <c r="O583" s="2">
        <v>370</v>
      </c>
      <c r="P583" s="2">
        <v>1</v>
      </c>
      <c r="Q583" s="2">
        <f t="shared" si="63"/>
        <v>370</v>
      </c>
      <c r="R583" s="2">
        <v>249.0899963</v>
      </c>
      <c r="S583" s="2">
        <f t="shared" si="67"/>
        <v>120.9100037</v>
      </c>
      <c r="T583" s="2">
        <f t="shared" si="68"/>
        <v>249.0899963</v>
      </c>
      <c r="U583" t="str">
        <f t="shared" si="69"/>
        <v>Jan</v>
      </c>
    </row>
    <row r="584" spans="1:21" x14ac:dyDescent="0.3">
      <c r="A584">
        <v>3527</v>
      </c>
      <c r="B584" s="1">
        <v>43851</v>
      </c>
      <c r="C584" s="1" t="str">
        <f t="shared" si="64"/>
        <v>21-Jan-20</v>
      </c>
      <c r="D584" s="1" t="str">
        <f t="shared" si="65"/>
        <v>Tuesday</v>
      </c>
      <c r="E584" s="1" t="str">
        <f t="shared" si="66"/>
        <v>Weekday</v>
      </c>
      <c r="F584">
        <v>7407</v>
      </c>
      <c r="G584" t="s">
        <v>268</v>
      </c>
      <c r="H584" t="s">
        <v>30</v>
      </c>
      <c r="I584" t="s">
        <v>27</v>
      </c>
      <c r="J584" t="s">
        <v>28</v>
      </c>
      <c r="K584" t="s">
        <v>44</v>
      </c>
      <c r="L584" t="s">
        <v>520</v>
      </c>
      <c r="M584">
        <v>572</v>
      </c>
      <c r="N584" t="s">
        <v>65</v>
      </c>
      <c r="O584" s="2">
        <v>165</v>
      </c>
      <c r="P584" s="2">
        <v>5</v>
      </c>
      <c r="Q584" s="2">
        <f t="shared" si="63"/>
        <v>825</v>
      </c>
      <c r="R584" s="2">
        <v>436.05000018999999</v>
      </c>
      <c r="S584" s="2">
        <f t="shared" si="67"/>
        <v>388.94999981000001</v>
      </c>
      <c r="T584" s="2">
        <f t="shared" si="68"/>
        <v>87.210000038000004</v>
      </c>
      <c r="U584" t="str">
        <f t="shared" si="69"/>
        <v>Jan</v>
      </c>
    </row>
    <row r="585" spans="1:21" x14ac:dyDescent="0.3">
      <c r="A585">
        <v>66035</v>
      </c>
      <c r="B585" s="1">
        <v>43851</v>
      </c>
      <c r="C585" s="1" t="str">
        <f t="shared" si="64"/>
        <v>21-Jan-20</v>
      </c>
      <c r="D585" s="1" t="str">
        <f t="shared" si="65"/>
        <v>Tuesday</v>
      </c>
      <c r="E585" s="1" t="str">
        <f t="shared" si="66"/>
        <v>Weekday</v>
      </c>
      <c r="F585">
        <v>11153</v>
      </c>
      <c r="G585" t="s">
        <v>311</v>
      </c>
      <c r="H585" t="s">
        <v>30</v>
      </c>
      <c r="I585" t="s">
        <v>27</v>
      </c>
      <c r="J585" t="s">
        <v>28</v>
      </c>
      <c r="K585" t="s">
        <v>4</v>
      </c>
      <c r="L585" t="s">
        <v>9</v>
      </c>
      <c r="M585">
        <v>403</v>
      </c>
      <c r="N585" t="s">
        <v>10</v>
      </c>
      <c r="O585" s="2">
        <v>133.37</v>
      </c>
      <c r="P585" s="2">
        <v>1</v>
      </c>
      <c r="Q585" s="2">
        <f t="shared" si="63"/>
        <v>133.37</v>
      </c>
      <c r="R585" s="2">
        <v>84.590000149999995</v>
      </c>
      <c r="S585" s="2">
        <f t="shared" si="67"/>
        <v>48.77999985000001</v>
      </c>
      <c r="T585" s="2">
        <f t="shared" si="68"/>
        <v>84.590000149999995</v>
      </c>
      <c r="U585" t="str">
        <f t="shared" si="69"/>
        <v>Jan</v>
      </c>
    </row>
    <row r="586" spans="1:21" x14ac:dyDescent="0.3">
      <c r="A586">
        <v>1386</v>
      </c>
      <c r="B586" s="1">
        <v>43851</v>
      </c>
      <c r="C586" s="1" t="str">
        <f t="shared" si="64"/>
        <v>21-Jan-20</v>
      </c>
      <c r="D586" s="1" t="str">
        <f t="shared" si="65"/>
        <v>Tuesday</v>
      </c>
      <c r="E586" s="1" t="str">
        <f t="shared" si="66"/>
        <v>Weekday</v>
      </c>
      <c r="F586">
        <v>11310</v>
      </c>
      <c r="G586" t="s">
        <v>141</v>
      </c>
      <c r="H586" t="s">
        <v>30</v>
      </c>
      <c r="I586" t="s">
        <v>27</v>
      </c>
      <c r="J586" t="s">
        <v>28</v>
      </c>
      <c r="K586" t="s">
        <v>44</v>
      </c>
      <c r="L586" t="s">
        <v>109</v>
      </c>
      <c r="M586">
        <v>627</v>
      </c>
      <c r="N586" t="s">
        <v>6</v>
      </c>
      <c r="O586" s="2">
        <v>165</v>
      </c>
      <c r="P586" s="2">
        <v>5</v>
      </c>
      <c r="Q586" s="2">
        <f t="shared" si="63"/>
        <v>825</v>
      </c>
      <c r="R586" s="2">
        <v>613.65001700000005</v>
      </c>
      <c r="S586" s="2">
        <f t="shared" si="67"/>
        <v>211.34998299999995</v>
      </c>
      <c r="T586" s="2">
        <f t="shared" si="68"/>
        <v>122.73000340000002</v>
      </c>
      <c r="U586" t="str">
        <f t="shared" si="69"/>
        <v>Jan</v>
      </c>
    </row>
    <row r="587" spans="1:21" x14ac:dyDescent="0.3">
      <c r="A587">
        <v>69683</v>
      </c>
      <c r="B587" s="1">
        <v>43851</v>
      </c>
      <c r="C587" s="1" t="str">
        <f t="shared" si="64"/>
        <v>21-Jan-20</v>
      </c>
      <c r="D587" s="1" t="str">
        <f t="shared" si="65"/>
        <v>Tuesday</v>
      </c>
      <c r="E587" s="1" t="str">
        <f t="shared" si="66"/>
        <v>Weekday</v>
      </c>
      <c r="F587">
        <v>13236</v>
      </c>
      <c r="G587" t="s">
        <v>521</v>
      </c>
      <c r="H587" t="s">
        <v>63</v>
      </c>
      <c r="I587" t="s">
        <v>27</v>
      </c>
      <c r="J587" t="s">
        <v>3</v>
      </c>
      <c r="K587" t="s">
        <v>4</v>
      </c>
      <c r="L587" t="s">
        <v>513</v>
      </c>
      <c r="M587">
        <v>1349</v>
      </c>
      <c r="N587" t="s">
        <v>14</v>
      </c>
      <c r="O587" s="2">
        <v>99.98</v>
      </c>
      <c r="P587" s="2">
        <v>1</v>
      </c>
      <c r="Q587" s="2">
        <f t="shared" si="63"/>
        <v>99.98</v>
      </c>
      <c r="R587" s="2">
        <v>76.830001800000005</v>
      </c>
      <c r="S587" s="2">
        <f t="shared" si="67"/>
        <v>23.149998199999999</v>
      </c>
      <c r="T587" s="2">
        <f t="shared" si="68"/>
        <v>76.830001800000005</v>
      </c>
      <c r="U587" t="str">
        <f t="shared" si="69"/>
        <v>Jan</v>
      </c>
    </row>
    <row r="588" spans="1:21" x14ac:dyDescent="0.3">
      <c r="A588">
        <v>14454</v>
      </c>
      <c r="B588" s="1">
        <v>43851</v>
      </c>
      <c r="C588" s="1" t="str">
        <f t="shared" si="64"/>
        <v>21-Jan-20</v>
      </c>
      <c r="D588" s="1" t="str">
        <f t="shared" si="65"/>
        <v>Tuesday</v>
      </c>
      <c r="E588" s="1" t="str">
        <f t="shared" si="66"/>
        <v>Weekday</v>
      </c>
      <c r="F588">
        <v>1577</v>
      </c>
      <c r="G588" t="s">
        <v>7</v>
      </c>
      <c r="H588" t="s">
        <v>36</v>
      </c>
      <c r="I588" t="s">
        <v>27</v>
      </c>
      <c r="J588" t="s">
        <v>3</v>
      </c>
      <c r="K588" t="s">
        <v>4</v>
      </c>
      <c r="L588" t="s">
        <v>85</v>
      </c>
      <c r="M588">
        <v>502</v>
      </c>
      <c r="N588" t="s">
        <v>65</v>
      </c>
      <c r="O588" s="2">
        <v>65</v>
      </c>
      <c r="P588" s="2">
        <v>5</v>
      </c>
      <c r="Q588" s="2">
        <f t="shared" si="63"/>
        <v>325</v>
      </c>
      <c r="R588" s="2">
        <v>167.99999235000001</v>
      </c>
      <c r="S588" s="2">
        <f t="shared" si="67"/>
        <v>157.00000764999999</v>
      </c>
      <c r="T588" s="2">
        <f t="shared" si="68"/>
        <v>33.599998470000003</v>
      </c>
      <c r="U588" t="str">
        <f t="shared" si="69"/>
        <v>Jan</v>
      </c>
    </row>
    <row r="589" spans="1:21" x14ac:dyDescent="0.3">
      <c r="A589">
        <v>75816</v>
      </c>
      <c r="B589" s="1">
        <v>43851</v>
      </c>
      <c r="C589" s="1" t="str">
        <f t="shared" si="64"/>
        <v>21-Jan-20</v>
      </c>
      <c r="D589" s="1" t="str">
        <f t="shared" si="65"/>
        <v>Tuesday</v>
      </c>
      <c r="E589" s="1" t="str">
        <f t="shared" si="66"/>
        <v>Weekday</v>
      </c>
      <c r="F589">
        <v>19369</v>
      </c>
      <c r="G589" t="s">
        <v>522</v>
      </c>
      <c r="H589" t="s">
        <v>247</v>
      </c>
      <c r="I589" t="s">
        <v>2</v>
      </c>
      <c r="J589" t="s">
        <v>3</v>
      </c>
      <c r="K589" t="s">
        <v>44</v>
      </c>
      <c r="L589" t="s">
        <v>13</v>
      </c>
      <c r="M589">
        <v>1360</v>
      </c>
      <c r="N589" t="s">
        <v>14</v>
      </c>
      <c r="O589" s="2">
        <v>370</v>
      </c>
      <c r="P589" s="2">
        <v>1</v>
      </c>
      <c r="Q589" s="2">
        <f t="shared" si="63"/>
        <v>370</v>
      </c>
      <c r="R589" s="2">
        <v>249.0899963</v>
      </c>
      <c r="S589" s="2">
        <f t="shared" si="67"/>
        <v>120.9100037</v>
      </c>
      <c r="T589" s="2">
        <f t="shared" si="68"/>
        <v>249.0899963</v>
      </c>
      <c r="U589" t="str">
        <f t="shared" si="69"/>
        <v>Jan</v>
      </c>
    </row>
    <row r="590" spans="1:21" x14ac:dyDescent="0.3">
      <c r="A590">
        <v>59742</v>
      </c>
      <c r="B590" s="1">
        <v>43851</v>
      </c>
      <c r="C590" s="1" t="str">
        <f t="shared" si="64"/>
        <v>21-Jan-20</v>
      </c>
      <c r="D590" s="1" t="str">
        <f t="shared" si="65"/>
        <v>Tuesday</v>
      </c>
      <c r="E590" s="1" t="str">
        <f t="shared" si="66"/>
        <v>Weekday</v>
      </c>
      <c r="F590">
        <v>3997</v>
      </c>
      <c r="G590" t="s">
        <v>523</v>
      </c>
      <c r="H590" t="s">
        <v>50</v>
      </c>
      <c r="I590" t="s">
        <v>2</v>
      </c>
      <c r="J590" t="s">
        <v>3</v>
      </c>
      <c r="K590" t="s">
        <v>44</v>
      </c>
      <c r="L590" t="s">
        <v>85</v>
      </c>
      <c r="M590">
        <v>502</v>
      </c>
      <c r="N590" t="s">
        <v>65</v>
      </c>
      <c r="O590" s="2">
        <v>65</v>
      </c>
      <c r="P590" s="2">
        <v>2</v>
      </c>
      <c r="Q590" s="2">
        <f t="shared" si="63"/>
        <v>130</v>
      </c>
      <c r="R590" s="2">
        <v>67.199996940000005</v>
      </c>
      <c r="S590" s="2">
        <f t="shared" si="67"/>
        <v>62.800003059999995</v>
      </c>
      <c r="T590" s="2">
        <f t="shared" si="68"/>
        <v>33.599998470000003</v>
      </c>
      <c r="U590" t="str">
        <f t="shared" si="69"/>
        <v>Jan</v>
      </c>
    </row>
    <row r="591" spans="1:21" x14ac:dyDescent="0.3">
      <c r="A591">
        <v>5479</v>
      </c>
      <c r="B591" s="1">
        <v>43851</v>
      </c>
      <c r="C591" s="1" t="str">
        <f t="shared" si="64"/>
        <v>21-Jan-20</v>
      </c>
      <c r="D591" s="1" t="str">
        <f t="shared" si="65"/>
        <v>Tuesday</v>
      </c>
      <c r="E591" s="1" t="str">
        <f t="shared" si="66"/>
        <v>Weekday</v>
      </c>
      <c r="F591">
        <v>6172</v>
      </c>
      <c r="G591" t="s">
        <v>7</v>
      </c>
      <c r="H591" t="s">
        <v>524</v>
      </c>
      <c r="I591" t="s">
        <v>2</v>
      </c>
      <c r="J591" t="s">
        <v>3</v>
      </c>
      <c r="K591" t="s">
        <v>44</v>
      </c>
      <c r="L591" t="s">
        <v>70</v>
      </c>
      <c r="M591">
        <v>926</v>
      </c>
      <c r="N591" t="s">
        <v>6</v>
      </c>
      <c r="O591" s="2">
        <v>14.99</v>
      </c>
      <c r="P591" s="2">
        <v>2</v>
      </c>
      <c r="Q591" s="2">
        <f t="shared" si="63"/>
        <v>29.98</v>
      </c>
      <c r="R591" s="2">
        <v>14.159999848</v>
      </c>
      <c r="S591" s="2">
        <f t="shared" si="67"/>
        <v>15.820000152</v>
      </c>
      <c r="T591" s="2">
        <f t="shared" si="68"/>
        <v>7.079999924</v>
      </c>
      <c r="U591" t="str">
        <f t="shared" si="69"/>
        <v>Jan</v>
      </c>
    </row>
    <row r="592" spans="1:21" x14ac:dyDescent="0.3">
      <c r="A592">
        <v>8470</v>
      </c>
      <c r="B592" s="1">
        <v>43851</v>
      </c>
      <c r="C592" s="1" t="str">
        <f t="shared" si="64"/>
        <v>21-Jan-20</v>
      </c>
      <c r="D592" s="1" t="str">
        <f t="shared" si="65"/>
        <v>Tuesday</v>
      </c>
      <c r="E592" s="1" t="str">
        <f t="shared" si="66"/>
        <v>Weekday</v>
      </c>
      <c r="F592">
        <v>9162</v>
      </c>
      <c r="G592" t="s">
        <v>292</v>
      </c>
      <c r="H592" t="s">
        <v>296</v>
      </c>
      <c r="I592" t="s">
        <v>2</v>
      </c>
      <c r="J592" t="s">
        <v>3</v>
      </c>
      <c r="K592" t="s">
        <v>44</v>
      </c>
      <c r="L592" t="s">
        <v>109</v>
      </c>
      <c r="M592">
        <v>627</v>
      </c>
      <c r="N592" t="s">
        <v>6</v>
      </c>
      <c r="O592" s="2">
        <v>165</v>
      </c>
      <c r="P592" s="2">
        <v>2</v>
      </c>
      <c r="Q592" s="2">
        <f t="shared" si="63"/>
        <v>330</v>
      </c>
      <c r="R592" s="2">
        <v>245.4600068</v>
      </c>
      <c r="S592" s="2">
        <f t="shared" si="67"/>
        <v>84.539993199999998</v>
      </c>
      <c r="T592" s="2">
        <f t="shared" si="68"/>
        <v>122.7300034</v>
      </c>
      <c r="U592" t="str">
        <f t="shared" si="69"/>
        <v>Jan</v>
      </c>
    </row>
    <row r="593" spans="1:21" x14ac:dyDescent="0.3">
      <c r="A593">
        <v>19775</v>
      </c>
      <c r="B593" s="1">
        <v>43851</v>
      </c>
      <c r="C593" s="1" t="str">
        <f t="shared" si="64"/>
        <v>21-Jan-20</v>
      </c>
      <c r="D593" s="1" t="str">
        <f t="shared" si="65"/>
        <v>Tuesday</v>
      </c>
      <c r="E593" s="1" t="str">
        <f t="shared" si="66"/>
        <v>Weekday</v>
      </c>
      <c r="F593">
        <v>3980</v>
      </c>
      <c r="G593" t="s">
        <v>7</v>
      </c>
      <c r="H593" t="s">
        <v>525</v>
      </c>
      <c r="I593" t="s">
        <v>2</v>
      </c>
      <c r="J593" t="s">
        <v>3</v>
      </c>
      <c r="K593" t="s">
        <v>44</v>
      </c>
      <c r="L593" t="s">
        <v>85</v>
      </c>
      <c r="M593">
        <v>502</v>
      </c>
      <c r="N593" t="s">
        <v>65</v>
      </c>
      <c r="O593" s="2">
        <v>65</v>
      </c>
      <c r="P593" s="2">
        <v>4</v>
      </c>
      <c r="Q593" s="2">
        <f t="shared" si="63"/>
        <v>260</v>
      </c>
      <c r="R593" s="2">
        <v>134.39999388000001</v>
      </c>
      <c r="S593" s="2">
        <f t="shared" si="67"/>
        <v>125.60000611999999</v>
      </c>
      <c r="T593" s="2">
        <f t="shared" si="68"/>
        <v>33.599998470000003</v>
      </c>
      <c r="U593" t="str">
        <f t="shared" si="69"/>
        <v>Jan</v>
      </c>
    </row>
    <row r="594" spans="1:21" x14ac:dyDescent="0.3">
      <c r="A594">
        <v>1383</v>
      </c>
      <c r="B594" s="1">
        <v>43851</v>
      </c>
      <c r="C594" s="1" t="str">
        <f t="shared" si="64"/>
        <v>21-Jan-20</v>
      </c>
      <c r="D594" s="1" t="str">
        <f t="shared" si="65"/>
        <v>Tuesday</v>
      </c>
      <c r="E594" s="1" t="str">
        <f t="shared" si="66"/>
        <v>Weekday</v>
      </c>
      <c r="F594">
        <v>1753</v>
      </c>
      <c r="G594" t="s">
        <v>7</v>
      </c>
      <c r="H594" t="s">
        <v>215</v>
      </c>
      <c r="I594" t="s">
        <v>2</v>
      </c>
      <c r="J594" t="s">
        <v>3</v>
      </c>
      <c r="K594" t="s">
        <v>44</v>
      </c>
      <c r="L594" t="s">
        <v>42</v>
      </c>
      <c r="M594">
        <v>365</v>
      </c>
      <c r="N594" t="s">
        <v>10</v>
      </c>
      <c r="O594" s="2">
        <v>94.75</v>
      </c>
      <c r="P594" s="2">
        <v>4</v>
      </c>
      <c r="Q594" s="2">
        <f t="shared" si="63"/>
        <v>379</v>
      </c>
      <c r="R594" s="2">
        <v>122.2799988</v>
      </c>
      <c r="S594" s="2">
        <f t="shared" si="67"/>
        <v>256.72000120000001</v>
      </c>
      <c r="T594" s="2">
        <f t="shared" si="68"/>
        <v>30.5699997</v>
      </c>
      <c r="U594" t="str">
        <f t="shared" si="69"/>
        <v>Jan</v>
      </c>
    </row>
    <row r="595" spans="1:21" x14ac:dyDescent="0.3">
      <c r="A595">
        <v>1383</v>
      </c>
      <c r="B595" s="1">
        <v>43851</v>
      </c>
      <c r="C595" s="1" t="str">
        <f t="shared" si="64"/>
        <v>21-Jan-20</v>
      </c>
      <c r="D595" s="1" t="str">
        <f t="shared" si="65"/>
        <v>Tuesday</v>
      </c>
      <c r="E595" s="1" t="str">
        <f t="shared" si="66"/>
        <v>Weekday</v>
      </c>
      <c r="F595">
        <v>1753</v>
      </c>
      <c r="G595" t="s">
        <v>7</v>
      </c>
      <c r="H595" t="s">
        <v>215</v>
      </c>
      <c r="I595" t="s">
        <v>2</v>
      </c>
      <c r="J595" t="s">
        <v>3</v>
      </c>
      <c r="K595" t="s">
        <v>44</v>
      </c>
      <c r="L595" t="s">
        <v>42</v>
      </c>
      <c r="M595">
        <v>365</v>
      </c>
      <c r="N595" t="s">
        <v>10</v>
      </c>
      <c r="O595" s="2">
        <v>94.75</v>
      </c>
      <c r="P595" s="2">
        <v>4</v>
      </c>
      <c r="Q595" s="2">
        <f t="shared" si="63"/>
        <v>379</v>
      </c>
      <c r="R595" s="2">
        <v>122.2799988</v>
      </c>
      <c r="S595" s="2">
        <f t="shared" si="67"/>
        <v>256.72000120000001</v>
      </c>
      <c r="T595" s="2">
        <f t="shared" si="68"/>
        <v>30.5699997</v>
      </c>
      <c r="U595" t="str">
        <f t="shared" si="69"/>
        <v>Jan</v>
      </c>
    </row>
    <row r="596" spans="1:21" x14ac:dyDescent="0.3">
      <c r="A596">
        <v>11749</v>
      </c>
      <c r="B596" s="1">
        <v>43851</v>
      </c>
      <c r="C596" s="1" t="str">
        <f t="shared" si="64"/>
        <v>21-Jan-20</v>
      </c>
      <c r="D596" s="1" t="str">
        <f t="shared" si="65"/>
        <v>Tuesday</v>
      </c>
      <c r="E596" s="1" t="str">
        <f t="shared" si="66"/>
        <v>Weekday</v>
      </c>
      <c r="F596">
        <v>430</v>
      </c>
      <c r="G596" t="s">
        <v>7</v>
      </c>
      <c r="H596" t="s">
        <v>526</v>
      </c>
      <c r="I596" t="s">
        <v>2</v>
      </c>
      <c r="J596" t="s">
        <v>3</v>
      </c>
      <c r="K596" t="s">
        <v>4</v>
      </c>
      <c r="L596" t="s">
        <v>42</v>
      </c>
      <c r="M596">
        <v>365</v>
      </c>
      <c r="N596" t="s">
        <v>10</v>
      </c>
      <c r="O596" s="2">
        <v>94.75</v>
      </c>
      <c r="P596" s="2">
        <v>5</v>
      </c>
      <c r="Q596" s="2">
        <f t="shared" si="63"/>
        <v>473.75</v>
      </c>
      <c r="R596" s="2">
        <v>152.8499985</v>
      </c>
      <c r="S596" s="2">
        <f t="shared" si="67"/>
        <v>320.90000150000003</v>
      </c>
      <c r="T596" s="2">
        <f t="shared" si="68"/>
        <v>30.5699997</v>
      </c>
      <c r="U596" t="str">
        <f t="shared" si="69"/>
        <v>Jan</v>
      </c>
    </row>
    <row r="597" spans="1:21" x14ac:dyDescent="0.3">
      <c r="A597">
        <v>75817</v>
      </c>
      <c r="B597" s="1">
        <v>43850</v>
      </c>
      <c r="C597" s="1" t="str">
        <f t="shared" si="64"/>
        <v>20-Jan-20</v>
      </c>
      <c r="D597" s="1" t="str">
        <f t="shared" si="65"/>
        <v>Monday</v>
      </c>
      <c r="E597" s="1" t="str">
        <f t="shared" si="66"/>
        <v>Weekday</v>
      </c>
      <c r="F597">
        <v>19370</v>
      </c>
      <c r="G597" t="s">
        <v>527</v>
      </c>
      <c r="H597" t="s">
        <v>39</v>
      </c>
      <c r="I597" t="s">
        <v>27</v>
      </c>
      <c r="J597" t="s">
        <v>28</v>
      </c>
      <c r="K597" t="s">
        <v>29</v>
      </c>
      <c r="L597" t="s">
        <v>13</v>
      </c>
      <c r="M597">
        <v>1360</v>
      </c>
      <c r="N597" t="s">
        <v>14</v>
      </c>
      <c r="O597" s="2">
        <v>370</v>
      </c>
      <c r="P597" s="2">
        <v>1</v>
      </c>
      <c r="Q597" s="2">
        <f t="shared" si="63"/>
        <v>370</v>
      </c>
      <c r="R597" s="2">
        <v>249.0899963</v>
      </c>
      <c r="S597" s="2">
        <f t="shared" si="67"/>
        <v>120.9100037</v>
      </c>
      <c r="T597" s="2">
        <f t="shared" si="68"/>
        <v>249.0899963</v>
      </c>
      <c r="U597" t="str">
        <f t="shared" si="69"/>
        <v>Jan</v>
      </c>
    </row>
    <row r="598" spans="1:21" x14ac:dyDescent="0.3">
      <c r="A598">
        <v>15884</v>
      </c>
      <c r="B598" s="1">
        <v>43850</v>
      </c>
      <c r="C598" s="1" t="str">
        <f t="shared" si="64"/>
        <v>20-Jan-20</v>
      </c>
      <c r="D598" s="1" t="str">
        <f t="shared" si="65"/>
        <v>Monday</v>
      </c>
      <c r="E598" s="1" t="str">
        <f t="shared" si="66"/>
        <v>Weekday</v>
      </c>
      <c r="F598">
        <v>899</v>
      </c>
      <c r="G598" t="s">
        <v>73</v>
      </c>
      <c r="H598" t="s">
        <v>30</v>
      </c>
      <c r="I598" t="s">
        <v>27</v>
      </c>
      <c r="J598" t="s">
        <v>28</v>
      </c>
      <c r="K598" t="s">
        <v>4</v>
      </c>
      <c r="L598" t="s">
        <v>31</v>
      </c>
      <c r="M598">
        <v>957</v>
      </c>
      <c r="N598" t="s">
        <v>32</v>
      </c>
      <c r="O598" s="2">
        <v>80</v>
      </c>
      <c r="P598" s="2">
        <v>1</v>
      </c>
      <c r="Q598" s="2">
        <f t="shared" si="63"/>
        <v>80</v>
      </c>
      <c r="R598" s="2">
        <v>47.430000309999997</v>
      </c>
      <c r="S598" s="2">
        <f t="shared" si="67"/>
        <v>32.569999690000003</v>
      </c>
      <c r="T598" s="2">
        <f t="shared" si="68"/>
        <v>47.430000309999997</v>
      </c>
      <c r="U598" t="str">
        <f t="shared" si="69"/>
        <v>Jan</v>
      </c>
    </row>
    <row r="599" spans="1:21" x14ac:dyDescent="0.3">
      <c r="A599">
        <v>17999</v>
      </c>
      <c r="B599" s="1">
        <v>43850</v>
      </c>
      <c r="C599" s="1" t="str">
        <f t="shared" si="64"/>
        <v>20-Jan-20</v>
      </c>
      <c r="D599" s="1" t="str">
        <f t="shared" si="65"/>
        <v>Monday</v>
      </c>
      <c r="E599" s="1" t="str">
        <f t="shared" si="66"/>
        <v>Weekday</v>
      </c>
      <c r="F599">
        <v>8760</v>
      </c>
      <c r="G599" t="s">
        <v>7</v>
      </c>
      <c r="H599" t="s">
        <v>30</v>
      </c>
      <c r="I599" t="s">
        <v>27</v>
      </c>
      <c r="J599" t="s">
        <v>28</v>
      </c>
      <c r="K599" t="s">
        <v>4</v>
      </c>
      <c r="L599" t="s">
        <v>9</v>
      </c>
      <c r="M599">
        <v>403</v>
      </c>
      <c r="N599" t="s">
        <v>10</v>
      </c>
      <c r="O599" s="2">
        <v>133.37</v>
      </c>
      <c r="P599" s="2">
        <v>1</v>
      </c>
      <c r="Q599" s="2">
        <f t="shared" si="63"/>
        <v>133.37</v>
      </c>
      <c r="R599" s="2">
        <v>84.590000149999995</v>
      </c>
      <c r="S599" s="2">
        <f t="shared" si="67"/>
        <v>48.77999985000001</v>
      </c>
      <c r="T599" s="2">
        <f t="shared" si="68"/>
        <v>84.590000149999995</v>
      </c>
      <c r="U599" t="str">
        <f t="shared" si="69"/>
        <v>Jan</v>
      </c>
    </row>
    <row r="600" spans="1:21" x14ac:dyDescent="0.3">
      <c r="A600">
        <v>15845</v>
      </c>
      <c r="B600" s="1">
        <v>43850</v>
      </c>
      <c r="C600" s="1" t="str">
        <f t="shared" si="64"/>
        <v>20-Jan-20</v>
      </c>
      <c r="D600" s="1" t="str">
        <f t="shared" si="65"/>
        <v>Monday</v>
      </c>
      <c r="E600" s="1" t="str">
        <f t="shared" si="66"/>
        <v>Weekday</v>
      </c>
      <c r="F600">
        <v>11900</v>
      </c>
      <c r="G600" t="s">
        <v>416</v>
      </c>
      <c r="H600" t="s">
        <v>30</v>
      </c>
      <c r="I600" t="s">
        <v>27</v>
      </c>
      <c r="J600" t="s">
        <v>28</v>
      </c>
      <c r="K600" t="s">
        <v>29</v>
      </c>
      <c r="L600" t="s">
        <v>1076</v>
      </c>
      <c r="M600">
        <v>1004</v>
      </c>
      <c r="N600" t="s">
        <v>294</v>
      </c>
      <c r="O600" s="2">
        <v>460.58</v>
      </c>
      <c r="P600" s="2">
        <v>1</v>
      </c>
      <c r="Q600" s="2">
        <f t="shared" si="63"/>
        <v>460.58</v>
      </c>
      <c r="R600" s="2">
        <v>268.7900085</v>
      </c>
      <c r="S600" s="2">
        <f t="shared" si="67"/>
        <v>191.78999149999999</v>
      </c>
      <c r="T600" s="2">
        <f t="shared" si="68"/>
        <v>268.7900085</v>
      </c>
      <c r="U600" t="str">
        <f t="shared" si="69"/>
        <v>Jan</v>
      </c>
    </row>
    <row r="601" spans="1:21" x14ac:dyDescent="0.3">
      <c r="A601">
        <v>11681</v>
      </c>
      <c r="B601" s="1">
        <v>43850</v>
      </c>
      <c r="C601" s="1" t="str">
        <f t="shared" si="64"/>
        <v>20-Jan-20</v>
      </c>
      <c r="D601" s="1" t="str">
        <f t="shared" si="65"/>
        <v>Monday</v>
      </c>
      <c r="E601" s="1" t="str">
        <f t="shared" si="66"/>
        <v>Weekday</v>
      </c>
      <c r="F601">
        <v>12370</v>
      </c>
      <c r="G601" t="s">
        <v>528</v>
      </c>
      <c r="H601" t="s">
        <v>30</v>
      </c>
      <c r="I601" t="s">
        <v>27</v>
      </c>
      <c r="J601" t="s">
        <v>28</v>
      </c>
      <c r="K601" t="s">
        <v>4</v>
      </c>
      <c r="L601" t="s">
        <v>9</v>
      </c>
      <c r="M601">
        <v>403</v>
      </c>
      <c r="N601" t="s">
        <v>10</v>
      </c>
      <c r="O601" s="2">
        <v>133.37</v>
      </c>
      <c r="P601" s="2">
        <v>1</v>
      </c>
      <c r="Q601" s="2">
        <f t="shared" si="63"/>
        <v>133.37</v>
      </c>
      <c r="R601" s="2">
        <v>84.590000149999995</v>
      </c>
      <c r="S601" s="2">
        <f t="shared" si="67"/>
        <v>48.77999985000001</v>
      </c>
      <c r="T601" s="2">
        <f t="shared" si="68"/>
        <v>84.590000149999995</v>
      </c>
      <c r="U601" t="str">
        <f t="shared" si="69"/>
        <v>Jan</v>
      </c>
    </row>
    <row r="602" spans="1:21" x14ac:dyDescent="0.3">
      <c r="A602">
        <v>15835</v>
      </c>
      <c r="B602" s="1">
        <v>43850</v>
      </c>
      <c r="C602" s="1" t="str">
        <f t="shared" si="64"/>
        <v>20-Jan-20</v>
      </c>
      <c r="D602" s="1" t="str">
        <f t="shared" si="65"/>
        <v>Monday</v>
      </c>
      <c r="E602" s="1" t="str">
        <f t="shared" si="66"/>
        <v>Weekday</v>
      </c>
      <c r="F602">
        <v>9349</v>
      </c>
      <c r="G602" t="s">
        <v>529</v>
      </c>
      <c r="H602" t="s">
        <v>84</v>
      </c>
      <c r="I602" t="s">
        <v>27</v>
      </c>
      <c r="J602" t="s">
        <v>3</v>
      </c>
      <c r="K602" t="s">
        <v>4</v>
      </c>
      <c r="L602" t="s">
        <v>9</v>
      </c>
      <c r="M602">
        <v>403</v>
      </c>
      <c r="N602" t="s">
        <v>10</v>
      </c>
      <c r="O602" s="2">
        <v>133.37</v>
      </c>
      <c r="P602" s="2">
        <v>1</v>
      </c>
      <c r="Q602" s="2">
        <f t="shared" si="63"/>
        <v>133.37</v>
      </c>
      <c r="R602" s="2">
        <v>84.590000149999995</v>
      </c>
      <c r="S602" s="2">
        <f t="shared" si="67"/>
        <v>48.77999985000001</v>
      </c>
      <c r="T602" s="2">
        <f t="shared" si="68"/>
        <v>84.590000149999995</v>
      </c>
      <c r="U602" t="str">
        <f t="shared" si="69"/>
        <v>Jan</v>
      </c>
    </row>
    <row r="603" spans="1:21" x14ac:dyDescent="0.3">
      <c r="A603">
        <v>65030</v>
      </c>
      <c r="B603" s="1">
        <v>43850</v>
      </c>
      <c r="C603" s="1" t="str">
        <f t="shared" si="64"/>
        <v>20-Jan-20</v>
      </c>
      <c r="D603" s="1" t="str">
        <f t="shared" si="65"/>
        <v>Monday</v>
      </c>
      <c r="E603" s="1" t="str">
        <f t="shared" si="66"/>
        <v>Weekday</v>
      </c>
      <c r="F603">
        <v>3570</v>
      </c>
      <c r="G603" t="s">
        <v>102</v>
      </c>
      <c r="H603" t="s">
        <v>77</v>
      </c>
      <c r="I603" t="s">
        <v>27</v>
      </c>
      <c r="J603" t="s">
        <v>3</v>
      </c>
      <c r="K603" t="s">
        <v>4</v>
      </c>
      <c r="L603" t="s">
        <v>85</v>
      </c>
      <c r="M603">
        <v>502</v>
      </c>
      <c r="N603" t="s">
        <v>65</v>
      </c>
      <c r="O603" s="2">
        <v>65</v>
      </c>
      <c r="P603" s="2">
        <v>5</v>
      </c>
      <c r="Q603" s="2">
        <f t="shared" si="63"/>
        <v>325</v>
      </c>
      <c r="R603" s="2">
        <v>167.99999235000001</v>
      </c>
      <c r="S603" s="2">
        <f t="shared" si="67"/>
        <v>157.00000764999999</v>
      </c>
      <c r="T603" s="2">
        <f t="shared" si="68"/>
        <v>33.599998470000003</v>
      </c>
      <c r="U603" t="str">
        <f t="shared" si="69"/>
        <v>Jan</v>
      </c>
    </row>
    <row r="604" spans="1:21" x14ac:dyDescent="0.3">
      <c r="A604">
        <v>69685</v>
      </c>
      <c r="B604" s="1">
        <v>43850</v>
      </c>
      <c r="C604" s="1" t="str">
        <f t="shared" si="64"/>
        <v>20-Jan-20</v>
      </c>
      <c r="D604" s="1" t="str">
        <f t="shared" si="65"/>
        <v>Monday</v>
      </c>
      <c r="E604" s="1" t="str">
        <f t="shared" si="66"/>
        <v>Weekday</v>
      </c>
      <c r="F604">
        <v>13238</v>
      </c>
      <c r="G604" t="s">
        <v>392</v>
      </c>
      <c r="H604" t="s">
        <v>63</v>
      </c>
      <c r="I604" t="s">
        <v>27</v>
      </c>
      <c r="J604" t="s">
        <v>3</v>
      </c>
      <c r="K604" t="s">
        <v>4</v>
      </c>
      <c r="L604" t="s">
        <v>513</v>
      </c>
      <c r="M604">
        <v>1349</v>
      </c>
      <c r="N604" t="s">
        <v>14</v>
      </c>
      <c r="O604" s="2">
        <v>99.98</v>
      </c>
      <c r="P604" s="2">
        <v>1</v>
      </c>
      <c r="Q604" s="2">
        <f t="shared" si="63"/>
        <v>99.98</v>
      </c>
      <c r="R604" s="2">
        <v>76.830001800000005</v>
      </c>
      <c r="S604" s="2">
        <f t="shared" si="67"/>
        <v>23.149998199999999</v>
      </c>
      <c r="T604" s="2">
        <f t="shared" si="68"/>
        <v>76.830001800000005</v>
      </c>
      <c r="U604" t="str">
        <f t="shared" si="69"/>
        <v>Jan</v>
      </c>
    </row>
    <row r="605" spans="1:21" x14ac:dyDescent="0.3">
      <c r="A605">
        <v>10764</v>
      </c>
      <c r="B605" s="1">
        <v>43850</v>
      </c>
      <c r="C605" s="1" t="str">
        <f t="shared" si="64"/>
        <v>20-Jan-20</v>
      </c>
      <c r="D605" s="1" t="str">
        <f t="shared" si="65"/>
        <v>Monday</v>
      </c>
      <c r="E605" s="1" t="str">
        <f t="shared" si="66"/>
        <v>Weekday</v>
      </c>
      <c r="F605">
        <v>2927</v>
      </c>
      <c r="G605" t="s">
        <v>129</v>
      </c>
      <c r="H605" t="s">
        <v>36</v>
      </c>
      <c r="I605" t="s">
        <v>27</v>
      </c>
      <c r="J605" t="s">
        <v>3</v>
      </c>
      <c r="K605" t="s">
        <v>4</v>
      </c>
      <c r="L605" t="s">
        <v>9</v>
      </c>
      <c r="M605">
        <v>403</v>
      </c>
      <c r="N605" t="s">
        <v>10</v>
      </c>
      <c r="O605" s="2">
        <v>133.37</v>
      </c>
      <c r="P605" s="2">
        <v>1</v>
      </c>
      <c r="Q605" s="2">
        <f t="shared" si="63"/>
        <v>133.37</v>
      </c>
      <c r="R605" s="2">
        <v>84.590000149999995</v>
      </c>
      <c r="S605" s="2">
        <f t="shared" si="67"/>
        <v>48.77999985000001</v>
      </c>
      <c r="T605" s="2">
        <f t="shared" si="68"/>
        <v>84.590000149999995</v>
      </c>
      <c r="U605" t="str">
        <f t="shared" si="69"/>
        <v>Jan</v>
      </c>
    </row>
    <row r="606" spans="1:21" x14ac:dyDescent="0.3">
      <c r="A606">
        <v>75870</v>
      </c>
      <c r="B606" s="1">
        <v>43850</v>
      </c>
      <c r="C606" s="1" t="str">
        <f t="shared" si="64"/>
        <v>20-Jan-20</v>
      </c>
      <c r="D606" s="1" t="str">
        <f t="shared" si="65"/>
        <v>Monday</v>
      </c>
      <c r="E606" s="1" t="str">
        <f t="shared" si="66"/>
        <v>Weekday</v>
      </c>
      <c r="F606">
        <v>19423</v>
      </c>
      <c r="G606" t="s">
        <v>530</v>
      </c>
      <c r="H606" t="s">
        <v>176</v>
      </c>
      <c r="I606" t="s">
        <v>2</v>
      </c>
      <c r="J606" t="s">
        <v>3</v>
      </c>
      <c r="K606" t="s">
        <v>4</v>
      </c>
      <c r="L606" t="s">
        <v>13</v>
      </c>
      <c r="M606">
        <v>1360</v>
      </c>
      <c r="N606" t="s">
        <v>14</v>
      </c>
      <c r="O606" s="2">
        <v>370</v>
      </c>
      <c r="P606" s="2">
        <v>1</v>
      </c>
      <c r="Q606" s="2">
        <f t="shared" si="63"/>
        <v>370</v>
      </c>
      <c r="R606" s="2">
        <v>249.0899963</v>
      </c>
      <c r="S606" s="2">
        <f t="shared" si="67"/>
        <v>120.9100037</v>
      </c>
      <c r="T606" s="2">
        <f t="shared" si="68"/>
        <v>249.0899963</v>
      </c>
      <c r="U606" t="str">
        <f t="shared" si="69"/>
        <v>Jan</v>
      </c>
    </row>
    <row r="607" spans="1:21" x14ac:dyDescent="0.3">
      <c r="A607">
        <v>11674</v>
      </c>
      <c r="B607" s="1">
        <v>43850</v>
      </c>
      <c r="C607" s="1" t="str">
        <f t="shared" si="64"/>
        <v>20-Jan-20</v>
      </c>
      <c r="D607" s="1" t="str">
        <f t="shared" si="65"/>
        <v>Monday</v>
      </c>
      <c r="E607" s="1" t="str">
        <f t="shared" si="66"/>
        <v>Weekday</v>
      </c>
      <c r="F607">
        <v>7222</v>
      </c>
      <c r="G607" t="s">
        <v>134</v>
      </c>
      <c r="H607" t="s">
        <v>531</v>
      </c>
      <c r="I607" t="s">
        <v>2</v>
      </c>
      <c r="J607" t="s">
        <v>3</v>
      </c>
      <c r="K607" t="s">
        <v>44</v>
      </c>
      <c r="L607" t="s">
        <v>57</v>
      </c>
      <c r="M607">
        <v>191</v>
      </c>
      <c r="N607" t="s">
        <v>65</v>
      </c>
      <c r="O607" s="2">
        <v>85</v>
      </c>
      <c r="P607" s="2">
        <v>4</v>
      </c>
      <c r="Q607" s="2">
        <f t="shared" si="63"/>
        <v>340</v>
      </c>
      <c r="R607" s="2">
        <v>219.11999520000001</v>
      </c>
      <c r="S607" s="2">
        <f t="shared" si="67"/>
        <v>120.88000479999999</v>
      </c>
      <c r="T607" s="2">
        <f t="shared" si="68"/>
        <v>54.779998800000001</v>
      </c>
      <c r="U607" t="str">
        <f t="shared" si="69"/>
        <v>Jan</v>
      </c>
    </row>
    <row r="608" spans="1:21" x14ac:dyDescent="0.3">
      <c r="A608">
        <v>47429</v>
      </c>
      <c r="B608" s="1">
        <v>43850</v>
      </c>
      <c r="C608" s="1" t="str">
        <f t="shared" si="64"/>
        <v>20-Jan-20</v>
      </c>
      <c r="D608" s="1" t="str">
        <f t="shared" si="65"/>
        <v>Monday</v>
      </c>
      <c r="E608" s="1" t="str">
        <f t="shared" si="66"/>
        <v>Weekday</v>
      </c>
      <c r="F608">
        <v>6168</v>
      </c>
      <c r="G608" t="s">
        <v>532</v>
      </c>
      <c r="H608" t="s">
        <v>215</v>
      </c>
      <c r="I608" t="s">
        <v>2</v>
      </c>
      <c r="J608" t="s">
        <v>3</v>
      </c>
      <c r="K608" t="s">
        <v>44</v>
      </c>
      <c r="L608" t="s">
        <v>42</v>
      </c>
      <c r="M608">
        <v>365</v>
      </c>
      <c r="N608" t="s">
        <v>10</v>
      </c>
      <c r="O608" s="2">
        <v>94.75</v>
      </c>
      <c r="P608" s="2">
        <v>4</v>
      </c>
      <c r="Q608" s="2">
        <f t="shared" si="63"/>
        <v>379</v>
      </c>
      <c r="R608" s="2">
        <v>122.2799988</v>
      </c>
      <c r="S608" s="2">
        <f t="shared" si="67"/>
        <v>256.72000120000001</v>
      </c>
      <c r="T608" s="2">
        <f t="shared" si="68"/>
        <v>30.5699997</v>
      </c>
      <c r="U608" t="str">
        <f t="shared" si="69"/>
        <v>Jan</v>
      </c>
    </row>
    <row r="609" spans="1:21" x14ac:dyDescent="0.3">
      <c r="A609">
        <v>3459</v>
      </c>
      <c r="B609" s="1">
        <v>43850</v>
      </c>
      <c r="C609" s="1" t="str">
        <f t="shared" si="64"/>
        <v>20-Jan-20</v>
      </c>
      <c r="D609" s="1" t="str">
        <f t="shared" si="65"/>
        <v>Monday</v>
      </c>
      <c r="E609" s="1" t="str">
        <f t="shared" si="66"/>
        <v>Weekday</v>
      </c>
      <c r="F609">
        <v>3687</v>
      </c>
      <c r="G609" t="s">
        <v>533</v>
      </c>
      <c r="H609" t="s">
        <v>452</v>
      </c>
      <c r="I609" t="s">
        <v>2</v>
      </c>
      <c r="J609" t="s">
        <v>3</v>
      </c>
      <c r="K609" t="s">
        <v>44</v>
      </c>
      <c r="L609" t="s">
        <v>109</v>
      </c>
      <c r="M609">
        <v>627</v>
      </c>
      <c r="N609" t="s">
        <v>6</v>
      </c>
      <c r="O609" s="2">
        <v>165</v>
      </c>
      <c r="P609" s="2">
        <v>2</v>
      </c>
      <c r="Q609" s="2">
        <f t="shared" si="63"/>
        <v>330</v>
      </c>
      <c r="R609" s="2">
        <v>245.4600068</v>
      </c>
      <c r="S609" s="2">
        <f t="shared" si="67"/>
        <v>84.539993199999998</v>
      </c>
      <c r="T609" s="2">
        <f t="shared" si="68"/>
        <v>122.7300034</v>
      </c>
      <c r="U609" t="str">
        <f t="shared" si="69"/>
        <v>Jan</v>
      </c>
    </row>
    <row r="610" spans="1:21" x14ac:dyDescent="0.3">
      <c r="A610">
        <v>5348</v>
      </c>
      <c r="B610" s="1">
        <v>43850</v>
      </c>
      <c r="C610" s="1" t="str">
        <f t="shared" si="64"/>
        <v>20-Jan-20</v>
      </c>
      <c r="D610" s="1" t="str">
        <f t="shared" si="65"/>
        <v>Monday</v>
      </c>
      <c r="E610" s="1" t="str">
        <f t="shared" si="66"/>
        <v>Weekday</v>
      </c>
      <c r="F610">
        <v>10966</v>
      </c>
      <c r="G610" t="s">
        <v>95</v>
      </c>
      <c r="H610" t="s">
        <v>96</v>
      </c>
      <c r="I610" t="s">
        <v>2</v>
      </c>
      <c r="J610" t="s">
        <v>3</v>
      </c>
      <c r="K610" t="s">
        <v>44</v>
      </c>
      <c r="L610" t="s">
        <v>85</v>
      </c>
      <c r="M610">
        <v>502</v>
      </c>
      <c r="N610" t="s">
        <v>65</v>
      </c>
      <c r="O610" s="2">
        <v>65</v>
      </c>
      <c r="P610" s="2">
        <v>2</v>
      </c>
      <c r="Q610" s="2">
        <f t="shared" si="63"/>
        <v>130</v>
      </c>
      <c r="R610" s="2">
        <v>67.199996940000005</v>
      </c>
      <c r="S610" s="2">
        <f t="shared" si="67"/>
        <v>62.800003059999995</v>
      </c>
      <c r="T610" s="2">
        <f t="shared" si="68"/>
        <v>33.599998470000003</v>
      </c>
      <c r="U610" t="str">
        <f t="shared" si="69"/>
        <v>Jan</v>
      </c>
    </row>
    <row r="611" spans="1:21" x14ac:dyDescent="0.3">
      <c r="A611">
        <v>16998</v>
      </c>
      <c r="B611" s="1">
        <v>43849</v>
      </c>
      <c r="C611" s="1" t="str">
        <f t="shared" si="64"/>
        <v>19-Jan-20</v>
      </c>
      <c r="D611" s="1" t="str">
        <f t="shared" si="65"/>
        <v>Sunday</v>
      </c>
      <c r="E611" s="1" t="str">
        <f t="shared" si="66"/>
        <v>Weekend</v>
      </c>
      <c r="F611">
        <v>548</v>
      </c>
      <c r="G611" t="s">
        <v>436</v>
      </c>
      <c r="H611" t="s">
        <v>30</v>
      </c>
      <c r="I611" t="s">
        <v>27</v>
      </c>
      <c r="J611" t="s">
        <v>28</v>
      </c>
      <c r="K611" t="s">
        <v>4</v>
      </c>
      <c r="L611" t="s">
        <v>9</v>
      </c>
      <c r="M611">
        <v>403</v>
      </c>
      <c r="N611" t="s">
        <v>10</v>
      </c>
      <c r="O611" s="2">
        <v>133.37</v>
      </c>
      <c r="P611" s="2">
        <v>1</v>
      </c>
      <c r="Q611" s="2">
        <f t="shared" si="63"/>
        <v>133.37</v>
      </c>
      <c r="R611" s="2">
        <v>84.590000149999995</v>
      </c>
      <c r="S611" s="2">
        <f t="shared" si="67"/>
        <v>48.77999985000001</v>
      </c>
      <c r="T611" s="2">
        <f t="shared" si="68"/>
        <v>84.590000149999995</v>
      </c>
      <c r="U611" t="str">
        <f t="shared" si="69"/>
        <v>Jan</v>
      </c>
    </row>
    <row r="612" spans="1:21" x14ac:dyDescent="0.3">
      <c r="A612">
        <v>18593</v>
      </c>
      <c r="B612" s="1">
        <v>43849</v>
      </c>
      <c r="C612" s="1" t="str">
        <f t="shared" si="64"/>
        <v>19-Jan-20</v>
      </c>
      <c r="D612" s="1" t="str">
        <f t="shared" si="65"/>
        <v>Sunday</v>
      </c>
      <c r="E612" s="1" t="str">
        <f t="shared" si="66"/>
        <v>Weekend</v>
      </c>
      <c r="F612">
        <v>1275</v>
      </c>
      <c r="G612" t="s">
        <v>7</v>
      </c>
      <c r="H612" t="s">
        <v>30</v>
      </c>
      <c r="I612" t="s">
        <v>27</v>
      </c>
      <c r="J612" t="s">
        <v>28</v>
      </c>
      <c r="K612" t="s">
        <v>4</v>
      </c>
      <c r="L612" t="s">
        <v>31</v>
      </c>
      <c r="M612">
        <v>957</v>
      </c>
      <c r="N612" t="s">
        <v>32</v>
      </c>
      <c r="O612" s="2">
        <v>80</v>
      </c>
      <c r="P612" s="2">
        <v>1</v>
      </c>
      <c r="Q612" s="2">
        <f t="shared" si="63"/>
        <v>80</v>
      </c>
      <c r="R612" s="2">
        <v>47.430000309999997</v>
      </c>
      <c r="S612" s="2">
        <f t="shared" si="67"/>
        <v>32.569999690000003</v>
      </c>
      <c r="T612" s="2">
        <f t="shared" si="68"/>
        <v>47.430000309999997</v>
      </c>
      <c r="U612" t="str">
        <f t="shared" si="69"/>
        <v>Jan</v>
      </c>
    </row>
    <row r="613" spans="1:21" x14ac:dyDescent="0.3">
      <c r="A613">
        <v>20246</v>
      </c>
      <c r="B613" s="1">
        <v>43849</v>
      </c>
      <c r="C613" s="1" t="str">
        <f t="shared" si="64"/>
        <v>19-Jan-20</v>
      </c>
      <c r="D613" s="1" t="str">
        <f t="shared" si="65"/>
        <v>Sunday</v>
      </c>
      <c r="E613" s="1" t="str">
        <f t="shared" si="66"/>
        <v>Weekend</v>
      </c>
      <c r="F613">
        <v>2152</v>
      </c>
      <c r="G613" t="s">
        <v>534</v>
      </c>
      <c r="H613" t="s">
        <v>30</v>
      </c>
      <c r="I613" t="s">
        <v>27</v>
      </c>
      <c r="J613" t="s">
        <v>28</v>
      </c>
      <c r="K613" t="s">
        <v>4</v>
      </c>
      <c r="L613" t="s">
        <v>1076</v>
      </c>
      <c r="M613">
        <v>1004</v>
      </c>
      <c r="N613" t="s">
        <v>294</v>
      </c>
      <c r="O613" s="2">
        <v>460.58</v>
      </c>
      <c r="P613" s="2">
        <v>1</v>
      </c>
      <c r="Q613" s="2">
        <f t="shared" si="63"/>
        <v>460.58</v>
      </c>
      <c r="R613" s="2">
        <v>268.7900085</v>
      </c>
      <c r="S613" s="2">
        <f t="shared" si="67"/>
        <v>191.78999149999999</v>
      </c>
      <c r="T613" s="2">
        <f t="shared" si="68"/>
        <v>268.7900085</v>
      </c>
      <c r="U613" t="str">
        <f t="shared" si="69"/>
        <v>Jan</v>
      </c>
    </row>
    <row r="614" spans="1:21" x14ac:dyDescent="0.3">
      <c r="A614">
        <v>15784</v>
      </c>
      <c r="B614" s="1">
        <v>43849</v>
      </c>
      <c r="C614" s="1" t="str">
        <f t="shared" si="64"/>
        <v>19-Jan-20</v>
      </c>
      <c r="D614" s="1" t="str">
        <f t="shared" si="65"/>
        <v>Sunday</v>
      </c>
      <c r="E614" s="1" t="str">
        <f t="shared" si="66"/>
        <v>Weekend</v>
      </c>
      <c r="F614">
        <v>2907</v>
      </c>
      <c r="G614" t="s">
        <v>535</v>
      </c>
      <c r="H614" t="s">
        <v>30</v>
      </c>
      <c r="I614" t="s">
        <v>27</v>
      </c>
      <c r="J614" t="s">
        <v>28</v>
      </c>
      <c r="K614" t="s">
        <v>4</v>
      </c>
      <c r="L614" t="s">
        <v>9</v>
      </c>
      <c r="M614">
        <v>403</v>
      </c>
      <c r="N614" t="s">
        <v>10</v>
      </c>
      <c r="O614" s="2">
        <v>133.37</v>
      </c>
      <c r="P614" s="2">
        <v>1</v>
      </c>
      <c r="Q614" s="2">
        <f t="shared" si="63"/>
        <v>133.37</v>
      </c>
      <c r="R614" s="2">
        <v>84.590000149999995</v>
      </c>
      <c r="S614" s="2">
        <f t="shared" si="67"/>
        <v>48.77999985000001</v>
      </c>
      <c r="T614" s="2">
        <f t="shared" si="68"/>
        <v>84.590000149999995</v>
      </c>
      <c r="U614" t="str">
        <f t="shared" si="69"/>
        <v>Jan</v>
      </c>
    </row>
    <row r="615" spans="1:21" x14ac:dyDescent="0.3">
      <c r="A615">
        <v>17889</v>
      </c>
      <c r="B615" s="1">
        <v>43849</v>
      </c>
      <c r="C615" s="1" t="str">
        <f t="shared" si="64"/>
        <v>19-Jan-20</v>
      </c>
      <c r="D615" s="1" t="str">
        <f t="shared" si="65"/>
        <v>Sunday</v>
      </c>
      <c r="E615" s="1" t="str">
        <f t="shared" si="66"/>
        <v>Weekend</v>
      </c>
      <c r="F615">
        <v>12432</v>
      </c>
      <c r="G615" t="s">
        <v>7</v>
      </c>
      <c r="H615" t="s">
        <v>63</v>
      </c>
      <c r="I615" t="s">
        <v>27</v>
      </c>
      <c r="J615" t="s">
        <v>3</v>
      </c>
      <c r="K615" t="s">
        <v>4</v>
      </c>
      <c r="L615" t="s">
        <v>9</v>
      </c>
      <c r="M615">
        <v>403</v>
      </c>
      <c r="N615" t="s">
        <v>10</v>
      </c>
      <c r="O615" s="2">
        <v>133.37</v>
      </c>
      <c r="P615" s="2">
        <v>1</v>
      </c>
      <c r="Q615" s="2">
        <f t="shared" si="63"/>
        <v>133.37</v>
      </c>
      <c r="R615" s="2">
        <v>84.590000149999995</v>
      </c>
      <c r="S615" s="2">
        <f t="shared" si="67"/>
        <v>48.77999985000001</v>
      </c>
      <c r="T615" s="2">
        <f t="shared" si="68"/>
        <v>84.590000149999995</v>
      </c>
      <c r="U615" t="str">
        <f t="shared" si="69"/>
        <v>Jan</v>
      </c>
    </row>
    <row r="616" spans="1:21" x14ac:dyDescent="0.3">
      <c r="A616">
        <v>69559</v>
      </c>
      <c r="B616" s="1">
        <v>43849</v>
      </c>
      <c r="C616" s="1" t="str">
        <f t="shared" si="64"/>
        <v>19-Jan-20</v>
      </c>
      <c r="D616" s="1" t="str">
        <f t="shared" si="65"/>
        <v>Sunday</v>
      </c>
      <c r="E616" s="1" t="str">
        <f t="shared" si="66"/>
        <v>Weekend</v>
      </c>
      <c r="F616">
        <v>13112</v>
      </c>
      <c r="G616" t="s">
        <v>536</v>
      </c>
      <c r="H616" t="s">
        <v>63</v>
      </c>
      <c r="I616" t="s">
        <v>27</v>
      </c>
      <c r="J616" t="s">
        <v>3</v>
      </c>
      <c r="K616" t="s">
        <v>4</v>
      </c>
      <c r="L616" t="s">
        <v>513</v>
      </c>
      <c r="M616">
        <v>1349</v>
      </c>
      <c r="N616" t="s">
        <v>14</v>
      </c>
      <c r="O616" s="2">
        <v>99.98</v>
      </c>
      <c r="P616" s="2">
        <v>1</v>
      </c>
      <c r="Q616" s="2">
        <f t="shared" si="63"/>
        <v>99.98</v>
      </c>
      <c r="R616" s="2">
        <v>76.830001800000005</v>
      </c>
      <c r="S616" s="2">
        <f t="shared" si="67"/>
        <v>23.149998199999999</v>
      </c>
      <c r="T616" s="2">
        <f t="shared" si="68"/>
        <v>76.830001800000005</v>
      </c>
      <c r="U616" t="str">
        <f t="shared" si="69"/>
        <v>Jan</v>
      </c>
    </row>
    <row r="617" spans="1:21" x14ac:dyDescent="0.3">
      <c r="A617">
        <v>11643</v>
      </c>
      <c r="B617" s="1">
        <v>43849</v>
      </c>
      <c r="C617" s="1" t="str">
        <f t="shared" si="64"/>
        <v>19-Jan-20</v>
      </c>
      <c r="D617" s="1" t="str">
        <f t="shared" si="65"/>
        <v>Sunday</v>
      </c>
      <c r="E617" s="1" t="str">
        <f t="shared" si="66"/>
        <v>Weekend</v>
      </c>
      <c r="F617">
        <v>823</v>
      </c>
      <c r="G617" t="s">
        <v>346</v>
      </c>
      <c r="H617" t="s">
        <v>36</v>
      </c>
      <c r="I617" t="s">
        <v>27</v>
      </c>
      <c r="J617" t="s">
        <v>3</v>
      </c>
      <c r="K617" t="s">
        <v>4</v>
      </c>
      <c r="L617" t="s">
        <v>9</v>
      </c>
      <c r="M617">
        <v>403</v>
      </c>
      <c r="N617" t="s">
        <v>10</v>
      </c>
      <c r="O617" s="2">
        <v>133.37</v>
      </c>
      <c r="P617" s="2">
        <v>1</v>
      </c>
      <c r="Q617" s="2">
        <f t="shared" si="63"/>
        <v>133.37</v>
      </c>
      <c r="R617" s="2">
        <v>84.590000149999995</v>
      </c>
      <c r="S617" s="2">
        <f t="shared" si="67"/>
        <v>48.77999985000001</v>
      </c>
      <c r="T617" s="2">
        <f t="shared" si="68"/>
        <v>84.590000149999995</v>
      </c>
      <c r="U617" t="str">
        <f t="shared" si="69"/>
        <v>Jan</v>
      </c>
    </row>
    <row r="618" spans="1:21" x14ac:dyDescent="0.3">
      <c r="A618">
        <v>15766</v>
      </c>
      <c r="B618" s="1">
        <v>43849</v>
      </c>
      <c r="C618" s="1" t="str">
        <f t="shared" si="64"/>
        <v>19-Jan-20</v>
      </c>
      <c r="D618" s="1" t="str">
        <f t="shared" si="65"/>
        <v>Sunday</v>
      </c>
      <c r="E618" s="1" t="str">
        <f t="shared" si="66"/>
        <v>Weekend</v>
      </c>
      <c r="F618">
        <v>6416</v>
      </c>
      <c r="G618" t="s">
        <v>7</v>
      </c>
      <c r="H618" t="s">
        <v>30</v>
      </c>
      <c r="I618" t="s">
        <v>27</v>
      </c>
      <c r="J618" t="s">
        <v>3</v>
      </c>
      <c r="K618" t="s">
        <v>4</v>
      </c>
      <c r="L618" t="s">
        <v>57</v>
      </c>
      <c r="M618">
        <v>191</v>
      </c>
      <c r="N618" t="s">
        <v>65</v>
      </c>
      <c r="O618" s="2">
        <v>85</v>
      </c>
      <c r="P618" s="2">
        <v>5</v>
      </c>
      <c r="Q618" s="2">
        <f t="shared" si="63"/>
        <v>425</v>
      </c>
      <c r="R618" s="2">
        <v>273.89999399999999</v>
      </c>
      <c r="S618" s="2">
        <f t="shared" si="67"/>
        <v>151.10000600000001</v>
      </c>
      <c r="T618" s="2">
        <f t="shared" si="68"/>
        <v>54.779998800000001</v>
      </c>
      <c r="U618" t="str">
        <f t="shared" si="69"/>
        <v>Jan</v>
      </c>
    </row>
    <row r="619" spans="1:21" x14ac:dyDescent="0.3">
      <c r="A619">
        <v>15766</v>
      </c>
      <c r="B619" s="1">
        <v>43849</v>
      </c>
      <c r="C619" s="1" t="str">
        <f t="shared" si="64"/>
        <v>19-Jan-20</v>
      </c>
      <c r="D619" s="1" t="str">
        <f t="shared" si="65"/>
        <v>Sunday</v>
      </c>
      <c r="E619" s="1" t="str">
        <f t="shared" si="66"/>
        <v>Weekend</v>
      </c>
      <c r="F619">
        <v>6416</v>
      </c>
      <c r="G619" t="s">
        <v>7</v>
      </c>
      <c r="H619" t="s">
        <v>30</v>
      </c>
      <c r="I619" t="s">
        <v>27</v>
      </c>
      <c r="J619" t="s">
        <v>3</v>
      </c>
      <c r="K619" t="s">
        <v>4</v>
      </c>
      <c r="L619" t="s">
        <v>520</v>
      </c>
      <c r="M619">
        <v>572</v>
      </c>
      <c r="N619" t="s">
        <v>65</v>
      </c>
      <c r="O619" s="2">
        <v>165</v>
      </c>
      <c r="P619" s="2">
        <v>5</v>
      </c>
      <c r="Q619" s="2">
        <f t="shared" si="63"/>
        <v>825</v>
      </c>
      <c r="R619" s="2">
        <v>436.05000018999999</v>
      </c>
      <c r="S619" s="2">
        <f t="shared" si="67"/>
        <v>388.94999981000001</v>
      </c>
      <c r="T619" s="2">
        <f t="shared" si="68"/>
        <v>87.210000038000004</v>
      </c>
      <c r="U619" t="str">
        <f t="shared" si="69"/>
        <v>Jan</v>
      </c>
    </row>
    <row r="620" spans="1:21" x14ac:dyDescent="0.3">
      <c r="A620">
        <v>15787</v>
      </c>
      <c r="B620" s="1">
        <v>43849</v>
      </c>
      <c r="C620" s="1" t="str">
        <f t="shared" si="64"/>
        <v>19-Jan-20</v>
      </c>
      <c r="D620" s="1" t="str">
        <f t="shared" si="65"/>
        <v>Sunday</v>
      </c>
      <c r="E620" s="1" t="str">
        <f t="shared" si="66"/>
        <v>Weekend</v>
      </c>
      <c r="F620">
        <v>3961</v>
      </c>
      <c r="G620" t="s">
        <v>537</v>
      </c>
      <c r="H620" t="s">
        <v>458</v>
      </c>
      <c r="I620" t="s">
        <v>2</v>
      </c>
      <c r="J620" t="s">
        <v>3</v>
      </c>
      <c r="K620" t="s">
        <v>4</v>
      </c>
      <c r="L620" t="s">
        <v>42</v>
      </c>
      <c r="M620">
        <v>365</v>
      </c>
      <c r="N620" t="s">
        <v>10</v>
      </c>
      <c r="O620" s="2">
        <v>94.75</v>
      </c>
      <c r="P620" s="2">
        <v>5</v>
      </c>
      <c r="Q620" s="2">
        <f t="shared" si="63"/>
        <v>473.75</v>
      </c>
      <c r="R620" s="2">
        <v>152.8499985</v>
      </c>
      <c r="S620" s="2">
        <f t="shared" si="67"/>
        <v>320.90000150000003</v>
      </c>
      <c r="T620" s="2">
        <f t="shared" si="68"/>
        <v>30.5699997</v>
      </c>
      <c r="U620" t="str">
        <f t="shared" si="69"/>
        <v>Jan</v>
      </c>
    </row>
    <row r="621" spans="1:21" x14ac:dyDescent="0.3">
      <c r="A621">
        <v>7411</v>
      </c>
      <c r="B621" s="1">
        <v>43849</v>
      </c>
      <c r="C621" s="1" t="str">
        <f t="shared" si="64"/>
        <v>19-Jan-20</v>
      </c>
      <c r="D621" s="1" t="str">
        <f t="shared" si="65"/>
        <v>Sunday</v>
      </c>
      <c r="E621" s="1" t="str">
        <f t="shared" si="66"/>
        <v>Weekend</v>
      </c>
      <c r="F621">
        <v>2200</v>
      </c>
      <c r="G621" t="s">
        <v>132</v>
      </c>
      <c r="H621" t="s">
        <v>538</v>
      </c>
      <c r="I621" t="s">
        <v>2</v>
      </c>
      <c r="J621" t="s">
        <v>3</v>
      </c>
      <c r="K621" t="s">
        <v>4</v>
      </c>
      <c r="L621" t="s">
        <v>109</v>
      </c>
      <c r="M621">
        <v>627</v>
      </c>
      <c r="N621" t="s">
        <v>6</v>
      </c>
      <c r="O621" s="2">
        <v>165</v>
      </c>
      <c r="P621" s="2">
        <v>2</v>
      </c>
      <c r="Q621" s="2">
        <f t="shared" si="63"/>
        <v>330</v>
      </c>
      <c r="R621" s="2">
        <v>245.4600068</v>
      </c>
      <c r="S621" s="2">
        <f t="shared" si="67"/>
        <v>84.539993199999998</v>
      </c>
      <c r="T621" s="2">
        <f t="shared" si="68"/>
        <v>122.7300034</v>
      </c>
      <c r="U621" t="str">
        <f t="shared" si="69"/>
        <v>Jan</v>
      </c>
    </row>
    <row r="622" spans="1:21" x14ac:dyDescent="0.3">
      <c r="A622">
        <v>75818</v>
      </c>
      <c r="B622" s="1">
        <v>43849</v>
      </c>
      <c r="C622" s="1" t="str">
        <f t="shared" si="64"/>
        <v>19-Jan-20</v>
      </c>
      <c r="D622" s="1" t="str">
        <f t="shared" si="65"/>
        <v>Sunday</v>
      </c>
      <c r="E622" s="1" t="str">
        <f t="shared" si="66"/>
        <v>Weekend</v>
      </c>
      <c r="F622">
        <v>19371</v>
      </c>
      <c r="G622" t="s">
        <v>456</v>
      </c>
      <c r="H622" t="s">
        <v>539</v>
      </c>
      <c r="I622" t="s">
        <v>2</v>
      </c>
      <c r="J622" t="s">
        <v>3</v>
      </c>
      <c r="K622" t="s">
        <v>4</v>
      </c>
      <c r="L622" t="s">
        <v>13</v>
      </c>
      <c r="M622">
        <v>1360</v>
      </c>
      <c r="N622" t="s">
        <v>14</v>
      </c>
      <c r="O622" s="2">
        <v>370</v>
      </c>
      <c r="P622" s="2">
        <v>1</v>
      </c>
      <c r="Q622" s="2">
        <f t="shared" si="63"/>
        <v>370</v>
      </c>
      <c r="R622" s="2">
        <v>249.0899963</v>
      </c>
      <c r="S622" s="2">
        <f t="shared" si="67"/>
        <v>120.9100037</v>
      </c>
      <c r="T622" s="2">
        <f t="shared" si="68"/>
        <v>249.0899963</v>
      </c>
      <c r="U622" t="str">
        <f t="shared" si="69"/>
        <v>Jan</v>
      </c>
    </row>
    <row r="623" spans="1:21" x14ac:dyDescent="0.3">
      <c r="A623">
        <v>10759</v>
      </c>
      <c r="B623" s="1">
        <v>43849</v>
      </c>
      <c r="C623" s="1" t="str">
        <f t="shared" si="64"/>
        <v>19-Jan-20</v>
      </c>
      <c r="D623" s="1" t="str">
        <f t="shared" si="65"/>
        <v>Sunday</v>
      </c>
      <c r="E623" s="1" t="str">
        <f t="shared" si="66"/>
        <v>Weekend</v>
      </c>
      <c r="F623">
        <v>2861</v>
      </c>
      <c r="G623" t="s">
        <v>540</v>
      </c>
      <c r="H623" t="s">
        <v>173</v>
      </c>
      <c r="I623" t="s">
        <v>2</v>
      </c>
      <c r="J623" t="s">
        <v>3</v>
      </c>
      <c r="K623" t="s">
        <v>4</v>
      </c>
      <c r="L623" t="s">
        <v>42</v>
      </c>
      <c r="M623">
        <v>365</v>
      </c>
      <c r="N623" t="s">
        <v>10</v>
      </c>
      <c r="O623" s="2">
        <v>94.75</v>
      </c>
      <c r="P623" s="2">
        <v>4</v>
      </c>
      <c r="Q623" s="2">
        <f t="shared" si="63"/>
        <v>379</v>
      </c>
      <c r="R623" s="2">
        <v>122.2799988</v>
      </c>
      <c r="S623" s="2">
        <f t="shared" si="67"/>
        <v>256.72000120000001</v>
      </c>
      <c r="T623" s="2">
        <f t="shared" si="68"/>
        <v>30.5699997</v>
      </c>
      <c r="U623" t="str">
        <f t="shared" si="69"/>
        <v>Jan</v>
      </c>
    </row>
    <row r="624" spans="1:21" x14ac:dyDescent="0.3">
      <c r="A624">
        <v>45750</v>
      </c>
      <c r="B624" s="1">
        <v>43849</v>
      </c>
      <c r="C624" s="1" t="str">
        <f t="shared" si="64"/>
        <v>19-Jan-20</v>
      </c>
      <c r="D624" s="1" t="str">
        <f t="shared" si="65"/>
        <v>Sunday</v>
      </c>
      <c r="E624" s="1" t="str">
        <f t="shared" si="66"/>
        <v>Weekend</v>
      </c>
      <c r="F624">
        <v>4215</v>
      </c>
      <c r="G624" t="s">
        <v>337</v>
      </c>
      <c r="H624" t="s">
        <v>22</v>
      </c>
      <c r="I624" t="s">
        <v>2</v>
      </c>
      <c r="J624" t="s">
        <v>3</v>
      </c>
      <c r="K624" t="s">
        <v>4</v>
      </c>
      <c r="L624" t="s">
        <v>42</v>
      </c>
      <c r="M624">
        <v>365</v>
      </c>
      <c r="N624" t="s">
        <v>10</v>
      </c>
      <c r="O624" s="2">
        <v>94.75</v>
      </c>
      <c r="P624" s="2">
        <v>4</v>
      </c>
      <c r="Q624" s="2">
        <f t="shared" si="63"/>
        <v>379</v>
      </c>
      <c r="R624" s="2">
        <v>122.2799988</v>
      </c>
      <c r="S624" s="2">
        <f t="shared" si="67"/>
        <v>256.72000120000001</v>
      </c>
      <c r="T624" s="2">
        <f t="shared" si="68"/>
        <v>30.5699997</v>
      </c>
      <c r="U624" t="str">
        <f t="shared" si="69"/>
        <v>Jan</v>
      </c>
    </row>
    <row r="625" spans="1:21" x14ac:dyDescent="0.3">
      <c r="A625">
        <v>10384</v>
      </c>
      <c r="B625" s="1">
        <v>43849</v>
      </c>
      <c r="C625" s="1" t="str">
        <f t="shared" si="64"/>
        <v>19-Jan-20</v>
      </c>
      <c r="D625" s="1" t="str">
        <f t="shared" si="65"/>
        <v>Sunday</v>
      </c>
      <c r="E625" s="1" t="str">
        <f t="shared" si="66"/>
        <v>Weekend</v>
      </c>
      <c r="F625">
        <v>587</v>
      </c>
      <c r="G625" t="s">
        <v>7</v>
      </c>
      <c r="H625" t="s">
        <v>34</v>
      </c>
      <c r="I625" t="s">
        <v>2</v>
      </c>
      <c r="J625" t="s">
        <v>3</v>
      </c>
      <c r="K625" t="s">
        <v>4</v>
      </c>
      <c r="L625" t="s">
        <v>42</v>
      </c>
      <c r="M625">
        <v>365</v>
      </c>
      <c r="N625" t="s">
        <v>10</v>
      </c>
      <c r="O625" s="2">
        <v>94.75</v>
      </c>
      <c r="P625" s="2">
        <v>4</v>
      </c>
      <c r="Q625" s="2">
        <f t="shared" si="63"/>
        <v>379</v>
      </c>
      <c r="R625" s="2">
        <v>122.2799988</v>
      </c>
      <c r="S625" s="2">
        <f t="shared" si="67"/>
        <v>256.72000120000001</v>
      </c>
      <c r="T625" s="2">
        <f t="shared" si="68"/>
        <v>30.5699997</v>
      </c>
      <c r="U625" t="str">
        <f t="shared" si="69"/>
        <v>Jan</v>
      </c>
    </row>
    <row r="626" spans="1:21" x14ac:dyDescent="0.3">
      <c r="A626">
        <v>75871</v>
      </c>
      <c r="B626" s="1">
        <v>43849</v>
      </c>
      <c r="C626" s="1" t="str">
        <f t="shared" si="64"/>
        <v>19-Jan-20</v>
      </c>
      <c r="D626" s="1" t="str">
        <f t="shared" si="65"/>
        <v>Sunday</v>
      </c>
      <c r="E626" s="1" t="str">
        <f t="shared" si="66"/>
        <v>Weekend</v>
      </c>
      <c r="F626">
        <v>19424</v>
      </c>
      <c r="G626" t="s">
        <v>541</v>
      </c>
      <c r="H626" t="s">
        <v>542</v>
      </c>
      <c r="I626" t="s">
        <v>2</v>
      </c>
      <c r="J626" t="s">
        <v>3</v>
      </c>
      <c r="K626" t="s">
        <v>4</v>
      </c>
      <c r="L626" t="s">
        <v>13</v>
      </c>
      <c r="M626">
        <v>1360</v>
      </c>
      <c r="N626" t="s">
        <v>14</v>
      </c>
      <c r="O626" s="2">
        <v>370</v>
      </c>
      <c r="P626" s="2">
        <v>1</v>
      </c>
      <c r="Q626" s="2">
        <f t="shared" si="63"/>
        <v>370</v>
      </c>
      <c r="R626" s="2">
        <v>249.0899963</v>
      </c>
      <c r="S626" s="2">
        <f t="shared" si="67"/>
        <v>120.9100037</v>
      </c>
      <c r="T626" s="2">
        <f t="shared" si="68"/>
        <v>249.0899963</v>
      </c>
      <c r="U626" t="str">
        <f t="shared" si="69"/>
        <v>Jan</v>
      </c>
    </row>
    <row r="627" spans="1:21" x14ac:dyDescent="0.3">
      <c r="A627">
        <v>11636</v>
      </c>
      <c r="B627" s="1">
        <v>43849</v>
      </c>
      <c r="C627" s="1" t="str">
        <f t="shared" si="64"/>
        <v>19-Jan-20</v>
      </c>
      <c r="D627" s="1" t="str">
        <f t="shared" si="65"/>
        <v>Sunday</v>
      </c>
      <c r="E627" s="1" t="str">
        <f t="shared" si="66"/>
        <v>Weekend</v>
      </c>
      <c r="F627">
        <v>8148</v>
      </c>
      <c r="G627" t="s">
        <v>7</v>
      </c>
      <c r="H627" t="s">
        <v>431</v>
      </c>
      <c r="I627" t="s">
        <v>2</v>
      </c>
      <c r="J627" t="s">
        <v>3</v>
      </c>
      <c r="K627" t="s">
        <v>44</v>
      </c>
      <c r="L627" t="s">
        <v>42</v>
      </c>
      <c r="M627">
        <v>365</v>
      </c>
      <c r="N627" t="s">
        <v>10</v>
      </c>
      <c r="O627" s="2">
        <v>94.75</v>
      </c>
      <c r="P627" s="2">
        <v>4</v>
      </c>
      <c r="Q627" s="2">
        <f t="shared" si="63"/>
        <v>379</v>
      </c>
      <c r="R627" s="2">
        <v>122.2799988</v>
      </c>
      <c r="S627" s="2">
        <f t="shared" si="67"/>
        <v>256.72000120000001</v>
      </c>
      <c r="T627" s="2">
        <f t="shared" si="68"/>
        <v>30.5699997</v>
      </c>
      <c r="U627" t="str">
        <f t="shared" si="69"/>
        <v>Jan</v>
      </c>
    </row>
    <row r="628" spans="1:21" x14ac:dyDescent="0.3">
      <c r="A628">
        <v>75872</v>
      </c>
      <c r="B628" s="1">
        <v>43848</v>
      </c>
      <c r="C628" s="1" t="str">
        <f t="shared" si="64"/>
        <v>18-Jan-20</v>
      </c>
      <c r="D628" s="1" t="str">
        <f t="shared" si="65"/>
        <v>Saturday</v>
      </c>
      <c r="E628" s="1" t="str">
        <f t="shared" si="66"/>
        <v>Weekend</v>
      </c>
      <c r="F628">
        <v>19425</v>
      </c>
      <c r="G628" t="s">
        <v>543</v>
      </c>
      <c r="H628" t="s">
        <v>39</v>
      </c>
      <c r="I628" t="s">
        <v>27</v>
      </c>
      <c r="J628" t="s">
        <v>28</v>
      </c>
      <c r="K628" t="s">
        <v>44</v>
      </c>
      <c r="L628" t="s">
        <v>13</v>
      </c>
      <c r="M628">
        <v>1360</v>
      </c>
      <c r="N628" t="s">
        <v>14</v>
      </c>
      <c r="O628" s="2">
        <v>370</v>
      </c>
      <c r="P628" s="2">
        <v>1</v>
      </c>
      <c r="Q628" s="2">
        <f t="shared" si="63"/>
        <v>370</v>
      </c>
      <c r="R628" s="2">
        <v>249.0899963</v>
      </c>
      <c r="S628" s="2">
        <f t="shared" si="67"/>
        <v>120.9100037</v>
      </c>
      <c r="T628" s="2">
        <f t="shared" si="68"/>
        <v>249.0899963</v>
      </c>
      <c r="U628" t="str">
        <f t="shared" si="69"/>
        <v>Jan</v>
      </c>
    </row>
    <row r="629" spans="1:21" x14ac:dyDescent="0.3">
      <c r="A629">
        <v>15746</v>
      </c>
      <c r="B629" s="1">
        <v>43848</v>
      </c>
      <c r="C629" s="1" t="str">
        <f t="shared" si="64"/>
        <v>18-Jan-20</v>
      </c>
      <c r="D629" s="1" t="str">
        <f t="shared" si="65"/>
        <v>Saturday</v>
      </c>
      <c r="E629" s="1" t="str">
        <f t="shared" si="66"/>
        <v>Weekend</v>
      </c>
      <c r="F629">
        <v>1399</v>
      </c>
      <c r="G629" t="s">
        <v>7</v>
      </c>
      <c r="H629" t="s">
        <v>30</v>
      </c>
      <c r="I629" t="s">
        <v>27</v>
      </c>
      <c r="J629" t="s">
        <v>28</v>
      </c>
      <c r="K629" t="s">
        <v>4</v>
      </c>
      <c r="L629" t="s">
        <v>42</v>
      </c>
      <c r="M629">
        <v>365</v>
      </c>
      <c r="N629" t="s">
        <v>10</v>
      </c>
      <c r="O629" s="2">
        <v>94.75</v>
      </c>
      <c r="P629" s="2">
        <v>1</v>
      </c>
      <c r="Q629" s="2">
        <f t="shared" si="63"/>
        <v>94.75</v>
      </c>
      <c r="R629" s="2">
        <v>30.5699997</v>
      </c>
      <c r="S629" s="2">
        <f t="shared" si="67"/>
        <v>64.180000300000003</v>
      </c>
      <c r="T629" s="2">
        <f t="shared" si="68"/>
        <v>30.5699997</v>
      </c>
      <c r="U629" t="str">
        <f t="shared" si="69"/>
        <v>Jan</v>
      </c>
    </row>
    <row r="630" spans="1:21" x14ac:dyDescent="0.3">
      <c r="A630">
        <v>17878</v>
      </c>
      <c r="B630" s="1">
        <v>43848</v>
      </c>
      <c r="C630" s="1" t="str">
        <f t="shared" si="64"/>
        <v>18-Jan-20</v>
      </c>
      <c r="D630" s="1" t="str">
        <f t="shared" si="65"/>
        <v>Saturday</v>
      </c>
      <c r="E630" s="1" t="str">
        <f t="shared" si="66"/>
        <v>Weekend</v>
      </c>
      <c r="F630">
        <v>1459</v>
      </c>
      <c r="G630" t="s">
        <v>7</v>
      </c>
      <c r="H630" t="s">
        <v>30</v>
      </c>
      <c r="I630" t="s">
        <v>27</v>
      </c>
      <c r="J630" t="s">
        <v>28</v>
      </c>
      <c r="K630" t="s">
        <v>4</v>
      </c>
      <c r="L630" t="s">
        <v>9</v>
      </c>
      <c r="M630">
        <v>403</v>
      </c>
      <c r="N630" t="s">
        <v>10</v>
      </c>
      <c r="O630" s="2">
        <v>133.37</v>
      </c>
      <c r="P630" s="2">
        <v>1</v>
      </c>
      <c r="Q630" s="2">
        <f t="shared" si="63"/>
        <v>133.37</v>
      </c>
      <c r="R630" s="2">
        <v>84.590000149999995</v>
      </c>
      <c r="S630" s="2">
        <f t="shared" si="67"/>
        <v>48.77999985000001</v>
      </c>
      <c r="T630" s="2">
        <f t="shared" si="68"/>
        <v>84.590000149999995</v>
      </c>
      <c r="U630" t="str">
        <f t="shared" si="69"/>
        <v>Jan</v>
      </c>
    </row>
    <row r="631" spans="1:21" x14ac:dyDescent="0.3">
      <c r="A631">
        <v>17878</v>
      </c>
      <c r="B631" s="1">
        <v>43848</v>
      </c>
      <c r="C631" s="1" t="str">
        <f t="shared" si="64"/>
        <v>18-Jan-20</v>
      </c>
      <c r="D631" s="1" t="str">
        <f t="shared" si="65"/>
        <v>Saturday</v>
      </c>
      <c r="E631" s="1" t="str">
        <f t="shared" si="66"/>
        <v>Weekend</v>
      </c>
      <c r="F631">
        <v>1459</v>
      </c>
      <c r="G631" t="s">
        <v>7</v>
      </c>
      <c r="H631" t="s">
        <v>30</v>
      </c>
      <c r="I631" t="s">
        <v>27</v>
      </c>
      <c r="J631" t="s">
        <v>28</v>
      </c>
      <c r="K631" t="s">
        <v>4</v>
      </c>
      <c r="L631" t="s">
        <v>31</v>
      </c>
      <c r="M631">
        <v>957</v>
      </c>
      <c r="N631" t="s">
        <v>32</v>
      </c>
      <c r="O631" s="2">
        <v>80</v>
      </c>
      <c r="P631" s="2">
        <v>1</v>
      </c>
      <c r="Q631" s="2">
        <f t="shared" si="63"/>
        <v>80</v>
      </c>
      <c r="R631" s="2">
        <v>47.430000309999997</v>
      </c>
      <c r="S631" s="2">
        <f t="shared" si="67"/>
        <v>32.569999690000003</v>
      </c>
      <c r="T631" s="2">
        <f t="shared" si="68"/>
        <v>47.430000309999997</v>
      </c>
      <c r="U631" t="str">
        <f t="shared" si="69"/>
        <v>Jan</v>
      </c>
    </row>
    <row r="632" spans="1:21" x14ac:dyDescent="0.3">
      <c r="A632">
        <v>15751</v>
      </c>
      <c r="B632" s="1">
        <v>43848</v>
      </c>
      <c r="C632" s="1" t="str">
        <f t="shared" si="64"/>
        <v>18-Jan-20</v>
      </c>
      <c r="D632" s="1" t="str">
        <f t="shared" si="65"/>
        <v>Saturday</v>
      </c>
      <c r="E632" s="1" t="str">
        <f t="shared" si="66"/>
        <v>Weekend</v>
      </c>
      <c r="F632">
        <v>1851</v>
      </c>
      <c r="G632" t="s">
        <v>7</v>
      </c>
      <c r="H632" t="s">
        <v>30</v>
      </c>
      <c r="I632" t="s">
        <v>27</v>
      </c>
      <c r="J632" t="s">
        <v>28</v>
      </c>
      <c r="K632" t="s">
        <v>4</v>
      </c>
      <c r="L632" t="s">
        <v>1076</v>
      </c>
      <c r="M632">
        <v>1004</v>
      </c>
      <c r="N632" t="s">
        <v>294</v>
      </c>
      <c r="O632" s="2">
        <v>460.58</v>
      </c>
      <c r="P632" s="2">
        <v>1</v>
      </c>
      <c r="Q632" s="2">
        <f t="shared" si="63"/>
        <v>460.58</v>
      </c>
      <c r="R632" s="2">
        <v>268.7900085</v>
      </c>
      <c r="S632" s="2">
        <f t="shared" si="67"/>
        <v>191.78999149999999</v>
      </c>
      <c r="T632" s="2">
        <f t="shared" si="68"/>
        <v>268.7900085</v>
      </c>
      <c r="U632" t="str">
        <f t="shared" si="69"/>
        <v>Jan</v>
      </c>
    </row>
    <row r="633" spans="1:21" x14ac:dyDescent="0.3">
      <c r="A633">
        <v>9331</v>
      </c>
      <c r="B633" s="1">
        <v>43848</v>
      </c>
      <c r="C633" s="1" t="str">
        <f t="shared" si="64"/>
        <v>18-Jan-20</v>
      </c>
      <c r="D633" s="1" t="str">
        <f t="shared" si="65"/>
        <v>Saturday</v>
      </c>
      <c r="E633" s="1" t="str">
        <f t="shared" si="66"/>
        <v>Weekend</v>
      </c>
      <c r="F633">
        <v>8002</v>
      </c>
      <c r="G633" t="s">
        <v>529</v>
      </c>
      <c r="H633" t="s">
        <v>30</v>
      </c>
      <c r="I633" t="s">
        <v>27</v>
      </c>
      <c r="J633" t="s">
        <v>28</v>
      </c>
      <c r="K633" t="s">
        <v>44</v>
      </c>
      <c r="L633" t="s">
        <v>42</v>
      </c>
      <c r="M633">
        <v>365</v>
      </c>
      <c r="N633" t="s">
        <v>10</v>
      </c>
      <c r="O633" s="2">
        <v>94.75</v>
      </c>
      <c r="P633" s="2">
        <v>5</v>
      </c>
      <c r="Q633" s="2">
        <f t="shared" si="63"/>
        <v>473.75</v>
      </c>
      <c r="R633" s="2">
        <v>152.8499985</v>
      </c>
      <c r="S633" s="2">
        <f t="shared" si="67"/>
        <v>320.90000150000003</v>
      </c>
      <c r="T633" s="2">
        <f t="shared" si="68"/>
        <v>30.5699997</v>
      </c>
      <c r="U633" t="str">
        <f t="shared" si="69"/>
        <v>Jan</v>
      </c>
    </row>
    <row r="634" spans="1:21" x14ac:dyDescent="0.3">
      <c r="A634">
        <v>15749</v>
      </c>
      <c r="B634" s="1">
        <v>43848</v>
      </c>
      <c r="C634" s="1" t="str">
        <f t="shared" si="64"/>
        <v>18-Jan-20</v>
      </c>
      <c r="D634" s="1" t="str">
        <f t="shared" si="65"/>
        <v>Saturday</v>
      </c>
      <c r="E634" s="1" t="str">
        <f t="shared" si="66"/>
        <v>Weekend</v>
      </c>
      <c r="F634">
        <v>8302</v>
      </c>
      <c r="G634" t="s">
        <v>456</v>
      </c>
      <c r="H634" t="s">
        <v>30</v>
      </c>
      <c r="I634" t="s">
        <v>27</v>
      </c>
      <c r="J634" t="s">
        <v>28</v>
      </c>
      <c r="K634" t="s">
        <v>4</v>
      </c>
      <c r="L634" t="s">
        <v>9</v>
      </c>
      <c r="M634">
        <v>403</v>
      </c>
      <c r="N634" t="s">
        <v>10</v>
      </c>
      <c r="O634" s="2">
        <v>133.37</v>
      </c>
      <c r="P634" s="2">
        <v>1</v>
      </c>
      <c r="Q634" s="2">
        <f t="shared" si="63"/>
        <v>133.37</v>
      </c>
      <c r="R634" s="2">
        <v>84.590000149999995</v>
      </c>
      <c r="S634" s="2">
        <f t="shared" si="67"/>
        <v>48.77999985000001</v>
      </c>
      <c r="T634" s="2">
        <f t="shared" si="68"/>
        <v>84.590000149999995</v>
      </c>
      <c r="U634" t="str">
        <f t="shared" si="69"/>
        <v>Jan</v>
      </c>
    </row>
    <row r="635" spans="1:21" x14ac:dyDescent="0.3">
      <c r="A635">
        <v>14651</v>
      </c>
      <c r="B635" s="1">
        <v>43848</v>
      </c>
      <c r="C635" s="1" t="str">
        <f t="shared" si="64"/>
        <v>18-Jan-20</v>
      </c>
      <c r="D635" s="1" t="str">
        <f t="shared" si="65"/>
        <v>Saturday</v>
      </c>
      <c r="E635" s="1" t="str">
        <f t="shared" si="66"/>
        <v>Weekend</v>
      </c>
      <c r="F635">
        <v>11887</v>
      </c>
      <c r="G635" t="s">
        <v>7</v>
      </c>
      <c r="H635" t="s">
        <v>30</v>
      </c>
      <c r="I635" t="s">
        <v>27</v>
      </c>
      <c r="J635" t="s">
        <v>28</v>
      </c>
      <c r="K635" t="s">
        <v>4</v>
      </c>
      <c r="L635" t="s">
        <v>31</v>
      </c>
      <c r="M635">
        <v>957</v>
      </c>
      <c r="N635" t="s">
        <v>32</v>
      </c>
      <c r="O635" s="2">
        <v>80</v>
      </c>
      <c r="P635" s="2">
        <v>1</v>
      </c>
      <c r="Q635" s="2">
        <f t="shared" si="63"/>
        <v>80</v>
      </c>
      <c r="R635" s="2">
        <v>47.430000309999997</v>
      </c>
      <c r="S635" s="2">
        <f t="shared" si="67"/>
        <v>32.569999690000003</v>
      </c>
      <c r="T635" s="2">
        <f t="shared" si="68"/>
        <v>47.430000309999997</v>
      </c>
      <c r="U635" t="str">
        <f t="shared" si="69"/>
        <v>Jan</v>
      </c>
    </row>
    <row r="636" spans="1:21" x14ac:dyDescent="0.3">
      <c r="A636">
        <v>17877</v>
      </c>
      <c r="B636" s="1">
        <v>43848</v>
      </c>
      <c r="C636" s="1" t="str">
        <f t="shared" si="64"/>
        <v>18-Jan-20</v>
      </c>
      <c r="D636" s="1" t="str">
        <f t="shared" si="65"/>
        <v>Saturday</v>
      </c>
      <c r="E636" s="1" t="str">
        <f t="shared" si="66"/>
        <v>Weekend</v>
      </c>
      <c r="F636">
        <v>12415</v>
      </c>
      <c r="G636" t="s">
        <v>7</v>
      </c>
      <c r="H636" t="s">
        <v>30</v>
      </c>
      <c r="I636" t="s">
        <v>27</v>
      </c>
      <c r="J636" t="s">
        <v>28</v>
      </c>
      <c r="K636" t="s">
        <v>4</v>
      </c>
      <c r="L636" t="s">
        <v>1076</v>
      </c>
      <c r="M636">
        <v>1004</v>
      </c>
      <c r="N636" t="s">
        <v>294</v>
      </c>
      <c r="O636" s="2">
        <v>460.58</v>
      </c>
      <c r="P636" s="2">
        <v>1</v>
      </c>
      <c r="Q636" s="2">
        <f t="shared" si="63"/>
        <v>460.58</v>
      </c>
      <c r="R636" s="2">
        <v>268.7900085</v>
      </c>
      <c r="S636" s="2">
        <f t="shared" si="67"/>
        <v>191.78999149999999</v>
      </c>
      <c r="T636" s="2">
        <f t="shared" si="68"/>
        <v>268.7900085</v>
      </c>
      <c r="U636" t="str">
        <f t="shared" si="69"/>
        <v>Jan</v>
      </c>
    </row>
    <row r="637" spans="1:21" x14ac:dyDescent="0.3">
      <c r="A637">
        <v>71131</v>
      </c>
      <c r="B637" s="1">
        <v>43848</v>
      </c>
      <c r="C637" s="1" t="str">
        <f t="shared" si="64"/>
        <v>18-Jan-20</v>
      </c>
      <c r="D637" s="1" t="str">
        <f t="shared" si="65"/>
        <v>Saturday</v>
      </c>
      <c r="E637" s="1" t="str">
        <f t="shared" si="66"/>
        <v>Weekend</v>
      </c>
      <c r="F637">
        <v>14684</v>
      </c>
      <c r="G637" t="s">
        <v>544</v>
      </c>
      <c r="H637" t="s">
        <v>63</v>
      </c>
      <c r="I637" t="s">
        <v>27</v>
      </c>
      <c r="J637" t="s">
        <v>3</v>
      </c>
      <c r="K637" t="s">
        <v>4</v>
      </c>
      <c r="L637" t="s">
        <v>545</v>
      </c>
      <c r="M637">
        <v>1352</v>
      </c>
      <c r="N637" t="s">
        <v>14</v>
      </c>
      <c r="O637" s="2">
        <v>669.99</v>
      </c>
      <c r="P637" s="2">
        <v>1</v>
      </c>
      <c r="Q637" s="2">
        <f t="shared" si="63"/>
        <v>669.99</v>
      </c>
      <c r="R637" s="2">
        <v>450.58000183000001</v>
      </c>
      <c r="S637" s="2">
        <f t="shared" si="67"/>
        <v>219.40999816999999</v>
      </c>
      <c r="T637" s="2">
        <f t="shared" si="68"/>
        <v>450.58000183000001</v>
      </c>
      <c r="U637" t="str">
        <f t="shared" si="69"/>
        <v>Jan</v>
      </c>
    </row>
    <row r="638" spans="1:21" x14ac:dyDescent="0.3">
      <c r="A638">
        <v>75819</v>
      </c>
      <c r="B638" s="1">
        <v>43848</v>
      </c>
      <c r="C638" s="1" t="str">
        <f t="shared" si="64"/>
        <v>18-Jan-20</v>
      </c>
      <c r="D638" s="1" t="str">
        <f t="shared" si="65"/>
        <v>Saturday</v>
      </c>
      <c r="E638" s="1" t="str">
        <f t="shared" si="66"/>
        <v>Weekend</v>
      </c>
      <c r="F638">
        <v>19372</v>
      </c>
      <c r="G638" t="s">
        <v>546</v>
      </c>
      <c r="H638" t="s">
        <v>79</v>
      </c>
      <c r="I638" t="s">
        <v>27</v>
      </c>
      <c r="J638" t="s">
        <v>3</v>
      </c>
      <c r="K638" t="s">
        <v>4</v>
      </c>
      <c r="L638" t="s">
        <v>13</v>
      </c>
      <c r="M638">
        <v>1360</v>
      </c>
      <c r="N638" t="s">
        <v>14</v>
      </c>
      <c r="O638" s="2">
        <v>370</v>
      </c>
      <c r="P638" s="2">
        <v>1</v>
      </c>
      <c r="Q638" s="2">
        <f t="shared" si="63"/>
        <v>370</v>
      </c>
      <c r="R638" s="2">
        <v>249.0899963</v>
      </c>
      <c r="S638" s="2">
        <f t="shared" si="67"/>
        <v>120.9100037</v>
      </c>
      <c r="T638" s="2">
        <f t="shared" si="68"/>
        <v>249.0899963</v>
      </c>
      <c r="U638" t="str">
        <f t="shared" si="69"/>
        <v>Jan</v>
      </c>
    </row>
    <row r="639" spans="1:21" x14ac:dyDescent="0.3">
      <c r="A639">
        <v>13599</v>
      </c>
      <c r="B639" s="1">
        <v>43848</v>
      </c>
      <c r="C639" s="1" t="str">
        <f t="shared" si="64"/>
        <v>18-Jan-20</v>
      </c>
      <c r="D639" s="1" t="str">
        <f t="shared" si="65"/>
        <v>Saturday</v>
      </c>
      <c r="E639" s="1" t="str">
        <f t="shared" si="66"/>
        <v>Weekend</v>
      </c>
      <c r="F639">
        <v>6123</v>
      </c>
      <c r="G639" t="s">
        <v>406</v>
      </c>
      <c r="H639" t="s">
        <v>303</v>
      </c>
      <c r="I639" t="s">
        <v>250</v>
      </c>
      <c r="J639" t="s">
        <v>3</v>
      </c>
      <c r="K639" t="s">
        <v>44</v>
      </c>
      <c r="L639" t="s">
        <v>57</v>
      </c>
      <c r="M639">
        <v>191</v>
      </c>
      <c r="N639" t="s">
        <v>65</v>
      </c>
      <c r="O639" s="2">
        <v>85</v>
      </c>
      <c r="P639" s="2">
        <v>4</v>
      </c>
      <c r="Q639" s="2">
        <f t="shared" si="63"/>
        <v>340</v>
      </c>
      <c r="R639" s="2">
        <v>219.11999520000001</v>
      </c>
      <c r="S639" s="2">
        <f t="shared" si="67"/>
        <v>120.88000479999999</v>
      </c>
      <c r="T639" s="2">
        <f t="shared" si="68"/>
        <v>54.779998800000001</v>
      </c>
      <c r="U639" t="str">
        <f t="shared" si="69"/>
        <v>Jan</v>
      </c>
    </row>
    <row r="640" spans="1:21" x14ac:dyDescent="0.3">
      <c r="A640">
        <v>11554</v>
      </c>
      <c r="B640" s="1">
        <v>43848</v>
      </c>
      <c r="C640" s="1" t="str">
        <f t="shared" si="64"/>
        <v>18-Jan-20</v>
      </c>
      <c r="D640" s="1" t="str">
        <f t="shared" si="65"/>
        <v>Saturday</v>
      </c>
      <c r="E640" s="1" t="str">
        <f t="shared" si="66"/>
        <v>Weekend</v>
      </c>
      <c r="F640">
        <v>4717</v>
      </c>
      <c r="G640" t="s">
        <v>151</v>
      </c>
      <c r="H640" t="s">
        <v>37</v>
      </c>
      <c r="I640" t="s">
        <v>2</v>
      </c>
      <c r="J640" t="s">
        <v>3</v>
      </c>
      <c r="K640" t="s">
        <v>44</v>
      </c>
      <c r="L640" t="s">
        <v>42</v>
      </c>
      <c r="M640">
        <v>365</v>
      </c>
      <c r="N640" t="s">
        <v>10</v>
      </c>
      <c r="O640" s="2">
        <v>94.75</v>
      </c>
      <c r="P640" s="2">
        <v>4</v>
      </c>
      <c r="Q640" s="2">
        <f t="shared" si="63"/>
        <v>379</v>
      </c>
      <c r="R640" s="2">
        <v>122.2799988</v>
      </c>
      <c r="S640" s="2">
        <f t="shared" si="67"/>
        <v>256.72000120000001</v>
      </c>
      <c r="T640" s="2">
        <f t="shared" si="68"/>
        <v>30.5699997</v>
      </c>
      <c r="U640" t="str">
        <f t="shared" si="69"/>
        <v>Jan</v>
      </c>
    </row>
    <row r="641" spans="1:21" x14ac:dyDescent="0.3">
      <c r="A641">
        <v>1186</v>
      </c>
      <c r="B641" s="1">
        <v>43848</v>
      </c>
      <c r="C641" s="1" t="str">
        <f t="shared" si="64"/>
        <v>18-Jan-20</v>
      </c>
      <c r="D641" s="1" t="str">
        <f t="shared" si="65"/>
        <v>Saturday</v>
      </c>
      <c r="E641" s="1" t="str">
        <f t="shared" si="66"/>
        <v>Weekend</v>
      </c>
      <c r="F641">
        <v>11947</v>
      </c>
      <c r="G641" t="s">
        <v>7</v>
      </c>
      <c r="H641" t="s">
        <v>18</v>
      </c>
      <c r="I641" t="s">
        <v>2</v>
      </c>
      <c r="J641" t="s">
        <v>3</v>
      </c>
      <c r="K641" t="s">
        <v>44</v>
      </c>
      <c r="L641" t="s">
        <v>42</v>
      </c>
      <c r="M641">
        <v>365</v>
      </c>
      <c r="N641" t="s">
        <v>10</v>
      </c>
      <c r="O641" s="2">
        <v>94.75</v>
      </c>
      <c r="P641" s="2">
        <v>4</v>
      </c>
      <c r="Q641" s="2">
        <f t="shared" si="63"/>
        <v>379</v>
      </c>
      <c r="R641" s="2">
        <v>122.2799988</v>
      </c>
      <c r="S641" s="2">
        <f t="shared" si="67"/>
        <v>256.72000120000001</v>
      </c>
      <c r="T641" s="2">
        <f t="shared" si="68"/>
        <v>30.5699997</v>
      </c>
      <c r="U641" t="str">
        <f t="shared" si="69"/>
        <v>Jan</v>
      </c>
    </row>
    <row r="642" spans="1:21" x14ac:dyDescent="0.3">
      <c r="A642">
        <v>11558</v>
      </c>
      <c r="B642" s="1">
        <v>43848</v>
      </c>
      <c r="C642" s="1" t="str">
        <f t="shared" si="64"/>
        <v>18-Jan-20</v>
      </c>
      <c r="D642" s="1" t="str">
        <f t="shared" si="65"/>
        <v>Saturday</v>
      </c>
      <c r="E642" s="1" t="str">
        <f t="shared" si="66"/>
        <v>Weekend</v>
      </c>
      <c r="F642">
        <v>7457</v>
      </c>
      <c r="G642" t="s">
        <v>7</v>
      </c>
      <c r="H642" t="s">
        <v>547</v>
      </c>
      <c r="I642" t="s">
        <v>2</v>
      </c>
      <c r="J642" t="s">
        <v>3</v>
      </c>
      <c r="K642" t="s">
        <v>44</v>
      </c>
      <c r="L642" t="s">
        <v>42</v>
      </c>
      <c r="M642">
        <v>365</v>
      </c>
      <c r="N642" t="s">
        <v>10</v>
      </c>
      <c r="O642" s="2">
        <v>94.75</v>
      </c>
      <c r="P642" s="2">
        <v>4</v>
      </c>
      <c r="Q642" s="2">
        <f t="shared" ref="Q642:Q705" si="70">O642*P642</f>
        <v>379</v>
      </c>
      <c r="R642" s="2">
        <v>122.2799988</v>
      </c>
      <c r="S642" s="2">
        <f t="shared" si="67"/>
        <v>256.72000120000001</v>
      </c>
      <c r="T642" s="2">
        <f t="shared" si="68"/>
        <v>30.5699997</v>
      </c>
      <c r="U642" t="str">
        <f t="shared" si="69"/>
        <v>Jan</v>
      </c>
    </row>
    <row r="643" spans="1:21" x14ac:dyDescent="0.3">
      <c r="A643">
        <v>11558</v>
      </c>
      <c r="B643" s="1">
        <v>43848</v>
      </c>
      <c r="C643" s="1" t="str">
        <f t="shared" ref="C643:C706" si="71">TEXT(B643,"dd-mmm-yy")</f>
        <v>18-Jan-20</v>
      </c>
      <c r="D643" s="1" t="str">
        <f t="shared" ref="D643:D706" si="72">TEXT(B643,"dddd")</f>
        <v>Saturday</v>
      </c>
      <c r="E643" s="1" t="str">
        <f t="shared" ref="E643:E706" si="73">IF(WEEKDAY(B643,2)&gt;5,"Weekend","Weekday")</f>
        <v>Weekend</v>
      </c>
      <c r="F643">
        <v>7457</v>
      </c>
      <c r="G643" t="s">
        <v>7</v>
      </c>
      <c r="H643" t="s">
        <v>547</v>
      </c>
      <c r="I643" t="s">
        <v>2</v>
      </c>
      <c r="J643" t="s">
        <v>3</v>
      </c>
      <c r="K643" t="s">
        <v>44</v>
      </c>
      <c r="L643" t="s">
        <v>16</v>
      </c>
      <c r="M643">
        <v>804</v>
      </c>
      <c r="N643" t="s">
        <v>6</v>
      </c>
      <c r="O643" s="2">
        <v>18.989999999999998</v>
      </c>
      <c r="P643" s="2">
        <v>4</v>
      </c>
      <c r="Q643" s="2">
        <f t="shared" si="70"/>
        <v>75.959999999999994</v>
      </c>
      <c r="R643" s="2">
        <v>47.279998800000001</v>
      </c>
      <c r="S643" s="2">
        <f t="shared" ref="S643:S706" si="74">Q643-R643</f>
        <v>28.680001199999992</v>
      </c>
      <c r="T643" s="2">
        <f t="shared" ref="T643:T706" si="75">IF(P643&gt;0,R643/P643,0)</f>
        <v>11.8199997</v>
      </c>
      <c r="U643" t="str">
        <f t="shared" ref="U643:U706" si="76">TEXT(B643,"mmm")</f>
        <v>Jan</v>
      </c>
    </row>
    <row r="644" spans="1:21" x14ac:dyDescent="0.3">
      <c r="A644">
        <v>14100</v>
      </c>
      <c r="B644" s="1">
        <v>43848</v>
      </c>
      <c r="C644" s="1" t="str">
        <f t="shared" si="71"/>
        <v>18-Jan-20</v>
      </c>
      <c r="D644" s="1" t="str">
        <f t="shared" si="72"/>
        <v>Saturday</v>
      </c>
      <c r="E644" s="1" t="str">
        <f t="shared" si="73"/>
        <v>Weekend</v>
      </c>
      <c r="F644">
        <v>1045</v>
      </c>
      <c r="G644" t="s">
        <v>548</v>
      </c>
      <c r="H644" t="s">
        <v>404</v>
      </c>
      <c r="I644" t="s">
        <v>2</v>
      </c>
      <c r="J644" t="s">
        <v>3</v>
      </c>
      <c r="K644" t="s">
        <v>4</v>
      </c>
      <c r="L644" t="s">
        <v>42</v>
      </c>
      <c r="M644">
        <v>365</v>
      </c>
      <c r="N644" t="s">
        <v>10</v>
      </c>
      <c r="O644" s="2">
        <v>94.75</v>
      </c>
      <c r="P644" s="2">
        <v>5</v>
      </c>
      <c r="Q644" s="2">
        <f t="shared" si="70"/>
        <v>473.75</v>
      </c>
      <c r="R644" s="2">
        <v>152.8499985</v>
      </c>
      <c r="S644" s="2">
        <f t="shared" si="74"/>
        <v>320.90000150000003</v>
      </c>
      <c r="T644" s="2">
        <f t="shared" si="75"/>
        <v>30.5699997</v>
      </c>
      <c r="U644" t="str">
        <f t="shared" si="76"/>
        <v>Jan</v>
      </c>
    </row>
    <row r="645" spans="1:21" x14ac:dyDescent="0.3">
      <c r="A645">
        <v>11529</v>
      </c>
      <c r="B645" s="1">
        <v>43848</v>
      </c>
      <c r="C645" s="1" t="str">
        <f t="shared" si="71"/>
        <v>18-Jan-20</v>
      </c>
      <c r="D645" s="1" t="str">
        <f t="shared" si="72"/>
        <v>Saturday</v>
      </c>
      <c r="E645" s="1" t="str">
        <f t="shared" si="73"/>
        <v>Weekend</v>
      </c>
      <c r="F645">
        <v>8853</v>
      </c>
      <c r="G645" t="s">
        <v>549</v>
      </c>
      <c r="H645" t="s">
        <v>550</v>
      </c>
      <c r="I645" t="s">
        <v>2</v>
      </c>
      <c r="J645" t="s">
        <v>3</v>
      </c>
      <c r="K645" t="s">
        <v>44</v>
      </c>
      <c r="L645" t="s">
        <v>42</v>
      </c>
      <c r="M645">
        <v>365</v>
      </c>
      <c r="N645" t="s">
        <v>10</v>
      </c>
      <c r="O645" s="2">
        <v>94.75</v>
      </c>
      <c r="P645" s="2">
        <v>4</v>
      </c>
      <c r="Q645" s="2">
        <f t="shared" si="70"/>
        <v>379</v>
      </c>
      <c r="R645" s="2">
        <v>122.2799988</v>
      </c>
      <c r="S645" s="2">
        <f t="shared" si="74"/>
        <v>256.72000120000001</v>
      </c>
      <c r="T645" s="2">
        <f t="shared" si="75"/>
        <v>30.5699997</v>
      </c>
      <c r="U645" t="str">
        <f t="shared" si="76"/>
        <v>Jan</v>
      </c>
    </row>
    <row r="646" spans="1:21" x14ac:dyDescent="0.3">
      <c r="A646">
        <v>9340</v>
      </c>
      <c r="B646" s="1">
        <v>43847</v>
      </c>
      <c r="C646" s="1" t="str">
        <f t="shared" si="71"/>
        <v>17-Jan-20</v>
      </c>
      <c r="D646" s="1" t="str">
        <f t="shared" si="72"/>
        <v>Friday</v>
      </c>
      <c r="E646" s="1" t="str">
        <f t="shared" si="73"/>
        <v>Weekday</v>
      </c>
      <c r="F646">
        <v>6306</v>
      </c>
      <c r="G646" t="s">
        <v>415</v>
      </c>
      <c r="H646" t="s">
        <v>30</v>
      </c>
      <c r="I646" t="s">
        <v>27</v>
      </c>
      <c r="J646" t="s">
        <v>28</v>
      </c>
      <c r="K646" t="s">
        <v>44</v>
      </c>
      <c r="L646" t="s">
        <v>42</v>
      </c>
      <c r="M646">
        <v>365</v>
      </c>
      <c r="N646" t="s">
        <v>10</v>
      </c>
      <c r="O646" s="2">
        <v>94.75</v>
      </c>
      <c r="P646" s="2">
        <v>5</v>
      </c>
      <c r="Q646" s="2">
        <f t="shared" si="70"/>
        <v>473.75</v>
      </c>
      <c r="R646" s="2">
        <v>152.8499985</v>
      </c>
      <c r="S646" s="2">
        <f t="shared" si="74"/>
        <v>320.90000150000003</v>
      </c>
      <c r="T646" s="2">
        <f t="shared" si="75"/>
        <v>30.5699997</v>
      </c>
      <c r="U646" t="str">
        <f t="shared" si="76"/>
        <v>Jan</v>
      </c>
    </row>
    <row r="647" spans="1:21" x14ac:dyDescent="0.3">
      <c r="A647">
        <v>17810</v>
      </c>
      <c r="B647" s="1">
        <v>43847</v>
      </c>
      <c r="C647" s="1" t="str">
        <f t="shared" si="71"/>
        <v>17-Jan-20</v>
      </c>
      <c r="D647" s="1" t="str">
        <f t="shared" si="72"/>
        <v>Friday</v>
      </c>
      <c r="E647" s="1" t="str">
        <f t="shared" si="73"/>
        <v>Weekday</v>
      </c>
      <c r="F647">
        <v>6365</v>
      </c>
      <c r="G647" t="s">
        <v>7</v>
      </c>
      <c r="H647" t="s">
        <v>30</v>
      </c>
      <c r="I647" t="s">
        <v>27</v>
      </c>
      <c r="J647" t="s">
        <v>28</v>
      </c>
      <c r="K647" t="s">
        <v>4</v>
      </c>
      <c r="L647" t="s">
        <v>179</v>
      </c>
      <c r="M647">
        <v>44</v>
      </c>
      <c r="N647" t="s">
        <v>10</v>
      </c>
      <c r="O647" s="2">
        <v>94.75</v>
      </c>
      <c r="P647" s="2">
        <v>1</v>
      </c>
      <c r="Q647" s="2">
        <f t="shared" si="70"/>
        <v>94.75</v>
      </c>
      <c r="R647" s="2">
        <v>74.089996339999999</v>
      </c>
      <c r="S647" s="2">
        <f t="shared" si="74"/>
        <v>20.660003660000001</v>
      </c>
      <c r="T647" s="2">
        <f t="shared" si="75"/>
        <v>74.089996339999999</v>
      </c>
      <c r="U647" t="str">
        <f t="shared" si="76"/>
        <v>Jan</v>
      </c>
    </row>
    <row r="648" spans="1:21" x14ac:dyDescent="0.3">
      <c r="A648">
        <v>17810</v>
      </c>
      <c r="B648" s="1">
        <v>43847</v>
      </c>
      <c r="C648" s="1" t="str">
        <f t="shared" si="71"/>
        <v>17-Jan-20</v>
      </c>
      <c r="D648" s="1" t="str">
        <f t="shared" si="72"/>
        <v>Friday</v>
      </c>
      <c r="E648" s="1" t="str">
        <f t="shared" si="73"/>
        <v>Weekday</v>
      </c>
      <c r="F648">
        <v>6365</v>
      </c>
      <c r="G648" t="s">
        <v>7</v>
      </c>
      <c r="H648" t="s">
        <v>30</v>
      </c>
      <c r="I648" t="s">
        <v>27</v>
      </c>
      <c r="J648" t="s">
        <v>28</v>
      </c>
      <c r="K648" t="s">
        <v>4</v>
      </c>
      <c r="L648" t="s">
        <v>9</v>
      </c>
      <c r="M648">
        <v>403</v>
      </c>
      <c r="N648" t="s">
        <v>10</v>
      </c>
      <c r="O648" s="2">
        <v>133.37</v>
      </c>
      <c r="P648" s="2">
        <v>1</v>
      </c>
      <c r="Q648" s="2">
        <f t="shared" si="70"/>
        <v>133.37</v>
      </c>
      <c r="R648" s="2">
        <v>84.590000149999995</v>
      </c>
      <c r="S648" s="2">
        <f t="shared" si="74"/>
        <v>48.77999985000001</v>
      </c>
      <c r="T648" s="2">
        <f t="shared" si="75"/>
        <v>84.590000149999995</v>
      </c>
      <c r="U648" t="str">
        <f t="shared" si="76"/>
        <v>Jan</v>
      </c>
    </row>
    <row r="649" spans="1:21" x14ac:dyDescent="0.3">
      <c r="A649">
        <v>1105</v>
      </c>
      <c r="B649" s="1">
        <v>43847</v>
      </c>
      <c r="C649" s="1" t="str">
        <f t="shared" si="71"/>
        <v>17-Jan-20</v>
      </c>
      <c r="D649" s="1" t="str">
        <f t="shared" si="72"/>
        <v>Friday</v>
      </c>
      <c r="E649" s="1" t="str">
        <f t="shared" si="73"/>
        <v>Weekday</v>
      </c>
      <c r="F649">
        <v>9760</v>
      </c>
      <c r="G649" t="s">
        <v>551</v>
      </c>
      <c r="H649" t="s">
        <v>30</v>
      </c>
      <c r="I649" t="s">
        <v>27</v>
      </c>
      <c r="J649" t="s">
        <v>28</v>
      </c>
      <c r="K649" t="s">
        <v>44</v>
      </c>
      <c r="L649" t="s">
        <v>51</v>
      </c>
      <c r="M649">
        <v>818</v>
      </c>
      <c r="N649" t="s">
        <v>6</v>
      </c>
      <c r="O649" s="2">
        <v>46.69</v>
      </c>
      <c r="P649" s="2">
        <v>5</v>
      </c>
      <c r="Q649" s="2">
        <f t="shared" si="70"/>
        <v>233.45</v>
      </c>
      <c r="R649" s="2">
        <v>148.45000264999999</v>
      </c>
      <c r="S649" s="2">
        <f t="shared" si="74"/>
        <v>84.999997350000001</v>
      </c>
      <c r="T649" s="2">
        <f t="shared" si="75"/>
        <v>29.690000529999999</v>
      </c>
      <c r="U649" t="str">
        <f t="shared" si="76"/>
        <v>Jan</v>
      </c>
    </row>
    <row r="650" spans="1:21" x14ac:dyDescent="0.3">
      <c r="A650">
        <v>17770</v>
      </c>
      <c r="B650" s="1">
        <v>43847</v>
      </c>
      <c r="C650" s="1" t="str">
        <f t="shared" si="71"/>
        <v>17-Jan-20</v>
      </c>
      <c r="D650" s="1" t="str">
        <f t="shared" si="72"/>
        <v>Friday</v>
      </c>
      <c r="E650" s="1" t="str">
        <f t="shared" si="73"/>
        <v>Weekday</v>
      </c>
      <c r="F650">
        <v>9957</v>
      </c>
      <c r="G650" t="s">
        <v>552</v>
      </c>
      <c r="H650" t="s">
        <v>30</v>
      </c>
      <c r="I650" t="s">
        <v>27</v>
      </c>
      <c r="J650" t="s">
        <v>28</v>
      </c>
      <c r="K650" t="s">
        <v>4</v>
      </c>
      <c r="L650" t="s">
        <v>31</v>
      </c>
      <c r="M650">
        <v>957</v>
      </c>
      <c r="N650" t="s">
        <v>32</v>
      </c>
      <c r="O650" s="2">
        <v>80</v>
      </c>
      <c r="P650" s="2">
        <v>1</v>
      </c>
      <c r="Q650" s="2">
        <f t="shared" si="70"/>
        <v>80</v>
      </c>
      <c r="R650" s="2">
        <v>47.430000309999997</v>
      </c>
      <c r="S650" s="2">
        <f t="shared" si="74"/>
        <v>32.569999690000003</v>
      </c>
      <c r="T650" s="2">
        <f t="shared" si="75"/>
        <v>47.430000309999997</v>
      </c>
      <c r="U650" t="str">
        <f t="shared" si="76"/>
        <v>Jan</v>
      </c>
    </row>
    <row r="651" spans="1:21" x14ac:dyDescent="0.3">
      <c r="A651">
        <v>5154</v>
      </c>
      <c r="B651" s="1">
        <v>43847</v>
      </c>
      <c r="C651" s="1" t="str">
        <f t="shared" si="71"/>
        <v>17-Jan-20</v>
      </c>
      <c r="D651" s="1" t="str">
        <f t="shared" si="72"/>
        <v>Friday</v>
      </c>
      <c r="E651" s="1" t="str">
        <f t="shared" si="73"/>
        <v>Weekday</v>
      </c>
      <c r="F651">
        <v>12310</v>
      </c>
      <c r="G651" t="s">
        <v>553</v>
      </c>
      <c r="H651" t="s">
        <v>30</v>
      </c>
      <c r="I651" t="s">
        <v>27</v>
      </c>
      <c r="J651" t="s">
        <v>28</v>
      </c>
      <c r="K651" t="s">
        <v>44</v>
      </c>
      <c r="L651" t="s">
        <v>42</v>
      </c>
      <c r="M651">
        <v>365</v>
      </c>
      <c r="N651" t="s">
        <v>10</v>
      </c>
      <c r="O651" s="2">
        <v>94.75</v>
      </c>
      <c r="P651" s="2">
        <v>5</v>
      </c>
      <c r="Q651" s="2">
        <f t="shared" si="70"/>
        <v>473.75</v>
      </c>
      <c r="R651" s="2">
        <v>152.8499985</v>
      </c>
      <c r="S651" s="2">
        <f t="shared" si="74"/>
        <v>320.90000150000003</v>
      </c>
      <c r="T651" s="2">
        <f t="shared" si="75"/>
        <v>30.5699997</v>
      </c>
      <c r="U651" t="str">
        <f t="shared" si="76"/>
        <v>Jan</v>
      </c>
    </row>
    <row r="652" spans="1:21" x14ac:dyDescent="0.3">
      <c r="A652">
        <v>17766</v>
      </c>
      <c r="B652" s="1">
        <v>43847</v>
      </c>
      <c r="C652" s="1" t="str">
        <f t="shared" si="71"/>
        <v>17-Jan-20</v>
      </c>
      <c r="D652" s="1" t="str">
        <f t="shared" si="72"/>
        <v>Friday</v>
      </c>
      <c r="E652" s="1" t="str">
        <f t="shared" si="73"/>
        <v>Weekday</v>
      </c>
      <c r="F652">
        <v>10863</v>
      </c>
      <c r="G652" t="s">
        <v>377</v>
      </c>
      <c r="H652" t="s">
        <v>41</v>
      </c>
      <c r="I652" t="s">
        <v>27</v>
      </c>
      <c r="J652" t="s">
        <v>3</v>
      </c>
      <c r="K652" t="s">
        <v>4</v>
      </c>
      <c r="L652" t="s">
        <v>9</v>
      </c>
      <c r="M652">
        <v>403</v>
      </c>
      <c r="N652" t="s">
        <v>10</v>
      </c>
      <c r="O652" s="2">
        <v>133.37</v>
      </c>
      <c r="P652" s="2">
        <v>1</v>
      </c>
      <c r="Q652" s="2">
        <f t="shared" si="70"/>
        <v>133.37</v>
      </c>
      <c r="R652" s="2">
        <v>84.590000149999995</v>
      </c>
      <c r="S652" s="2">
        <f t="shared" si="74"/>
        <v>48.77999985000001</v>
      </c>
      <c r="T652" s="2">
        <f t="shared" si="75"/>
        <v>84.590000149999995</v>
      </c>
      <c r="U652" t="str">
        <f t="shared" si="76"/>
        <v>Jan</v>
      </c>
    </row>
    <row r="653" spans="1:21" x14ac:dyDescent="0.3">
      <c r="A653">
        <v>69830</v>
      </c>
      <c r="B653" s="1">
        <v>43847</v>
      </c>
      <c r="C653" s="1" t="str">
        <f t="shared" si="71"/>
        <v>17-Jan-20</v>
      </c>
      <c r="D653" s="1" t="str">
        <f t="shared" si="72"/>
        <v>Friday</v>
      </c>
      <c r="E653" s="1" t="str">
        <f t="shared" si="73"/>
        <v>Weekday</v>
      </c>
      <c r="F653">
        <v>13383</v>
      </c>
      <c r="G653" t="s">
        <v>154</v>
      </c>
      <c r="H653" t="s">
        <v>63</v>
      </c>
      <c r="I653" t="s">
        <v>27</v>
      </c>
      <c r="J653" t="s">
        <v>3</v>
      </c>
      <c r="K653" t="s">
        <v>4</v>
      </c>
      <c r="L653" t="s">
        <v>513</v>
      </c>
      <c r="M653">
        <v>1349</v>
      </c>
      <c r="N653" t="s">
        <v>14</v>
      </c>
      <c r="O653" s="2">
        <v>99.98</v>
      </c>
      <c r="P653" s="2">
        <v>1</v>
      </c>
      <c r="Q653" s="2">
        <f t="shared" si="70"/>
        <v>99.98</v>
      </c>
      <c r="R653" s="2">
        <v>76.830001800000005</v>
      </c>
      <c r="S653" s="2">
        <f t="shared" si="74"/>
        <v>23.149998199999999</v>
      </c>
      <c r="T653" s="2">
        <f t="shared" si="75"/>
        <v>76.830001800000005</v>
      </c>
      <c r="U653" t="str">
        <f t="shared" si="76"/>
        <v>Jan</v>
      </c>
    </row>
    <row r="654" spans="1:21" x14ac:dyDescent="0.3">
      <c r="A654">
        <v>17755</v>
      </c>
      <c r="B654" s="1">
        <v>43847</v>
      </c>
      <c r="C654" s="1" t="str">
        <f t="shared" si="71"/>
        <v>17-Jan-20</v>
      </c>
      <c r="D654" s="1" t="str">
        <f t="shared" si="72"/>
        <v>Friday</v>
      </c>
      <c r="E654" s="1" t="str">
        <f t="shared" si="73"/>
        <v>Weekday</v>
      </c>
      <c r="F654">
        <v>8380</v>
      </c>
      <c r="G654" t="s">
        <v>7</v>
      </c>
      <c r="H654" t="s">
        <v>39</v>
      </c>
      <c r="I654" t="s">
        <v>27</v>
      </c>
      <c r="J654" t="s">
        <v>3</v>
      </c>
      <c r="K654" t="s">
        <v>4</v>
      </c>
      <c r="L654" t="s">
        <v>57</v>
      </c>
      <c r="M654">
        <v>191</v>
      </c>
      <c r="N654" t="s">
        <v>65</v>
      </c>
      <c r="O654" s="2">
        <v>85</v>
      </c>
      <c r="P654" s="2">
        <v>1</v>
      </c>
      <c r="Q654" s="2">
        <f t="shared" si="70"/>
        <v>85</v>
      </c>
      <c r="R654" s="2">
        <v>54.779998800000001</v>
      </c>
      <c r="S654" s="2">
        <f t="shared" si="74"/>
        <v>30.220001199999999</v>
      </c>
      <c r="T654" s="2">
        <f t="shared" si="75"/>
        <v>54.779998800000001</v>
      </c>
      <c r="U654" t="str">
        <f t="shared" si="76"/>
        <v>Jan</v>
      </c>
    </row>
    <row r="655" spans="1:21" x14ac:dyDescent="0.3">
      <c r="A655">
        <v>17755</v>
      </c>
      <c r="B655" s="1">
        <v>43847</v>
      </c>
      <c r="C655" s="1" t="str">
        <f t="shared" si="71"/>
        <v>17-Jan-20</v>
      </c>
      <c r="D655" s="1" t="str">
        <f t="shared" si="72"/>
        <v>Friday</v>
      </c>
      <c r="E655" s="1" t="str">
        <f t="shared" si="73"/>
        <v>Weekday</v>
      </c>
      <c r="F655">
        <v>8380</v>
      </c>
      <c r="G655" t="s">
        <v>7</v>
      </c>
      <c r="H655" t="s">
        <v>39</v>
      </c>
      <c r="I655" t="s">
        <v>27</v>
      </c>
      <c r="J655" t="s">
        <v>3</v>
      </c>
      <c r="K655" t="s">
        <v>4</v>
      </c>
      <c r="L655" t="s">
        <v>9</v>
      </c>
      <c r="M655">
        <v>403</v>
      </c>
      <c r="N655" t="s">
        <v>10</v>
      </c>
      <c r="O655" s="2">
        <v>133.37</v>
      </c>
      <c r="P655" s="2">
        <v>1</v>
      </c>
      <c r="Q655" s="2">
        <f t="shared" si="70"/>
        <v>133.37</v>
      </c>
      <c r="R655" s="2">
        <v>84.590000149999995</v>
      </c>
      <c r="S655" s="2">
        <f t="shared" si="74"/>
        <v>48.77999985000001</v>
      </c>
      <c r="T655" s="2">
        <f t="shared" si="75"/>
        <v>84.590000149999995</v>
      </c>
      <c r="U655" t="str">
        <f t="shared" si="76"/>
        <v>Jan</v>
      </c>
    </row>
    <row r="656" spans="1:21" x14ac:dyDescent="0.3">
      <c r="A656">
        <v>17162</v>
      </c>
      <c r="B656" s="1">
        <v>43847</v>
      </c>
      <c r="C656" s="1" t="str">
        <f t="shared" si="71"/>
        <v>17-Jan-20</v>
      </c>
      <c r="D656" s="1" t="str">
        <f t="shared" si="72"/>
        <v>Friday</v>
      </c>
      <c r="E656" s="1" t="str">
        <f t="shared" si="73"/>
        <v>Weekday</v>
      </c>
      <c r="F656">
        <v>54</v>
      </c>
      <c r="G656" t="s">
        <v>213</v>
      </c>
      <c r="H656" t="s">
        <v>30</v>
      </c>
      <c r="I656" t="s">
        <v>27</v>
      </c>
      <c r="J656" t="s">
        <v>3</v>
      </c>
      <c r="K656" t="s">
        <v>4</v>
      </c>
      <c r="L656" t="s">
        <v>42</v>
      </c>
      <c r="M656">
        <v>365</v>
      </c>
      <c r="N656" t="s">
        <v>10</v>
      </c>
      <c r="O656" s="2">
        <v>94.75</v>
      </c>
      <c r="P656" s="2">
        <v>4</v>
      </c>
      <c r="Q656" s="2">
        <f t="shared" si="70"/>
        <v>379</v>
      </c>
      <c r="R656" s="2">
        <v>122.2799988</v>
      </c>
      <c r="S656" s="2">
        <f t="shared" si="74"/>
        <v>256.72000120000001</v>
      </c>
      <c r="T656" s="2">
        <f t="shared" si="75"/>
        <v>30.5699997</v>
      </c>
      <c r="U656" t="str">
        <f t="shared" si="76"/>
        <v>Jan</v>
      </c>
    </row>
    <row r="657" spans="1:21" x14ac:dyDescent="0.3">
      <c r="A657">
        <v>75873</v>
      </c>
      <c r="B657" s="1">
        <v>43847</v>
      </c>
      <c r="C657" s="1" t="str">
        <f t="shared" si="71"/>
        <v>17-Jan-20</v>
      </c>
      <c r="D657" s="1" t="str">
        <f t="shared" si="72"/>
        <v>Friday</v>
      </c>
      <c r="E657" s="1" t="str">
        <f t="shared" si="73"/>
        <v>Weekday</v>
      </c>
      <c r="F657">
        <v>19426</v>
      </c>
      <c r="G657" t="s">
        <v>311</v>
      </c>
      <c r="H657" t="s">
        <v>183</v>
      </c>
      <c r="I657" t="s">
        <v>2</v>
      </c>
      <c r="J657" t="s">
        <v>3</v>
      </c>
      <c r="K657" t="s">
        <v>44</v>
      </c>
      <c r="L657" t="s">
        <v>13</v>
      </c>
      <c r="M657">
        <v>1360</v>
      </c>
      <c r="N657" t="s">
        <v>14</v>
      </c>
      <c r="O657" s="2">
        <v>370</v>
      </c>
      <c r="P657" s="2">
        <v>1</v>
      </c>
      <c r="Q657" s="2">
        <f t="shared" si="70"/>
        <v>370</v>
      </c>
      <c r="R657" s="2">
        <v>249.0899963</v>
      </c>
      <c r="S657" s="2">
        <f t="shared" si="74"/>
        <v>120.9100037</v>
      </c>
      <c r="T657" s="2">
        <f t="shared" si="75"/>
        <v>249.0899963</v>
      </c>
      <c r="U657" t="str">
        <f t="shared" si="76"/>
        <v>Jan</v>
      </c>
    </row>
    <row r="658" spans="1:21" x14ac:dyDescent="0.3">
      <c r="A658">
        <v>12540</v>
      </c>
      <c r="B658" s="1">
        <v>43847</v>
      </c>
      <c r="C658" s="1" t="str">
        <f t="shared" si="71"/>
        <v>17-Jan-20</v>
      </c>
      <c r="D658" s="1" t="str">
        <f t="shared" si="72"/>
        <v>Friday</v>
      </c>
      <c r="E658" s="1" t="str">
        <f t="shared" si="73"/>
        <v>Weekday</v>
      </c>
      <c r="F658">
        <v>6758</v>
      </c>
      <c r="G658" t="s">
        <v>372</v>
      </c>
      <c r="H658" t="s">
        <v>554</v>
      </c>
      <c r="I658" t="s">
        <v>2</v>
      </c>
      <c r="J658" t="s">
        <v>3</v>
      </c>
      <c r="K658" t="s">
        <v>4</v>
      </c>
      <c r="L658" t="s">
        <v>42</v>
      </c>
      <c r="M658">
        <v>365</v>
      </c>
      <c r="N658" t="s">
        <v>10</v>
      </c>
      <c r="O658" s="2">
        <v>94.75</v>
      </c>
      <c r="P658" s="2">
        <v>5</v>
      </c>
      <c r="Q658" s="2">
        <f t="shared" si="70"/>
        <v>473.75</v>
      </c>
      <c r="R658" s="2">
        <v>152.8499985</v>
      </c>
      <c r="S658" s="2">
        <f t="shared" si="74"/>
        <v>320.90000150000003</v>
      </c>
      <c r="T658" s="2">
        <f t="shared" si="75"/>
        <v>30.5699997</v>
      </c>
      <c r="U658" t="str">
        <f t="shared" si="76"/>
        <v>Jan</v>
      </c>
    </row>
    <row r="659" spans="1:21" x14ac:dyDescent="0.3">
      <c r="A659">
        <v>75820</v>
      </c>
      <c r="B659" s="1">
        <v>43847</v>
      </c>
      <c r="C659" s="1" t="str">
        <f t="shared" si="71"/>
        <v>17-Jan-20</v>
      </c>
      <c r="D659" s="1" t="str">
        <f t="shared" si="72"/>
        <v>Friday</v>
      </c>
      <c r="E659" s="1" t="str">
        <f t="shared" si="73"/>
        <v>Weekday</v>
      </c>
      <c r="F659">
        <v>19373</v>
      </c>
      <c r="G659" t="s">
        <v>555</v>
      </c>
      <c r="H659" t="s">
        <v>260</v>
      </c>
      <c r="I659" t="s">
        <v>2</v>
      </c>
      <c r="J659" t="s">
        <v>3</v>
      </c>
      <c r="K659" t="s">
        <v>4</v>
      </c>
      <c r="L659" t="s">
        <v>13</v>
      </c>
      <c r="M659">
        <v>1360</v>
      </c>
      <c r="N659" t="s">
        <v>14</v>
      </c>
      <c r="O659" s="2">
        <v>370</v>
      </c>
      <c r="P659" s="2">
        <v>1</v>
      </c>
      <c r="Q659" s="2">
        <f t="shared" si="70"/>
        <v>370</v>
      </c>
      <c r="R659" s="2">
        <v>249.0899963</v>
      </c>
      <c r="S659" s="2">
        <f t="shared" si="74"/>
        <v>120.9100037</v>
      </c>
      <c r="T659" s="2">
        <f t="shared" si="75"/>
        <v>249.0899963</v>
      </c>
      <c r="U659" t="str">
        <f t="shared" si="76"/>
        <v>Jan</v>
      </c>
    </row>
    <row r="660" spans="1:21" x14ac:dyDescent="0.3">
      <c r="A660">
        <v>75821</v>
      </c>
      <c r="B660" s="1">
        <v>43846</v>
      </c>
      <c r="C660" s="1" t="str">
        <f t="shared" si="71"/>
        <v>16-Jan-20</v>
      </c>
      <c r="D660" s="1" t="str">
        <f t="shared" si="72"/>
        <v>Thursday</v>
      </c>
      <c r="E660" s="1" t="str">
        <f t="shared" si="73"/>
        <v>Weekday</v>
      </c>
      <c r="F660">
        <v>19374</v>
      </c>
      <c r="G660" t="s">
        <v>556</v>
      </c>
      <c r="H660" t="s">
        <v>39</v>
      </c>
      <c r="I660" t="s">
        <v>27</v>
      </c>
      <c r="J660" t="s">
        <v>28</v>
      </c>
      <c r="K660" t="s">
        <v>4</v>
      </c>
      <c r="L660" t="s">
        <v>13</v>
      </c>
      <c r="M660">
        <v>1360</v>
      </c>
      <c r="N660" t="s">
        <v>14</v>
      </c>
      <c r="O660" s="2">
        <v>370</v>
      </c>
      <c r="P660" s="2">
        <v>1</v>
      </c>
      <c r="Q660" s="2">
        <f t="shared" si="70"/>
        <v>370</v>
      </c>
      <c r="R660" s="2">
        <v>249.0899963</v>
      </c>
      <c r="S660" s="2">
        <f t="shared" si="74"/>
        <v>120.9100037</v>
      </c>
      <c r="T660" s="2">
        <f t="shared" si="75"/>
        <v>249.0899963</v>
      </c>
      <c r="U660" t="str">
        <f t="shared" si="76"/>
        <v>Jan</v>
      </c>
    </row>
    <row r="661" spans="1:21" x14ac:dyDescent="0.3">
      <c r="A661">
        <v>1077</v>
      </c>
      <c r="B661" s="1">
        <v>43846</v>
      </c>
      <c r="C661" s="1" t="str">
        <f t="shared" si="71"/>
        <v>16-Jan-20</v>
      </c>
      <c r="D661" s="1" t="str">
        <f t="shared" si="72"/>
        <v>Thursday</v>
      </c>
      <c r="E661" s="1" t="str">
        <f t="shared" si="73"/>
        <v>Weekday</v>
      </c>
      <c r="F661">
        <v>8103</v>
      </c>
      <c r="G661" t="s">
        <v>266</v>
      </c>
      <c r="H661" t="s">
        <v>30</v>
      </c>
      <c r="I661" t="s">
        <v>27</v>
      </c>
      <c r="J661" t="s">
        <v>28</v>
      </c>
      <c r="K661" t="s">
        <v>4</v>
      </c>
      <c r="L661" t="s">
        <v>57</v>
      </c>
      <c r="M661">
        <v>191</v>
      </c>
      <c r="N661" t="s">
        <v>65</v>
      </c>
      <c r="O661" s="2">
        <v>85</v>
      </c>
      <c r="P661" s="2">
        <v>1</v>
      </c>
      <c r="Q661" s="2">
        <f t="shared" si="70"/>
        <v>85</v>
      </c>
      <c r="R661" s="2">
        <v>54.779998800000001</v>
      </c>
      <c r="S661" s="2">
        <f t="shared" si="74"/>
        <v>30.220001199999999</v>
      </c>
      <c r="T661" s="2">
        <f t="shared" si="75"/>
        <v>54.779998800000001</v>
      </c>
      <c r="U661" t="str">
        <f t="shared" si="76"/>
        <v>Jan</v>
      </c>
    </row>
    <row r="662" spans="1:21" x14ac:dyDescent="0.3">
      <c r="A662">
        <v>64813</v>
      </c>
      <c r="B662" s="1">
        <v>43846</v>
      </c>
      <c r="C662" s="1" t="str">
        <f t="shared" si="71"/>
        <v>16-Jan-20</v>
      </c>
      <c r="D662" s="1" t="str">
        <f t="shared" si="72"/>
        <v>Thursday</v>
      </c>
      <c r="E662" s="1" t="str">
        <f t="shared" si="73"/>
        <v>Weekday</v>
      </c>
      <c r="F662">
        <v>10018</v>
      </c>
      <c r="G662" t="s">
        <v>534</v>
      </c>
      <c r="H662" t="s">
        <v>84</v>
      </c>
      <c r="I662" t="s">
        <v>27</v>
      </c>
      <c r="J662" t="s">
        <v>3</v>
      </c>
      <c r="K662" t="s">
        <v>4</v>
      </c>
      <c r="L662" t="s">
        <v>42</v>
      </c>
      <c r="M662">
        <v>365</v>
      </c>
      <c r="N662" t="s">
        <v>10</v>
      </c>
      <c r="O662" s="2">
        <v>94.75</v>
      </c>
      <c r="P662" s="2">
        <v>4</v>
      </c>
      <c r="Q662" s="2">
        <f t="shared" si="70"/>
        <v>379</v>
      </c>
      <c r="R662" s="2">
        <v>122.2799988</v>
      </c>
      <c r="S662" s="2">
        <f t="shared" si="74"/>
        <v>256.72000120000001</v>
      </c>
      <c r="T662" s="2">
        <f t="shared" si="75"/>
        <v>30.5699997</v>
      </c>
      <c r="U662" t="str">
        <f t="shared" si="76"/>
        <v>Jan</v>
      </c>
    </row>
    <row r="663" spans="1:21" x14ac:dyDescent="0.3">
      <c r="A663">
        <v>69160</v>
      </c>
      <c r="B663" s="1">
        <v>43846</v>
      </c>
      <c r="C663" s="1" t="str">
        <f t="shared" si="71"/>
        <v>16-Jan-20</v>
      </c>
      <c r="D663" s="1" t="str">
        <f t="shared" si="72"/>
        <v>Thursday</v>
      </c>
      <c r="E663" s="1" t="str">
        <f t="shared" si="73"/>
        <v>Weekday</v>
      </c>
      <c r="F663">
        <v>12713</v>
      </c>
      <c r="G663" t="s">
        <v>557</v>
      </c>
      <c r="H663" t="s">
        <v>63</v>
      </c>
      <c r="I663" t="s">
        <v>27</v>
      </c>
      <c r="J663" t="s">
        <v>3</v>
      </c>
      <c r="K663" t="s">
        <v>4</v>
      </c>
      <c r="L663" t="s">
        <v>441</v>
      </c>
      <c r="M663">
        <v>1346</v>
      </c>
      <c r="N663" t="s">
        <v>878</v>
      </c>
      <c r="O663" s="2">
        <v>12.89</v>
      </c>
      <c r="P663" s="2">
        <v>1</v>
      </c>
      <c r="Q663" s="2">
        <f t="shared" si="70"/>
        <v>12.89</v>
      </c>
      <c r="R663" s="2">
        <v>6.7600002290000001</v>
      </c>
      <c r="S663" s="2">
        <f t="shared" si="74"/>
        <v>6.1299997710000005</v>
      </c>
      <c r="T663" s="2">
        <f t="shared" si="75"/>
        <v>6.7600002290000001</v>
      </c>
      <c r="U663" t="str">
        <f t="shared" si="76"/>
        <v>Jan</v>
      </c>
    </row>
    <row r="664" spans="1:21" x14ac:dyDescent="0.3">
      <c r="A664">
        <v>17719</v>
      </c>
      <c r="B664" s="1">
        <v>43846</v>
      </c>
      <c r="C664" s="1" t="str">
        <f t="shared" si="71"/>
        <v>16-Jan-20</v>
      </c>
      <c r="D664" s="1" t="str">
        <f t="shared" si="72"/>
        <v>Thursday</v>
      </c>
      <c r="E664" s="1" t="str">
        <f t="shared" si="73"/>
        <v>Weekday</v>
      </c>
      <c r="F664">
        <v>2439</v>
      </c>
      <c r="G664" t="s">
        <v>7</v>
      </c>
      <c r="H664" t="s">
        <v>36</v>
      </c>
      <c r="I664" t="s">
        <v>27</v>
      </c>
      <c r="J664" t="s">
        <v>3</v>
      </c>
      <c r="K664" t="s">
        <v>4</v>
      </c>
      <c r="L664" t="s">
        <v>57</v>
      </c>
      <c r="M664">
        <v>191</v>
      </c>
      <c r="N664" t="s">
        <v>65</v>
      </c>
      <c r="O664" s="2">
        <v>85</v>
      </c>
      <c r="P664" s="2">
        <v>5</v>
      </c>
      <c r="Q664" s="2">
        <f t="shared" si="70"/>
        <v>425</v>
      </c>
      <c r="R664" s="2">
        <v>273.89999399999999</v>
      </c>
      <c r="S664" s="2">
        <f t="shared" si="74"/>
        <v>151.10000600000001</v>
      </c>
      <c r="T664" s="2">
        <f t="shared" si="75"/>
        <v>54.779998800000001</v>
      </c>
      <c r="U664" t="str">
        <f t="shared" si="76"/>
        <v>Jan</v>
      </c>
    </row>
    <row r="665" spans="1:21" x14ac:dyDescent="0.3">
      <c r="A665">
        <v>9309</v>
      </c>
      <c r="B665" s="1">
        <v>43846</v>
      </c>
      <c r="C665" s="1" t="str">
        <f t="shared" si="71"/>
        <v>16-Jan-20</v>
      </c>
      <c r="D665" s="1" t="str">
        <f t="shared" si="72"/>
        <v>Thursday</v>
      </c>
      <c r="E665" s="1" t="str">
        <f t="shared" si="73"/>
        <v>Weekday</v>
      </c>
      <c r="F665">
        <v>5981</v>
      </c>
      <c r="G665" t="s">
        <v>540</v>
      </c>
      <c r="H665" t="s">
        <v>558</v>
      </c>
      <c r="I665" t="s">
        <v>2</v>
      </c>
      <c r="J665" t="s">
        <v>3</v>
      </c>
      <c r="K665" t="s">
        <v>44</v>
      </c>
      <c r="L665" t="s">
        <v>16</v>
      </c>
      <c r="M665">
        <v>804</v>
      </c>
      <c r="N665" t="s">
        <v>6</v>
      </c>
      <c r="O665" s="2">
        <v>18.989999999999998</v>
      </c>
      <c r="P665" s="2">
        <v>2</v>
      </c>
      <c r="Q665" s="2">
        <f t="shared" si="70"/>
        <v>37.979999999999997</v>
      </c>
      <c r="R665" s="2">
        <v>23.639999400000001</v>
      </c>
      <c r="S665" s="2">
        <f t="shared" si="74"/>
        <v>14.340000599999996</v>
      </c>
      <c r="T665" s="2">
        <f t="shared" si="75"/>
        <v>11.8199997</v>
      </c>
      <c r="U665" t="str">
        <f t="shared" si="76"/>
        <v>Jan</v>
      </c>
    </row>
    <row r="666" spans="1:21" x14ac:dyDescent="0.3">
      <c r="A666">
        <v>11391</v>
      </c>
      <c r="B666" s="1">
        <v>43846</v>
      </c>
      <c r="C666" s="1" t="str">
        <f t="shared" si="71"/>
        <v>16-Jan-20</v>
      </c>
      <c r="D666" s="1" t="str">
        <f t="shared" si="72"/>
        <v>Thursday</v>
      </c>
      <c r="E666" s="1" t="str">
        <f t="shared" si="73"/>
        <v>Weekday</v>
      </c>
      <c r="F666">
        <v>558</v>
      </c>
      <c r="G666" t="s">
        <v>181</v>
      </c>
      <c r="H666" t="s">
        <v>273</v>
      </c>
      <c r="I666" t="s">
        <v>2</v>
      </c>
      <c r="J666" t="s">
        <v>3</v>
      </c>
      <c r="K666" t="s">
        <v>4</v>
      </c>
      <c r="L666" t="s">
        <v>42</v>
      </c>
      <c r="M666">
        <v>365</v>
      </c>
      <c r="N666" t="s">
        <v>10</v>
      </c>
      <c r="O666" s="2">
        <v>94.75</v>
      </c>
      <c r="P666" s="2">
        <v>5</v>
      </c>
      <c r="Q666" s="2">
        <f t="shared" si="70"/>
        <v>473.75</v>
      </c>
      <c r="R666" s="2">
        <v>152.8499985</v>
      </c>
      <c r="S666" s="2">
        <f t="shared" si="74"/>
        <v>320.90000150000003</v>
      </c>
      <c r="T666" s="2">
        <f t="shared" si="75"/>
        <v>30.5699997</v>
      </c>
      <c r="U666" t="str">
        <f t="shared" si="76"/>
        <v>Jan</v>
      </c>
    </row>
    <row r="667" spans="1:21" x14ac:dyDescent="0.3">
      <c r="A667">
        <v>64920</v>
      </c>
      <c r="B667" s="1">
        <v>43846</v>
      </c>
      <c r="C667" s="1" t="str">
        <f t="shared" si="71"/>
        <v>16-Jan-20</v>
      </c>
      <c r="D667" s="1" t="str">
        <f t="shared" si="72"/>
        <v>Thursday</v>
      </c>
      <c r="E667" s="1" t="str">
        <f t="shared" si="73"/>
        <v>Weekday</v>
      </c>
      <c r="F667">
        <v>2492</v>
      </c>
      <c r="G667" t="s">
        <v>493</v>
      </c>
      <c r="H667" t="s">
        <v>559</v>
      </c>
      <c r="I667" t="s">
        <v>2</v>
      </c>
      <c r="J667" t="s">
        <v>3</v>
      </c>
      <c r="K667" t="s">
        <v>4</v>
      </c>
      <c r="L667" t="s">
        <v>42</v>
      </c>
      <c r="M667">
        <v>365</v>
      </c>
      <c r="N667" t="s">
        <v>10</v>
      </c>
      <c r="O667" s="2">
        <v>94.75</v>
      </c>
      <c r="P667" s="2">
        <v>5</v>
      </c>
      <c r="Q667" s="2">
        <f t="shared" si="70"/>
        <v>473.75</v>
      </c>
      <c r="R667" s="2">
        <v>152.8499985</v>
      </c>
      <c r="S667" s="2">
        <f t="shared" si="74"/>
        <v>320.90000150000003</v>
      </c>
      <c r="T667" s="2">
        <f t="shared" si="75"/>
        <v>30.5699997</v>
      </c>
      <c r="U667" t="str">
        <f t="shared" si="76"/>
        <v>Jan</v>
      </c>
    </row>
    <row r="668" spans="1:21" x14ac:dyDescent="0.3">
      <c r="A668">
        <v>11378</v>
      </c>
      <c r="B668" s="1">
        <v>43846</v>
      </c>
      <c r="C668" s="1" t="str">
        <f t="shared" si="71"/>
        <v>16-Jan-20</v>
      </c>
      <c r="D668" s="1" t="str">
        <f t="shared" si="72"/>
        <v>Thursday</v>
      </c>
      <c r="E668" s="1" t="str">
        <f t="shared" si="73"/>
        <v>Weekday</v>
      </c>
      <c r="F668">
        <v>1261</v>
      </c>
      <c r="G668" t="s">
        <v>290</v>
      </c>
      <c r="H668" t="s">
        <v>504</v>
      </c>
      <c r="I668" t="s">
        <v>2</v>
      </c>
      <c r="J668" t="s">
        <v>3</v>
      </c>
      <c r="K668" t="s">
        <v>4</v>
      </c>
      <c r="L668" t="s">
        <v>42</v>
      </c>
      <c r="M668">
        <v>365</v>
      </c>
      <c r="N668" t="s">
        <v>10</v>
      </c>
      <c r="O668" s="2">
        <v>94.75</v>
      </c>
      <c r="P668" s="2">
        <v>5</v>
      </c>
      <c r="Q668" s="2">
        <f t="shared" si="70"/>
        <v>473.75</v>
      </c>
      <c r="R668" s="2">
        <v>152.8499985</v>
      </c>
      <c r="S668" s="2">
        <f t="shared" si="74"/>
        <v>320.90000150000003</v>
      </c>
      <c r="T668" s="2">
        <f t="shared" si="75"/>
        <v>30.5699997</v>
      </c>
      <c r="U668" t="str">
        <f t="shared" si="76"/>
        <v>Jan</v>
      </c>
    </row>
    <row r="669" spans="1:21" x14ac:dyDescent="0.3">
      <c r="A669">
        <v>75874</v>
      </c>
      <c r="B669" s="1">
        <v>43846</v>
      </c>
      <c r="C669" s="1" t="str">
        <f t="shared" si="71"/>
        <v>16-Jan-20</v>
      </c>
      <c r="D669" s="1" t="str">
        <f t="shared" si="72"/>
        <v>Thursday</v>
      </c>
      <c r="E669" s="1" t="str">
        <f t="shared" si="73"/>
        <v>Weekday</v>
      </c>
      <c r="F669">
        <v>19427</v>
      </c>
      <c r="G669" t="s">
        <v>560</v>
      </c>
      <c r="H669" t="s">
        <v>329</v>
      </c>
      <c r="I669" t="s">
        <v>2</v>
      </c>
      <c r="J669" t="s">
        <v>3</v>
      </c>
      <c r="K669" t="s">
        <v>4</v>
      </c>
      <c r="L669" t="s">
        <v>13</v>
      </c>
      <c r="M669">
        <v>1360</v>
      </c>
      <c r="N669" t="s">
        <v>14</v>
      </c>
      <c r="O669" s="2">
        <v>370</v>
      </c>
      <c r="P669" s="2">
        <v>1</v>
      </c>
      <c r="Q669" s="2">
        <f t="shared" si="70"/>
        <v>370</v>
      </c>
      <c r="R669" s="2">
        <v>249.0899963</v>
      </c>
      <c r="S669" s="2">
        <f t="shared" si="74"/>
        <v>120.9100037</v>
      </c>
      <c r="T669" s="2">
        <f t="shared" si="75"/>
        <v>249.0899963</v>
      </c>
      <c r="U669" t="str">
        <f t="shared" si="76"/>
        <v>Jan</v>
      </c>
    </row>
    <row r="670" spans="1:21" x14ac:dyDescent="0.3">
      <c r="A670">
        <v>17726</v>
      </c>
      <c r="B670" s="1">
        <v>43846</v>
      </c>
      <c r="C670" s="1" t="str">
        <f t="shared" si="71"/>
        <v>16-Jan-20</v>
      </c>
      <c r="D670" s="1" t="str">
        <f t="shared" si="72"/>
        <v>Thursday</v>
      </c>
      <c r="E670" s="1" t="str">
        <f t="shared" si="73"/>
        <v>Weekday</v>
      </c>
      <c r="F670">
        <v>2256</v>
      </c>
      <c r="G670" t="s">
        <v>7</v>
      </c>
      <c r="H670" t="s">
        <v>264</v>
      </c>
      <c r="I670" t="s">
        <v>2</v>
      </c>
      <c r="J670" t="s">
        <v>3</v>
      </c>
      <c r="K670" t="s">
        <v>4</v>
      </c>
      <c r="L670" t="s">
        <v>42</v>
      </c>
      <c r="M670">
        <v>365</v>
      </c>
      <c r="N670" t="s">
        <v>10</v>
      </c>
      <c r="O670" s="2">
        <v>94.75</v>
      </c>
      <c r="P670" s="2">
        <v>5</v>
      </c>
      <c r="Q670" s="2">
        <f t="shared" si="70"/>
        <v>473.75</v>
      </c>
      <c r="R670" s="2">
        <v>152.8499985</v>
      </c>
      <c r="S670" s="2">
        <f t="shared" si="74"/>
        <v>320.90000150000003</v>
      </c>
      <c r="T670" s="2">
        <f t="shared" si="75"/>
        <v>30.5699997</v>
      </c>
      <c r="U670" t="str">
        <f t="shared" si="76"/>
        <v>Jan</v>
      </c>
    </row>
    <row r="671" spans="1:21" x14ac:dyDescent="0.3">
      <c r="A671">
        <v>8455</v>
      </c>
      <c r="B671" s="1">
        <v>43845</v>
      </c>
      <c r="C671" s="1" t="str">
        <f t="shared" si="71"/>
        <v>15-Jan-20</v>
      </c>
      <c r="D671" s="1" t="str">
        <f t="shared" si="72"/>
        <v>Wednesday</v>
      </c>
      <c r="E671" s="1" t="str">
        <f t="shared" si="73"/>
        <v>Weekday</v>
      </c>
      <c r="F671">
        <v>468</v>
      </c>
      <c r="G671" t="s">
        <v>233</v>
      </c>
      <c r="H671" t="s">
        <v>30</v>
      </c>
      <c r="I671" t="s">
        <v>27</v>
      </c>
      <c r="J671" t="s">
        <v>28</v>
      </c>
      <c r="K671" t="s">
        <v>4</v>
      </c>
      <c r="L671" t="s">
        <v>57</v>
      </c>
      <c r="M671">
        <v>191</v>
      </c>
      <c r="N671" t="s">
        <v>65</v>
      </c>
      <c r="O671" s="2">
        <v>85</v>
      </c>
      <c r="P671" s="2">
        <v>1</v>
      </c>
      <c r="Q671" s="2">
        <f t="shared" si="70"/>
        <v>85</v>
      </c>
      <c r="R671" s="2">
        <v>54.779998800000001</v>
      </c>
      <c r="S671" s="2">
        <f t="shared" si="74"/>
        <v>30.220001199999999</v>
      </c>
      <c r="T671" s="2">
        <f t="shared" si="75"/>
        <v>54.779998800000001</v>
      </c>
      <c r="U671" t="str">
        <f t="shared" si="76"/>
        <v>Jan</v>
      </c>
    </row>
    <row r="672" spans="1:21" x14ac:dyDescent="0.3">
      <c r="A672">
        <v>8455</v>
      </c>
      <c r="B672" s="1">
        <v>43845</v>
      </c>
      <c r="C672" s="1" t="str">
        <f t="shared" si="71"/>
        <v>15-Jan-20</v>
      </c>
      <c r="D672" s="1" t="str">
        <f t="shared" si="72"/>
        <v>Wednesday</v>
      </c>
      <c r="E672" s="1" t="str">
        <f t="shared" si="73"/>
        <v>Weekday</v>
      </c>
      <c r="F672">
        <v>468</v>
      </c>
      <c r="G672" t="s">
        <v>233</v>
      </c>
      <c r="H672" t="s">
        <v>30</v>
      </c>
      <c r="I672" t="s">
        <v>27</v>
      </c>
      <c r="J672" t="s">
        <v>28</v>
      </c>
      <c r="K672" t="s">
        <v>4</v>
      </c>
      <c r="L672" t="s">
        <v>57</v>
      </c>
      <c r="M672">
        <v>191</v>
      </c>
      <c r="N672" t="s">
        <v>65</v>
      </c>
      <c r="O672" s="2">
        <v>85</v>
      </c>
      <c r="P672" s="2">
        <v>1</v>
      </c>
      <c r="Q672" s="2">
        <f t="shared" si="70"/>
        <v>85</v>
      </c>
      <c r="R672" s="2">
        <v>54.779998800000001</v>
      </c>
      <c r="S672" s="2">
        <f t="shared" si="74"/>
        <v>30.220001199999999</v>
      </c>
      <c r="T672" s="2">
        <f t="shared" si="75"/>
        <v>54.779998800000001</v>
      </c>
      <c r="U672" t="str">
        <f t="shared" si="76"/>
        <v>Jan</v>
      </c>
    </row>
    <row r="673" spans="1:21" x14ac:dyDescent="0.3">
      <c r="A673">
        <v>10444</v>
      </c>
      <c r="B673" s="1">
        <v>43845</v>
      </c>
      <c r="C673" s="1" t="str">
        <f t="shared" si="71"/>
        <v>15-Jan-20</v>
      </c>
      <c r="D673" s="1" t="str">
        <f t="shared" si="72"/>
        <v>Wednesday</v>
      </c>
      <c r="E673" s="1" t="str">
        <f t="shared" si="73"/>
        <v>Weekday</v>
      </c>
      <c r="F673">
        <v>1596</v>
      </c>
      <c r="G673" t="s">
        <v>130</v>
      </c>
      <c r="H673" t="s">
        <v>30</v>
      </c>
      <c r="I673" t="s">
        <v>27</v>
      </c>
      <c r="J673" t="s">
        <v>28</v>
      </c>
      <c r="K673" t="s">
        <v>4</v>
      </c>
      <c r="L673" t="s">
        <v>31</v>
      </c>
      <c r="M673">
        <v>957</v>
      </c>
      <c r="N673" t="s">
        <v>32</v>
      </c>
      <c r="O673" s="2">
        <v>80</v>
      </c>
      <c r="P673" s="2">
        <v>1</v>
      </c>
      <c r="Q673" s="2">
        <f t="shared" si="70"/>
        <v>80</v>
      </c>
      <c r="R673" s="2">
        <v>47.430000309999997</v>
      </c>
      <c r="S673" s="2">
        <f t="shared" si="74"/>
        <v>32.569999690000003</v>
      </c>
      <c r="T673" s="2">
        <f t="shared" si="75"/>
        <v>47.430000309999997</v>
      </c>
      <c r="U673" t="str">
        <f t="shared" si="76"/>
        <v>Jan</v>
      </c>
    </row>
    <row r="674" spans="1:21" x14ac:dyDescent="0.3">
      <c r="A674">
        <v>973</v>
      </c>
      <c r="B674" s="1">
        <v>43845</v>
      </c>
      <c r="C674" s="1" t="str">
        <f t="shared" si="71"/>
        <v>15-Jan-20</v>
      </c>
      <c r="D674" s="1" t="str">
        <f t="shared" si="72"/>
        <v>Wednesday</v>
      </c>
      <c r="E674" s="1" t="str">
        <f t="shared" si="73"/>
        <v>Weekday</v>
      </c>
      <c r="F674">
        <v>5118</v>
      </c>
      <c r="G674" t="s">
        <v>7</v>
      </c>
      <c r="H674" t="s">
        <v>30</v>
      </c>
      <c r="I674" t="s">
        <v>27</v>
      </c>
      <c r="J674" t="s">
        <v>28</v>
      </c>
      <c r="K674" t="s">
        <v>44</v>
      </c>
      <c r="L674" t="s">
        <v>109</v>
      </c>
      <c r="M674">
        <v>627</v>
      </c>
      <c r="N674" t="s">
        <v>6</v>
      </c>
      <c r="O674" s="2">
        <v>165</v>
      </c>
      <c r="P674" s="2">
        <v>5</v>
      </c>
      <c r="Q674" s="2">
        <f t="shared" si="70"/>
        <v>825</v>
      </c>
      <c r="R674" s="2">
        <v>613.65001700000005</v>
      </c>
      <c r="S674" s="2">
        <f t="shared" si="74"/>
        <v>211.34998299999995</v>
      </c>
      <c r="T674" s="2">
        <f t="shared" si="75"/>
        <v>122.73000340000002</v>
      </c>
      <c r="U674" t="str">
        <f t="shared" si="76"/>
        <v>Jan</v>
      </c>
    </row>
    <row r="675" spans="1:21" x14ac:dyDescent="0.3">
      <c r="A675">
        <v>52407</v>
      </c>
      <c r="B675" s="1">
        <v>43845</v>
      </c>
      <c r="C675" s="1" t="str">
        <f t="shared" si="71"/>
        <v>15-Jan-20</v>
      </c>
      <c r="D675" s="1" t="str">
        <f t="shared" si="72"/>
        <v>Wednesday</v>
      </c>
      <c r="E675" s="1" t="str">
        <f t="shared" si="73"/>
        <v>Weekday</v>
      </c>
      <c r="F675">
        <v>6517</v>
      </c>
      <c r="G675" t="s">
        <v>561</v>
      </c>
      <c r="H675" t="s">
        <v>30</v>
      </c>
      <c r="I675" t="s">
        <v>27</v>
      </c>
      <c r="J675" t="s">
        <v>28</v>
      </c>
      <c r="K675" t="s">
        <v>4</v>
      </c>
      <c r="L675" t="s">
        <v>57</v>
      </c>
      <c r="M675">
        <v>191</v>
      </c>
      <c r="N675" t="s">
        <v>65</v>
      </c>
      <c r="O675" s="2">
        <v>85</v>
      </c>
      <c r="P675" s="2">
        <v>1</v>
      </c>
      <c r="Q675" s="2">
        <f t="shared" si="70"/>
        <v>85</v>
      </c>
      <c r="R675" s="2">
        <v>54.779998800000001</v>
      </c>
      <c r="S675" s="2">
        <f t="shared" si="74"/>
        <v>30.220001199999999</v>
      </c>
      <c r="T675" s="2">
        <f t="shared" si="75"/>
        <v>54.779998800000001</v>
      </c>
      <c r="U675" t="str">
        <f t="shared" si="76"/>
        <v>Jan</v>
      </c>
    </row>
    <row r="676" spans="1:21" x14ac:dyDescent="0.3">
      <c r="A676">
        <v>56317</v>
      </c>
      <c r="B676" s="1">
        <v>43845</v>
      </c>
      <c r="C676" s="1" t="str">
        <f t="shared" si="71"/>
        <v>15-Jan-20</v>
      </c>
      <c r="D676" s="1" t="str">
        <f t="shared" si="72"/>
        <v>Wednesday</v>
      </c>
      <c r="E676" s="1" t="str">
        <f t="shared" si="73"/>
        <v>Weekday</v>
      </c>
      <c r="F676">
        <v>9918</v>
      </c>
      <c r="G676" t="s">
        <v>7</v>
      </c>
      <c r="H676" t="s">
        <v>30</v>
      </c>
      <c r="I676" t="s">
        <v>27</v>
      </c>
      <c r="J676" t="s">
        <v>28</v>
      </c>
      <c r="K676" t="s">
        <v>4</v>
      </c>
      <c r="L676" t="s">
        <v>57</v>
      </c>
      <c r="M676">
        <v>191</v>
      </c>
      <c r="N676" t="s">
        <v>65</v>
      </c>
      <c r="O676" s="2">
        <v>85</v>
      </c>
      <c r="P676" s="2">
        <v>1</v>
      </c>
      <c r="Q676" s="2">
        <f t="shared" si="70"/>
        <v>85</v>
      </c>
      <c r="R676" s="2">
        <v>54.779998800000001</v>
      </c>
      <c r="S676" s="2">
        <f t="shared" si="74"/>
        <v>30.220001199999999</v>
      </c>
      <c r="T676" s="2">
        <f t="shared" si="75"/>
        <v>54.779998800000001</v>
      </c>
      <c r="U676" t="str">
        <f t="shared" si="76"/>
        <v>Jan</v>
      </c>
    </row>
    <row r="677" spans="1:21" x14ac:dyDescent="0.3">
      <c r="A677">
        <v>19885</v>
      </c>
      <c r="B677" s="1">
        <v>43845</v>
      </c>
      <c r="C677" s="1" t="str">
        <f t="shared" si="71"/>
        <v>15-Jan-20</v>
      </c>
      <c r="D677" s="1" t="str">
        <f t="shared" si="72"/>
        <v>Wednesday</v>
      </c>
      <c r="E677" s="1" t="str">
        <f t="shared" si="73"/>
        <v>Weekday</v>
      </c>
      <c r="F677">
        <v>10327</v>
      </c>
      <c r="G677" t="s">
        <v>562</v>
      </c>
      <c r="H677" t="s">
        <v>30</v>
      </c>
      <c r="I677" t="s">
        <v>27</v>
      </c>
      <c r="J677" t="s">
        <v>28</v>
      </c>
      <c r="K677" t="s">
        <v>4</v>
      </c>
      <c r="L677" t="s">
        <v>1076</v>
      </c>
      <c r="M677">
        <v>1004</v>
      </c>
      <c r="N677" t="s">
        <v>294</v>
      </c>
      <c r="O677" s="2">
        <v>460.58</v>
      </c>
      <c r="P677" s="2">
        <v>1</v>
      </c>
      <c r="Q677" s="2">
        <f t="shared" si="70"/>
        <v>460.58</v>
      </c>
      <c r="R677" s="2">
        <v>268.7900085</v>
      </c>
      <c r="S677" s="2">
        <f t="shared" si="74"/>
        <v>191.78999149999999</v>
      </c>
      <c r="T677" s="2">
        <f t="shared" si="75"/>
        <v>268.7900085</v>
      </c>
      <c r="U677" t="str">
        <f t="shared" si="76"/>
        <v>Jan</v>
      </c>
    </row>
    <row r="678" spans="1:21" x14ac:dyDescent="0.3">
      <c r="A678">
        <v>15530</v>
      </c>
      <c r="B678" s="1">
        <v>43845</v>
      </c>
      <c r="C678" s="1" t="str">
        <f t="shared" si="71"/>
        <v>15-Jan-20</v>
      </c>
      <c r="D678" s="1" t="str">
        <f t="shared" si="72"/>
        <v>Wednesday</v>
      </c>
      <c r="E678" s="1" t="str">
        <f t="shared" si="73"/>
        <v>Weekday</v>
      </c>
      <c r="F678">
        <v>12005</v>
      </c>
      <c r="G678" t="s">
        <v>257</v>
      </c>
      <c r="H678" t="s">
        <v>30</v>
      </c>
      <c r="I678" t="s">
        <v>27</v>
      </c>
      <c r="J678" t="s">
        <v>28</v>
      </c>
      <c r="K678" t="s">
        <v>4</v>
      </c>
      <c r="L678" t="s">
        <v>31</v>
      </c>
      <c r="M678">
        <v>957</v>
      </c>
      <c r="N678" t="s">
        <v>32</v>
      </c>
      <c r="O678" s="2">
        <v>80</v>
      </c>
      <c r="P678" s="2">
        <v>1</v>
      </c>
      <c r="Q678" s="2">
        <f t="shared" si="70"/>
        <v>80</v>
      </c>
      <c r="R678" s="2">
        <v>47.430000309999997</v>
      </c>
      <c r="S678" s="2">
        <f t="shared" si="74"/>
        <v>32.569999690000003</v>
      </c>
      <c r="T678" s="2">
        <f t="shared" si="75"/>
        <v>47.430000309999997</v>
      </c>
      <c r="U678" t="str">
        <f t="shared" si="76"/>
        <v>Jan</v>
      </c>
    </row>
    <row r="679" spans="1:21" x14ac:dyDescent="0.3">
      <c r="A679">
        <v>15530</v>
      </c>
      <c r="B679" s="1">
        <v>43845</v>
      </c>
      <c r="C679" s="1" t="str">
        <f t="shared" si="71"/>
        <v>15-Jan-20</v>
      </c>
      <c r="D679" s="1" t="str">
        <f t="shared" si="72"/>
        <v>Wednesday</v>
      </c>
      <c r="E679" s="1" t="str">
        <f t="shared" si="73"/>
        <v>Weekday</v>
      </c>
      <c r="F679">
        <v>12005</v>
      </c>
      <c r="G679" t="s">
        <v>257</v>
      </c>
      <c r="H679" t="s">
        <v>30</v>
      </c>
      <c r="I679" t="s">
        <v>27</v>
      </c>
      <c r="J679" t="s">
        <v>28</v>
      </c>
      <c r="K679" t="s">
        <v>4</v>
      </c>
      <c r="L679" t="s">
        <v>1076</v>
      </c>
      <c r="M679">
        <v>1004</v>
      </c>
      <c r="N679" t="s">
        <v>294</v>
      </c>
      <c r="O679" s="2">
        <v>460.58</v>
      </c>
      <c r="P679" s="2">
        <v>1</v>
      </c>
      <c r="Q679" s="2">
        <f t="shared" si="70"/>
        <v>460.58</v>
      </c>
      <c r="R679" s="2">
        <v>268.7900085</v>
      </c>
      <c r="S679" s="2">
        <f t="shared" si="74"/>
        <v>191.78999149999999</v>
      </c>
      <c r="T679" s="2">
        <f t="shared" si="75"/>
        <v>268.7900085</v>
      </c>
      <c r="U679" t="str">
        <f t="shared" si="76"/>
        <v>Jan</v>
      </c>
    </row>
    <row r="680" spans="1:21" x14ac:dyDescent="0.3">
      <c r="A680">
        <v>11321</v>
      </c>
      <c r="B680" s="1">
        <v>43845</v>
      </c>
      <c r="C680" s="1" t="str">
        <f t="shared" si="71"/>
        <v>15-Jan-20</v>
      </c>
      <c r="D680" s="1" t="str">
        <f t="shared" si="72"/>
        <v>Wednesday</v>
      </c>
      <c r="E680" s="1" t="str">
        <f t="shared" si="73"/>
        <v>Weekday</v>
      </c>
      <c r="F680">
        <v>9415</v>
      </c>
      <c r="G680" t="s">
        <v>388</v>
      </c>
      <c r="H680" t="s">
        <v>84</v>
      </c>
      <c r="I680" t="s">
        <v>27</v>
      </c>
      <c r="J680" t="s">
        <v>3</v>
      </c>
      <c r="K680" t="s">
        <v>4</v>
      </c>
      <c r="L680" t="s">
        <v>57</v>
      </c>
      <c r="M680">
        <v>191</v>
      </c>
      <c r="N680" t="s">
        <v>65</v>
      </c>
      <c r="O680" s="2">
        <v>85</v>
      </c>
      <c r="P680" s="2">
        <v>4</v>
      </c>
      <c r="Q680" s="2">
        <f t="shared" si="70"/>
        <v>340</v>
      </c>
      <c r="R680" s="2">
        <v>219.11999520000001</v>
      </c>
      <c r="S680" s="2">
        <f t="shared" si="74"/>
        <v>120.88000479999999</v>
      </c>
      <c r="T680" s="2">
        <f t="shared" si="75"/>
        <v>54.779998800000001</v>
      </c>
      <c r="U680" t="str">
        <f t="shared" si="76"/>
        <v>Jan</v>
      </c>
    </row>
    <row r="681" spans="1:21" x14ac:dyDescent="0.3">
      <c r="A681">
        <v>11338</v>
      </c>
      <c r="B681" s="1">
        <v>43845</v>
      </c>
      <c r="C681" s="1" t="str">
        <f t="shared" si="71"/>
        <v>15-Jan-20</v>
      </c>
      <c r="D681" s="1" t="str">
        <f t="shared" si="72"/>
        <v>Wednesday</v>
      </c>
      <c r="E681" s="1" t="str">
        <f t="shared" si="73"/>
        <v>Weekday</v>
      </c>
      <c r="F681">
        <v>8697</v>
      </c>
      <c r="G681" t="s">
        <v>7</v>
      </c>
      <c r="H681" t="s">
        <v>39</v>
      </c>
      <c r="I681" t="s">
        <v>27</v>
      </c>
      <c r="J681" t="s">
        <v>3</v>
      </c>
      <c r="K681" t="s">
        <v>4</v>
      </c>
      <c r="L681" t="s">
        <v>31</v>
      </c>
      <c r="M681">
        <v>957</v>
      </c>
      <c r="N681" t="s">
        <v>32</v>
      </c>
      <c r="O681" s="2">
        <v>80</v>
      </c>
      <c r="P681" s="2">
        <v>1</v>
      </c>
      <c r="Q681" s="2">
        <f t="shared" si="70"/>
        <v>80</v>
      </c>
      <c r="R681" s="2">
        <v>47.430000309999997</v>
      </c>
      <c r="S681" s="2">
        <f t="shared" si="74"/>
        <v>32.569999690000003</v>
      </c>
      <c r="T681" s="2">
        <f t="shared" si="75"/>
        <v>47.430000309999997</v>
      </c>
      <c r="U681" t="str">
        <f t="shared" si="76"/>
        <v>Jan</v>
      </c>
    </row>
    <row r="682" spans="1:21" x14ac:dyDescent="0.3">
      <c r="A682">
        <v>11338</v>
      </c>
      <c r="B682" s="1">
        <v>43845</v>
      </c>
      <c r="C682" s="1" t="str">
        <f t="shared" si="71"/>
        <v>15-Jan-20</v>
      </c>
      <c r="D682" s="1" t="str">
        <f t="shared" si="72"/>
        <v>Wednesday</v>
      </c>
      <c r="E682" s="1" t="str">
        <f t="shared" si="73"/>
        <v>Weekday</v>
      </c>
      <c r="F682">
        <v>8697</v>
      </c>
      <c r="G682" t="s">
        <v>7</v>
      </c>
      <c r="H682" t="s">
        <v>39</v>
      </c>
      <c r="I682" t="s">
        <v>27</v>
      </c>
      <c r="J682" t="s">
        <v>3</v>
      </c>
      <c r="K682" t="s">
        <v>4</v>
      </c>
      <c r="L682" t="s">
        <v>1076</v>
      </c>
      <c r="M682">
        <v>1004</v>
      </c>
      <c r="N682" t="s">
        <v>294</v>
      </c>
      <c r="O682" s="2">
        <v>460.58</v>
      </c>
      <c r="P682" s="2">
        <v>1</v>
      </c>
      <c r="Q682" s="2">
        <f t="shared" si="70"/>
        <v>460.58</v>
      </c>
      <c r="R682" s="2">
        <v>268.7900085</v>
      </c>
      <c r="S682" s="2">
        <f t="shared" si="74"/>
        <v>191.78999149999999</v>
      </c>
      <c r="T682" s="2">
        <f t="shared" si="75"/>
        <v>268.7900085</v>
      </c>
      <c r="U682" t="str">
        <f t="shared" si="76"/>
        <v>Jan</v>
      </c>
    </row>
    <row r="683" spans="1:21" x14ac:dyDescent="0.3">
      <c r="A683">
        <v>75875</v>
      </c>
      <c r="B683" s="1">
        <v>43845</v>
      </c>
      <c r="C683" s="1" t="str">
        <f t="shared" si="71"/>
        <v>15-Jan-20</v>
      </c>
      <c r="D683" s="1" t="str">
        <f t="shared" si="72"/>
        <v>Wednesday</v>
      </c>
      <c r="E683" s="1" t="str">
        <f t="shared" si="73"/>
        <v>Weekday</v>
      </c>
      <c r="F683">
        <v>19428</v>
      </c>
      <c r="G683" t="s">
        <v>563</v>
      </c>
      <c r="H683" t="s">
        <v>484</v>
      </c>
      <c r="I683" t="s">
        <v>2</v>
      </c>
      <c r="J683" t="s">
        <v>3</v>
      </c>
      <c r="K683" t="s">
        <v>4</v>
      </c>
      <c r="L683" t="s">
        <v>13</v>
      </c>
      <c r="M683">
        <v>1360</v>
      </c>
      <c r="N683" t="s">
        <v>14</v>
      </c>
      <c r="O683" s="2">
        <v>370</v>
      </c>
      <c r="P683" s="2">
        <v>1</v>
      </c>
      <c r="Q683" s="2">
        <f t="shared" si="70"/>
        <v>370</v>
      </c>
      <c r="R683" s="2">
        <v>249.0899963</v>
      </c>
      <c r="S683" s="2">
        <f t="shared" si="74"/>
        <v>120.9100037</v>
      </c>
      <c r="T683" s="2">
        <f t="shared" si="75"/>
        <v>249.0899963</v>
      </c>
      <c r="U683" t="str">
        <f t="shared" si="76"/>
        <v>Jan</v>
      </c>
    </row>
    <row r="684" spans="1:21" x14ac:dyDescent="0.3">
      <c r="A684">
        <v>11305</v>
      </c>
      <c r="B684" s="1">
        <v>43845</v>
      </c>
      <c r="C684" s="1" t="str">
        <f t="shared" si="71"/>
        <v>15-Jan-20</v>
      </c>
      <c r="D684" s="1" t="str">
        <f t="shared" si="72"/>
        <v>Wednesday</v>
      </c>
      <c r="E684" s="1" t="str">
        <f t="shared" si="73"/>
        <v>Weekday</v>
      </c>
      <c r="F684">
        <v>5158</v>
      </c>
      <c r="G684" t="s">
        <v>7</v>
      </c>
      <c r="H684" t="s">
        <v>183</v>
      </c>
      <c r="I684" t="s">
        <v>2</v>
      </c>
      <c r="J684" t="s">
        <v>3</v>
      </c>
      <c r="K684" t="s">
        <v>44</v>
      </c>
      <c r="L684" t="s">
        <v>57</v>
      </c>
      <c r="M684">
        <v>191</v>
      </c>
      <c r="N684" t="s">
        <v>65</v>
      </c>
      <c r="O684" s="2">
        <v>85</v>
      </c>
      <c r="P684" s="2">
        <v>4</v>
      </c>
      <c r="Q684" s="2">
        <f t="shared" si="70"/>
        <v>340</v>
      </c>
      <c r="R684" s="2">
        <v>219.11999520000001</v>
      </c>
      <c r="S684" s="2">
        <f t="shared" si="74"/>
        <v>120.88000479999999</v>
      </c>
      <c r="T684" s="2">
        <f t="shared" si="75"/>
        <v>54.779998800000001</v>
      </c>
      <c r="U684" t="str">
        <f t="shared" si="76"/>
        <v>Jan</v>
      </c>
    </row>
    <row r="685" spans="1:21" x14ac:dyDescent="0.3">
      <c r="A685">
        <v>75822</v>
      </c>
      <c r="B685" s="1">
        <v>43845</v>
      </c>
      <c r="C685" s="1" t="str">
        <f t="shared" si="71"/>
        <v>15-Jan-20</v>
      </c>
      <c r="D685" s="1" t="str">
        <f t="shared" si="72"/>
        <v>Wednesday</v>
      </c>
      <c r="E685" s="1" t="str">
        <f t="shared" si="73"/>
        <v>Weekday</v>
      </c>
      <c r="F685">
        <v>19375</v>
      </c>
      <c r="G685" t="s">
        <v>268</v>
      </c>
      <c r="H685" t="s">
        <v>564</v>
      </c>
      <c r="I685" t="s">
        <v>2</v>
      </c>
      <c r="J685" t="s">
        <v>3</v>
      </c>
      <c r="K685" t="s">
        <v>4</v>
      </c>
      <c r="L685" t="s">
        <v>13</v>
      </c>
      <c r="M685">
        <v>1360</v>
      </c>
      <c r="N685" t="s">
        <v>14</v>
      </c>
      <c r="O685" s="2">
        <v>370</v>
      </c>
      <c r="P685" s="2">
        <v>1</v>
      </c>
      <c r="Q685" s="2">
        <f t="shared" si="70"/>
        <v>370</v>
      </c>
      <c r="R685" s="2">
        <v>249.0899963</v>
      </c>
      <c r="S685" s="2">
        <f t="shared" si="74"/>
        <v>120.9100037</v>
      </c>
      <c r="T685" s="2">
        <f t="shared" si="75"/>
        <v>249.0899963</v>
      </c>
      <c r="U685" t="str">
        <f t="shared" si="76"/>
        <v>Jan</v>
      </c>
    </row>
    <row r="686" spans="1:21" x14ac:dyDescent="0.3">
      <c r="A686">
        <v>11334</v>
      </c>
      <c r="B686" s="1">
        <v>43845</v>
      </c>
      <c r="C686" s="1" t="str">
        <f t="shared" si="71"/>
        <v>15-Jan-20</v>
      </c>
      <c r="D686" s="1" t="str">
        <f t="shared" si="72"/>
        <v>Wednesday</v>
      </c>
      <c r="E686" s="1" t="str">
        <f t="shared" si="73"/>
        <v>Weekday</v>
      </c>
      <c r="F686">
        <v>900</v>
      </c>
      <c r="G686" t="s">
        <v>7</v>
      </c>
      <c r="H686" t="s">
        <v>474</v>
      </c>
      <c r="I686" t="s">
        <v>2</v>
      </c>
      <c r="J686" t="s">
        <v>3</v>
      </c>
      <c r="K686" t="s">
        <v>4</v>
      </c>
      <c r="L686" t="s">
        <v>342</v>
      </c>
      <c r="M686">
        <v>282</v>
      </c>
      <c r="N686" t="s">
        <v>65</v>
      </c>
      <c r="O686" s="2">
        <v>185</v>
      </c>
      <c r="P686" s="2">
        <v>5</v>
      </c>
      <c r="Q686" s="2">
        <f t="shared" si="70"/>
        <v>925</v>
      </c>
      <c r="R686" s="2">
        <v>499.35001375000002</v>
      </c>
      <c r="S686" s="2">
        <f t="shared" si="74"/>
        <v>425.64998624999998</v>
      </c>
      <c r="T686" s="2">
        <f t="shared" si="75"/>
        <v>99.870002749999998</v>
      </c>
      <c r="U686" t="str">
        <f t="shared" si="76"/>
        <v>Jan</v>
      </c>
    </row>
    <row r="687" spans="1:21" x14ac:dyDescent="0.3">
      <c r="A687">
        <v>64150</v>
      </c>
      <c r="B687" s="1">
        <v>43845</v>
      </c>
      <c r="C687" s="1" t="str">
        <f t="shared" si="71"/>
        <v>15-Jan-20</v>
      </c>
      <c r="D687" s="1" t="str">
        <f t="shared" si="72"/>
        <v>Wednesday</v>
      </c>
      <c r="E687" s="1" t="str">
        <f t="shared" si="73"/>
        <v>Weekday</v>
      </c>
      <c r="F687">
        <v>4612</v>
      </c>
      <c r="G687" t="s">
        <v>132</v>
      </c>
      <c r="H687" t="s">
        <v>565</v>
      </c>
      <c r="I687" t="s">
        <v>2</v>
      </c>
      <c r="J687" t="s">
        <v>3</v>
      </c>
      <c r="K687" t="s">
        <v>4</v>
      </c>
      <c r="L687" t="s">
        <v>42</v>
      </c>
      <c r="M687">
        <v>365</v>
      </c>
      <c r="N687" t="s">
        <v>10</v>
      </c>
      <c r="O687" s="2">
        <v>94.75</v>
      </c>
      <c r="P687" s="2">
        <v>5</v>
      </c>
      <c r="Q687" s="2">
        <f t="shared" si="70"/>
        <v>473.75</v>
      </c>
      <c r="R687" s="2">
        <v>152.8499985</v>
      </c>
      <c r="S687" s="2">
        <f t="shared" si="74"/>
        <v>320.90000150000003</v>
      </c>
      <c r="T687" s="2">
        <f t="shared" si="75"/>
        <v>30.5699997</v>
      </c>
      <c r="U687" t="str">
        <f t="shared" si="76"/>
        <v>Jan</v>
      </c>
    </row>
    <row r="688" spans="1:21" x14ac:dyDescent="0.3">
      <c r="A688">
        <v>65048</v>
      </c>
      <c r="B688" s="1">
        <v>43845</v>
      </c>
      <c r="C688" s="1" t="str">
        <f t="shared" si="71"/>
        <v>15-Jan-20</v>
      </c>
      <c r="D688" s="1" t="str">
        <f t="shared" si="72"/>
        <v>Wednesday</v>
      </c>
      <c r="E688" s="1" t="str">
        <f t="shared" si="73"/>
        <v>Weekday</v>
      </c>
      <c r="F688">
        <v>960</v>
      </c>
      <c r="G688" t="s">
        <v>437</v>
      </c>
      <c r="H688" t="s">
        <v>244</v>
      </c>
      <c r="I688" t="s">
        <v>2</v>
      </c>
      <c r="J688" t="s">
        <v>3</v>
      </c>
      <c r="K688" t="s">
        <v>44</v>
      </c>
      <c r="L688" t="s">
        <v>85</v>
      </c>
      <c r="M688">
        <v>502</v>
      </c>
      <c r="N688" t="s">
        <v>65</v>
      </c>
      <c r="O688" s="2">
        <v>65</v>
      </c>
      <c r="P688" s="2">
        <v>4</v>
      </c>
      <c r="Q688" s="2">
        <f t="shared" si="70"/>
        <v>260</v>
      </c>
      <c r="R688" s="2">
        <v>134.39999388000001</v>
      </c>
      <c r="S688" s="2">
        <f t="shared" si="74"/>
        <v>125.60000611999999</v>
      </c>
      <c r="T688" s="2">
        <f t="shared" si="75"/>
        <v>33.599998470000003</v>
      </c>
      <c r="U688" t="str">
        <f t="shared" si="76"/>
        <v>Jan</v>
      </c>
    </row>
    <row r="689" spans="1:21" x14ac:dyDescent="0.3">
      <c r="A689">
        <v>18237</v>
      </c>
      <c r="B689" s="1">
        <v>43845</v>
      </c>
      <c r="C689" s="1" t="str">
        <f t="shared" si="71"/>
        <v>15-Jan-20</v>
      </c>
      <c r="D689" s="1" t="str">
        <f t="shared" si="72"/>
        <v>Wednesday</v>
      </c>
      <c r="E689" s="1" t="str">
        <f t="shared" si="73"/>
        <v>Weekday</v>
      </c>
      <c r="F689">
        <v>2682</v>
      </c>
      <c r="G689" t="s">
        <v>468</v>
      </c>
      <c r="H689" t="s">
        <v>227</v>
      </c>
      <c r="I689" t="s">
        <v>2</v>
      </c>
      <c r="J689" t="s">
        <v>3</v>
      </c>
      <c r="K689" t="s">
        <v>44</v>
      </c>
      <c r="L689" t="s">
        <v>85</v>
      </c>
      <c r="M689">
        <v>502</v>
      </c>
      <c r="N689" t="s">
        <v>65</v>
      </c>
      <c r="O689" s="2">
        <v>65</v>
      </c>
      <c r="P689" s="2">
        <v>4</v>
      </c>
      <c r="Q689" s="2">
        <f t="shared" si="70"/>
        <v>260</v>
      </c>
      <c r="R689" s="2">
        <v>134.39999388000001</v>
      </c>
      <c r="S689" s="2">
        <f t="shared" si="74"/>
        <v>125.60000611999999</v>
      </c>
      <c r="T689" s="2">
        <f t="shared" si="75"/>
        <v>33.599998470000003</v>
      </c>
      <c r="U689" t="str">
        <f t="shared" si="76"/>
        <v>Jan</v>
      </c>
    </row>
    <row r="690" spans="1:21" x14ac:dyDescent="0.3">
      <c r="A690">
        <v>71362</v>
      </c>
      <c r="B690" s="1">
        <v>43844</v>
      </c>
      <c r="C690" s="1" t="str">
        <f t="shared" si="71"/>
        <v>14-Jan-20</v>
      </c>
      <c r="D690" s="1" t="str">
        <f t="shared" si="72"/>
        <v>Tuesday</v>
      </c>
      <c r="E690" s="1" t="str">
        <f t="shared" si="73"/>
        <v>Weekday</v>
      </c>
      <c r="F690">
        <v>14915</v>
      </c>
      <c r="G690" t="s">
        <v>214</v>
      </c>
      <c r="H690" t="s">
        <v>146</v>
      </c>
      <c r="I690" t="s">
        <v>27</v>
      </c>
      <c r="J690" t="s">
        <v>28</v>
      </c>
      <c r="K690" t="s">
        <v>4</v>
      </c>
      <c r="L690" t="s">
        <v>64</v>
      </c>
      <c r="M690">
        <v>1353</v>
      </c>
      <c r="N690" t="s">
        <v>65</v>
      </c>
      <c r="O690" s="2">
        <v>9.59</v>
      </c>
      <c r="P690" s="2">
        <v>1</v>
      </c>
      <c r="Q690" s="2">
        <f t="shared" si="70"/>
        <v>9.59</v>
      </c>
      <c r="R690" s="2">
        <v>3.6100006100000002</v>
      </c>
      <c r="S690" s="2">
        <f t="shared" si="74"/>
        <v>5.9799993899999997</v>
      </c>
      <c r="T690" s="2">
        <f t="shared" si="75"/>
        <v>3.6100006100000002</v>
      </c>
      <c r="U690" t="str">
        <f t="shared" si="76"/>
        <v>Jan</v>
      </c>
    </row>
    <row r="691" spans="1:21" x14ac:dyDescent="0.3">
      <c r="A691">
        <v>9122</v>
      </c>
      <c r="B691" s="1">
        <v>43844</v>
      </c>
      <c r="C691" s="1" t="str">
        <f t="shared" si="71"/>
        <v>14-Jan-20</v>
      </c>
      <c r="D691" s="1" t="str">
        <f t="shared" si="72"/>
        <v>Tuesday</v>
      </c>
      <c r="E691" s="1" t="str">
        <f t="shared" si="73"/>
        <v>Weekday</v>
      </c>
      <c r="F691">
        <v>1222</v>
      </c>
      <c r="G691" t="s">
        <v>231</v>
      </c>
      <c r="H691" t="s">
        <v>30</v>
      </c>
      <c r="I691" t="s">
        <v>27</v>
      </c>
      <c r="J691" t="s">
        <v>28</v>
      </c>
      <c r="K691" t="s">
        <v>44</v>
      </c>
      <c r="L691" t="s">
        <v>42</v>
      </c>
      <c r="M691">
        <v>365</v>
      </c>
      <c r="N691" t="s">
        <v>10</v>
      </c>
      <c r="O691" s="2">
        <v>94.75</v>
      </c>
      <c r="P691" s="2">
        <v>5</v>
      </c>
      <c r="Q691" s="2">
        <f t="shared" si="70"/>
        <v>473.75</v>
      </c>
      <c r="R691" s="2">
        <v>152.8499985</v>
      </c>
      <c r="S691" s="2">
        <f t="shared" si="74"/>
        <v>320.90000150000003</v>
      </c>
      <c r="T691" s="2">
        <f t="shared" si="75"/>
        <v>30.5699997</v>
      </c>
      <c r="U691" t="str">
        <f t="shared" si="76"/>
        <v>Jan</v>
      </c>
    </row>
    <row r="692" spans="1:21" x14ac:dyDescent="0.3">
      <c r="A692">
        <v>67753</v>
      </c>
      <c r="B692" s="1">
        <v>43844</v>
      </c>
      <c r="C692" s="1" t="str">
        <f t="shared" si="71"/>
        <v>14-Jan-20</v>
      </c>
      <c r="D692" s="1" t="str">
        <f t="shared" si="72"/>
        <v>Tuesday</v>
      </c>
      <c r="E692" s="1" t="str">
        <f t="shared" si="73"/>
        <v>Weekday</v>
      </c>
      <c r="F692">
        <v>1566</v>
      </c>
      <c r="G692" t="s">
        <v>348</v>
      </c>
      <c r="H692" t="s">
        <v>30</v>
      </c>
      <c r="I692" t="s">
        <v>27</v>
      </c>
      <c r="J692" t="s">
        <v>28</v>
      </c>
      <c r="K692" t="s">
        <v>4</v>
      </c>
      <c r="L692" t="s">
        <v>566</v>
      </c>
      <c r="M692">
        <v>364</v>
      </c>
      <c r="N692" t="s">
        <v>1077</v>
      </c>
      <c r="O692" s="2">
        <v>209.99</v>
      </c>
      <c r="P692" s="2">
        <v>1</v>
      </c>
      <c r="Q692" s="2">
        <f t="shared" si="70"/>
        <v>209.99</v>
      </c>
      <c r="R692" s="2">
        <v>104.4673756</v>
      </c>
      <c r="S692" s="2">
        <f t="shared" si="74"/>
        <v>105.52262440000001</v>
      </c>
      <c r="T692" s="2">
        <f t="shared" si="75"/>
        <v>104.4673756</v>
      </c>
      <c r="U692" t="str">
        <f t="shared" si="76"/>
        <v>Jan</v>
      </c>
    </row>
    <row r="693" spans="1:21" x14ac:dyDescent="0.3">
      <c r="A693">
        <v>15421</v>
      </c>
      <c r="B693" s="1">
        <v>43844</v>
      </c>
      <c r="C693" s="1" t="str">
        <f t="shared" si="71"/>
        <v>14-Jan-20</v>
      </c>
      <c r="D693" s="1" t="str">
        <f t="shared" si="72"/>
        <v>Tuesday</v>
      </c>
      <c r="E693" s="1" t="str">
        <f t="shared" si="73"/>
        <v>Weekday</v>
      </c>
      <c r="F693">
        <v>2918</v>
      </c>
      <c r="G693" t="s">
        <v>567</v>
      </c>
      <c r="H693" t="s">
        <v>30</v>
      </c>
      <c r="I693" t="s">
        <v>27</v>
      </c>
      <c r="J693" t="s">
        <v>28</v>
      </c>
      <c r="K693" t="s">
        <v>4</v>
      </c>
      <c r="L693" t="s">
        <v>57</v>
      </c>
      <c r="M693">
        <v>191</v>
      </c>
      <c r="N693" t="s">
        <v>65</v>
      </c>
      <c r="O693" s="2">
        <v>85</v>
      </c>
      <c r="P693" s="2">
        <v>1</v>
      </c>
      <c r="Q693" s="2">
        <f t="shared" si="70"/>
        <v>85</v>
      </c>
      <c r="R693" s="2">
        <v>54.779998800000001</v>
      </c>
      <c r="S693" s="2">
        <f t="shared" si="74"/>
        <v>30.220001199999999</v>
      </c>
      <c r="T693" s="2">
        <f t="shared" si="75"/>
        <v>54.779998800000001</v>
      </c>
      <c r="U693" t="str">
        <f t="shared" si="76"/>
        <v>Jan</v>
      </c>
    </row>
    <row r="694" spans="1:21" x14ac:dyDescent="0.3">
      <c r="A694">
        <v>15421</v>
      </c>
      <c r="B694" s="1">
        <v>43844</v>
      </c>
      <c r="C694" s="1" t="str">
        <f t="shared" si="71"/>
        <v>14-Jan-20</v>
      </c>
      <c r="D694" s="1" t="str">
        <f t="shared" si="72"/>
        <v>Tuesday</v>
      </c>
      <c r="E694" s="1" t="str">
        <f t="shared" si="73"/>
        <v>Weekday</v>
      </c>
      <c r="F694">
        <v>2918</v>
      </c>
      <c r="G694" t="s">
        <v>567</v>
      </c>
      <c r="H694" t="s">
        <v>30</v>
      </c>
      <c r="I694" t="s">
        <v>27</v>
      </c>
      <c r="J694" t="s">
        <v>28</v>
      </c>
      <c r="K694" t="s">
        <v>4</v>
      </c>
      <c r="L694" t="s">
        <v>9</v>
      </c>
      <c r="M694">
        <v>403</v>
      </c>
      <c r="N694" t="s">
        <v>10</v>
      </c>
      <c r="O694" s="2">
        <v>133.37</v>
      </c>
      <c r="P694" s="2">
        <v>1</v>
      </c>
      <c r="Q694" s="2">
        <f t="shared" si="70"/>
        <v>133.37</v>
      </c>
      <c r="R694" s="2">
        <v>84.590000149999995</v>
      </c>
      <c r="S694" s="2">
        <f t="shared" si="74"/>
        <v>48.77999985000001</v>
      </c>
      <c r="T694" s="2">
        <f t="shared" si="75"/>
        <v>84.590000149999995</v>
      </c>
      <c r="U694" t="str">
        <f t="shared" si="76"/>
        <v>Jan</v>
      </c>
    </row>
    <row r="695" spans="1:21" x14ac:dyDescent="0.3">
      <c r="A695">
        <v>15421</v>
      </c>
      <c r="B695" s="1">
        <v>43844</v>
      </c>
      <c r="C695" s="1" t="str">
        <f t="shared" si="71"/>
        <v>14-Jan-20</v>
      </c>
      <c r="D695" s="1" t="str">
        <f t="shared" si="72"/>
        <v>Tuesday</v>
      </c>
      <c r="E695" s="1" t="str">
        <f t="shared" si="73"/>
        <v>Weekday</v>
      </c>
      <c r="F695">
        <v>2918</v>
      </c>
      <c r="G695" t="s">
        <v>567</v>
      </c>
      <c r="H695" t="s">
        <v>30</v>
      </c>
      <c r="I695" t="s">
        <v>27</v>
      </c>
      <c r="J695" t="s">
        <v>28</v>
      </c>
      <c r="K695" t="s">
        <v>4</v>
      </c>
      <c r="L695" t="s">
        <v>31</v>
      </c>
      <c r="M695">
        <v>957</v>
      </c>
      <c r="N695" t="s">
        <v>32</v>
      </c>
      <c r="O695" s="2">
        <v>80</v>
      </c>
      <c r="P695" s="2">
        <v>1</v>
      </c>
      <c r="Q695" s="2">
        <f t="shared" si="70"/>
        <v>80</v>
      </c>
      <c r="R695" s="2">
        <v>47.430000309999997</v>
      </c>
      <c r="S695" s="2">
        <f t="shared" si="74"/>
        <v>32.569999690000003</v>
      </c>
      <c r="T695" s="2">
        <f t="shared" si="75"/>
        <v>47.430000309999997</v>
      </c>
      <c r="U695" t="str">
        <f t="shared" si="76"/>
        <v>Jan</v>
      </c>
    </row>
    <row r="696" spans="1:21" x14ac:dyDescent="0.3">
      <c r="A696">
        <v>11251</v>
      </c>
      <c r="B696" s="1">
        <v>43844</v>
      </c>
      <c r="C696" s="1" t="str">
        <f t="shared" si="71"/>
        <v>14-Jan-20</v>
      </c>
      <c r="D696" s="1" t="str">
        <f t="shared" si="72"/>
        <v>Tuesday</v>
      </c>
      <c r="E696" s="1" t="str">
        <f t="shared" si="73"/>
        <v>Weekday</v>
      </c>
      <c r="F696">
        <v>11466</v>
      </c>
      <c r="G696" t="s">
        <v>568</v>
      </c>
      <c r="H696" t="s">
        <v>30</v>
      </c>
      <c r="I696" t="s">
        <v>27</v>
      </c>
      <c r="J696" t="s">
        <v>28</v>
      </c>
      <c r="K696" t="s">
        <v>4</v>
      </c>
      <c r="L696" t="s">
        <v>1076</v>
      </c>
      <c r="M696">
        <v>1004</v>
      </c>
      <c r="N696" t="s">
        <v>294</v>
      </c>
      <c r="O696" s="2">
        <v>460.58</v>
      </c>
      <c r="P696" s="2">
        <v>1</v>
      </c>
      <c r="Q696" s="2">
        <f t="shared" si="70"/>
        <v>460.58</v>
      </c>
      <c r="R696" s="2">
        <v>268.7900085</v>
      </c>
      <c r="S696" s="2">
        <f t="shared" si="74"/>
        <v>191.78999149999999</v>
      </c>
      <c r="T696" s="2">
        <f t="shared" si="75"/>
        <v>268.7900085</v>
      </c>
      <c r="U696" t="str">
        <f t="shared" si="76"/>
        <v>Jan</v>
      </c>
    </row>
    <row r="697" spans="1:21" x14ac:dyDescent="0.3">
      <c r="A697">
        <v>15437</v>
      </c>
      <c r="B697" s="1">
        <v>43844</v>
      </c>
      <c r="C697" s="1" t="str">
        <f t="shared" si="71"/>
        <v>14-Jan-20</v>
      </c>
      <c r="D697" s="1" t="str">
        <f t="shared" si="72"/>
        <v>Tuesday</v>
      </c>
      <c r="E697" s="1" t="str">
        <f t="shared" si="73"/>
        <v>Weekday</v>
      </c>
      <c r="F697">
        <v>4366</v>
      </c>
      <c r="G697" t="s">
        <v>339</v>
      </c>
      <c r="H697" t="s">
        <v>77</v>
      </c>
      <c r="I697" t="s">
        <v>27</v>
      </c>
      <c r="J697" t="s">
        <v>3</v>
      </c>
      <c r="K697" t="s">
        <v>4</v>
      </c>
      <c r="L697" t="s">
        <v>42</v>
      </c>
      <c r="M697">
        <v>365</v>
      </c>
      <c r="N697" t="s">
        <v>10</v>
      </c>
      <c r="O697" s="2">
        <v>94.75</v>
      </c>
      <c r="P697" s="2">
        <v>1</v>
      </c>
      <c r="Q697" s="2">
        <f t="shared" si="70"/>
        <v>94.75</v>
      </c>
      <c r="R697" s="2">
        <v>30.5699997</v>
      </c>
      <c r="S697" s="2">
        <f t="shared" si="74"/>
        <v>64.180000300000003</v>
      </c>
      <c r="T697" s="2">
        <f t="shared" si="75"/>
        <v>30.5699997</v>
      </c>
      <c r="U697" t="str">
        <f t="shared" si="76"/>
        <v>Jan</v>
      </c>
    </row>
    <row r="698" spans="1:21" x14ac:dyDescent="0.3">
      <c r="A698">
        <v>75823</v>
      </c>
      <c r="B698" s="1">
        <v>43844</v>
      </c>
      <c r="C698" s="1" t="str">
        <f t="shared" si="71"/>
        <v>14-Jan-20</v>
      </c>
      <c r="D698" s="1" t="str">
        <f t="shared" si="72"/>
        <v>Tuesday</v>
      </c>
      <c r="E698" s="1" t="str">
        <f t="shared" si="73"/>
        <v>Weekday</v>
      </c>
      <c r="F698">
        <v>19376</v>
      </c>
      <c r="G698" t="s">
        <v>569</v>
      </c>
      <c r="H698" t="s">
        <v>148</v>
      </c>
      <c r="I698" t="s">
        <v>27</v>
      </c>
      <c r="J698" t="s">
        <v>3</v>
      </c>
      <c r="K698" t="s">
        <v>44</v>
      </c>
      <c r="L698" t="s">
        <v>13</v>
      </c>
      <c r="M698">
        <v>1360</v>
      </c>
      <c r="N698" t="s">
        <v>14</v>
      </c>
      <c r="O698" s="2">
        <v>370</v>
      </c>
      <c r="P698" s="2">
        <v>1</v>
      </c>
      <c r="Q698" s="2">
        <f t="shared" si="70"/>
        <v>370</v>
      </c>
      <c r="R698" s="2">
        <v>249.0899963</v>
      </c>
      <c r="S698" s="2">
        <f t="shared" si="74"/>
        <v>120.9100037</v>
      </c>
      <c r="T698" s="2">
        <f t="shared" si="75"/>
        <v>249.0899963</v>
      </c>
      <c r="U698" t="str">
        <f t="shared" si="76"/>
        <v>Jan</v>
      </c>
    </row>
    <row r="699" spans="1:21" x14ac:dyDescent="0.3">
      <c r="A699">
        <v>19333</v>
      </c>
      <c r="B699" s="1">
        <v>43844</v>
      </c>
      <c r="C699" s="1" t="str">
        <f t="shared" si="71"/>
        <v>14-Jan-20</v>
      </c>
      <c r="D699" s="1" t="str">
        <f t="shared" si="72"/>
        <v>Tuesday</v>
      </c>
      <c r="E699" s="1" t="str">
        <f t="shared" si="73"/>
        <v>Weekday</v>
      </c>
      <c r="F699">
        <v>9813</v>
      </c>
      <c r="G699" t="s">
        <v>570</v>
      </c>
      <c r="H699" t="s">
        <v>1</v>
      </c>
      <c r="I699" t="s">
        <v>2</v>
      </c>
      <c r="J699" t="s">
        <v>3</v>
      </c>
      <c r="K699" t="s">
        <v>44</v>
      </c>
      <c r="L699" t="s">
        <v>42</v>
      </c>
      <c r="M699">
        <v>365</v>
      </c>
      <c r="N699" t="s">
        <v>10</v>
      </c>
      <c r="O699" s="2">
        <v>94.75</v>
      </c>
      <c r="P699" s="2">
        <v>5</v>
      </c>
      <c r="Q699" s="2">
        <f t="shared" si="70"/>
        <v>473.75</v>
      </c>
      <c r="R699" s="2">
        <v>152.8499985</v>
      </c>
      <c r="S699" s="2">
        <f t="shared" si="74"/>
        <v>320.90000150000003</v>
      </c>
      <c r="T699" s="2">
        <f t="shared" si="75"/>
        <v>30.5699997</v>
      </c>
      <c r="U699" t="str">
        <f t="shared" si="76"/>
        <v>Jan</v>
      </c>
    </row>
    <row r="700" spans="1:21" x14ac:dyDescent="0.3">
      <c r="A700">
        <v>15459</v>
      </c>
      <c r="B700" s="1">
        <v>43844</v>
      </c>
      <c r="C700" s="1" t="str">
        <f t="shared" si="71"/>
        <v>14-Jan-20</v>
      </c>
      <c r="D700" s="1" t="str">
        <f t="shared" si="72"/>
        <v>Tuesday</v>
      </c>
      <c r="E700" s="1" t="str">
        <f t="shared" si="73"/>
        <v>Weekday</v>
      </c>
      <c r="F700">
        <v>8674</v>
      </c>
      <c r="G700" t="s">
        <v>571</v>
      </c>
      <c r="H700" t="s">
        <v>572</v>
      </c>
      <c r="I700" t="s">
        <v>2</v>
      </c>
      <c r="J700" t="s">
        <v>3</v>
      </c>
      <c r="K700" t="s">
        <v>44</v>
      </c>
      <c r="L700" t="s">
        <v>42</v>
      </c>
      <c r="M700">
        <v>365</v>
      </c>
      <c r="N700" t="s">
        <v>10</v>
      </c>
      <c r="O700" s="2">
        <v>94.75</v>
      </c>
      <c r="P700" s="2">
        <v>5</v>
      </c>
      <c r="Q700" s="2">
        <f t="shared" si="70"/>
        <v>473.75</v>
      </c>
      <c r="R700" s="2">
        <v>152.8499985</v>
      </c>
      <c r="S700" s="2">
        <f t="shared" si="74"/>
        <v>320.90000150000003</v>
      </c>
      <c r="T700" s="2">
        <f t="shared" si="75"/>
        <v>30.5699997</v>
      </c>
      <c r="U700" t="str">
        <f t="shared" si="76"/>
        <v>Jan</v>
      </c>
    </row>
    <row r="701" spans="1:21" x14ac:dyDescent="0.3">
      <c r="A701">
        <v>13298</v>
      </c>
      <c r="B701" s="1">
        <v>43844</v>
      </c>
      <c r="C701" s="1" t="str">
        <f t="shared" si="71"/>
        <v>14-Jan-20</v>
      </c>
      <c r="D701" s="1" t="str">
        <f t="shared" si="72"/>
        <v>Tuesday</v>
      </c>
      <c r="E701" s="1" t="str">
        <f t="shared" si="73"/>
        <v>Weekday</v>
      </c>
      <c r="F701">
        <v>10549</v>
      </c>
      <c r="G701" t="s">
        <v>573</v>
      </c>
      <c r="H701" t="s">
        <v>574</v>
      </c>
      <c r="I701" t="s">
        <v>2</v>
      </c>
      <c r="J701" t="s">
        <v>3</v>
      </c>
      <c r="K701" t="s">
        <v>44</v>
      </c>
      <c r="L701" t="s">
        <v>42</v>
      </c>
      <c r="M701">
        <v>365</v>
      </c>
      <c r="N701" t="s">
        <v>10</v>
      </c>
      <c r="O701" s="2">
        <v>94.75</v>
      </c>
      <c r="P701" s="2">
        <v>4</v>
      </c>
      <c r="Q701" s="2">
        <f t="shared" si="70"/>
        <v>379</v>
      </c>
      <c r="R701" s="2">
        <v>122.2799988</v>
      </c>
      <c r="S701" s="2">
        <f t="shared" si="74"/>
        <v>256.72000120000001</v>
      </c>
      <c r="T701" s="2">
        <f t="shared" si="75"/>
        <v>30.5699997</v>
      </c>
      <c r="U701" t="str">
        <f t="shared" si="76"/>
        <v>Jan</v>
      </c>
    </row>
    <row r="702" spans="1:21" x14ac:dyDescent="0.3">
      <c r="A702">
        <v>13298</v>
      </c>
      <c r="B702" s="1">
        <v>43844</v>
      </c>
      <c r="C702" s="1" t="str">
        <f t="shared" si="71"/>
        <v>14-Jan-20</v>
      </c>
      <c r="D702" s="1" t="str">
        <f t="shared" si="72"/>
        <v>Tuesday</v>
      </c>
      <c r="E702" s="1" t="str">
        <f t="shared" si="73"/>
        <v>Weekday</v>
      </c>
      <c r="F702">
        <v>10549</v>
      </c>
      <c r="G702" t="s">
        <v>573</v>
      </c>
      <c r="H702" t="s">
        <v>574</v>
      </c>
      <c r="I702" t="s">
        <v>2</v>
      </c>
      <c r="J702" t="s">
        <v>3</v>
      </c>
      <c r="K702" t="s">
        <v>44</v>
      </c>
      <c r="L702" t="s">
        <v>109</v>
      </c>
      <c r="M702">
        <v>627</v>
      </c>
      <c r="N702" t="s">
        <v>6</v>
      </c>
      <c r="O702" s="2">
        <v>165</v>
      </c>
      <c r="P702" s="2">
        <v>4</v>
      </c>
      <c r="Q702" s="2">
        <f t="shared" si="70"/>
        <v>660</v>
      </c>
      <c r="R702" s="2">
        <v>490.9200136</v>
      </c>
      <c r="S702" s="2">
        <f t="shared" si="74"/>
        <v>169.0799864</v>
      </c>
      <c r="T702" s="2">
        <f t="shared" si="75"/>
        <v>122.7300034</v>
      </c>
      <c r="U702" t="str">
        <f t="shared" si="76"/>
        <v>Jan</v>
      </c>
    </row>
    <row r="703" spans="1:21" x14ac:dyDescent="0.3">
      <c r="A703">
        <v>16877</v>
      </c>
      <c r="B703" s="1">
        <v>43844</v>
      </c>
      <c r="C703" s="1" t="str">
        <f t="shared" si="71"/>
        <v>14-Jan-20</v>
      </c>
      <c r="D703" s="1" t="str">
        <f t="shared" si="72"/>
        <v>Tuesday</v>
      </c>
      <c r="E703" s="1" t="str">
        <f t="shared" si="73"/>
        <v>Weekday</v>
      </c>
      <c r="F703">
        <v>5929</v>
      </c>
      <c r="G703" t="s">
        <v>191</v>
      </c>
      <c r="H703" t="s">
        <v>22</v>
      </c>
      <c r="I703" t="s">
        <v>2</v>
      </c>
      <c r="J703" t="s">
        <v>3</v>
      </c>
      <c r="K703" t="s">
        <v>44</v>
      </c>
      <c r="L703" t="s">
        <v>85</v>
      </c>
      <c r="M703">
        <v>502</v>
      </c>
      <c r="N703" t="s">
        <v>65</v>
      </c>
      <c r="O703" s="2">
        <v>65</v>
      </c>
      <c r="P703" s="2">
        <v>4</v>
      </c>
      <c r="Q703" s="2">
        <f t="shared" si="70"/>
        <v>260</v>
      </c>
      <c r="R703" s="2">
        <v>134.39999388000001</v>
      </c>
      <c r="S703" s="2">
        <f t="shared" si="74"/>
        <v>125.60000611999999</v>
      </c>
      <c r="T703" s="2">
        <f t="shared" si="75"/>
        <v>33.599998470000003</v>
      </c>
      <c r="U703" t="str">
        <f t="shared" si="76"/>
        <v>Jan</v>
      </c>
    </row>
    <row r="704" spans="1:21" x14ac:dyDescent="0.3">
      <c r="A704">
        <v>15462</v>
      </c>
      <c r="B704" s="1">
        <v>43844</v>
      </c>
      <c r="C704" s="1" t="str">
        <f t="shared" si="71"/>
        <v>14-Jan-20</v>
      </c>
      <c r="D704" s="1" t="str">
        <f t="shared" si="72"/>
        <v>Tuesday</v>
      </c>
      <c r="E704" s="1" t="str">
        <f t="shared" si="73"/>
        <v>Weekday</v>
      </c>
      <c r="F704">
        <v>1325</v>
      </c>
      <c r="G704" t="s">
        <v>102</v>
      </c>
      <c r="H704" t="s">
        <v>575</v>
      </c>
      <c r="I704" t="s">
        <v>2</v>
      </c>
      <c r="J704" t="s">
        <v>3</v>
      </c>
      <c r="K704" t="s">
        <v>44</v>
      </c>
      <c r="L704" t="s">
        <v>104</v>
      </c>
      <c r="M704">
        <v>273</v>
      </c>
      <c r="N704" t="s">
        <v>65</v>
      </c>
      <c r="O704" s="2">
        <v>54.99</v>
      </c>
      <c r="P704" s="2">
        <v>5</v>
      </c>
      <c r="Q704" s="2">
        <f t="shared" si="70"/>
        <v>274.95</v>
      </c>
      <c r="R704" s="2">
        <v>129.15000915000002</v>
      </c>
      <c r="S704" s="2">
        <f t="shared" si="74"/>
        <v>145.79999084999997</v>
      </c>
      <c r="T704" s="2">
        <f t="shared" si="75"/>
        <v>25.830001830000004</v>
      </c>
      <c r="U704" t="str">
        <f t="shared" si="76"/>
        <v>Jan</v>
      </c>
    </row>
    <row r="705" spans="1:21" x14ac:dyDescent="0.3">
      <c r="A705">
        <v>906</v>
      </c>
      <c r="B705" s="1">
        <v>43844</v>
      </c>
      <c r="C705" s="1" t="str">
        <f t="shared" si="71"/>
        <v>14-Jan-20</v>
      </c>
      <c r="D705" s="1" t="str">
        <f t="shared" si="72"/>
        <v>Tuesday</v>
      </c>
      <c r="E705" s="1" t="str">
        <f t="shared" si="73"/>
        <v>Weekday</v>
      </c>
      <c r="F705">
        <v>7141</v>
      </c>
      <c r="G705" t="s">
        <v>390</v>
      </c>
      <c r="H705" t="s">
        <v>284</v>
      </c>
      <c r="I705" t="s">
        <v>2</v>
      </c>
      <c r="J705" t="s">
        <v>3</v>
      </c>
      <c r="K705" t="s">
        <v>44</v>
      </c>
      <c r="L705" t="s">
        <v>439</v>
      </c>
      <c r="M705">
        <v>886</v>
      </c>
      <c r="N705" t="s">
        <v>6</v>
      </c>
      <c r="O705" s="2">
        <v>52.99</v>
      </c>
      <c r="P705" s="2">
        <v>2</v>
      </c>
      <c r="Q705" s="2">
        <f t="shared" si="70"/>
        <v>105.98</v>
      </c>
      <c r="R705" s="2">
        <v>71.72000122</v>
      </c>
      <c r="S705" s="2">
        <f t="shared" si="74"/>
        <v>34.259998780000004</v>
      </c>
      <c r="T705" s="2">
        <f t="shared" si="75"/>
        <v>35.86000061</v>
      </c>
      <c r="U705" t="str">
        <f t="shared" si="76"/>
        <v>Jan</v>
      </c>
    </row>
    <row r="706" spans="1:21" x14ac:dyDescent="0.3">
      <c r="A706">
        <v>75876</v>
      </c>
      <c r="B706" s="1">
        <v>43844</v>
      </c>
      <c r="C706" s="1" t="str">
        <f t="shared" si="71"/>
        <v>14-Jan-20</v>
      </c>
      <c r="D706" s="1" t="str">
        <f t="shared" si="72"/>
        <v>Tuesday</v>
      </c>
      <c r="E706" s="1" t="str">
        <f t="shared" si="73"/>
        <v>Weekday</v>
      </c>
      <c r="F706">
        <v>19429</v>
      </c>
      <c r="G706" t="s">
        <v>311</v>
      </c>
      <c r="H706" t="s">
        <v>576</v>
      </c>
      <c r="I706" t="s">
        <v>2</v>
      </c>
      <c r="J706" t="s">
        <v>3</v>
      </c>
      <c r="K706" t="s">
        <v>44</v>
      </c>
      <c r="L706" t="s">
        <v>13</v>
      </c>
      <c r="M706">
        <v>1360</v>
      </c>
      <c r="N706" t="s">
        <v>14</v>
      </c>
      <c r="O706" s="2">
        <v>370</v>
      </c>
      <c r="P706" s="2">
        <v>1</v>
      </c>
      <c r="Q706" s="2">
        <f t="shared" ref="Q706:Q769" si="77">O706*P706</f>
        <v>370</v>
      </c>
      <c r="R706" s="2">
        <v>249.0899963</v>
      </c>
      <c r="S706" s="2">
        <f t="shared" si="74"/>
        <v>120.9100037</v>
      </c>
      <c r="T706" s="2">
        <f t="shared" si="75"/>
        <v>249.0899963</v>
      </c>
      <c r="U706" t="str">
        <f t="shared" si="76"/>
        <v>Jan</v>
      </c>
    </row>
    <row r="707" spans="1:21" x14ac:dyDescent="0.3">
      <c r="A707">
        <v>13225</v>
      </c>
      <c r="B707" s="1">
        <v>43843</v>
      </c>
      <c r="C707" s="1" t="str">
        <f t="shared" ref="C707:C770" si="78">TEXT(B707,"dd-mmm-yy")</f>
        <v>13-Jan-20</v>
      </c>
      <c r="D707" s="1" t="str">
        <f t="shared" ref="D707:D770" si="79">TEXT(B707,"dddd")</f>
        <v>Monday</v>
      </c>
      <c r="E707" s="1" t="str">
        <f t="shared" ref="E707:E770" si="80">IF(WEEKDAY(B707,2)&gt;5,"Weekend","Weekday")</f>
        <v>Weekday</v>
      </c>
      <c r="F707">
        <v>1491</v>
      </c>
      <c r="G707" t="s">
        <v>7</v>
      </c>
      <c r="H707" t="s">
        <v>30</v>
      </c>
      <c r="I707" t="s">
        <v>27</v>
      </c>
      <c r="J707" t="s">
        <v>28</v>
      </c>
      <c r="K707" t="s">
        <v>4</v>
      </c>
      <c r="L707" t="s">
        <v>104</v>
      </c>
      <c r="M707">
        <v>273</v>
      </c>
      <c r="N707" t="s">
        <v>65</v>
      </c>
      <c r="O707" s="2">
        <v>54.99</v>
      </c>
      <c r="P707" s="2">
        <v>1</v>
      </c>
      <c r="Q707" s="2">
        <f t="shared" si="77"/>
        <v>54.99</v>
      </c>
      <c r="R707" s="2">
        <v>25.83000183</v>
      </c>
      <c r="S707" s="2">
        <f t="shared" ref="S707:S770" si="81">Q707-R707</f>
        <v>29.159998170000001</v>
      </c>
      <c r="T707" s="2">
        <f t="shared" ref="T707:T770" si="82">IF(P707&gt;0,R707/P707,0)</f>
        <v>25.83000183</v>
      </c>
      <c r="U707" t="str">
        <f t="shared" ref="U707:U770" si="83">TEXT(B707,"mmm")</f>
        <v>Jan</v>
      </c>
    </row>
    <row r="708" spans="1:21" x14ac:dyDescent="0.3">
      <c r="A708">
        <v>14551</v>
      </c>
      <c r="B708" s="1">
        <v>43843</v>
      </c>
      <c r="C708" s="1" t="str">
        <f t="shared" si="78"/>
        <v>13-Jan-20</v>
      </c>
      <c r="D708" s="1" t="str">
        <f t="shared" si="79"/>
        <v>Monday</v>
      </c>
      <c r="E708" s="1" t="str">
        <f t="shared" si="80"/>
        <v>Weekday</v>
      </c>
      <c r="F708">
        <v>2028</v>
      </c>
      <c r="G708" t="s">
        <v>7</v>
      </c>
      <c r="H708" t="s">
        <v>30</v>
      </c>
      <c r="I708" t="s">
        <v>27</v>
      </c>
      <c r="J708" t="s">
        <v>28</v>
      </c>
      <c r="K708" t="s">
        <v>4</v>
      </c>
      <c r="L708" t="s">
        <v>42</v>
      </c>
      <c r="M708">
        <v>365</v>
      </c>
      <c r="N708" t="s">
        <v>10</v>
      </c>
      <c r="O708" s="2">
        <v>94.75</v>
      </c>
      <c r="P708" s="2">
        <v>1</v>
      </c>
      <c r="Q708" s="2">
        <f t="shared" si="77"/>
        <v>94.75</v>
      </c>
      <c r="R708" s="2">
        <v>30.5699997</v>
      </c>
      <c r="S708" s="2">
        <f t="shared" si="81"/>
        <v>64.180000300000003</v>
      </c>
      <c r="T708" s="2">
        <f t="shared" si="82"/>
        <v>30.5699997</v>
      </c>
      <c r="U708" t="str">
        <f t="shared" si="83"/>
        <v>Jan</v>
      </c>
    </row>
    <row r="709" spans="1:21" x14ac:dyDescent="0.3">
      <c r="A709">
        <v>11209</v>
      </c>
      <c r="B709" s="1">
        <v>43843</v>
      </c>
      <c r="C709" s="1" t="str">
        <f t="shared" si="78"/>
        <v>13-Jan-20</v>
      </c>
      <c r="D709" s="1" t="str">
        <f t="shared" si="79"/>
        <v>Monday</v>
      </c>
      <c r="E709" s="1" t="str">
        <f t="shared" si="80"/>
        <v>Weekday</v>
      </c>
      <c r="F709">
        <v>7202</v>
      </c>
      <c r="G709" t="s">
        <v>7</v>
      </c>
      <c r="H709" t="s">
        <v>30</v>
      </c>
      <c r="I709" t="s">
        <v>27</v>
      </c>
      <c r="J709" t="s">
        <v>28</v>
      </c>
      <c r="K709" t="s">
        <v>4</v>
      </c>
      <c r="L709" t="s">
        <v>9</v>
      </c>
      <c r="M709">
        <v>403</v>
      </c>
      <c r="N709" t="s">
        <v>10</v>
      </c>
      <c r="O709" s="2">
        <v>133.37</v>
      </c>
      <c r="P709" s="2">
        <v>1</v>
      </c>
      <c r="Q709" s="2">
        <f t="shared" si="77"/>
        <v>133.37</v>
      </c>
      <c r="R709" s="2">
        <v>84.590000149999995</v>
      </c>
      <c r="S709" s="2">
        <f t="shared" si="81"/>
        <v>48.77999985000001</v>
      </c>
      <c r="T709" s="2">
        <f t="shared" si="82"/>
        <v>84.590000149999995</v>
      </c>
      <c r="U709" t="str">
        <f t="shared" si="83"/>
        <v>Jan</v>
      </c>
    </row>
    <row r="710" spans="1:21" x14ac:dyDescent="0.3">
      <c r="A710">
        <v>13232</v>
      </c>
      <c r="B710" s="1">
        <v>43843</v>
      </c>
      <c r="C710" s="1" t="str">
        <f t="shared" si="78"/>
        <v>13-Jan-20</v>
      </c>
      <c r="D710" s="1" t="str">
        <f t="shared" si="79"/>
        <v>Monday</v>
      </c>
      <c r="E710" s="1" t="str">
        <f t="shared" si="80"/>
        <v>Weekday</v>
      </c>
      <c r="F710">
        <v>9619</v>
      </c>
      <c r="G710" t="s">
        <v>7</v>
      </c>
      <c r="H710" t="s">
        <v>30</v>
      </c>
      <c r="I710" t="s">
        <v>27</v>
      </c>
      <c r="J710" t="s">
        <v>28</v>
      </c>
      <c r="K710" t="s">
        <v>4</v>
      </c>
      <c r="L710" t="s">
        <v>9</v>
      </c>
      <c r="M710">
        <v>403</v>
      </c>
      <c r="N710" t="s">
        <v>10</v>
      </c>
      <c r="O710" s="2">
        <v>133.37</v>
      </c>
      <c r="P710" s="2">
        <v>1</v>
      </c>
      <c r="Q710" s="2">
        <f t="shared" si="77"/>
        <v>133.37</v>
      </c>
      <c r="R710" s="2">
        <v>84.590000149999995</v>
      </c>
      <c r="S710" s="2">
        <f t="shared" si="81"/>
        <v>48.77999985000001</v>
      </c>
      <c r="T710" s="2">
        <f t="shared" si="82"/>
        <v>84.590000149999995</v>
      </c>
      <c r="U710" t="str">
        <f t="shared" si="83"/>
        <v>Jan</v>
      </c>
    </row>
    <row r="711" spans="1:21" x14ac:dyDescent="0.3">
      <c r="A711">
        <v>17506</v>
      </c>
      <c r="B711" s="1">
        <v>43843</v>
      </c>
      <c r="C711" s="1" t="str">
        <f t="shared" si="78"/>
        <v>13-Jan-20</v>
      </c>
      <c r="D711" s="1" t="str">
        <f t="shared" si="79"/>
        <v>Monday</v>
      </c>
      <c r="E711" s="1" t="str">
        <f t="shared" si="80"/>
        <v>Weekday</v>
      </c>
      <c r="F711">
        <v>9876</v>
      </c>
      <c r="G711" t="s">
        <v>7</v>
      </c>
      <c r="H711" t="s">
        <v>84</v>
      </c>
      <c r="I711" t="s">
        <v>27</v>
      </c>
      <c r="J711" t="s">
        <v>3</v>
      </c>
      <c r="K711" t="s">
        <v>4</v>
      </c>
      <c r="L711" t="s">
        <v>57</v>
      </c>
      <c r="M711">
        <v>191</v>
      </c>
      <c r="N711" t="s">
        <v>65</v>
      </c>
      <c r="O711" s="2">
        <v>85</v>
      </c>
      <c r="P711" s="2">
        <v>1</v>
      </c>
      <c r="Q711" s="2">
        <f t="shared" si="77"/>
        <v>85</v>
      </c>
      <c r="R711" s="2">
        <v>54.779998800000001</v>
      </c>
      <c r="S711" s="2">
        <f t="shared" si="81"/>
        <v>30.220001199999999</v>
      </c>
      <c r="T711" s="2">
        <f t="shared" si="82"/>
        <v>54.779998800000001</v>
      </c>
      <c r="U711" t="str">
        <f t="shared" si="83"/>
        <v>Jan</v>
      </c>
    </row>
    <row r="712" spans="1:21" x14ac:dyDescent="0.3">
      <c r="A712">
        <v>13263</v>
      </c>
      <c r="B712" s="1">
        <v>43843</v>
      </c>
      <c r="C712" s="1" t="str">
        <f t="shared" si="78"/>
        <v>13-Jan-20</v>
      </c>
      <c r="D712" s="1" t="str">
        <f t="shared" si="79"/>
        <v>Monday</v>
      </c>
      <c r="E712" s="1" t="str">
        <f t="shared" si="80"/>
        <v>Weekday</v>
      </c>
      <c r="F712">
        <v>10057</v>
      </c>
      <c r="G712" t="s">
        <v>577</v>
      </c>
      <c r="H712" t="s">
        <v>84</v>
      </c>
      <c r="I712" t="s">
        <v>27</v>
      </c>
      <c r="J712" t="s">
        <v>3</v>
      </c>
      <c r="K712" t="s">
        <v>4</v>
      </c>
      <c r="L712" t="s">
        <v>9</v>
      </c>
      <c r="M712">
        <v>403</v>
      </c>
      <c r="N712" t="s">
        <v>10</v>
      </c>
      <c r="O712" s="2">
        <v>133.37</v>
      </c>
      <c r="P712" s="2">
        <v>1</v>
      </c>
      <c r="Q712" s="2">
        <f t="shared" si="77"/>
        <v>133.37</v>
      </c>
      <c r="R712" s="2">
        <v>84.590000149999995</v>
      </c>
      <c r="S712" s="2">
        <f t="shared" si="81"/>
        <v>48.77999985000001</v>
      </c>
      <c r="T712" s="2">
        <f t="shared" si="82"/>
        <v>84.590000149999995</v>
      </c>
      <c r="U712" t="str">
        <f t="shared" si="83"/>
        <v>Jan</v>
      </c>
    </row>
    <row r="713" spans="1:21" x14ac:dyDescent="0.3">
      <c r="A713">
        <v>3130</v>
      </c>
      <c r="B713" s="1">
        <v>43843</v>
      </c>
      <c r="C713" s="1" t="str">
        <f t="shared" si="78"/>
        <v>13-Jan-20</v>
      </c>
      <c r="D713" s="1" t="str">
        <f t="shared" si="79"/>
        <v>Monday</v>
      </c>
      <c r="E713" s="1" t="str">
        <f t="shared" si="80"/>
        <v>Weekday</v>
      </c>
      <c r="F713">
        <v>12069</v>
      </c>
      <c r="G713" t="s">
        <v>578</v>
      </c>
      <c r="H713" t="s">
        <v>63</v>
      </c>
      <c r="I713" t="s">
        <v>27</v>
      </c>
      <c r="J713" t="s">
        <v>3</v>
      </c>
      <c r="K713" t="s">
        <v>4</v>
      </c>
      <c r="L713" t="s">
        <v>85</v>
      </c>
      <c r="M713">
        <v>502</v>
      </c>
      <c r="N713" t="s">
        <v>65</v>
      </c>
      <c r="O713" s="2">
        <v>65</v>
      </c>
      <c r="P713" s="2">
        <v>3</v>
      </c>
      <c r="Q713" s="2">
        <f t="shared" si="77"/>
        <v>195</v>
      </c>
      <c r="R713" s="2">
        <v>100.79999541000001</v>
      </c>
      <c r="S713" s="2">
        <f t="shared" si="81"/>
        <v>94.200004589999992</v>
      </c>
      <c r="T713" s="2">
        <f t="shared" si="82"/>
        <v>33.599998470000003</v>
      </c>
      <c r="U713" t="str">
        <f t="shared" si="83"/>
        <v>Jan</v>
      </c>
    </row>
    <row r="714" spans="1:21" x14ac:dyDescent="0.3">
      <c r="A714">
        <v>75877</v>
      </c>
      <c r="B714" s="1">
        <v>43843</v>
      </c>
      <c r="C714" s="1" t="str">
        <f t="shared" si="78"/>
        <v>13-Jan-20</v>
      </c>
      <c r="D714" s="1" t="str">
        <f t="shared" si="79"/>
        <v>Monday</v>
      </c>
      <c r="E714" s="1" t="str">
        <f t="shared" si="80"/>
        <v>Weekday</v>
      </c>
      <c r="F714">
        <v>19430</v>
      </c>
      <c r="G714" t="s">
        <v>346</v>
      </c>
      <c r="H714" t="s">
        <v>148</v>
      </c>
      <c r="I714" t="s">
        <v>27</v>
      </c>
      <c r="J714" t="s">
        <v>3</v>
      </c>
      <c r="K714" t="s">
        <v>4</v>
      </c>
      <c r="L714" t="s">
        <v>13</v>
      </c>
      <c r="M714">
        <v>1360</v>
      </c>
      <c r="N714" t="s">
        <v>14</v>
      </c>
      <c r="O714" s="2">
        <v>370</v>
      </c>
      <c r="P714" s="2">
        <v>1</v>
      </c>
      <c r="Q714" s="2">
        <f t="shared" si="77"/>
        <v>370</v>
      </c>
      <c r="R714" s="2">
        <v>249.0899963</v>
      </c>
      <c r="S714" s="2">
        <f t="shared" si="81"/>
        <v>120.9100037</v>
      </c>
      <c r="T714" s="2">
        <f t="shared" si="82"/>
        <v>249.0899963</v>
      </c>
      <c r="U714" t="str">
        <f t="shared" si="83"/>
        <v>Jan</v>
      </c>
    </row>
    <row r="715" spans="1:21" x14ac:dyDescent="0.3">
      <c r="A715">
        <v>75824</v>
      </c>
      <c r="B715" s="1">
        <v>43843</v>
      </c>
      <c r="C715" s="1" t="str">
        <f t="shared" si="78"/>
        <v>13-Jan-20</v>
      </c>
      <c r="D715" s="1" t="str">
        <f t="shared" si="79"/>
        <v>Monday</v>
      </c>
      <c r="E715" s="1" t="str">
        <f t="shared" si="80"/>
        <v>Weekday</v>
      </c>
      <c r="F715">
        <v>19377</v>
      </c>
      <c r="G715" t="s">
        <v>232</v>
      </c>
      <c r="H715" t="s">
        <v>166</v>
      </c>
      <c r="I715" t="s">
        <v>2</v>
      </c>
      <c r="J715" t="s">
        <v>3</v>
      </c>
      <c r="K715" t="s">
        <v>4</v>
      </c>
      <c r="L715" t="s">
        <v>13</v>
      </c>
      <c r="M715">
        <v>1360</v>
      </c>
      <c r="N715" t="s">
        <v>14</v>
      </c>
      <c r="O715" s="2">
        <v>370</v>
      </c>
      <c r="P715" s="2">
        <v>1</v>
      </c>
      <c r="Q715" s="2">
        <f t="shared" si="77"/>
        <v>370</v>
      </c>
      <c r="R715" s="2">
        <v>249.0899963</v>
      </c>
      <c r="S715" s="2">
        <f t="shared" si="81"/>
        <v>120.9100037</v>
      </c>
      <c r="T715" s="2">
        <f t="shared" si="82"/>
        <v>249.0899963</v>
      </c>
      <c r="U715" t="str">
        <f t="shared" si="83"/>
        <v>Jan</v>
      </c>
    </row>
    <row r="716" spans="1:21" x14ac:dyDescent="0.3">
      <c r="A716">
        <v>67275</v>
      </c>
      <c r="B716" s="1">
        <v>43843</v>
      </c>
      <c r="C716" s="1" t="str">
        <f t="shared" si="78"/>
        <v>13-Jan-20</v>
      </c>
      <c r="D716" s="1" t="str">
        <f t="shared" si="79"/>
        <v>Monday</v>
      </c>
      <c r="E716" s="1" t="str">
        <f t="shared" si="80"/>
        <v>Weekday</v>
      </c>
      <c r="F716">
        <v>4195</v>
      </c>
      <c r="G716" t="s">
        <v>190</v>
      </c>
      <c r="H716" t="s">
        <v>217</v>
      </c>
      <c r="I716" t="s">
        <v>2</v>
      </c>
      <c r="J716" t="s">
        <v>3</v>
      </c>
      <c r="K716" t="s">
        <v>44</v>
      </c>
      <c r="L716" t="s">
        <v>109</v>
      </c>
      <c r="M716">
        <v>627</v>
      </c>
      <c r="N716" t="s">
        <v>6</v>
      </c>
      <c r="O716" s="2">
        <v>165</v>
      </c>
      <c r="P716" s="2">
        <v>4</v>
      </c>
      <c r="Q716" s="2">
        <f t="shared" si="77"/>
        <v>660</v>
      </c>
      <c r="R716" s="2">
        <v>490.9200136</v>
      </c>
      <c r="S716" s="2">
        <f t="shared" si="81"/>
        <v>169.0799864</v>
      </c>
      <c r="T716" s="2">
        <f t="shared" si="82"/>
        <v>122.7300034</v>
      </c>
      <c r="U716" t="str">
        <f t="shared" si="83"/>
        <v>Jan</v>
      </c>
    </row>
    <row r="717" spans="1:21" x14ac:dyDescent="0.3">
      <c r="A717">
        <v>17524</v>
      </c>
      <c r="B717" s="1">
        <v>43843</v>
      </c>
      <c r="C717" s="1" t="str">
        <f t="shared" si="78"/>
        <v>13-Jan-20</v>
      </c>
      <c r="D717" s="1" t="str">
        <f t="shared" si="79"/>
        <v>Monday</v>
      </c>
      <c r="E717" s="1" t="str">
        <f t="shared" si="80"/>
        <v>Weekday</v>
      </c>
      <c r="F717">
        <v>9096</v>
      </c>
      <c r="G717" t="s">
        <v>238</v>
      </c>
      <c r="H717" t="s">
        <v>34</v>
      </c>
      <c r="I717" t="s">
        <v>2</v>
      </c>
      <c r="J717" t="s">
        <v>3</v>
      </c>
      <c r="K717" t="s">
        <v>4</v>
      </c>
      <c r="L717" t="s">
        <v>42</v>
      </c>
      <c r="M717">
        <v>365</v>
      </c>
      <c r="N717" t="s">
        <v>10</v>
      </c>
      <c r="O717" s="2">
        <v>94.75</v>
      </c>
      <c r="P717" s="2">
        <v>5</v>
      </c>
      <c r="Q717" s="2">
        <f t="shared" si="77"/>
        <v>473.75</v>
      </c>
      <c r="R717" s="2">
        <v>152.8499985</v>
      </c>
      <c r="S717" s="2">
        <f t="shared" si="81"/>
        <v>320.90000150000003</v>
      </c>
      <c r="T717" s="2">
        <f t="shared" si="82"/>
        <v>30.5699997</v>
      </c>
      <c r="U717" t="str">
        <f t="shared" si="83"/>
        <v>Jan</v>
      </c>
    </row>
    <row r="718" spans="1:21" x14ac:dyDescent="0.3">
      <c r="A718">
        <v>44442</v>
      </c>
      <c r="B718" s="1">
        <v>43843</v>
      </c>
      <c r="C718" s="1" t="str">
        <f t="shared" si="78"/>
        <v>13-Jan-20</v>
      </c>
      <c r="D718" s="1" t="str">
        <f t="shared" si="79"/>
        <v>Monday</v>
      </c>
      <c r="E718" s="1" t="str">
        <f t="shared" si="80"/>
        <v>Weekday</v>
      </c>
      <c r="F718">
        <v>2719</v>
      </c>
      <c r="G718" t="s">
        <v>7</v>
      </c>
      <c r="H718" t="s">
        <v>8</v>
      </c>
      <c r="I718" t="s">
        <v>2</v>
      </c>
      <c r="J718" t="s">
        <v>3</v>
      </c>
      <c r="K718" t="s">
        <v>4</v>
      </c>
      <c r="L718" t="s">
        <v>42</v>
      </c>
      <c r="M718">
        <v>365</v>
      </c>
      <c r="N718" t="s">
        <v>10</v>
      </c>
      <c r="O718" s="2">
        <v>94.75</v>
      </c>
      <c r="P718" s="2">
        <v>5</v>
      </c>
      <c r="Q718" s="2">
        <f t="shared" si="77"/>
        <v>473.75</v>
      </c>
      <c r="R718" s="2">
        <v>152.8499985</v>
      </c>
      <c r="S718" s="2">
        <f t="shared" si="81"/>
        <v>320.90000150000003</v>
      </c>
      <c r="T718" s="2">
        <f t="shared" si="82"/>
        <v>30.5699997</v>
      </c>
      <c r="U718" t="str">
        <f t="shared" si="83"/>
        <v>Jan</v>
      </c>
    </row>
    <row r="719" spans="1:21" x14ac:dyDescent="0.3">
      <c r="A719">
        <v>54488</v>
      </c>
      <c r="B719" s="1">
        <v>43843</v>
      </c>
      <c r="C719" s="1" t="str">
        <f t="shared" si="78"/>
        <v>13-Jan-20</v>
      </c>
      <c r="D719" s="1" t="str">
        <f t="shared" si="79"/>
        <v>Monday</v>
      </c>
      <c r="E719" s="1" t="str">
        <f t="shared" si="80"/>
        <v>Weekday</v>
      </c>
      <c r="F719">
        <v>7534</v>
      </c>
      <c r="G719" t="s">
        <v>7</v>
      </c>
      <c r="H719" t="s">
        <v>579</v>
      </c>
      <c r="I719" t="s">
        <v>2</v>
      </c>
      <c r="J719" t="s">
        <v>3</v>
      </c>
      <c r="K719" t="s">
        <v>44</v>
      </c>
      <c r="L719" t="s">
        <v>85</v>
      </c>
      <c r="M719">
        <v>502</v>
      </c>
      <c r="N719" t="s">
        <v>65</v>
      </c>
      <c r="O719" s="2">
        <v>65</v>
      </c>
      <c r="P719" s="2">
        <v>2</v>
      </c>
      <c r="Q719" s="2">
        <f t="shared" si="77"/>
        <v>130</v>
      </c>
      <c r="R719" s="2">
        <v>67.199996940000005</v>
      </c>
      <c r="S719" s="2">
        <f t="shared" si="81"/>
        <v>62.800003059999995</v>
      </c>
      <c r="T719" s="2">
        <f t="shared" si="82"/>
        <v>33.599998470000003</v>
      </c>
      <c r="U719" t="str">
        <f t="shared" si="83"/>
        <v>Jan</v>
      </c>
    </row>
    <row r="720" spans="1:21" x14ac:dyDescent="0.3">
      <c r="A720">
        <v>71192</v>
      </c>
      <c r="B720" s="1">
        <v>43842</v>
      </c>
      <c r="C720" s="1" t="str">
        <f t="shared" si="78"/>
        <v>12-Jan-20</v>
      </c>
      <c r="D720" s="1" t="str">
        <f t="shared" si="79"/>
        <v>Sunday</v>
      </c>
      <c r="E720" s="1" t="str">
        <f t="shared" si="80"/>
        <v>Weekend</v>
      </c>
      <c r="F720">
        <v>14745</v>
      </c>
      <c r="G720" t="s">
        <v>11</v>
      </c>
      <c r="H720" t="s">
        <v>146</v>
      </c>
      <c r="I720" t="s">
        <v>27</v>
      </c>
      <c r="J720" t="s">
        <v>28</v>
      </c>
      <c r="K720" t="s">
        <v>29</v>
      </c>
      <c r="L720" t="s">
        <v>64</v>
      </c>
      <c r="M720">
        <v>1353</v>
      </c>
      <c r="N720" t="s">
        <v>65</v>
      </c>
      <c r="O720" s="2">
        <v>9.59</v>
      </c>
      <c r="P720" s="2">
        <v>1</v>
      </c>
      <c r="Q720" s="2">
        <f t="shared" si="77"/>
        <v>9.59</v>
      </c>
      <c r="R720" s="2">
        <v>3.6100006100000002</v>
      </c>
      <c r="S720" s="2">
        <f t="shared" si="81"/>
        <v>5.9799993899999997</v>
      </c>
      <c r="T720" s="2">
        <f t="shared" si="82"/>
        <v>3.6100006100000002</v>
      </c>
      <c r="U720" t="str">
        <f t="shared" si="83"/>
        <v>Jan</v>
      </c>
    </row>
    <row r="721" spans="1:21" x14ac:dyDescent="0.3">
      <c r="A721">
        <v>75825</v>
      </c>
      <c r="B721" s="1">
        <v>43842</v>
      </c>
      <c r="C721" s="1" t="str">
        <f t="shared" si="78"/>
        <v>12-Jan-20</v>
      </c>
      <c r="D721" s="1" t="str">
        <f t="shared" si="79"/>
        <v>Sunday</v>
      </c>
      <c r="E721" s="1" t="str">
        <f t="shared" si="80"/>
        <v>Weekend</v>
      </c>
      <c r="F721">
        <v>19378</v>
      </c>
      <c r="G721" t="s">
        <v>580</v>
      </c>
      <c r="H721" t="s">
        <v>39</v>
      </c>
      <c r="I721" t="s">
        <v>27</v>
      </c>
      <c r="J721" t="s">
        <v>28</v>
      </c>
      <c r="K721" t="s">
        <v>4</v>
      </c>
      <c r="L721" t="s">
        <v>13</v>
      </c>
      <c r="M721">
        <v>1360</v>
      </c>
      <c r="N721" t="s">
        <v>14</v>
      </c>
      <c r="O721" s="2">
        <v>370</v>
      </c>
      <c r="P721" s="2">
        <v>1</v>
      </c>
      <c r="Q721" s="2">
        <f t="shared" si="77"/>
        <v>370</v>
      </c>
      <c r="R721" s="2">
        <v>249.0899963</v>
      </c>
      <c r="S721" s="2">
        <f t="shared" si="81"/>
        <v>120.9100037</v>
      </c>
      <c r="T721" s="2">
        <f t="shared" si="82"/>
        <v>249.0899963</v>
      </c>
      <c r="U721" t="str">
        <f t="shared" si="83"/>
        <v>Jan</v>
      </c>
    </row>
    <row r="722" spans="1:21" x14ac:dyDescent="0.3">
      <c r="A722">
        <v>75840</v>
      </c>
      <c r="B722" s="1">
        <v>43842</v>
      </c>
      <c r="C722" s="1" t="str">
        <f t="shared" si="78"/>
        <v>12-Jan-20</v>
      </c>
      <c r="D722" s="1" t="str">
        <f t="shared" si="79"/>
        <v>Sunday</v>
      </c>
      <c r="E722" s="1" t="str">
        <f t="shared" si="80"/>
        <v>Weekend</v>
      </c>
      <c r="F722">
        <v>19393</v>
      </c>
      <c r="G722" t="s">
        <v>581</v>
      </c>
      <c r="H722" t="s">
        <v>39</v>
      </c>
      <c r="I722" t="s">
        <v>27</v>
      </c>
      <c r="J722" t="s">
        <v>28</v>
      </c>
      <c r="K722" t="s">
        <v>29</v>
      </c>
      <c r="L722" t="s">
        <v>13</v>
      </c>
      <c r="M722">
        <v>1360</v>
      </c>
      <c r="N722" t="s">
        <v>14</v>
      </c>
      <c r="O722" s="2">
        <v>370</v>
      </c>
      <c r="P722" s="2">
        <v>1</v>
      </c>
      <c r="Q722" s="2">
        <f t="shared" si="77"/>
        <v>370</v>
      </c>
      <c r="R722" s="2">
        <v>249.0899963</v>
      </c>
      <c r="S722" s="2">
        <f t="shared" si="81"/>
        <v>120.9100037</v>
      </c>
      <c r="T722" s="2">
        <f t="shared" si="82"/>
        <v>249.0899963</v>
      </c>
      <c r="U722" t="str">
        <f t="shared" si="83"/>
        <v>Jan</v>
      </c>
    </row>
    <row r="723" spans="1:21" x14ac:dyDescent="0.3">
      <c r="A723">
        <v>75902</v>
      </c>
      <c r="B723" s="1">
        <v>43842</v>
      </c>
      <c r="C723" s="1" t="str">
        <f t="shared" si="78"/>
        <v>12-Jan-20</v>
      </c>
      <c r="D723" s="1" t="str">
        <f t="shared" si="79"/>
        <v>Sunday</v>
      </c>
      <c r="E723" s="1" t="str">
        <f t="shared" si="80"/>
        <v>Weekend</v>
      </c>
      <c r="F723">
        <v>19455</v>
      </c>
      <c r="G723" t="s">
        <v>582</v>
      </c>
      <c r="H723" t="s">
        <v>39</v>
      </c>
      <c r="I723" t="s">
        <v>27</v>
      </c>
      <c r="J723" t="s">
        <v>28</v>
      </c>
      <c r="K723" t="s">
        <v>4</v>
      </c>
      <c r="L723" t="s">
        <v>13</v>
      </c>
      <c r="M723">
        <v>1360</v>
      </c>
      <c r="N723" t="s">
        <v>14</v>
      </c>
      <c r="O723" s="2">
        <v>370</v>
      </c>
      <c r="P723" s="2">
        <v>1</v>
      </c>
      <c r="Q723" s="2">
        <f t="shared" si="77"/>
        <v>370</v>
      </c>
      <c r="R723" s="2">
        <v>249.0899963</v>
      </c>
      <c r="S723" s="2">
        <f t="shared" si="81"/>
        <v>120.9100037</v>
      </c>
      <c r="T723" s="2">
        <f t="shared" si="82"/>
        <v>249.0899963</v>
      </c>
      <c r="U723" t="str">
        <f t="shared" si="83"/>
        <v>Jan</v>
      </c>
    </row>
    <row r="724" spans="1:21" x14ac:dyDescent="0.3">
      <c r="A724">
        <v>14064</v>
      </c>
      <c r="B724" s="1">
        <v>43842</v>
      </c>
      <c r="C724" s="1" t="str">
        <f t="shared" si="78"/>
        <v>12-Jan-20</v>
      </c>
      <c r="D724" s="1" t="str">
        <f t="shared" si="79"/>
        <v>Sunday</v>
      </c>
      <c r="E724" s="1" t="str">
        <f t="shared" si="80"/>
        <v>Weekend</v>
      </c>
      <c r="F724">
        <v>9342</v>
      </c>
      <c r="G724" t="s">
        <v>583</v>
      </c>
      <c r="H724" t="s">
        <v>30</v>
      </c>
      <c r="I724" t="s">
        <v>27</v>
      </c>
      <c r="J724" t="s">
        <v>28</v>
      </c>
      <c r="K724" t="s">
        <v>29</v>
      </c>
      <c r="L724" t="s">
        <v>9</v>
      </c>
      <c r="M724">
        <v>403</v>
      </c>
      <c r="N724" t="s">
        <v>10</v>
      </c>
      <c r="O724" s="2">
        <v>133.37</v>
      </c>
      <c r="P724" s="2">
        <v>1</v>
      </c>
      <c r="Q724" s="2">
        <f t="shared" si="77"/>
        <v>133.37</v>
      </c>
      <c r="R724" s="2">
        <v>84.590000149999995</v>
      </c>
      <c r="S724" s="2">
        <f t="shared" si="81"/>
        <v>48.77999985000001</v>
      </c>
      <c r="T724" s="2">
        <f t="shared" si="82"/>
        <v>84.590000149999995</v>
      </c>
      <c r="U724" t="str">
        <f t="shared" si="83"/>
        <v>Jan</v>
      </c>
    </row>
    <row r="725" spans="1:21" x14ac:dyDescent="0.3">
      <c r="A725">
        <v>49507</v>
      </c>
      <c r="B725" s="1">
        <v>43842</v>
      </c>
      <c r="C725" s="1" t="str">
        <f t="shared" si="78"/>
        <v>12-Jan-20</v>
      </c>
      <c r="D725" s="1" t="str">
        <f t="shared" si="79"/>
        <v>Sunday</v>
      </c>
      <c r="E725" s="1" t="str">
        <f t="shared" si="80"/>
        <v>Weekend</v>
      </c>
      <c r="F725">
        <v>11225</v>
      </c>
      <c r="G725" t="s">
        <v>68</v>
      </c>
      <c r="H725" t="s">
        <v>30</v>
      </c>
      <c r="I725" t="s">
        <v>27</v>
      </c>
      <c r="J725" t="s">
        <v>28</v>
      </c>
      <c r="K725" t="s">
        <v>4</v>
      </c>
      <c r="L725" t="s">
        <v>31</v>
      </c>
      <c r="M725">
        <v>957</v>
      </c>
      <c r="N725" t="s">
        <v>32</v>
      </c>
      <c r="O725" s="2">
        <v>80</v>
      </c>
      <c r="P725" s="2">
        <v>1</v>
      </c>
      <c r="Q725" s="2">
        <f t="shared" si="77"/>
        <v>80</v>
      </c>
      <c r="R725" s="2">
        <v>47.430000309999997</v>
      </c>
      <c r="S725" s="2">
        <f t="shared" si="81"/>
        <v>32.569999690000003</v>
      </c>
      <c r="T725" s="2">
        <f t="shared" si="82"/>
        <v>47.430000309999997</v>
      </c>
      <c r="U725" t="str">
        <f t="shared" si="83"/>
        <v>Jan</v>
      </c>
    </row>
    <row r="726" spans="1:21" x14ac:dyDescent="0.3">
      <c r="A726">
        <v>15338</v>
      </c>
      <c r="B726" s="1">
        <v>43842</v>
      </c>
      <c r="C726" s="1" t="str">
        <f t="shared" si="78"/>
        <v>12-Jan-20</v>
      </c>
      <c r="D726" s="1" t="str">
        <f t="shared" si="79"/>
        <v>Sunday</v>
      </c>
      <c r="E726" s="1" t="str">
        <f t="shared" si="80"/>
        <v>Weekend</v>
      </c>
      <c r="F726">
        <v>12128</v>
      </c>
      <c r="G726" t="s">
        <v>7</v>
      </c>
      <c r="H726" t="s">
        <v>30</v>
      </c>
      <c r="I726" t="s">
        <v>27</v>
      </c>
      <c r="J726" t="s">
        <v>28</v>
      </c>
      <c r="K726" t="s">
        <v>29</v>
      </c>
      <c r="L726" t="s">
        <v>42</v>
      </c>
      <c r="M726">
        <v>365</v>
      </c>
      <c r="N726" t="s">
        <v>10</v>
      </c>
      <c r="O726" s="2">
        <v>94.75</v>
      </c>
      <c r="P726" s="2">
        <v>1</v>
      </c>
      <c r="Q726" s="2">
        <f t="shared" si="77"/>
        <v>94.75</v>
      </c>
      <c r="R726" s="2">
        <v>30.5699997</v>
      </c>
      <c r="S726" s="2">
        <f t="shared" si="81"/>
        <v>64.180000300000003</v>
      </c>
      <c r="T726" s="2">
        <f t="shared" si="82"/>
        <v>30.5699997</v>
      </c>
      <c r="U726" t="str">
        <f t="shared" si="83"/>
        <v>Jan</v>
      </c>
    </row>
    <row r="727" spans="1:21" x14ac:dyDescent="0.3">
      <c r="A727">
        <v>15338</v>
      </c>
      <c r="B727" s="1">
        <v>43842</v>
      </c>
      <c r="C727" s="1" t="str">
        <f t="shared" si="78"/>
        <v>12-Jan-20</v>
      </c>
      <c r="D727" s="1" t="str">
        <f t="shared" si="79"/>
        <v>Sunday</v>
      </c>
      <c r="E727" s="1" t="str">
        <f t="shared" si="80"/>
        <v>Weekend</v>
      </c>
      <c r="F727">
        <v>12128</v>
      </c>
      <c r="G727" t="s">
        <v>7</v>
      </c>
      <c r="H727" t="s">
        <v>30</v>
      </c>
      <c r="I727" t="s">
        <v>27</v>
      </c>
      <c r="J727" t="s">
        <v>28</v>
      </c>
      <c r="K727" t="s">
        <v>29</v>
      </c>
      <c r="L727" t="s">
        <v>9</v>
      </c>
      <c r="M727">
        <v>403</v>
      </c>
      <c r="N727" t="s">
        <v>10</v>
      </c>
      <c r="O727" s="2">
        <v>133.37</v>
      </c>
      <c r="P727" s="2">
        <v>1</v>
      </c>
      <c r="Q727" s="2">
        <f t="shared" si="77"/>
        <v>133.37</v>
      </c>
      <c r="R727" s="2">
        <v>84.590000149999995</v>
      </c>
      <c r="S727" s="2">
        <f t="shared" si="81"/>
        <v>48.77999985000001</v>
      </c>
      <c r="T727" s="2">
        <f t="shared" si="82"/>
        <v>84.590000149999995</v>
      </c>
      <c r="U727" t="str">
        <f t="shared" si="83"/>
        <v>Jan</v>
      </c>
    </row>
    <row r="728" spans="1:21" x14ac:dyDescent="0.3">
      <c r="A728">
        <v>67082</v>
      </c>
      <c r="B728" s="1">
        <v>43842</v>
      </c>
      <c r="C728" s="1" t="str">
        <f t="shared" si="78"/>
        <v>12-Jan-20</v>
      </c>
      <c r="D728" s="1" t="str">
        <f t="shared" si="79"/>
        <v>Sunday</v>
      </c>
      <c r="E728" s="1" t="str">
        <f t="shared" si="80"/>
        <v>Weekend</v>
      </c>
      <c r="F728">
        <v>12117</v>
      </c>
      <c r="G728" t="s">
        <v>7</v>
      </c>
      <c r="H728" t="s">
        <v>63</v>
      </c>
      <c r="I728" t="s">
        <v>27</v>
      </c>
      <c r="J728" t="s">
        <v>3</v>
      </c>
      <c r="K728" t="s">
        <v>4</v>
      </c>
      <c r="L728" t="s">
        <v>9</v>
      </c>
      <c r="M728">
        <v>403</v>
      </c>
      <c r="N728" t="s">
        <v>10</v>
      </c>
      <c r="O728" s="2">
        <v>133.37</v>
      </c>
      <c r="P728" s="2">
        <v>1</v>
      </c>
      <c r="Q728" s="2">
        <f t="shared" si="77"/>
        <v>133.37</v>
      </c>
      <c r="R728" s="2">
        <v>84.590000149999995</v>
      </c>
      <c r="S728" s="2">
        <f t="shared" si="81"/>
        <v>48.77999985000001</v>
      </c>
      <c r="T728" s="2">
        <f t="shared" si="82"/>
        <v>84.590000149999995</v>
      </c>
      <c r="U728" t="str">
        <f t="shared" si="83"/>
        <v>Jan</v>
      </c>
    </row>
    <row r="729" spans="1:21" x14ac:dyDescent="0.3">
      <c r="A729">
        <v>21902</v>
      </c>
      <c r="B729" s="1">
        <v>43842</v>
      </c>
      <c r="C729" s="1" t="str">
        <f t="shared" si="78"/>
        <v>12-Jan-20</v>
      </c>
      <c r="D729" s="1" t="str">
        <f t="shared" si="79"/>
        <v>Sunday</v>
      </c>
      <c r="E729" s="1" t="str">
        <f t="shared" si="80"/>
        <v>Weekend</v>
      </c>
      <c r="F729">
        <v>8485</v>
      </c>
      <c r="G729" t="s">
        <v>584</v>
      </c>
      <c r="H729" t="s">
        <v>39</v>
      </c>
      <c r="I729" t="s">
        <v>27</v>
      </c>
      <c r="J729" t="s">
        <v>3</v>
      </c>
      <c r="K729" t="s">
        <v>4</v>
      </c>
      <c r="L729" t="s">
        <v>85</v>
      </c>
      <c r="M729">
        <v>502</v>
      </c>
      <c r="N729" t="s">
        <v>65</v>
      </c>
      <c r="O729" s="2">
        <v>65</v>
      </c>
      <c r="P729" s="2">
        <v>4</v>
      </c>
      <c r="Q729" s="2">
        <f t="shared" si="77"/>
        <v>260</v>
      </c>
      <c r="R729" s="2">
        <v>134.39999388000001</v>
      </c>
      <c r="S729" s="2">
        <f t="shared" si="81"/>
        <v>125.60000611999999</v>
      </c>
      <c r="T729" s="2">
        <f t="shared" si="82"/>
        <v>33.599998470000003</v>
      </c>
      <c r="U729" t="str">
        <f t="shared" si="83"/>
        <v>Jan</v>
      </c>
    </row>
    <row r="730" spans="1:21" x14ac:dyDescent="0.3">
      <c r="A730">
        <v>5895</v>
      </c>
      <c r="B730" s="1">
        <v>43842</v>
      </c>
      <c r="C730" s="1" t="str">
        <f t="shared" si="78"/>
        <v>12-Jan-20</v>
      </c>
      <c r="D730" s="1" t="str">
        <f t="shared" si="79"/>
        <v>Sunday</v>
      </c>
      <c r="E730" s="1" t="str">
        <f t="shared" si="80"/>
        <v>Weekend</v>
      </c>
      <c r="F730">
        <v>8707</v>
      </c>
      <c r="G730" t="s">
        <v>7</v>
      </c>
      <c r="H730" t="s">
        <v>39</v>
      </c>
      <c r="I730" t="s">
        <v>27</v>
      </c>
      <c r="J730" t="s">
        <v>3</v>
      </c>
      <c r="K730" t="s">
        <v>4</v>
      </c>
      <c r="L730" t="s">
        <v>85</v>
      </c>
      <c r="M730">
        <v>502</v>
      </c>
      <c r="N730" t="s">
        <v>65</v>
      </c>
      <c r="O730" s="2">
        <v>65</v>
      </c>
      <c r="P730" s="2">
        <v>3</v>
      </c>
      <c r="Q730" s="2">
        <f t="shared" si="77"/>
        <v>195</v>
      </c>
      <c r="R730" s="2">
        <v>100.79999541000001</v>
      </c>
      <c r="S730" s="2">
        <f t="shared" si="81"/>
        <v>94.200004589999992</v>
      </c>
      <c r="T730" s="2">
        <f t="shared" si="82"/>
        <v>33.599998470000003</v>
      </c>
      <c r="U730" t="str">
        <f t="shared" si="83"/>
        <v>Jan</v>
      </c>
    </row>
    <row r="731" spans="1:21" x14ac:dyDescent="0.3">
      <c r="A731">
        <v>75835</v>
      </c>
      <c r="B731" s="1">
        <v>43842</v>
      </c>
      <c r="C731" s="1" t="str">
        <f t="shared" si="78"/>
        <v>12-Jan-20</v>
      </c>
      <c r="D731" s="1" t="str">
        <f t="shared" si="79"/>
        <v>Sunday</v>
      </c>
      <c r="E731" s="1" t="str">
        <f t="shared" si="80"/>
        <v>Weekend</v>
      </c>
      <c r="F731">
        <v>19388</v>
      </c>
      <c r="G731" t="s">
        <v>381</v>
      </c>
      <c r="H731" t="s">
        <v>148</v>
      </c>
      <c r="I731" t="s">
        <v>27</v>
      </c>
      <c r="J731" t="s">
        <v>3</v>
      </c>
      <c r="K731" t="s">
        <v>4</v>
      </c>
      <c r="L731" t="s">
        <v>13</v>
      </c>
      <c r="M731">
        <v>1360</v>
      </c>
      <c r="N731" t="s">
        <v>14</v>
      </c>
      <c r="O731" s="2">
        <v>370</v>
      </c>
      <c r="P731" s="2">
        <v>1</v>
      </c>
      <c r="Q731" s="2">
        <f t="shared" si="77"/>
        <v>370</v>
      </c>
      <c r="R731" s="2">
        <v>249.0899963</v>
      </c>
      <c r="S731" s="2">
        <f t="shared" si="81"/>
        <v>120.9100037</v>
      </c>
      <c r="T731" s="2">
        <f t="shared" si="82"/>
        <v>249.0899963</v>
      </c>
      <c r="U731" t="str">
        <f t="shared" si="83"/>
        <v>Jan</v>
      </c>
    </row>
    <row r="732" spans="1:21" x14ac:dyDescent="0.3">
      <c r="A732">
        <v>75838</v>
      </c>
      <c r="B732" s="1">
        <v>43842</v>
      </c>
      <c r="C732" s="1" t="str">
        <f t="shared" si="78"/>
        <v>12-Jan-20</v>
      </c>
      <c r="D732" s="1" t="str">
        <f t="shared" si="79"/>
        <v>Sunday</v>
      </c>
      <c r="E732" s="1" t="str">
        <f t="shared" si="80"/>
        <v>Weekend</v>
      </c>
      <c r="F732">
        <v>19391</v>
      </c>
      <c r="G732" t="s">
        <v>394</v>
      </c>
      <c r="H732" t="s">
        <v>148</v>
      </c>
      <c r="I732" t="s">
        <v>27</v>
      </c>
      <c r="J732" t="s">
        <v>3</v>
      </c>
      <c r="K732" t="s">
        <v>4</v>
      </c>
      <c r="L732" t="s">
        <v>13</v>
      </c>
      <c r="M732">
        <v>1360</v>
      </c>
      <c r="N732" t="s">
        <v>14</v>
      </c>
      <c r="O732" s="2">
        <v>370</v>
      </c>
      <c r="P732" s="2">
        <v>1</v>
      </c>
      <c r="Q732" s="2">
        <f t="shared" si="77"/>
        <v>370</v>
      </c>
      <c r="R732" s="2">
        <v>249.0899963</v>
      </c>
      <c r="S732" s="2">
        <f t="shared" si="81"/>
        <v>120.9100037</v>
      </c>
      <c r="T732" s="2">
        <f t="shared" si="82"/>
        <v>249.0899963</v>
      </c>
      <c r="U732" t="str">
        <f t="shared" si="83"/>
        <v>Jan</v>
      </c>
    </row>
    <row r="733" spans="1:21" x14ac:dyDescent="0.3">
      <c r="A733">
        <v>75843</v>
      </c>
      <c r="B733" s="1">
        <v>43842</v>
      </c>
      <c r="C733" s="1" t="str">
        <f t="shared" si="78"/>
        <v>12-Jan-20</v>
      </c>
      <c r="D733" s="1" t="str">
        <f t="shared" si="79"/>
        <v>Sunday</v>
      </c>
      <c r="E733" s="1" t="str">
        <f t="shared" si="80"/>
        <v>Weekend</v>
      </c>
      <c r="F733">
        <v>19396</v>
      </c>
      <c r="G733" t="s">
        <v>585</v>
      </c>
      <c r="H733" t="s">
        <v>148</v>
      </c>
      <c r="I733" t="s">
        <v>27</v>
      </c>
      <c r="J733" t="s">
        <v>3</v>
      </c>
      <c r="K733" t="s">
        <v>4</v>
      </c>
      <c r="L733" t="s">
        <v>13</v>
      </c>
      <c r="M733">
        <v>1360</v>
      </c>
      <c r="N733" t="s">
        <v>14</v>
      </c>
      <c r="O733" s="2">
        <v>370</v>
      </c>
      <c r="P733" s="2">
        <v>1</v>
      </c>
      <c r="Q733" s="2">
        <f t="shared" si="77"/>
        <v>370</v>
      </c>
      <c r="R733" s="2">
        <v>249.0899963</v>
      </c>
      <c r="S733" s="2">
        <f t="shared" si="81"/>
        <v>120.9100037</v>
      </c>
      <c r="T733" s="2">
        <f t="shared" si="82"/>
        <v>249.0899963</v>
      </c>
      <c r="U733" t="str">
        <f t="shared" si="83"/>
        <v>Jan</v>
      </c>
    </row>
    <row r="734" spans="1:21" x14ac:dyDescent="0.3">
      <c r="A734">
        <v>75845</v>
      </c>
      <c r="B734" s="1">
        <v>43842</v>
      </c>
      <c r="C734" s="1" t="str">
        <f t="shared" si="78"/>
        <v>12-Jan-20</v>
      </c>
      <c r="D734" s="1" t="str">
        <f t="shared" si="79"/>
        <v>Sunday</v>
      </c>
      <c r="E734" s="1" t="str">
        <f t="shared" si="80"/>
        <v>Weekend</v>
      </c>
      <c r="F734">
        <v>19398</v>
      </c>
      <c r="G734" t="s">
        <v>586</v>
      </c>
      <c r="H734" t="s">
        <v>148</v>
      </c>
      <c r="I734" t="s">
        <v>27</v>
      </c>
      <c r="J734" t="s">
        <v>3</v>
      </c>
      <c r="K734" t="s">
        <v>4</v>
      </c>
      <c r="L734" t="s">
        <v>13</v>
      </c>
      <c r="M734">
        <v>1360</v>
      </c>
      <c r="N734" t="s">
        <v>14</v>
      </c>
      <c r="O734" s="2">
        <v>370</v>
      </c>
      <c r="P734" s="2">
        <v>1</v>
      </c>
      <c r="Q734" s="2">
        <f t="shared" si="77"/>
        <v>370</v>
      </c>
      <c r="R734" s="2">
        <v>249.0899963</v>
      </c>
      <c r="S734" s="2">
        <f t="shared" si="81"/>
        <v>120.9100037</v>
      </c>
      <c r="T734" s="2">
        <f t="shared" si="82"/>
        <v>249.0899963</v>
      </c>
      <c r="U734" t="str">
        <f t="shared" si="83"/>
        <v>Jan</v>
      </c>
    </row>
    <row r="735" spans="1:21" x14ac:dyDescent="0.3">
      <c r="A735">
        <v>75849</v>
      </c>
      <c r="B735" s="1">
        <v>43842</v>
      </c>
      <c r="C735" s="1" t="str">
        <f t="shared" si="78"/>
        <v>12-Jan-20</v>
      </c>
      <c r="D735" s="1" t="str">
        <f t="shared" si="79"/>
        <v>Sunday</v>
      </c>
      <c r="E735" s="1" t="str">
        <f t="shared" si="80"/>
        <v>Weekend</v>
      </c>
      <c r="F735">
        <v>19402</v>
      </c>
      <c r="G735" t="s">
        <v>587</v>
      </c>
      <c r="H735" t="s">
        <v>148</v>
      </c>
      <c r="I735" t="s">
        <v>27</v>
      </c>
      <c r="J735" t="s">
        <v>3</v>
      </c>
      <c r="K735" t="s">
        <v>4</v>
      </c>
      <c r="L735" t="s">
        <v>13</v>
      </c>
      <c r="M735">
        <v>1360</v>
      </c>
      <c r="N735" t="s">
        <v>14</v>
      </c>
      <c r="O735" s="2">
        <v>370</v>
      </c>
      <c r="P735" s="2">
        <v>1</v>
      </c>
      <c r="Q735" s="2">
        <f t="shared" si="77"/>
        <v>370</v>
      </c>
      <c r="R735" s="2">
        <v>249.0899963</v>
      </c>
      <c r="S735" s="2">
        <f t="shared" si="81"/>
        <v>120.9100037</v>
      </c>
      <c r="T735" s="2">
        <f t="shared" si="82"/>
        <v>249.0899963</v>
      </c>
      <c r="U735" t="str">
        <f t="shared" si="83"/>
        <v>Jan</v>
      </c>
    </row>
    <row r="736" spans="1:21" x14ac:dyDescent="0.3">
      <c r="A736">
        <v>75881</v>
      </c>
      <c r="B736" s="1">
        <v>43842</v>
      </c>
      <c r="C736" s="1" t="str">
        <f t="shared" si="78"/>
        <v>12-Jan-20</v>
      </c>
      <c r="D736" s="1" t="str">
        <f t="shared" si="79"/>
        <v>Sunday</v>
      </c>
      <c r="E736" s="1" t="str">
        <f t="shared" si="80"/>
        <v>Weekend</v>
      </c>
      <c r="F736">
        <v>19434</v>
      </c>
      <c r="G736" t="s">
        <v>588</v>
      </c>
      <c r="H736" t="s">
        <v>148</v>
      </c>
      <c r="I736" t="s">
        <v>27</v>
      </c>
      <c r="J736" t="s">
        <v>3</v>
      </c>
      <c r="K736" t="s">
        <v>4</v>
      </c>
      <c r="L736" t="s">
        <v>13</v>
      </c>
      <c r="M736">
        <v>1360</v>
      </c>
      <c r="N736" t="s">
        <v>14</v>
      </c>
      <c r="O736" s="2">
        <v>370</v>
      </c>
      <c r="P736" s="2">
        <v>1</v>
      </c>
      <c r="Q736" s="2">
        <f t="shared" si="77"/>
        <v>370</v>
      </c>
      <c r="R736" s="2">
        <v>249.0899963</v>
      </c>
      <c r="S736" s="2">
        <f t="shared" si="81"/>
        <v>120.9100037</v>
      </c>
      <c r="T736" s="2">
        <f t="shared" si="82"/>
        <v>249.0899963</v>
      </c>
      <c r="U736" t="str">
        <f t="shared" si="83"/>
        <v>Jan</v>
      </c>
    </row>
    <row r="737" spans="1:21" x14ac:dyDescent="0.3">
      <c r="A737">
        <v>75883</v>
      </c>
      <c r="B737" s="1">
        <v>43842</v>
      </c>
      <c r="C737" s="1" t="str">
        <f t="shared" si="78"/>
        <v>12-Jan-20</v>
      </c>
      <c r="D737" s="1" t="str">
        <f t="shared" si="79"/>
        <v>Sunday</v>
      </c>
      <c r="E737" s="1" t="str">
        <f t="shared" si="80"/>
        <v>Weekend</v>
      </c>
      <c r="F737">
        <v>19436</v>
      </c>
      <c r="G737" t="s">
        <v>589</v>
      </c>
      <c r="H737" t="s">
        <v>148</v>
      </c>
      <c r="I737" t="s">
        <v>27</v>
      </c>
      <c r="J737" t="s">
        <v>3</v>
      </c>
      <c r="K737" t="s">
        <v>4</v>
      </c>
      <c r="L737" t="s">
        <v>13</v>
      </c>
      <c r="M737">
        <v>1360</v>
      </c>
      <c r="N737" t="s">
        <v>14</v>
      </c>
      <c r="O737" s="2">
        <v>370</v>
      </c>
      <c r="P737" s="2">
        <v>1</v>
      </c>
      <c r="Q737" s="2">
        <f t="shared" si="77"/>
        <v>370</v>
      </c>
      <c r="R737" s="2">
        <v>249.0899963</v>
      </c>
      <c r="S737" s="2">
        <f t="shared" si="81"/>
        <v>120.9100037</v>
      </c>
      <c r="T737" s="2">
        <f t="shared" si="82"/>
        <v>249.0899963</v>
      </c>
      <c r="U737" t="str">
        <f t="shared" si="83"/>
        <v>Jan</v>
      </c>
    </row>
    <row r="738" spans="1:21" x14ac:dyDescent="0.3">
      <c r="A738">
        <v>75885</v>
      </c>
      <c r="B738" s="1">
        <v>43842</v>
      </c>
      <c r="C738" s="1" t="str">
        <f t="shared" si="78"/>
        <v>12-Jan-20</v>
      </c>
      <c r="D738" s="1" t="str">
        <f t="shared" si="79"/>
        <v>Sunday</v>
      </c>
      <c r="E738" s="1" t="str">
        <f t="shared" si="80"/>
        <v>Weekend</v>
      </c>
      <c r="F738">
        <v>19438</v>
      </c>
      <c r="G738" t="s">
        <v>563</v>
      </c>
      <c r="H738" t="s">
        <v>148</v>
      </c>
      <c r="I738" t="s">
        <v>27</v>
      </c>
      <c r="J738" t="s">
        <v>3</v>
      </c>
      <c r="K738" t="s">
        <v>4</v>
      </c>
      <c r="L738" t="s">
        <v>13</v>
      </c>
      <c r="M738">
        <v>1360</v>
      </c>
      <c r="N738" t="s">
        <v>14</v>
      </c>
      <c r="O738" s="2">
        <v>370</v>
      </c>
      <c r="P738" s="2">
        <v>1</v>
      </c>
      <c r="Q738" s="2">
        <f t="shared" si="77"/>
        <v>370</v>
      </c>
      <c r="R738" s="2">
        <v>249.0899963</v>
      </c>
      <c r="S738" s="2">
        <f t="shared" si="81"/>
        <v>120.9100037</v>
      </c>
      <c r="T738" s="2">
        <f t="shared" si="82"/>
        <v>249.0899963</v>
      </c>
      <c r="U738" t="str">
        <f t="shared" si="83"/>
        <v>Jan</v>
      </c>
    </row>
    <row r="739" spans="1:21" x14ac:dyDescent="0.3">
      <c r="A739">
        <v>75887</v>
      </c>
      <c r="B739" s="1">
        <v>43842</v>
      </c>
      <c r="C739" s="1" t="str">
        <f t="shared" si="78"/>
        <v>12-Jan-20</v>
      </c>
      <c r="D739" s="1" t="str">
        <f t="shared" si="79"/>
        <v>Sunday</v>
      </c>
      <c r="E739" s="1" t="str">
        <f t="shared" si="80"/>
        <v>Weekend</v>
      </c>
      <c r="F739">
        <v>19440</v>
      </c>
      <c r="G739" t="s">
        <v>377</v>
      </c>
      <c r="H739" t="s">
        <v>148</v>
      </c>
      <c r="I739" t="s">
        <v>27</v>
      </c>
      <c r="J739" t="s">
        <v>3</v>
      </c>
      <c r="K739" t="s">
        <v>4</v>
      </c>
      <c r="L739" t="s">
        <v>13</v>
      </c>
      <c r="M739">
        <v>1360</v>
      </c>
      <c r="N739" t="s">
        <v>14</v>
      </c>
      <c r="O739" s="2">
        <v>370</v>
      </c>
      <c r="P739" s="2">
        <v>1</v>
      </c>
      <c r="Q739" s="2">
        <f t="shared" si="77"/>
        <v>370</v>
      </c>
      <c r="R739" s="2">
        <v>249.0899963</v>
      </c>
      <c r="S739" s="2">
        <f t="shared" si="81"/>
        <v>120.9100037</v>
      </c>
      <c r="T739" s="2">
        <f t="shared" si="82"/>
        <v>249.0899963</v>
      </c>
      <c r="U739" t="str">
        <f t="shared" si="83"/>
        <v>Jan</v>
      </c>
    </row>
    <row r="740" spans="1:21" x14ac:dyDescent="0.3">
      <c r="A740">
        <v>75889</v>
      </c>
      <c r="B740" s="1">
        <v>43842</v>
      </c>
      <c r="C740" s="1" t="str">
        <f t="shared" si="78"/>
        <v>12-Jan-20</v>
      </c>
      <c r="D740" s="1" t="str">
        <f t="shared" si="79"/>
        <v>Sunday</v>
      </c>
      <c r="E740" s="1" t="str">
        <f t="shared" si="80"/>
        <v>Weekend</v>
      </c>
      <c r="F740">
        <v>19442</v>
      </c>
      <c r="G740" t="s">
        <v>103</v>
      </c>
      <c r="H740" t="s">
        <v>148</v>
      </c>
      <c r="I740" t="s">
        <v>27</v>
      </c>
      <c r="J740" t="s">
        <v>3</v>
      </c>
      <c r="K740" t="s">
        <v>4</v>
      </c>
      <c r="L740" t="s">
        <v>13</v>
      </c>
      <c r="M740">
        <v>1360</v>
      </c>
      <c r="N740" t="s">
        <v>14</v>
      </c>
      <c r="O740" s="2">
        <v>370</v>
      </c>
      <c r="P740" s="2">
        <v>1</v>
      </c>
      <c r="Q740" s="2">
        <f t="shared" si="77"/>
        <v>370</v>
      </c>
      <c r="R740" s="2">
        <v>249.0899963</v>
      </c>
      <c r="S740" s="2">
        <f t="shared" si="81"/>
        <v>120.9100037</v>
      </c>
      <c r="T740" s="2">
        <f t="shared" si="82"/>
        <v>249.0899963</v>
      </c>
      <c r="U740" t="str">
        <f t="shared" si="83"/>
        <v>Jan</v>
      </c>
    </row>
    <row r="741" spans="1:21" x14ac:dyDescent="0.3">
      <c r="A741">
        <v>75892</v>
      </c>
      <c r="B741" s="1">
        <v>43842</v>
      </c>
      <c r="C741" s="1" t="str">
        <f t="shared" si="78"/>
        <v>12-Jan-20</v>
      </c>
      <c r="D741" s="1" t="str">
        <f t="shared" si="79"/>
        <v>Sunday</v>
      </c>
      <c r="E741" s="1" t="str">
        <f t="shared" si="80"/>
        <v>Weekend</v>
      </c>
      <c r="F741">
        <v>19445</v>
      </c>
      <c r="G741" t="s">
        <v>453</v>
      </c>
      <c r="H741" t="s">
        <v>148</v>
      </c>
      <c r="I741" t="s">
        <v>27</v>
      </c>
      <c r="J741" t="s">
        <v>3</v>
      </c>
      <c r="K741" t="s">
        <v>44</v>
      </c>
      <c r="L741" t="s">
        <v>13</v>
      </c>
      <c r="M741">
        <v>1360</v>
      </c>
      <c r="N741" t="s">
        <v>14</v>
      </c>
      <c r="O741" s="2">
        <v>370</v>
      </c>
      <c r="P741" s="2">
        <v>1</v>
      </c>
      <c r="Q741" s="2">
        <f t="shared" si="77"/>
        <v>370</v>
      </c>
      <c r="R741" s="2">
        <v>249.0899963</v>
      </c>
      <c r="S741" s="2">
        <f t="shared" si="81"/>
        <v>120.9100037</v>
      </c>
      <c r="T741" s="2">
        <f t="shared" si="82"/>
        <v>249.0899963</v>
      </c>
      <c r="U741" t="str">
        <f t="shared" si="83"/>
        <v>Jan</v>
      </c>
    </row>
    <row r="742" spans="1:21" x14ac:dyDescent="0.3">
      <c r="A742">
        <v>75895</v>
      </c>
      <c r="B742" s="1">
        <v>43842</v>
      </c>
      <c r="C742" s="1" t="str">
        <f t="shared" si="78"/>
        <v>12-Jan-20</v>
      </c>
      <c r="D742" s="1" t="str">
        <f t="shared" si="79"/>
        <v>Sunday</v>
      </c>
      <c r="E742" s="1" t="str">
        <f t="shared" si="80"/>
        <v>Weekend</v>
      </c>
      <c r="F742">
        <v>19448</v>
      </c>
      <c r="G742" t="s">
        <v>590</v>
      </c>
      <c r="H742" t="s">
        <v>148</v>
      </c>
      <c r="I742" t="s">
        <v>27</v>
      </c>
      <c r="J742" t="s">
        <v>3</v>
      </c>
      <c r="K742" t="s">
        <v>44</v>
      </c>
      <c r="L742" t="s">
        <v>13</v>
      </c>
      <c r="M742">
        <v>1360</v>
      </c>
      <c r="N742" t="s">
        <v>14</v>
      </c>
      <c r="O742" s="2">
        <v>370</v>
      </c>
      <c r="P742" s="2">
        <v>1</v>
      </c>
      <c r="Q742" s="2">
        <f t="shared" si="77"/>
        <v>370</v>
      </c>
      <c r="R742" s="2">
        <v>249.0899963</v>
      </c>
      <c r="S742" s="2">
        <f t="shared" si="81"/>
        <v>120.9100037</v>
      </c>
      <c r="T742" s="2">
        <f t="shared" si="82"/>
        <v>249.0899963</v>
      </c>
      <c r="U742" t="str">
        <f t="shared" si="83"/>
        <v>Jan</v>
      </c>
    </row>
    <row r="743" spans="1:21" x14ac:dyDescent="0.3">
      <c r="A743">
        <v>75897</v>
      </c>
      <c r="B743" s="1">
        <v>43842</v>
      </c>
      <c r="C743" s="1" t="str">
        <f t="shared" si="78"/>
        <v>12-Jan-20</v>
      </c>
      <c r="D743" s="1" t="str">
        <f t="shared" si="79"/>
        <v>Sunday</v>
      </c>
      <c r="E743" s="1" t="str">
        <f t="shared" si="80"/>
        <v>Weekend</v>
      </c>
      <c r="F743">
        <v>19450</v>
      </c>
      <c r="G743" t="s">
        <v>220</v>
      </c>
      <c r="H743" t="s">
        <v>148</v>
      </c>
      <c r="I743" t="s">
        <v>27</v>
      </c>
      <c r="J743" t="s">
        <v>3</v>
      </c>
      <c r="K743" t="s">
        <v>4</v>
      </c>
      <c r="L743" t="s">
        <v>13</v>
      </c>
      <c r="M743">
        <v>1360</v>
      </c>
      <c r="N743" t="s">
        <v>14</v>
      </c>
      <c r="O743" s="2">
        <v>370</v>
      </c>
      <c r="P743" s="2">
        <v>1</v>
      </c>
      <c r="Q743" s="2">
        <f t="shared" si="77"/>
        <v>370</v>
      </c>
      <c r="R743" s="2">
        <v>249.0899963</v>
      </c>
      <c r="S743" s="2">
        <f t="shared" si="81"/>
        <v>120.9100037</v>
      </c>
      <c r="T743" s="2">
        <f t="shared" si="82"/>
        <v>249.0899963</v>
      </c>
      <c r="U743" t="str">
        <f t="shared" si="83"/>
        <v>Jan</v>
      </c>
    </row>
    <row r="744" spans="1:21" x14ac:dyDescent="0.3">
      <c r="A744">
        <v>75899</v>
      </c>
      <c r="B744" s="1">
        <v>43842</v>
      </c>
      <c r="C744" s="1" t="str">
        <f t="shared" si="78"/>
        <v>12-Jan-20</v>
      </c>
      <c r="D744" s="1" t="str">
        <f t="shared" si="79"/>
        <v>Sunday</v>
      </c>
      <c r="E744" s="1" t="str">
        <f t="shared" si="80"/>
        <v>Weekend</v>
      </c>
      <c r="F744">
        <v>19452</v>
      </c>
      <c r="G744" t="s">
        <v>591</v>
      </c>
      <c r="H744" t="s">
        <v>148</v>
      </c>
      <c r="I744" t="s">
        <v>27</v>
      </c>
      <c r="J744" t="s">
        <v>3</v>
      </c>
      <c r="K744" t="s">
        <v>4</v>
      </c>
      <c r="L744" t="s">
        <v>13</v>
      </c>
      <c r="M744">
        <v>1360</v>
      </c>
      <c r="N744" t="s">
        <v>14</v>
      </c>
      <c r="O744" s="2">
        <v>370</v>
      </c>
      <c r="P744" s="2">
        <v>1</v>
      </c>
      <c r="Q744" s="2">
        <f t="shared" si="77"/>
        <v>370</v>
      </c>
      <c r="R744" s="2">
        <v>249.0899963</v>
      </c>
      <c r="S744" s="2">
        <f t="shared" si="81"/>
        <v>120.9100037</v>
      </c>
      <c r="T744" s="2">
        <f t="shared" si="82"/>
        <v>249.0899963</v>
      </c>
      <c r="U744" t="str">
        <f t="shared" si="83"/>
        <v>Jan</v>
      </c>
    </row>
    <row r="745" spans="1:21" x14ac:dyDescent="0.3">
      <c r="A745">
        <v>75837</v>
      </c>
      <c r="B745" s="1">
        <v>43842</v>
      </c>
      <c r="C745" s="1" t="str">
        <f t="shared" si="78"/>
        <v>12-Jan-20</v>
      </c>
      <c r="D745" s="1" t="str">
        <f t="shared" si="79"/>
        <v>Sunday</v>
      </c>
      <c r="E745" s="1" t="str">
        <f t="shared" si="80"/>
        <v>Weekend</v>
      </c>
      <c r="F745">
        <v>19390</v>
      </c>
      <c r="G745" t="s">
        <v>25</v>
      </c>
      <c r="H745" t="s">
        <v>249</v>
      </c>
      <c r="I745" t="s">
        <v>250</v>
      </c>
      <c r="J745" t="s">
        <v>3</v>
      </c>
      <c r="K745" t="s">
        <v>4</v>
      </c>
      <c r="L745" t="s">
        <v>13</v>
      </c>
      <c r="M745">
        <v>1360</v>
      </c>
      <c r="N745" t="s">
        <v>14</v>
      </c>
      <c r="O745" s="2">
        <v>370</v>
      </c>
      <c r="P745" s="2">
        <v>1</v>
      </c>
      <c r="Q745" s="2">
        <f t="shared" si="77"/>
        <v>370</v>
      </c>
      <c r="R745" s="2">
        <v>249.0899963</v>
      </c>
      <c r="S745" s="2">
        <f t="shared" si="81"/>
        <v>120.9100037</v>
      </c>
      <c r="T745" s="2">
        <f t="shared" si="82"/>
        <v>249.0899963</v>
      </c>
      <c r="U745" t="str">
        <f t="shared" si="83"/>
        <v>Jan</v>
      </c>
    </row>
    <row r="746" spans="1:21" x14ac:dyDescent="0.3">
      <c r="A746">
        <v>15278</v>
      </c>
      <c r="B746" s="1">
        <v>43842</v>
      </c>
      <c r="C746" s="1" t="str">
        <f t="shared" si="78"/>
        <v>12-Jan-20</v>
      </c>
      <c r="D746" s="1" t="str">
        <f t="shared" si="79"/>
        <v>Sunday</v>
      </c>
      <c r="E746" s="1" t="str">
        <f t="shared" si="80"/>
        <v>Weekend</v>
      </c>
      <c r="F746">
        <v>3934</v>
      </c>
      <c r="G746" t="s">
        <v>7</v>
      </c>
      <c r="H746" t="s">
        <v>592</v>
      </c>
      <c r="I746" t="s">
        <v>2</v>
      </c>
      <c r="J746" t="s">
        <v>3</v>
      </c>
      <c r="K746" t="s">
        <v>44</v>
      </c>
      <c r="L746" t="s">
        <v>109</v>
      </c>
      <c r="M746">
        <v>627</v>
      </c>
      <c r="N746" t="s">
        <v>6</v>
      </c>
      <c r="O746" s="2">
        <v>165</v>
      </c>
      <c r="P746" s="2">
        <v>4</v>
      </c>
      <c r="Q746" s="2">
        <f t="shared" si="77"/>
        <v>660</v>
      </c>
      <c r="R746" s="2">
        <v>490.9200136</v>
      </c>
      <c r="S746" s="2">
        <f t="shared" si="81"/>
        <v>169.0799864</v>
      </c>
      <c r="T746" s="2">
        <f t="shared" si="82"/>
        <v>122.7300034</v>
      </c>
      <c r="U746" t="str">
        <f t="shared" si="83"/>
        <v>Jan</v>
      </c>
    </row>
    <row r="747" spans="1:21" x14ac:dyDescent="0.3">
      <c r="A747">
        <v>75898</v>
      </c>
      <c r="B747" s="1">
        <v>43842</v>
      </c>
      <c r="C747" s="1" t="str">
        <f t="shared" si="78"/>
        <v>12-Jan-20</v>
      </c>
      <c r="D747" s="1" t="str">
        <f t="shared" si="79"/>
        <v>Sunday</v>
      </c>
      <c r="E747" s="1" t="str">
        <f t="shared" si="80"/>
        <v>Weekend</v>
      </c>
      <c r="F747">
        <v>19451</v>
      </c>
      <c r="G747" t="s">
        <v>593</v>
      </c>
      <c r="H747" t="s">
        <v>594</v>
      </c>
      <c r="I747" t="s">
        <v>2</v>
      </c>
      <c r="J747" t="s">
        <v>3</v>
      </c>
      <c r="K747" t="s">
        <v>4</v>
      </c>
      <c r="L747" t="s">
        <v>13</v>
      </c>
      <c r="M747">
        <v>1360</v>
      </c>
      <c r="N747" t="s">
        <v>14</v>
      </c>
      <c r="O747" s="2">
        <v>370</v>
      </c>
      <c r="P747" s="2">
        <v>1</v>
      </c>
      <c r="Q747" s="2">
        <f t="shared" si="77"/>
        <v>370</v>
      </c>
      <c r="R747" s="2">
        <v>249.0899963</v>
      </c>
      <c r="S747" s="2">
        <f t="shared" si="81"/>
        <v>120.9100037</v>
      </c>
      <c r="T747" s="2">
        <f t="shared" si="82"/>
        <v>249.0899963</v>
      </c>
      <c r="U747" t="str">
        <f t="shared" si="83"/>
        <v>Jan</v>
      </c>
    </row>
    <row r="748" spans="1:21" x14ac:dyDescent="0.3">
      <c r="A748">
        <v>75880</v>
      </c>
      <c r="B748" s="1">
        <v>43842</v>
      </c>
      <c r="C748" s="1" t="str">
        <f t="shared" si="78"/>
        <v>12-Jan-20</v>
      </c>
      <c r="D748" s="1" t="str">
        <f t="shared" si="79"/>
        <v>Sunday</v>
      </c>
      <c r="E748" s="1" t="str">
        <f t="shared" si="80"/>
        <v>Weekend</v>
      </c>
      <c r="F748">
        <v>19433</v>
      </c>
      <c r="G748" t="s">
        <v>279</v>
      </c>
      <c r="H748" t="s">
        <v>595</v>
      </c>
      <c r="I748" t="s">
        <v>2</v>
      </c>
      <c r="J748" t="s">
        <v>3</v>
      </c>
      <c r="K748" t="s">
        <v>4</v>
      </c>
      <c r="L748" t="s">
        <v>13</v>
      </c>
      <c r="M748">
        <v>1360</v>
      </c>
      <c r="N748" t="s">
        <v>14</v>
      </c>
      <c r="O748" s="2">
        <v>370</v>
      </c>
      <c r="P748" s="2">
        <v>1</v>
      </c>
      <c r="Q748" s="2">
        <f t="shared" si="77"/>
        <v>370</v>
      </c>
      <c r="R748" s="2">
        <v>249.0899963</v>
      </c>
      <c r="S748" s="2">
        <f t="shared" si="81"/>
        <v>120.9100037</v>
      </c>
      <c r="T748" s="2">
        <f t="shared" si="82"/>
        <v>249.0899963</v>
      </c>
      <c r="U748" t="str">
        <f t="shared" si="83"/>
        <v>Jan</v>
      </c>
    </row>
    <row r="749" spans="1:21" x14ac:dyDescent="0.3">
      <c r="A749">
        <v>75884</v>
      </c>
      <c r="B749" s="1">
        <v>43842</v>
      </c>
      <c r="C749" s="1" t="str">
        <f t="shared" si="78"/>
        <v>12-Jan-20</v>
      </c>
      <c r="D749" s="1" t="str">
        <f t="shared" si="79"/>
        <v>Sunday</v>
      </c>
      <c r="E749" s="1" t="str">
        <f t="shared" si="80"/>
        <v>Weekend</v>
      </c>
      <c r="F749">
        <v>19437</v>
      </c>
      <c r="G749" t="s">
        <v>556</v>
      </c>
      <c r="H749" t="s">
        <v>595</v>
      </c>
      <c r="I749" t="s">
        <v>2</v>
      </c>
      <c r="J749" t="s">
        <v>3</v>
      </c>
      <c r="K749" t="s">
        <v>44</v>
      </c>
      <c r="L749" t="s">
        <v>13</v>
      </c>
      <c r="M749">
        <v>1360</v>
      </c>
      <c r="N749" t="s">
        <v>14</v>
      </c>
      <c r="O749" s="2">
        <v>370</v>
      </c>
      <c r="P749" s="2">
        <v>1</v>
      </c>
      <c r="Q749" s="2">
        <f t="shared" si="77"/>
        <v>370</v>
      </c>
      <c r="R749" s="2">
        <v>249.0899963</v>
      </c>
      <c r="S749" s="2">
        <f t="shared" si="81"/>
        <v>120.9100037</v>
      </c>
      <c r="T749" s="2">
        <f t="shared" si="82"/>
        <v>249.0899963</v>
      </c>
      <c r="U749" t="str">
        <f t="shared" si="83"/>
        <v>Jan</v>
      </c>
    </row>
    <row r="750" spans="1:21" x14ac:dyDescent="0.3">
      <c r="A750">
        <v>75888</v>
      </c>
      <c r="B750" s="1">
        <v>43842</v>
      </c>
      <c r="C750" s="1" t="str">
        <f t="shared" si="78"/>
        <v>12-Jan-20</v>
      </c>
      <c r="D750" s="1" t="str">
        <f t="shared" si="79"/>
        <v>Sunday</v>
      </c>
      <c r="E750" s="1" t="str">
        <f t="shared" si="80"/>
        <v>Weekend</v>
      </c>
      <c r="F750">
        <v>19441</v>
      </c>
      <c r="G750" t="s">
        <v>596</v>
      </c>
      <c r="H750" t="s">
        <v>597</v>
      </c>
      <c r="I750" t="s">
        <v>2</v>
      </c>
      <c r="J750" t="s">
        <v>3</v>
      </c>
      <c r="K750" t="s">
        <v>4</v>
      </c>
      <c r="L750" t="s">
        <v>13</v>
      </c>
      <c r="M750">
        <v>1360</v>
      </c>
      <c r="N750" t="s">
        <v>14</v>
      </c>
      <c r="O750" s="2">
        <v>370</v>
      </c>
      <c r="P750" s="2">
        <v>1</v>
      </c>
      <c r="Q750" s="2">
        <f t="shared" si="77"/>
        <v>370</v>
      </c>
      <c r="R750" s="2">
        <v>249.0899963</v>
      </c>
      <c r="S750" s="2">
        <f t="shared" si="81"/>
        <v>120.9100037</v>
      </c>
      <c r="T750" s="2">
        <f t="shared" si="82"/>
        <v>249.0899963</v>
      </c>
      <c r="U750" t="str">
        <f t="shared" si="83"/>
        <v>Jan</v>
      </c>
    </row>
    <row r="751" spans="1:21" x14ac:dyDescent="0.3">
      <c r="A751">
        <v>75836</v>
      </c>
      <c r="B751" s="1">
        <v>43842</v>
      </c>
      <c r="C751" s="1" t="str">
        <f t="shared" si="78"/>
        <v>12-Jan-20</v>
      </c>
      <c r="D751" s="1" t="str">
        <f t="shared" si="79"/>
        <v>Sunday</v>
      </c>
      <c r="E751" s="1" t="str">
        <f t="shared" si="80"/>
        <v>Weekend</v>
      </c>
      <c r="F751">
        <v>19389</v>
      </c>
      <c r="G751" t="s">
        <v>598</v>
      </c>
      <c r="H751" t="s">
        <v>50</v>
      </c>
      <c r="I751" t="s">
        <v>2</v>
      </c>
      <c r="J751" t="s">
        <v>3</v>
      </c>
      <c r="K751" t="s">
        <v>4</v>
      </c>
      <c r="L751" t="s">
        <v>13</v>
      </c>
      <c r="M751">
        <v>1360</v>
      </c>
      <c r="N751" t="s">
        <v>14</v>
      </c>
      <c r="O751" s="2">
        <v>370</v>
      </c>
      <c r="P751" s="2">
        <v>1</v>
      </c>
      <c r="Q751" s="2">
        <f t="shared" si="77"/>
        <v>370</v>
      </c>
      <c r="R751" s="2">
        <v>249.0899963</v>
      </c>
      <c r="S751" s="2">
        <f t="shared" si="81"/>
        <v>120.9100037</v>
      </c>
      <c r="T751" s="2">
        <f t="shared" si="82"/>
        <v>249.0899963</v>
      </c>
      <c r="U751" t="str">
        <f t="shared" si="83"/>
        <v>Jan</v>
      </c>
    </row>
    <row r="752" spans="1:21" x14ac:dyDescent="0.3">
      <c r="A752">
        <v>65174</v>
      </c>
      <c r="B752" s="1">
        <v>43842</v>
      </c>
      <c r="C752" s="1" t="str">
        <f t="shared" si="78"/>
        <v>12-Jan-20</v>
      </c>
      <c r="D752" s="1" t="str">
        <f t="shared" si="79"/>
        <v>Sunday</v>
      </c>
      <c r="E752" s="1" t="str">
        <f t="shared" si="80"/>
        <v>Weekend</v>
      </c>
      <c r="F752">
        <v>12045</v>
      </c>
      <c r="G752" t="s">
        <v>599</v>
      </c>
      <c r="H752" t="s">
        <v>273</v>
      </c>
      <c r="I752" t="s">
        <v>2</v>
      </c>
      <c r="J752" t="s">
        <v>3</v>
      </c>
      <c r="K752" t="s">
        <v>4</v>
      </c>
      <c r="L752" t="s">
        <v>42</v>
      </c>
      <c r="M752">
        <v>365</v>
      </c>
      <c r="N752" t="s">
        <v>10</v>
      </c>
      <c r="O752" s="2">
        <v>94.75</v>
      </c>
      <c r="P752" s="2">
        <v>5</v>
      </c>
      <c r="Q752" s="2">
        <f t="shared" si="77"/>
        <v>473.75</v>
      </c>
      <c r="R752" s="2">
        <v>152.8499985</v>
      </c>
      <c r="S752" s="2">
        <f t="shared" si="81"/>
        <v>320.90000150000003</v>
      </c>
      <c r="T752" s="2">
        <f t="shared" si="82"/>
        <v>30.5699997</v>
      </c>
      <c r="U752" t="str">
        <f t="shared" si="83"/>
        <v>Jan</v>
      </c>
    </row>
    <row r="753" spans="1:21" x14ac:dyDescent="0.3">
      <c r="A753">
        <v>11107</v>
      </c>
      <c r="B753" s="1">
        <v>43842</v>
      </c>
      <c r="C753" s="1" t="str">
        <f t="shared" si="78"/>
        <v>12-Jan-20</v>
      </c>
      <c r="D753" s="1" t="str">
        <f t="shared" si="79"/>
        <v>Sunday</v>
      </c>
      <c r="E753" s="1" t="str">
        <f t="shared" si="80"/>
        <v>Weekend</v>
      </c>
      <c r="F753">
        <v>9247</v>
      </c>
      <c r="G753" t="s">
        <v>7</v>
      </c>
      <c r="H753" t="s">
        <v>18</v>
      </c>
      <c r="I753" t="s">
        <v>2</v>
      </c>
      <c r="J753" t="s">
        <v>3</v>
      </c>
      <c r="K753" t="s">
        <v>44</v>
      </c>
      <c r="L753" t="s">
        <v>109</v>
      </c>
      <c r="M753">
        <v>627</v>
      </c>
      <c r="N753" t="s">
        <v>6</v>
      </c>
      <c r="O753" s="2">
        <v>165</v>
      </c>
      <c r="P753" s="2">
        <v>4</v>
      </c>
      <c r="Q753" s="2">
        <f t="shared" si="77"/>
        <v>660</v>
      </c>
      <c r="R753" s="2">
        <v>490.9200136</v>
      </c>
      <c r="S753" s="2">
        <f t="shared" si="81"/>
        <v>169.0799864</v>
      </c>
      <c r="T753" s="2">
        <f t="shared" si="82"/>
        <v>122.7300034</v>
      </c>
      <c r="U753" t="str">
        <f t="shared" si="83"/>
        <v>Jan</v>
      </c>
    </row>
    <row r="754" spans="1:21" x14ac:dyDescent="0.3">
      <c r="A754">
        <v>75846</v>
      </c>
      <c r="B754" s="1">
        <v>43842</v>
      </c>
      <c r="C754" s="1" t="str">
        <f t="shared" si="78"/>
        <v>12-Jan-20</v>
      </c>
      <c r="D754" s="1" t="str">
        <f t="shared" si="79"/>
        <v>Sunday</v>
      </c>
      <c r="E754" s="1" t="str">
        <f t="shared" si="80"/>
        <v>Weekend</v>
      </c>
      <c r="F754">
        <v>19399</v>
      </c>
      <c r="G754" t="s">
        <v>19</v>
      </c>
      <c r="H754" t="s">
        <v>600</v>
      </c>
      <c r="I754" t="s">
        <v>2</v>
      </c>
      <c r="J754" t="s">
        <v>3</v>
      </c>
      <c r="K754" t="s">
        <v>44</v>
      </c>
      <c r="L754" t="s">
        <v>13</v>
      </c>
      <c r="M754">
        <v>1360</v>
      </c>
      <c r="N754" t="s">
        <v>14</v>
      </c>
      <c r="O754" s="2">
        <v>370</v>
      </c>
      <c r="P754" s="2">
        <v>1</v>
      </c>
      <c r="Q754" s="2">
        <f t="shared" si="77"/>
        <v>370</v>
      </c>
      <c r="R754" s="2">
        <v>249.0899963</v>
      </c>
      <c r="S754" s="2">
        <f t="shared" si="81"/>
        <v>120.9100037</v>
      </c>
      <c r="T754" s="2">
        <f t="shared" si="82"/>
        <v>249.0899963</v>
      </c>
      <c r="U754" t="str">
        <f t="shared" si="83"/>
        <v>Jan</v>
      </c>
    </row>
    <row r="755" spans="1:21" x14ac:dyDescent="0.3">
      <c r="A755">
        <v>75893</v>
      </c>
      <c r="B755" s="1">
        <v>43842</v>
      </c>
      <c r="C755" s="1" t="str">
        <f t="shared" si="78"/>
        <v>12-Jan-20</v>
      </c>
      <c r="D755" s="1" t="str">
        <f t="shared" si="79"/>
        <v>Sunday</v>
      </c>
      <c r="E755" s="1" t="str">
        <f t="shared" si="80"/>
        <v>Weekend</v>
      </c>
      <c r="F755">
        <v>19446</v>
      </c>
      <c r="G755" t="s">
        <v>601</v>
      </c>
      <c r="H755" t="s">
        <v>217</v>
      </c>
      <c r="I755" t="s">
        <v>2</v>
      </c>
      <c r="J755" t="s">
        <v>3</v>
      </c>
      <c r="K755" t="s">
        <v>44</v>
      </c>
      <c r="L755" t="s">
        <v>13</v>
      </c>
      <c r="M755">
        <v>1360</v>
      </c>
      <c r="N755" t="s">
        <v>14</v>
      </c>
      <c r="O755" s="2">
        <v>370</v>
      </c>
      <c r="P755" s="2">
        <v>1</v>
      </c>
      <c r="Q755" s="2">
        <f t="shared" si="77"/>
        <v>370</v>
      </c>
      <c r="R755" s="2">
        <v>249.0899963</v>
      </c>
      <c r="S755" s="2">
        <f t="shared" si="81"/>
        <v>120.9100037</v>
      </c>
      <c r="T755" s="2">
        <f t="shared" si="82"/>
        <v>249.0899963</v>
      </c>
      <c r="U755" t="str">
        <f t="shared" si="83"/>
        <v>Jan</v>
      </c>
    </row>
    <row r="756" spans="1:21" x14ac:dyDescent="0.3">
      <c r="A756">
        <v>75903</v>
      </c>
      <c r="B756" s="1">
        <v>43842</v>
      </c>
      <c r="C756" s="1" t="str">
        <f t="shared" si="78"/>
        <v>12-Jan-20</v>
      </c>
      <c r="D756" s="1" t="str">
        <f t="shared" si="79"/>
        <v>Sunday</v>
      </c>
      <c r="E756" s="1" t="str">
        <f t="shared" si="80"/>
        <v>Weekend</v>
      </c>
      <c r="F756">
        <v>19456</v>
      </c>
      <c r="G756" t="s">
        <v>602</v>
      </c>
      <c r="H756" t="s">
        <v>217</v>
      </c>
      <c r="I756" t="s">
        <v>2</v>
      </c>
      <c r="J756" t="s">
        <v>3</v>
      </c>
      <c r="K756" t="s">
        <v>4</v>
      </c>
      <c r="L756" t="s">
        <v>13</v>
      </c>
      <c r="M756">
        <v>1360</v>
      </c>
      <c r="N756" t="s">
        <v>14</v>
      </c>
      <c r="O756" s="2">
        <v>370</v>
      </c>
      <c r="P756" s="2">
        <v>1</v>
      </c>
      <c r="Q756" s="2">
        <f t="shared" si="77"/>
        <v>370</v>
      </c>
      <c r="R756" s="2">
        <v>249.0899963</v>
      </c>
      <c r="S756" s="2">
        <f t="shared" si="81"/>
        <v>120.9100037</v>
      </c>
      <c r="T756" s="2">
        <f t="shared" si="82"/>
        <v>249.0899963</v>
      </c>
      <c r="U756" t="str">
        <f t="shared" si="83"/>
        <v>Jan</v>
      </c>
    </row>
    <row r="757" spans="1:21" x14ac:dyDescent="0.3">
      <c r="A757">
        <v>2887</v>
      </c>
      <c r="B757" s="1">
        <v>43842</v>
      </c>
      <c r="C757" s="1" t="str">
        <f t="shared" si="78"/>
        <v>12-Jan-20</v>
      </c>
      <c r="D757" s="1" t="str">
        <f t="shared" si="79"/>
        <v>Sunday</v>
      </c>
      <c r="E757" s="1" t="str">
        <f t="shared" si="80"/>
        <v>Weekend</v>
      </c>
      <c r="F757">
        <v>10632</v>
      </c>
      <c r="G757" t="s">
        <v>141</v>
      </c>
      <c r="H757" t="s">
        <v>487</v>
      </c>
      <c r="I757" t="s">
        <v>2</v>
      </c>
      <c r="J757" t="s">
        <v>3</v>
      </c>
      <c r="K757" t="s">
        <v>44</v>
      </c>
      <c r="L757" t="s">
        <v>179</v>
      </c>
      <c r="M757">
        <v>44</v>
      </c>
      <c r="N757" t="s">
        <v>10</v>
      </c>
      <c r="O757" s="2">
        <v>94.75</v>
      </c>
      <c r="P757" s="2">
        <v>4</v>
      </c>
      <c r="Q757" s="2">
        <f t="shared" si="77"/>
        <v>379</v>
      </c>
      <c r="R757" s="2">
        <v>296.35998536</v>
      </c>
      <c r="S757" s="2">
        <f t="shared" si="81"/>
        <v>82.640014640000004</v>
      </c>
      <c r="T757" s="2">
        <f t="shared" si="82"/>
        <v>74.089996339999999</v>
      </c>
      <c r="U757" t="str">
        <f t="shared" si="83"/>
        <v>Jan</v>
      </c>
    </row>
    <row r="758" spans="1:21" x14ac:dyDescent="0.3">
      <c r="A758">
        <v>75896</v>
      </c>
      <c r="B758" s="1">
        <v>43842</v>
      </c>
      <c r="C758" s="1" t="str">
        <f t="shared" si="78"/>
        <v>12-Jan-20</v>
      </c>
      <c r="D758" s="1" t="str">
        <f t="shared" si="79"/>
        <v>Sunday</v>
      </c>
      <c r="E758" s="1" t="str">
        <f t="shared" si="80"/>
        <v>Weekend</v>
      </c>
      <c r="F758">
        <v>19449</v>
      </c>
      <c r="G758" t="s">
        <v>603</v>
      </c>
      <c r="H758" t="s">
        <v>142</v>
      </c>
      <c r="I758" t="s">
        <v>2</v>
      </c>
      <c r="J758" t="s">
        <v>3</v>
      </c>
      <c r="K758" t="s">
        <v>4</v>
      </c>
      <c r="L758" t="s">
        <v>13</v>
      </c>
      <c r="M758">
        <v>1360</v>
      </c>
      <c r="N758" t="s">
        <v>14</v>
      </c>
      <c r="O758" s="2">
        <v>370</v>
      </c>
      <c r="P758" s="2">
        <v>1</v>
      </c>
      <c r="Q758" s="2">
        <f t="shared" si="77"/>
        <v>370</v>
      </c>
      <c r="R758" s="2">
        <v>249.0899963</v>
      </c>
      <c r="S758" s="2">
        <f t="shared" si="81"/>
        <v>120.9100037</v>
      </c>
      <c r="T758" s="2">
        <f t="shared" si="82"/>
        <v>249.0899963</v>
      </c>
      <c r="U758" t="str">
        <f t="shared" si="83"/>
        <v>Jan</v>
      </c>
    </row>
    <row r="759" spans="1:21" x14ac:dyDescent="0.3">
      <c r="A759">
        <v>75882</v>
      </c>
      <c r="B759" s="1">
        <v>43842</v>
      </c>
      <c r="C759" s="1" t="str">
        <f t="shared" si="78"/>
        <v>12-Jan-20</v>
      </c>
      <c r="D759" s="1" t="str">
        <f t="shared" si="79"/>
        <v>Sunday</v>
      </c>
      <c r="E759" s="1" t="str">
        <f t="shared" si="80"/>
        <v>Weekend</v>
      </c>
      <c r="F759">
        <v>19435</v>
      </c>
      <c r="G759" t="s">
        <v>604</v>
      </c>
      <c r="H759" t="s">
        <v>605</v>
      </c>
      <c r="I759" t="s">
        <v>2</v>
      </c>
      <c r="J759" t="s">
        <v>3</v>
      </c>
      <c r="K759" t="s">
        <v>44</v>
      </c>
      <c r="L759" t="s">
        <v>13</v>
      </c>
      <c r="M759">
        <v>1360</v>
      </c>
      <c r="N759" t="s">
        <v>14</v>
      </c>
      <c r="O759" s="2">
        <v>370</v>
      </c>
      <c r="P759" s="2">
        <v>1</v>
      </c>
      <c r="Q759" s="2">
        <f t="shared" si="77"/>
        <v>370</v>
      </c>
      <c r="R759" s="2">
        <v>249.0899963</v>
      </c>
      <c r="S759" s="2">
        <f t="shared" si="81"/>
        <v>120.9100037</v>
      </c>
      <c r="T759" s="2">
        <f t="shared" si="82"/>
        <v>249.0899963</v>
      </c>
      <c r="U759" t="str">
        <f t="shared" si="83"/>
        <v>Jan</v>
      </c>
    </row>
    <row r="760" spans="1:21" x14ac:dyDescent="0.3">
      <c r="A760">
        <v>75886</v>
      </c>
      <c r="B760" s="1">
        <v>43842</v>
      </c>
      <c r="C760" s="1" t="str">
        <f t="shared" si="78"/>
        <v>12-Jan-20</v>
      </c>
      <c r="D760" s="1" t="str">
        <f t="shared" si="79"/>
        <v>Sunday</v>
      </c>
      <c r="E760" s="1" t="str">
        <f t="shared" si="80"/>
        <v>Weekend</v>
      </c>
      <c r="F760">
        <v>19439</v>
      </c>
      <c r="G760" t="s">
        <v>606</v>
      </c>
      <c r="H760" t="s">
        <v>425</v>
      </c>
      <c r="I760" t="s">
        <v>2</v>
      </c>
      <c r="J760" t="s">
        <v>3</v>
      </c>
      <c r="K760" t="s">
        <v>44</v>
      </c>
      <c r="L760" t="s">
        <v>13</v>
      </c>
      <c r="M760">
        <v>1360</v>
      </c>
      <c r="N760" t="s">
        <v>14</v>
      </c>
      <c r="O760" s="2">
        <v>370</v>
      </c>
      <c r="P760" s="2">
        <v>1</v>
      </c>
      <c r="Q760" s="2">
        <f t="shared" si="77"/>
        <v>370</v>
      </c>
      <c r="R760" s="2">
        <v>249.0899963</v>
      </c>
      <c r="S760" s="2">
        <f t="shared" si="81"/>
        <v>120.9100037</v>
      </c>
      <c r="T760" s="2">
        <f t="shared" si="82"/>
        <v>249.0899963</v>
      </c>
      <c r="U760" t="str">
        <f t="shared" si="83"/>
        <v>Jan</v>
      </c>
    </row>
    <row r="761" spans="1:21" x14ac:dyDescent="0.3">
      <c r="A761">
        <v>75879</v>
      </c>
      <c r="B761" s="1">
        <v>43842</v>
      </c>
      <c r="C761" s="1" t="str">
        <f t="shared" si="78"/>
        <v>12-Jan-20</v>
      </c>
      <c r="D761" s="1" t="str">
        <f t="shared" si="79"/>
        <v>Sunday</v>
      </c>
      <c r="E761" s="1" t="str">
        <f t="shared" si="80"/>
        <v>Weekend</v>
      </c>
      <c r="F761">
        <v>19432</v>
      </c>
      <c r="G761" t="s">
        <v>375</v>
      </c>
      <c r="H761" t="s">
        <v>173</v>
      </c>
      <c r="I761" t="s">
        <v>2</v>
      </c>
      <c r="J761" t="s">
        <v>3</v>
      </c>
      <c r="K761" t="s">
        <v>44</v>
      </c>
      <c r="L761" t="s">
        <v>13</v>
      </c>
      <c r="M761">
        <v>1360</v>
      </c>
      <c r="N761" t="s">
        <v>14</v>
      </c>
      <c r="O761" s="2">
        <v>370</v>
      </c>
      <c r="P761" s="2">
        <v>1</v>
      </c>
      <c r="Q761" s="2">
        <f t="shared" si="77"/>
        <v>370</v>
      </c>
      <c r="R761" s="2">
        <v>249.0899963</v>
      </c>
      <c r="S761" s="2">
        <f t="shared" si="81"/>
        <v>120.9100037</v>
      </c>
      <c r="T761" s="2">
        <f t="shared" si="82"/>
        <v>249.0899963</v>
      </c>
      <c r="U761" t="str">
        <f t="shared" si="83"/>
        <v>Jan</v>
      </c>
    </row>
    <row r="762" spans="1:21" x14ac:dyDescent="0.3">
      <c r="A762">
        <v>75878</v>
      </c>
      <c r="B762" s="1">
        <v>43842</v>
      </c>
      <c r="C762" s="1" t="str">
        <f t="shared" si="78"/>
        <v>12-Jan-20</v>
      </c>
      <c r="D762" s="1" t="str">
        <f t="shared" si="79"/>
        <v>Sunday</v>
      </c>
      <c r="E762" s="1" t="str">
        <f t="shared" si="80"/>
        <v>Weekend</v>
      </c>
      <c r="F762">
        <v>19431</v>
      </c>
      <c r="G762" t="s">
        <v>583</v>
      </c>
      <c r="H762" t="s">
        <v>607</v>
      </c>
      <c r="I762" t="s">
        <v>2</v>
      </c>
      <c r="J762" t="s">
        <v>3</v>
      </c>
      <c r="K762" t="s">
        <v>4</v>
      </c>
      <c r="L762" t="s">
        <v>13</v>
      </c>
      <c r="M762">
        <v>1360</v>
      </c>
      <c r="N762" t="s">
        <v>14</v>
      </c>
      <c r="O762" s="2">
        <v>370</v>
      </c>
      <c r="P762" s="2">
        <v>1</v>
      </c>
      <c r="Q762" s="2">
        <f t="shared" si="77"/>
        <v>370</v>
      </c>
      <c r="R762" s="2">
        <v>249.0899963</v>
      </c>
      <c r="S762" s="2">
        <f t="shared" si="81"/>
        <v>120.9100037</v>
      </c>
      <c r="T762" s="2">
        <f t="shared" si="82"/>
        <v>249.0899963</v>
      </c>
      <c r="U762" t="str">
        <f t="shared" si="83"/>
        <v>Jan</v>
      </c>
    </row>
    <row r="763" spans="1:21" x14ac:dyDescent="0.3">
      <c r="A763">
        <v>75850</v>
      </c>
      <c r="B763" s="1">
        <v>43842</v>
      </c>
      <c r="C763" s="1" t="str">
        <f t="shared" si="78"/>
        <v>12-Jan-20</v>
      </c>
      <c r="D763" s="1" t="str">
        <f t="shared" si="79"/>
        <v>Sunday</v>
      </c>
      <c r="E763" s="1" t="str">
        <f t="shared" si="80"/>
        <v>Weekend</v>
      </c>
      <c r="F763">
        <v>19403</v>
      </c>
      <c r="G763" t="s">
        <v>330</v>
      </c>
      <c r="H763" t="s">
        <v>608</v>
      </c>
      <c r="I763" t="s">
        <v>2</v>
      </c>
      <c r="J763" t="s">
        <v>3</v>
      </c>
      <c r="K763" t="s">
        <v>4</v>
      </c>
      <c r="L763" t="s">
        <v>13</v>
      </c>
      <c r="M763">
        <v>1360</v>
      </c>
      <c r="N763" t="s">
        <v>14</v>
      </c>
      <c r="O763" s="2">
        <v>370</v>
      </c>
      <c r="P763" s="2">
        <v>1</v>
      </c>
      <c r="Q763" s="2">
        <f t="shared" si="77"/>
        <v>370</v>
      </c>
      <c r="R763" s="2">
        <v>249.0899963</v>
      </c>
      <c r="S763" s="2">
        <f t="shared" si="81"/>
        <v>120.9100037</v>
      </c>
      <c r="T763" s="2">
        <f t="shared" si="82"/>
        <v>249.0899963</v>
      </c>
      <c r="U763" t="str">
        <f t="shared" si="83"/>
        <v>Jan</v>
      </c>
    </row>
    <row r="764" spans="1:21" x14ac:dyDescent="0.3">
      <c r="A764">
        <v>53231</v>
      </c>
      <c r="B764" s="1">
        <v>43842</v>
      </c>
      <c r="C764" s="1" t="str">
        <f t="shared" si="78"/>
        <v>12-Jan-20</v>
      </c>
      <c r="D764" s="1" t="str">
        <f t="shared" si="79"/>
        <v>Sunday</v>
      </c>
      <c r="E764" s="1" t="str">
        <f t="shared" si="80"/>
        <v>Weekend</v>
      </c>
      <c r="F764">
        <v>5375</v>
      </c>
      <c r="G764" t="s">
        <v>377</v>
      </c>
      <c r="H764" t="s">
        <v>34</v>
      </c>
      <c r="I764" t="s">
        <v>2</v>
      </c>
      <c r="J764" t="s">
        <v>3</v>
      </c>
      <c r="K764" t="s">
        <v>44</v>
      </c>
      <c r="L764" t="s">
        <v>85</v>
      </c>
      <c r="M764">
        <v>502</v>
      </c>
      <c r="N764" t="s">
        <v>65</v>
      </c>
      <c r="O764" s="2">
        <v>65</v>
      </c>
      <c r="P764" s="2">
        <v>2</v>
      </c>
      <c r="Q764" s="2">
        <f t="shared" si="77"/>
        <v>130</v>
      </c>
      <c r="R764" s="2">
        <v>67.199996940000005</v>
      </c>
      <c r="S764" s="2">
        <f t="shared" si="81"/>
        <v>62.800003059999995</v>
      </c>
      <c r="T764" s="2">
        <f t="shared" si="82"/>
        <v>33.599998470000003</v>
      </c>
      <c r="U764" t="str">
        <f t="shared" si="83"/>
        <v>Jan</v>
      </c>
    </row>
    <row r="765" spans="1:21" x14ac:dyDescent="0.3">
      <c r="A765">
        <v>75841</v>
      </c>
      <c r="B765" s="1">
        <v>43842</v>
      </c>
      <c r="C765" s="1" t="str">
        <f t="shared" si="78"/>
        <v>12-Jan-20</v>
      </c>
      <c r="D765" s="1" t="str">
        <f t="shared" si="79"/>
        <v>Sunday</v>
      </c>
      <c r="E765" s="1" t="str">
        <f t="shared" si="80"/>
        <v>Weekend</v>
      </c>
      <c r="F765">
        <v>19394</v>
      </c>
      <c r="G765" t="s">
        <v>171</v>
      </c>
      <c r="H765" t="s">
        <v>34</v>
      </c>
      <c r="I765" t="s">
        <v>2</v>
      </c>
      <c r="J765" t="s">
        <v>3</v>
      </c>
      <c r="K765" t="s">
        <v>4</v>
      </c>
      <c r="L765" t="s">
        <v>13</v>
      </c>
      <c r="M765">
        <v>1360</v>
      </c>
      <c r="N765" t="s">
        <v>14</v>
      </c>
      <c r="O765" s="2">
        <v>370</v>
      </c>
      <c r="P765" s="2">
        <v>1</v>
      </c>
      <c r="Q765" s="2">
        <f t="shared" si="77"/>
        <v>370</v>
      </c>
      <c r="R765" s="2">
        <v>249.0899963</v>
      </c>
      <c r="S765" s="2">
        <f t="shared" si="81"/>
        <v>120.9100037</v>
      </c>
      <c r="T765" s="2">
        <f t="shared" si="82"/>
        <v>249.0899963</v>
      </c>
      <c r="U765" t="str">
        <f t="shared" si="83"/>
        <v>Jan</v>
      </c>
    </row>
    <row r="766" spans="1:21" x14ac:dyDescent="0.3">
      <c r="A766">
        <v>75847</v>
      </c>
      <c r="B766" s="1">
        <v>43842</v>
      </c>
      <c r="C766" s="1" t="str">
        <f t="shared" si="78"/>
        <v>12-Jan-20</v>
      </c>
      <c r="D766" s="1" t="str">
        <f t="shared" si="79"/>
        <v>Sunday</v>
      </c>
      <c r="E766" s="1" t="str">
        <f t="shared" si="80"/>
        <v>Weekend</v>
      </c>
      <c r="F766">
        <v>19400</v>
      </c>
      <c r="G766" t="s">
        <v>169</v>
      </c>
      <c r="H766" t="s">
        <v>34</v>
      </c>
      <c r="I766" t="s">
        <v>2</v>
      </c>
      <c r="J766" t="s">
        <v>3</v>
      </c>
      <c r="K766" t="s">
        <v>44</v>
      </c>
      <c r="L766" t="s">
        <v>13</v>
      </c>
      <c r="M766">
        <v>1360</v>
      </c>
      <c r="N766" t="s">
        <v>14</v>
      </c>
      <c r="O766" s="2">
        <v>370</v>
      </c>
      <c r="P766" s="2">
        <v>1</v>
      </c>
      <c r="Q766" s="2">
        <f t="shared" si="77"/>
        <v>370</v>
      </c>
      <c r="R766" s="2">
        <v>249.0899963</v>
      </c>
      <c r="S766" s="2">
        <f t="shared" si="81"/>
        <v>120.9100037</v>
      </c>
      <c r="T766" s="2">
        <f t="shared" si="82"/>
        <v>249.0899963</v>
      </c>
      <c r="U766" t="str">
        <f t="shared" si="83"/>
        <v>Jan</v>
      </c>
    </row>
    <row r="767" spans="1:21" x14ac:dyDescent="0.3">
      <c r="A767">
        <v>30997</v>
      </c>
      <c r="B767" s="1">
        <v>43842</v>
      </c>
      <c r="C767" s="1" t="str">
        <f t="shared" si="78"/>
        <v>12-Jan-20</v>
      </c>
      <c r="D767" s="1" t="str">
        <f t="shared" si="79"/>
        <v>Sunday</v>
      </c>
      <c r="E767" s="1" t="str">
        <f t="shared" si="80"/>
        <v>Weekend</v>
      </c>
      <c r="F767">
        <v>3029</v>
      </c>
      <c r="G767" t="s">
        <v>7</v>
      </c>
      <c r="H767" t="s">
        <v>525</v>
      </c>
      <c r="I767" t="s">
        <v>2</v>
      </c>
      <c r="J767" t="s">
        <v>3</v>
      </c>
      <c r="K767" t="s">
        <v>4</v>
      </c>
      <c r="L767" t="s">
        <v>9</v>
      </c>
      <c r="M767">
        <v>403</v>
      </c>
      <c r="N767" t="s">
        <v>10</v>
      </c>
      <c r="O767" s="2">
        <v>133.37</v>
      </c>
      <c r="P767" s="2">
        <v>1</v>
      </c>
      <c r="Q767" s="2">
        <f t="shared" si="77"/>
        <v>133.37</v>
      </c>
      <c r="R767" s="2">
        <v>84.590000149999995</v>
      </c>
      <c r="S767" s="2">
        <f t="shared" si="81"/>
        <v>48.77999985000001</v>
      </c>
      <c r="T767" s="2">
        <f t="shared" si="82"/>
        <v>84.590000149999995</v>
      </c>
      <c r="U767" t="str">
        <f t="shared" si="83"/>
        <v>Jan</v>
      </c>
    </row>
    <row r="768" spans="1:21" x14ac:dyDescent="0.3">
      <c r="A768">
        <v>75933</v>
      </c>
      <c r="B768" s="1">
        <v>43842</v>
      </c>
      <c r="C768" s="1" t="str">
        <f t="shared" si="78"/>
        <v>12-Jan-20</v>
      </c>
      <c r="D768" s="1" t="str">
        <f t="shared" si="79"/>
        <v>Sunday</v>
      </c>
      <c r="E768" s="1" t="str">
        <f t="shared" si="80"/>
        <v>Weekend</v>
      </c>
      <c r="F768">
        <v>19486</v>
      </c>
      <c r="G768" t="s">
        <v>609</v>
      </c>
      <c r="H768" t="s">
        <v>22</v>
      </c>
      <c r="I768" t="s">
        <v>2</v>
      </c>
      <c r="J768" t="s">
        <v>3</v>
      </c>
      <c r="K768" t="s">
        <v>44</v>
      </c>
      <c r="L768" t="s">
        <v>13</v>
      </c>
      <c r="M768">
        <v>1360</v>
      </c>
      <c r="N768" t="s">
        <v>14</v>
      </c>
      <c r="O768" s="2">
        <v>370</v>
      </c>
      <c r="P768" s="2">
        <v>1</v>
      </c>
      <c r="Q768" s="2">
        <f t="shared" si="77"/>
        <v>370</v>
      </c>
      <c r="R768" s="2">
        <v>249.0899963</v>
      </c>
      <c r="S768" s="2">
        <f t="shared" si="81"/>
        <v>120.9100037</v>
      </c>
      <c r="T768" s="2">
        <f t="shared" si="82"/>
        <v>249.0899963</v>
      </c>
      <c r="U768" t="str">
        <f t="shared" si="83"/>
        <v>Jan</v>
      </c>
    </row>
    <row r="769" spans="1:21" x14ac:dyDescent="0.3">
      <c r="A769">
        <v>75842</v>
      </c>
      <c r="B769" s="1">
        <v>43842</v>
      </c>
      <c r="C769" s="1" t="str">
        <f t="shared" si="78"/>
        <v>12-Jan-20</v>
      </c>
      <c r="D769" s="1" t="str">
        <f t="shared" si="79"/>
        <v>Sunday</v>
      </c>
      <c r="E769" s="1" t="str">
        <f t="shared" si="80"/>
        <v>Weekend</v>
      </c>
      <c r="F769">
        <v>19395</v>
      </c>
      <c r="G769" t="s">
        <v>610</v>
      </c>
      <c r="H769" t="s">
        <v>611</v>
      </c>
      <c r="I769" t="s">
        <v>2</v>
      </c>
      <c r="J769" t="s">
        <v>3</v>
      </c>
      <c r="K769" t="s">
        <v>44</v>
      </c>
      <c r="L769" t="s">
        <v>13</v>
      </c>
      <c r="M769">
        <v>1360</v>
      </c>
      <c r="N769" t="s">
        <v>14</v>
      </c>
      <c r="O769" s="2">
        <v>370</v>
      </c>
      <c r="P769" s="2">
        <v>1</v>
      </c>
      <c r="Q769" s="2">
        <f t="shared" si="77"/>
        <v>370</v>
      </c>
      <c r="R769" s="2">
        <v>249.0899963</v>
      </c>
      <c r="S769" s="2">
        <f t="shared" si="81"/>
        <v>120.9100037</v>
      </c>
      <c r="T769" s="2">
        <f t="shared" si="82"/>
        <v>249.0899963</v>
      </c>
      <c r="U769" t="str">
        <f t="shared" si="83"/>
        <v>Jan</v>
      </c>
    </row>
    <row r="770" spans="1:21" x14ac:dyDescent="0.3">
      <c r="A770">
        <v>75901</v>
      </c>
      <c r="B770" s="1">
        <v>43842</v>
      </c>
      <c r="C770" s="1" t="str">
        <f t="shared" si="78"/>
        <v>12-Jan-20</v>
      </c>
      <c r="D770" s="1" t="str">
        <f t="shared" si="79"/>
        <v>Sunday</v>
      </c>
      <c r="E770" s="1" t="str">
        <f t="shared" si="80"/>
        <v>Weekend</v>
      </c>
      <c r="F770">
        <v>19454</v>
      </c>
      <c r="G770" t="s">
        <v>612</v>
      </c>
      <c r="H770" t="s">
        <v>106</v>
      </c>
      <c r="I770" t="s">
        <v>2</v>
      </c>
      <c r="J770" t="s">
        <v>3</v>
      </c>
      <c r="K770" t="s">
        <v>44</v>
      </c>
      <c r="L770" t="s">
        <v>13</v>
      </c>
      <c r="M770">
        <v>1360</v>
      </c>
      <c r="N770" t="s">
        <v>14</v>
      </c>
      <c r="O770" s="2">
        <v>370</v>
      </c>
      <c r="P770" s="2">
        <v>1</v>
      </c>
      <c r="Q770" s="2">
        <f t="shared" ref="Q770:Q833" si="84">O770*P770</f>
        <v>370</v>
      </c>
      <c r="R770" s="2">
        <v>249.0899963</v>
      </c>
      <c r="S770" s="2">
        <f t="shared" si="81"/>
        <v>120.9100037</v>
      </c>
      <c r="T770" s="2">
        <f t="shared" si="82"/>
        <v>249.0899963</v>
      </c>
      <c r="U770" t="str">
        <f t="shared" si="83"/>
        <v>Jan</v>
      </c>
    </row>
    <row r="771" spans="1:21" x14ac:dyDescent="0.3">
      <c r="A771">
        <v>75900</v>
      </c>
      <c r="B771" s="1">
        <v>43842</v>
      </c>
      <c r="C771" s="1" t="str">
        <f t="shared" ref="C771:C834" si="85">TEXT(B771,"dd-mmm-yy")</f>
        <v>12-Jan-20</v>
      </c>
      <c r="D771" s="1" t="str">
        <f t="shared" ref="D771:D834" si="86">TEXT(B771,"dddd")</f>
        <v>Sunday</v>
      </c>
      <c r="E771" s="1" t="str">
        <f t="shared" ref="E771:E834" si="87">IF(WEEKDAY(B771,2)&gt;5,"Weekend","Weekday")</f>
        <v>Weekend</v>
      </c>
      <c r="F771">
        <v>19453</v>
      </c>
      <c r="G771" t="s">
        <v>613</v>
      </c>
      <c r="H771" t="s">
        <v>8</v>
      </c>
      <c r="I771" t="s">
        <v>2</v>
      </c>
      <c r="J771" t="s">
        <v>3</v>
      </c>
      <c r="K771" t="s">
        <v>4</v>
      </c>
      <c r="L771" t="s">
        <v>13</v>
      </c>
      <c r="M771">
        <v>1360</v>
      </c>
      <c r="N771" t="s">
        <v>14</v>
      </c>
      <c r="O771" s="2">
        <v>370</v>
      </c>
      <c r="P771" s="2">
        <v>1</v>
      </c>
      <c r="Q771" s="2">
        <f t="shared" si="84"/>
        <v>370</v>
      </c>
      <c r="R771" s="2">
        <v>249.0899963</v>
      </c>
      <c r="S771" s="2">
        <f t="shared" ref="S771:S834" si="88">Q771-R771</f>
        <v>120.9100037</v>
      </c>
      <c r="T771" s="2">
        <f t="shared" ref="T771:T834" si="89">IF(P771&gt;0,R771/P771,0)</f>
        <v>249.0899963</v>
      </c>
      <c r="U771" t="str">
        <f t="shared" ref="U771:U834" si="90">TEXT(B771,"mmm")</f>
        <v>Jan</v>
      </c>
    </row>
    <row r="772" spans="1:21" x14ac:dyDescent="0.3">
      <c r="A772">
        <v>17436</v>
      </c>
      <c r="B772" s="1">
        <v>43842</v>
      </c>
      <c r="C772" s="1" t="str">
        <f t="shared" si="85"/>
        <v>12-Jan-20</v>
      </c>
      <c r="D772" s="1" t="str">
        <f t="shared" si="86"/>
        <v>Sunday</v>
      </c>
      <c r="E772" s="1" t="str">
        <f t="shared" si="87"/>
        <v>Weekend</v>
      </c>
      <c r="F772">
        <v>235</v>
      </c>
      <c r="G772" t="s">
        <v>7</v>
      </c>
      <c r="H772" t="s">
        <v>239</v>
      </c>
      <c r="I772" t="s">
        <v>2</v>
      </c>
      <c r="J772" t="s">
        <v>3</v>
      </c>
      <c r="K772" t="s">
        <v>44</v>
      </c>
      <c r="L772" t="s">
        <v>614</v>
      </c>
      <c r="M772">
        <v>825</v>
      </c>
      <c r="N772" t="s">
        <v>6</v>
      </c>
      <c r="O772" s="2">
        <v>185</v>
      </c>
      <c r="P772" s="2">
        <v>4</v>
      </c>
      <c r="Q772" s="2">
        <f t="shared" si="84"/>
        <v>740</v>
      </c>
      <c r="R772" s="2">
        <v>454.7999878</v>
      </c>
      <c r="S772" s="2">
        <f t="shared" si="88"/>
        <v>285.2000122</v>
      </c>
      <c r="T772" s="2">
        <f t="shared" si="89"/>
        <v>113.69999695</v>
      </c>
      <c r="U772" t="str">
        <f t="shared" si="90"/>
        <v>Jan</v>
      </c>
    </row>
    <row r="773" spans="1:21" x14ac:dyDescent="0.3">
      <c r="A773">
        <v>75894</v>
      </c>
      <c r="B773" s="1">
        <v>43842</v>
      </c>
      <c r="C773" s="1" t="str">
        <f t="shared" si="85"/>
        <v>12-Jan-20</v>
      </c>
      <c r="D773" s="1" t="str">
        <f t="shared" si="86"/>
        <v>Sunday</v>
      </c>
      <c r="E773" s="1" t="str">
        <f t="shared" si="87"/>
        <v>Weekend</v>
      </c>
      <c r="F773">
        <v>19447</v>
      </c>
      <c r="G773" t="s">
        <v>334</v>
      </c>
      <c r="H773" t="s">
        <v>615</v>
      </c>
      <c r="I773" t="s">
        <v>2</v>
      </c>
      <c r="J773" t="s">
        <v>3</v>
      </c>
      <c r="K773" t="s">
        <v>44</v>
      </c>
      <c r="L773" t="s">
        <v>13</v>
      </c>
      <c r="M773">
        <v>1360</v>
      </c>
      <c r="N773" t="s">
        <v>14</v>
      </c>
      <c r="O773" s="2">
        <v>370</v>
      </c>
      <c r="P773" s="2">
        <v>1</v>
      </c>
      <c r="Q773" s="2">
        <f t="shared" si="84"/>
        <v>370</v>
      </c>
      <c r="R773" s="2">
        <v>249.0899963</v>
      </c>
      <c r="S773" s="2">
        <f t="shared" si="88"/>
        <v>120.9100037</v>
      </c>
      <c r="T773" s="2">
        <f t="shared" si="89"/>
        <v>249.0899963</v>
      </c>
      <c r="U773" t="str">
        <f t="shared" si="90"/>
        <v>Jan</v>
      </c>
    </row>
    <row r="774" spans="1:21" x14ac:dyDescent="0.3">
      <c r="A774">
        <v>75839</v>
      </c>
      <c r="B774" s="1">
        <v>43842</v>
      </c>
      <c r="C774" s="1" t="str">
        <f t="shared" si="85"/>
        <v>12-Jan-20</v>
      </c>
      <c r="D774" s="1" t="str">
        <f t="shared" si="86"/>
        <v>Sunday</v>
      </c>
      <c r="E774" s="1" t="str">
        <f t="shared" si="87"/>
        <v>Weekend</v>
      </c>
      <c r="F774">
        <v>19392</v>
      </c>
      <c r="G774" t="s">
        <v>451</v>
      </c>
      <c r="H774" t="s">
        <v>616</v>
      </c>
      <c r="I774" t="s">
        <v>2</v>
      </c>
      <c r="J774" t="s">
        <v>3</v>
      </c>
      <c r="K774" t="s">
        <v>44</v>
      </c>
      <c r="L774" t="s">
        <v>13</v>
      </c>
      <c r="M774">
        <v>1360</v>
      </c>
      <c r="N774" t="s">
        <v>14</v>
      </c>
      <c r="O774" s="2">
        <v>370</v>
      </c>
      <c r="P774" s="2">
        <v>1</v>
      </c>
      <c r="Q774" s="2">
        <f t="shared" si="84"/>
        <v>370</v>
      </c>
      <c r="R774" s="2">
        <v>249.0899963</v>
      </c>
      <c r="S774" s="2">
        <f t="shared" si="88"/>
        <v>120.9100037</v>
      </c>
      <c r="T774" s="2">
        <f t="shared" si="89"/>
        <v>249.0899963</v>
      </c>
      <c r="U774" t="str">
        <f t="shared" si="90"/>
        <v>Jan</v>
      </c>
    </row>
    <row r="775" spans="1:21" x14ac:dyDescent="0.3">
      <c r="A775">
        <v>75848</v>
      </c>
      <c r="B775" s="1">
        <v>43842</v>
      </c>
      <c r="C775" s="1" t="str">
        <f t="shared" si="85"/>
        <v>12-Jan-20</v>
      </c>
      <c r="D775" s="1" t="str">
        <f t="shared" si="86"/>
        <v>Sunday</v>
      </c>
      <c r="E775" s="1" t="str">
        <f t="shared" si="87"/>
        <v>Weekend</v>
      </c>
      <c r="F775">
        <v>19401</v>
      </c>
      <c r="G775" t="s">
        <v>617</v>
      </c>
      <c r="H775" t="s">
        <v>284</v>
      </c>
      <c r="I775" t="s">
        <v>2</v>
      </c>
      <c r="J775" t="s">
        <v>3</v>
      </c>
      <c r="K775" t="s">
        <v>4</v>
      </c>
      <c r="L775" t="s">
        <v>13</v>
      </c>
      <c r="M775">
        <v>1360</v>
      </c>
      <c r="N775" t="s">
        <v>14</v>
      </c>
      <c r="O775" s="2">
        <v>370</v>
      </c>
      <c r="P775" s="2">
        <v>1</v>
      </c>
      <c r="Q775" s="2">
        <f t="shared" si="84"/>
        <v>370</v>
      </c>
      <c r="R775" s="2">
        <v>249.0899963</v>
      </c>
      <c r="S775" s="2">
        <f t="shared" si="88"/>
        <v>120.9100037</v>
      </c>
      <c r="T775" s="2">
        <f t="shared" si="89"/>
        <v>249.0899963</v>
      </c>
      <c r="U775" t="str">
        <f t="shared" si="90"/>
        <v>Jan</v>
      </c>
    </row>
    <row r="776" spans="1:21" x14ac:dyDescent="0.3">
      <c r="A776">
        <v>75844</v>
      </c>
      <c r="B776" s="1">
        <v>43842</v>
      </c>
      <c r="C776" s="1" t="str">
        <f t="shared" si="85"/>
        <v>12-Jan-20</v>
      </c>
      <c r="D776" s="1" t="str">
        <f t="shared" si="86"/>
        <v>Sunday</v>
      </c>
      <c r="E776" s="1" t="str">
        <f t="shared" si="87"/>
        <v>Weekend</v>
      </c>
      <c r="F776">
        <v>19397</v>
      </c>
      <c r="G776" t="s">
        <v>177</v>
      </c>
      <c r="H776" t="s">
        <v>618</v>
      </c>
      <c r="I776" t="s">
        <v>2</v>
      </c>
      <c r="J776" t="s">
        <v>3</v>
      </c>
      <c r="K776" t="s">
        <v>44</v>
      </c>
      <c r="L776" t="s">
        <v>13</v>
      </c>
      <c r="M776">
        <v>1360</v>
      </c>
      <c r="N776" t="s">
        <v>14</v>
      </c>
      <c r="O776" s="2">
        <v>370</v>
      </c>
      <c r="P776" s="2">
        <v>1</v>
      </c>
      <c r="Q776" s="2">
        <f t="shared" si="84"/>
        <v>370</v>
      </c>
      <c r="R776" s="2">
        <v>249.0899963</v>
      </c>
      <c r="S776" s="2">
        <f t="shared" si="88"/>
        <v>120.9100037</v>
      </c>
      <c r="T776" s="2">
        <f t="shared" si="89"/>
        <v>249.0899963</v>
      </c>
      <c r="U776" t="str">
        <f t="shared" si="90"/>
        <v>Jan</v>
      </c>
    </row>
    <row r="777" spans="1:21" x14ac:dyDescent="0.3">
      <c r="A777">
        <v>20291</v>
      </c>
      <c r="B777" s="1">
        <v>43842</v>
      </c>
      <c r="C777" s="1" t="str">
        <f t="shared" si="85"/>
        <v>12-Jan-20</v>
      </c>
      <c r="D777" s="1" t="str">
        <f t="shared" si="86"/>
        <v>Sunday</v>
      </c>
      <c r="E777" s="1" t="str">
        <f t="shared" si="87"/>
        <v>Weekend</v>
      </c>
      <c r="F777">
        <v>1555</v>
      </c>
      <c r="G777" t="s">
        <v>7</v>
      </c>
      <c r="H777" t="s">
        <v>619</v>
      </c>
      <c r="I777" t="s">
        <v>2</v>
      </c>
      <c r="J777" t="s">
        <v>3</v>
      </c>
      <c r="K777" t="s">
        <v>4</v>
      </c>
      <c r="L777" t="s">
        <v>342</v>
      </c>
      <c r="M777">
        <v>282</v>
      </c>
      <c r="N777" t="s">
        <v>65</v>
      </c>
      <c r="O777" s="2">
        <v>185</v>
      </c>
      <c r="P777" s="2">
        <v>5</v>
      </c>
      <c r="Q777" s="2">
        <f t="shared" si="84"/>
        <v>925</v>
      </c>
      <c r="R777" s="2">
        <v>499.35001375000002</v>
      </c>
      <c r="S777" s="2">
        <f t="shared" si="88"/>
        <v>425.64998624999998</v>
      </c>
      <c r="T777" s="2">
        <f t="shared" si="89"/>
        <v>99.870002749999998</v>
      </c>
      <c r="U777" t="str">
        <f t="shared" si="90"/>
        <v>Jan</v>
      </c>
    </row>
    <row r="778" spans="1:21" x14ac:dyDescent="0.3">
      <c r="A778">
        <v>75890</v>
      </c>
      <c r="B778" s="1">
        <v>43842</v>
      </c>
      <c r="C778" s="1" t="str">
        <f t="shared" si="85"/>
        <v>12-Jan-20</v>
      </c>
      <c r="D778" s="1" t="str">
        <f t="shared" si="86"/>
        <v>Sunday</v>
      </c>
      <c r="E778" s="1" t="str">
        <f t="shared" si="87"/>
        <v>Weekend</v>
      </c>
      <c r="F778">
        <v>19443</v>
      </c>
      <c r="G778" t="s">
        <v>408</v>
      </c>
      <c r="H778" t="s">
        <v>620</v>
      </c>
      <c r="I778" t="s">
        <v>2</v>
      </c>
      <c r="J778" t="s">
        <v>3</v>
      </c>
      <c r="K778" t="s">
        <v>4</v>
      </c>
      <c r="L778" t="s">
        <v>13</v>
      </c>
      <c r="M778">
        <v>1360</v>
      </c>
      <c r="N778" t="s">
        <v>14</v>
      </c>
      <c r="O778" s="2">
        <v>370</v>
      </c>
      <c r="P778" s="2">
        <v>1</v>
      </c>
      <c r="Q778" s="2">
        <f t="shared" si="84"/>
        <v>370</v>
      </c>
      <c r="R778" s="2">
        <v>249.0899963</v>
      </c>
      <c r="S778" s="2">
        <f t="shared" si="88"/>
        <v>120.9100037</v>
      </c>
      <c r="T778" s="2">
        <f t="shared" si="89"/>
        <v>249.0899963</v>
      </c>
      <c r="U778" t="str">
        <f t="shared" si="90"/>
        <v>Jan</v>
      </c>
    </row>
    <row r="779" spans="1:21" x14ac:dyDescent="0.3">
      <c r="A779">
        <v>75891</v>
      </c>
      <c r="B779" s="1">
        <v>43842</v>
      </c>
      <c r="C779" s="1" t="str">
        <f t="shared" si="85"/>
        <v>12-Jan-20</v>
      </c>
      <c r="D779" s="1" t="str">
        <f t="shared" si="86"/>
        <v>Sunday</v>
      </c>
      <c r="E779" s="1" t="str">
        <f t="shared" si="87"/>
        <v>Weekend</v>
      </c>
      <c r="F779">
        <v>19444</v>
      </c>
      <c r="G779" t="s">
        <v>621</v>
      </c>
      <c r="H779" t="s">
        <v>622</v>
      </c>
      <c r="I779" t="s">
        <v>2</v>
      </c>
      <c r="J779" t="s">
        <v>3</v>
      </c>
      <c r="K779" t="s">
        <v>4</v>
      </c>
      <c r="L779" t="s">
        <v>13</v>
      </c>
      <c r="M779">
        <v>1360</v>
      </c>
      <c r="N779" t="s">
        <v>14</v>
      </c>
      <c r="O779" s="2">
        <v>370</v>
      </c>
      <c r="P779" s="2">
        <v>1</v>
      </c>
      <c r="Q779" s="2">
        <f t="shared" si="84"/>
        <v>370</v>
      </c>
      <c r="R779" s="2">
        <v>249.0899963</v>
      </c>
      <c r="S779" s="2">
        <f t="shared" si="88"/>
        <v>120.9100037</v>
      </c>
      <c r="T779" s="2">
        <f t="shared" si="89"/>
        <v>249.0899963</v>
      </c>
      <c r="U779" t="str">
        <f t="shared" si="90"/>
        <v>Jan</v>
      </c>
    </row>
    <row r="780" spans="1:21" x14ac:dyDescent="0.3">
      <c r="A780">
        <v>75767</v>
      </c>
      <c r="B780" s="1">
        <v>43841</v>
      </c>
      <c r="C780" s="1" t="str">
        <f t="shared" si="85"/>
        <v>11-Jan-20</v>
      </c>
      <c r="D780" s="1" t="str">
        <f t="shared" si="86"/>
        <v>Saturday</v>
      </c>
      <c r="E780" s="1" t="str">
        <f t="shared" si="87"/>
        <v>Weekend</v>
      </c>
      <c r="F780">
        <v>19320</v>
      </c>
      <c r="G780" t="s">
        <v>623</v>
      </c>
      <c r="H780" t="s">
        <v>26</v>
      </c>
      <c r="I780" t="s">
        <v>27</v>
      </c>
      <c r="J780" t="s">
        <v>28</v>
      </c>
      <c r="K780" t="s">
        <v>44</v>
      </c>
      <c r="L780" t="s">
        <v>13</v>
      </c>
      <c r="M780">
        <v>1360</v>
      </c>
      <c r="N780" t="s">
        <v>14</v>
      </c>
      <c r="O780" s="2">
        <v>370</v>
      </c>
      <c r="P780" s="2">
        <v>1</v>
      </c>
      <c r="Q780" s="2">
        <f t="shared" si="84"/>
        <v>370</v>
      </c>
      <c r="R780" s="2">
        <v>249.0899963</v>
      </c>
      <c r="S780" s="2">
        <f t="shared" si="88"/>
        <v>120.9100037</v>
      </c>
      <c r="T780" s="2">
        <f t="shared" si="89"/>
        <v>249.0899963</v>
      </c>
      <c r="U780" t="str">
        <f t="shared" si="90"/>
        <v>Jan</v>
      </c>
    </row>
    <row r="781" spans="1:21" x14ac:dyDescent="0.3">
      <c r="A781">
        <v>75770</v>
      </c>
      <c r="B781" s="1">
        <v>43841</v>
      </c>
      <c r="C781" s="1" t="str">
        <f t="shared" si="85"/>
        <v>11-Jan-20</v>
      </c>
      <c r="D781" s="1" t="str">
        <f t="shared" si="86"/>
        <v>Saturday</v>
      </c>
      <c r="E781" s="1" t="str">
        <f t="shared" si="87"/>
        <v>Weekend</v>
      </c>
      <c r="F781">
        <v>19323</v>
      </c>
      <c r="G781" t="s">
        <v>80</v>
      </c>
      <c r="H781" t="s">
        <v>39</v>
      </c>
      <c r="I781" t="s">
        <v>27</v>
      </c>
      <c r="J781" t="s">
        <v>28</v>
      </c>
      <c r="K781" t="s">
        <v>44</v>
      </c>
      <c r="L781" t="s">
        <v>13</v>
      </c>
      <c r="M781">
        <v>1360</v>
      </c>
      <c r="N781" t="s">
        <v>14</v>
      </c>
      <c r="O781" s="2">
        <v>370</v>
      </c>
      <c r="P781" s="2">
        <v>1</v>
      </c>
      <c r="Q781" s="2">
        <f t="shared" si="84"/>
        <v>370</v>
      </c>
      <c r="R781" s="2">
        <v>249.0899963</v>
      </c>
      <c r="S781" s="2">
        <f t="shared" si="88"/>
        <v>120.9100037</v>
      </c>
      <c r="T781" s="2">
        <f t="shared" si="89"/>
        <v>249.0899963</v>
      </c>
      <c r="U781" t="str">
        <f t="shared" si="90"/>
        <v>Jan</v>
      </c>
    </row>
    <row r="782" spans="1:21" x14ac:dyDescent="0.3">
      <c r="A782">
        <v>75797</v>
      </c>
      <c r="B782" s="1">
        <v>43841</v>
      </c>
      <c r="C782" s="1" t="str">
        <f t="shared" si="85"/>
        <v>11-Jan-20</v>
      </c>
      <c r="D782" s="1" t="str">
        <f t="shared" si="86"/>
        <v>Saturday</v>
      </c>
      <c r="E782" s="1" t="str">
        <f t="shared" si="87"/>
        <v>Weekend</v>
      </c>
      <c r="F782">
        <v>19350</v>
      </c>
      <c r="G782" t="s">
        <v>624</v>
      </c>
      <c r="H782" t="s">
        <v>39</v>
      </c>
      <c r="I782" t="s">
        <v>27</v>
      </c>
      <c r="J782" t="s">
        <v>28</v>
      </c>
      <c r="K782" t="s">
        <v>44</v>
      </c>
      <c r="L782" t="s">
        <v>13</v>
      </c>
      <c r="M782">
        <v>1360</v>
      </c>
      <c r="N782" t="s">
        <v>14</v>
      </c>
      <c r="O782" s="2">
        <v>370</v>
      </c>
      <c r="P782" s="2">
        <v>1</v>
      </c>
      <c r="Q782" s="2">
        <f t="shared" si="84"/>
        <v>370</v>
      </c>
      <c r="R782" s="2">
        <v>249.0899963</v>
      </c>
      <c r="S782" s="2">
        <f t="shared" si="88"/>
        <v>120.9100037</v>
      </c>
      <c r="T782" s="2">
        <f t="shared" si="89"/>
        <v>249.0899963</v>
      </c>
      <c r="U782" t="str">
        <f t="shared" si="90"/>
        <v>Jan</v>
      </c>
    </row>
    <row r="783" spans="1:21" x14ac:dyDescent="0.3">
      <c r="A783">
        <v>75827</v>
      </c>
      <c r="B783" s="1">
        <v>43841</v>
      </c>
      <c r="C783" s="1" t="str">
        <f t="shared" si="85"/>
        <v>11-Jan-20</v>
      </c>
      <c r="D783" s="1" t="str">
        <f t="shared" si="86"/>
        <v>Saturday</v>
      </c>
      <c r="E783" s="1" t="str">
        <f t="shared" si="87"/>
        <v>Weekend</v>
      </c>
      <c r="F783">
        <v>19380</v>
      </c>
      <c r="G783" t="s">
        <v>413</v>
      </c>
      <c r="H783" t="s">
        <v>39</v>
      </c>
      <c r="I783" t="s">
        <v>27</v>
      </c>
      <c r="J783" t="s">
        <v>28</v>
      </c>
      <c r="K783" t="s">
        <v>4</v>
      </c>
      <c r="L783" t="s">
        <v>13</v>
      </c>
      <c r="M783">
        <v>1360</v>
      </c>
      <c r="N783" t="s">
        <v>14</v>
      </c>
      <c r="O783" s="2">
        <v>370</v>
      </c>
      <c r="P783" s="2">
        <v>1</v>
      </c>
      <c r="Q783" s="2">
        <f t="shared" si="84"/>
        <v>370</v>
      </c>
      <c r="R783" s="2">
        <v>249.0899963</v>
      </c>
      <c r="S783" s="2">
        <f t="shared" si="88"/>
        <v>120.9100037</v>
      </c>
      <c r="T783" s="2">
        <f t="shared" si="89"/>
        <v>249.0899963</v>
      </c>
      <c r="U783" t="str">
        <f t="shared" si="90"/>
        <v>Jan</v>
      </c>
    </row>
    <row r="784" spans="1:21" x14ac:dyDescent="0.3">
      <c r="A784">
        <v>11076</v>
      </c>
      <c r="B784" s="1">
        <v>43841</v>
      </c>
      <c r="C784" s="1" t="str">
        <f t="shared" si="85"/>
        <v>11-Jan-20</v>
      </c>
      <c r="D784" s="1" t="str">
        <f t="shared" si="86"/>
        <v>Saturday</v>
      </c>
      <c r="E784" s="1" t="str">
        <f t="shared" si="87"/>
        <v>Weekend</v>
      </c>
      <c r="F784">
        <v>328</v>
      </c>
      <c r="G784" t="s">
        <v>598</v>
      </c>
      <c r="H784" t="s">
        <v>30</v>
      </c>
      <c r="I784" t="s">
        <v>27</v>
      </c>
      <c r="J784" t="s">
        <v>28</v>
      </c>
      <c r="K784" t="s">
        <v>4</v>
      </c>
      <c r="L784" t="s">
        <v>1076</v>
      </c>
      <c r="M784">
        <v>1004</v>
      </c>
      <c r="N784" t="s">
        <v>294</v>
      </c>
      <c r="O784" s="2">
        <v>460.58</v>
      </c>
      <c r="P784" s="2">
        <v>1</v>
      </c>
      <c r="Q784" s="2">
        <f t="shared" si="84"/>
        <v>460.58</v>
      </c>
      <c r="R784" s="2">
        <v>268.7900085</v>
      </c>
      <c r="S784" s="2">
        <f t="shared" si="88"/>
        <v>191.78999149999999</v>
      </c>
      <c r="T784" s="2">
        <f t="shared" si="89"/>
        <v>268.7900085</v>
      </c>
      <c r="U784" t="str">
        <f t="shared" si="90"/>
        <v>Jan</v>
      </c>
    </row>
    <row r="785" spans="1:21" x14ac:dyDescent="0.3">
      <c r="A785">
        <v>13614</v>
      </c>
      <c r="B785" s="1">
        <v>43841</v>
      </c>
      <c r="C785" s="1" t="str">
        <f t="shared" si="85"/>
        <v>11-Jan-20</v>
      </c>
      <c r="D785" s="1" t="str">
        <f t="shared" si="86"/>
        <v>Saturday</v>
      </c>
      <c r="E785" s="1" t="str">
        <f t="shared" si="87"/>
        <v>Weekend</v>
      </c>
      <c r="F785">
        <v>2686</v>
      </c>
      <c r="G785" t="s">
        <v>625</v>
      </c>
      <c r="H785" t="s">
        <v>30</v>
      </c>
      <c r="I785" t="s">
        <v>27</v>
      </c>
      <c r="J785" t="s">
        <v>28</v>
      </c>
      <c r="K785" t="s">
        <v>4</v>
      </c>
      <c r="L785" t="s">
        <v>42</v>
      </c>
      <c r="M785">
        <v>365</v>
      </c>
      <c r="N785" t="s">
        <v>10</v>
      </c>
      <c r="O785" s="2">
        <v>94.75</v>
      </c>
      <c r="P785" s="2">
        <v>1</v>
      </c>
      <c r="Q785" s="2">
        <f t="shared" si="84"/>
        <v>94.75</v>
      </c>
      <c r="R785" s="2">
        <v>30.5699997</v>
      </c>
      <c r="S785" s="2">
        <f t="shared" si="88"/>
        <v>64.180000300000003</v>
      </c>
      <c r="T785" s="2">
        <f t="shared" si="89"/>
        <v>30.5699997</v>
      </c>
      <c r="U785" t="str">
        <f t="shared" si="90"/>
        <v>Jan</v>
      </c>
    </row>
    <row r="786" spans="1:21" x14ac:dyDescent="0.3">
      <c r="A786">
        <v>18763</v>
      </c>
      <c r="B786" s="1">
        <v>43841</v>
      </c>
      <c r="C786" s="1" t="str">
        <f t="shared" si="85"/>
        <v>11-Jan-20</v>
      </c>
      <c r="D786" s="1" t="str">
        <f t="shared" si="86"/>
        <v>Saturday</v>
      </c>
      <c r="E786" s="1" t="str">
        <f t="shared" si="87"/>
        <v>Weekend</v>
      </c>
      <c r="F786">
        <v>3433</v>
      </c>
      <c r="G786" t="s">
        <v>426</v>
      </c>
      <c r="H786" t="s">
        <v>30</v>
      </c>
      <c r="I786" t="s">
        <v>27</v>
      </c>
      <c r="J786" t="s">
        <v>28</v>
      </c>
      <c r="K786" t="s">
        <v>29</v>
      </c>
      <c r="L786" t="s">
        <v>42</v>
      </c>
      <c r="M786">
        <v>365</v>
      </c>
      <c r="N786" t="s">
        <v>10</v>
      </c>
      <c r="O786" s="2">
        <v>94.75</v>
      </c>
      <c r="P786" s="2">
        <v>1</v>
      </c>
      <c r="Q786" s="2">
        <f t="shared" si="84"/>
        <v>94.75</v>
      </c>
      <c r="R786" s="2">
        <v>30.5699997</v>
      </c>
      <c r="S786" s="2">
        <f t="shared" si="88"/>
        <v>64.180000300000003</v>
      </c>
      <c r="T786" s="2">
        <f t="shared" si="89"/>
        <v>30.5699997</v>
      </c>
      <c r="U786" t="str">
        <f t="shared" si="90"/>
        <v>Jan</v>
      </c>
    </row>
    <row r="787" spans="1:21" x14ac:dyDescent="0.3">
      <c r="A787">
        <v>13139</v>
      </c>
      <c r="B787" s="1">
        <v>43841</v>
      </c>
      <c r="C787" s="1" t="str">
        <f t="shared" si="85"/>
        <v>11-Jan-20</v>
      </c>
      <c r="D787" s="1" t="str">
        <f t="shared" si="86"/>
        <v>Saturday</v>
      </c>
      <c r="E787" s="1" t="str">
        <f t="shared" si="87"/>
        <v>Weekend</v>
      </c>
      <c r="F787">
        <v>3709</v>
      </c>
      <c r="G787" t="s">
        <v>177</v>
      </c>
      <c r="H787" t="s">
        <v>30</v>
      </c>
      <c r="I787" t="s">
        <v>27</v>
      </c>
      <c r="J787" t="s">
        <v>28</v>
      </c>
      <c r="K787" t="s">
        <v>4</v>
      </c>
      <c r="L787" t="s">
        <v>57</v>
      </c>
      <c r="M787">
        <v>191</v>
      </c>
      <c r="N787" t="s">
        <v>65</v>
      </c>
      <c r="O787" s="2">
        <v>85</v>
      </c>
      <c r="P787" s="2">
        <v>1</v>
      </c>
      <c r="Q787" s="2">
        <f t="shared" si="84"/>
        <v>85</v>
      </c>
      <c r="R787" s="2">
        <v>54.779998800000001</v>
      </c>
      <c r="S787" s="2">
        <f t="shared" si="88"/>
        <v>30.220001199999999</v>
      </c>
      <c r="T787" s="2">
        <f t="shared" si="89"/>
        <v>54.779998800000001</v>
      </c>
      <c r="U787" t="str">
        <f t="shared" si="90"/>
        <v>Jan</v>
      </c>
    </row>
    <row r="788" spans="1:21" x14ac:dyDescent="0.3">
      <c r="A788">
        <v>65609</v>
      </c>
      <c r="B788" s="1">
        <v>43841</v>
      </c>
      <c r="C788" s="1" t="str">
        <f t="shared" si="85"/>
        <v>11-Jan-20</v>
      </c>
      <c r="D788" s="1" t="str">
        <f t="shared" si="86"/>
        <v>Saturday</v>
      </c>
      <c r="E788" s="1" t="str">
        <f t="shared" si="87"/>
        <v>Weekend</v>
      </c>
      <c r="F788">
        <v>7167</v>
      </c>
      <c r="G788" t="s">
        <v>463</v>
      </c>
      <c r="H788" t="s">
        <v>30</v>
      </c>
      <c r="I788" t="s">
        <v>27</v>
      </c>
      <c r="J788" t="s">
        <v>28</v>
      </c>
      <c r="K788" t="s">
        <v>4</v>
      </c>
      <c r="L788" t="s">
        <v>9</v>
      </c>
      <c r="M788">
        <v>403</v>
      </c>
      <c r="N788" t="s">
        <v>10</v>
      </c>
      <c r="O788" s="2">
        <v>133.37</v>
      </c>
      <c r="P788" s="2">
        <v>1</v>
      </c>
      <c r="Q788" s="2">
        <f t="shared" si="84"/>
        <v>133.37</v>
      </c>
      <c r="R788" s="2">
        <v>84.590000149999995</v>
      </c>
      <c r="S788" s="2">
        <f t="shared" si="88"/>
        <v>48.77999985000001</v>
      </c>
      <c r="T788" s="2">
        <f t="shared" si="89"/>
        <v>84.590000149999995</v>
      </c>
      <c r="U788" t="str">
        <f t="shared" si="90"/>
        <v>Jan</v>
      </c>
    </row>
    <row r="789" spans="1:21" x14ac:dyDescent="0.3">
      <c r="A789">
        <v>18736</v>
      </c>
      <c r="B789" s="1">
        <v>43841</v>
      </c>
      <c r="C789" s="1" t="str">
        <f t="shared" si="85"/>
        <v>11-Jan-20</v>
      </c>
      <c r="D789" s="1" t="str">
        <f t="shared" si="86"/>
        <v>Saturday</v>
      </c>
      <c r="E789" s="1" t="str">
        <f t="shared" si="87"/>
        <v>Weekend</v>
      </c>
      <c r="F789">
        <v>10099</v>
      </c>
      <c r="G789" t="s">
        <v>7</v>
      </c>
      <c r="H789" t="s">
        <v>30</v>
      </c>
      <c r="I789" t="s">
        <v>27</v>
      </c>
      <c r="J789" t="s">
        <v>28</v>
      </c>
      <c r="K789" t="s">
        <v>4</v>
      </c>
      <c r="L789" t="s">
        <v>9</v>
      </c>
      <c r="M789">
        <v>403</v>
      </c>
      <c r="N789" t="s">
        <v>10</v>
      </c>
      <c r="O789" s="2">
        <v>133.37</v>
      </c>
      <c r="P789" s="2">
        <v>1</v>
      </c>
      <c r="Q789" s="2">
        <f t="shared" si="84"/>
        <v>133.37</v>
      </c>
      <c r="R789" s="2">
        <v>84.590000149999995</v>
      </c>
      <c r="S789" s="2">
        <f t="shared" si="88"/>
        <v>48.77999985000001</v>
      </c>
      <c r="T789" s="2">
        <f t="shared" si="89"/>
        <v>84.590000149999995</v>
      </c>
      <c r="U789" t="str">
        <f t="shared" si="90"/>
        <v>Jan</v>
      </c>
    </row>
    <row r="790" spans="1:21" x14ac:dyDescent="0.3">
      <c r="A790">
        <v>18736</v>
      </c>
      <c r="B790" s="1">
        <v>43841</v>
      </c>
      <c r="C790" s="1" t="str">
        <f t="shared" si="85"/>
        <v>11-Jan-20</v>
      </c>
      <c r="D790" s="1" t="str">
        <f t="shared" si="86"/>
        <v>Saturday</v>
      </c>
      <c r="E790" s="1" t="str">
        <f t="shared" si="87"/>
        <v>Weekend</v>
      </c>
      <c r="F790">
        <v>10099</v>
      </c>
      <c r="G790" t="s">
        <v>7</v>
      </c>
      <c r="H790" t="s">
        <v>30</v>
      </c>
      <c r="I790" t="s">
        <v>27</v>
      </c>
      <c r="J790" t="s">
        <v>28</v>
      </c>
      <c r="K790" t="s">
        <v>4</v>
      </c>
      <c r="L790" t="s">
        <v>9</v>
      </c>
      <c r="M790">
        <v>403</v>
      </c>
      <c r="N790" t="s">
        <v>10</v>
      </c>
      <c r="O790" s="2">
        <v>133.37</v>
      </c>
      <c r="P790" s="2">
        <v>1</v>
      </c>
      <c r="Q790" s="2">
        <f t="shared" si="84"/>
        <v>133.37</v>
      </c>
      <c r="R790" s="2">
        <v>84.590000149999995</v>
      </c>
      <c r="S790" s="2">
        <f t="shared" si="88"/>
        <v>48.77999985000001</v>
      </c>
      <c r="T790" s="2">
        <f t="shared" si="89"/>
        <v>84.590000149999995</v>
      </c>
      <c r="U790" t="str">
        <f t="shared" si="90"/>
        <v>Jan</v>
      </c>
    </row>
    <row r="791" spans="1:21" x14ac:dyDescent="0.3">
      <c r="A791">
        <v>18736</v>
      </c>
      <c r="B791" s="1">
        <v>43841</v>
      </c>
      <c r="C791" s="1" t="str">
        <f t="shared" si="85"/>
        <v>11-Jan-20</v>
      </c>
      <c r="D791" s="1" t="str">
        <f t="shared" si="86"/>
        <v>Saturday</v>
      </c>
      <c r="E791" s="1" t="str">
        <f t="shared" si="87"/>
        <v>Weekend</v>
      </c>
      <c r="F791">
        <v>10099</v>
      </c>
      <c r="G791" t="s">
        <v>7</v>
      </c>
      <c r="H791" t="s">
        <v>30</v>
      </c>
      <c r="I791" t="s">
        <v>27</v>
      </c>
      <c r="J791" t="s">
        <v>28</v>
      </c>
      <c r="K791" t="s">
        <v>4</v>
      </c>
      <c r="L791" t="s">
        <v>31</v>
      </c>
      <c r="M791">
        <v>957</v>
      </c>
      <c r="N791" t="s">
        <v>32</v>
      </c>
      <c r="O791" s="2">
        <v>80</v>
      </c>
      <c r="P791" s="2">
        <v>1</v>
      </c>
      <c r="Q791" s="2">
        <f t="shared" si="84"/>
        <v>80</v>
      </c>
      <c r="R791" s="2">
        <v>47.430000309999997</v>
      </c>
      <c r="S791" s="2">
        <f t="shared" si="88"/>
        <v>32.569999690000003</v>
      </c>
      <c r="T791" s="2">
        <f t="shared" si="89"/>
        <v>47.430000309999997</v>
      </c>
      <c r="U791" t="str">
        <f t="shared" si="90"/>
        <v>Jan</v>
      </c>
    </row>
    <row r="792" spans="1:21" x14ac:dyDescent="0.3">
      <c r="A792">
        <v>11038</v>
      </c>
      <c r="B792" s="1">
        <v>43841</v>
      </c>
      <c r="C792" s="1" t="str">
        <f t="shared" si="85"/>
        <v>11-Jan-20</v>
      </c>
      <c r="D792" s="1" t="str">
        <f t="shared" si="86"/>
        <v>Saturday</v>
      </c>
      <c r="E792" s="1" t="str">
        <f t="shared" si="87"/>
        <v>Weekend</v>
      </c>
      <c r="F792">
        <v>11361</v>
      </c>
      <c r="G792" t="s">
        <v>378</v>
      </c>
      <c r="H792" t="s">
        <v>30</v>
      </c>
      <c r="I792" t="s">
        <v>27</v>
      </c>
      <c r="J792" t="s">
        <v>28</v>
      </c>
      <c r="K792" t="s">
        <v>4</v>
      </c>
      <c r="L792" t="s">
        <v>109</v>
      </c>
      <c r="M792">
        <v>627</v>
      </c>
      <c r="N792" t="s">
        <v>6</v>
      </c>
      <c r="O792" s="2">
        <v>165</v>
      </c>
      <c r="P792" s="2">
        <v>1</v>
      </c>
      <c r="Q792" s="2">
        <f t="shared" si="84"/>
        <v>165</v>
      </c>
      <c r="R792" s="2">
        <v>122.7300034</v>
      </c>
      <c r="S792" s="2">
        <f t="shared" si="88"/>
        <v>42.269996599999999</v>
      </c>
      <c r="T792" s="2">
        <f t="shared" si="89"/>
        <v>122.7300034</v>
      </c>
      <c r="U792" t="str">
        <f t="shared" si="90"/>
        <v>Jan</v>
      </c>
    </row>
    <row r="793" spans="1:21" x14ac:dyDescent="0.3">
      <c r="A793">
        <v>15269</v>
      </c>
      <c r="B793" s="1">
        <v>43841</v>
      </c>
      <c r="C793" s="1" t="str">
        <f t="shared" si="85"/>
        <v>11-Jan-20</v>
      </c>
      <c r="D793" s="1" t="str">
        <f t="shared" si="86"/>
        <v>Saturday</v>
      </c>
      <c r="E793" s="1" t="str">
        <f t="shared" si="87"/>
        <v>Weekend</v>
      </c>
      <c r="F793">
        <v>3969</v>
      </c>
      <c r="G793" t="s">
        <v>7</v>
      </c>
      <c r="H793" t="s">
        <v>482</v>
      </c>
      <c r="I793" t="s">
        <v>27</v>
      </c>
      <c r="J793" t="s">
        <v>28</v>
      </c>
      <c r="K793" t="s">
        <v>29</v>
      </c>
      <c r="L793" t="s">
        <v>9</v>
      </c>
      <c r="M793">
        <v>403</v>
      </c>
      <c r="N793" t="s">
        <v>10</v>
      </c>
      <c r="O793" s="2">
        <v>133.37</v>
      </c>
      <c r="P793" s="2">
        <v>1</v>
      </c>
      <c r="Q793" s="2">
        <f t="shared" si="84"/>
        <v>133.37</v>
      </c>
      <c r="R793" s="2">
        <v>84.590000149999995</v>
      </c>
      <c r="S793" s="2">
        <f t="shared" si="88"/>
        <v>48.77999985000001</v>
      </c>
      <c r="T793" s="2">
        <f t="shared" si="89"/>
        <v>84.590000149999995</v>
      </c>
      <c r="U793" t="str">
        <f t="shared" si="90"/>
        <v>Jan</v>
      </c>
    </row>
    <row r="794" spans="1:21" x14ac:dyDescent="0.3">
      <c r="A794">
        <v>22924</v>
      </c>
      <c r="B794" s="1">
        <v>43841</v>
      </c>
      <c r="C794" s="1" t="str">
        <f t="shared" si="85"/>
        <v>11-Jan-20</v>
      </c>
      <c r="D794" s="1" t="str">
        <f t="shared" si="86"/>
        <v>Saturday</v>
      </c>
      <c r="E794" s="1" t="str">
        <f t="shared" si="87"/>
        <v>Weekend</v>
      </c>
      <c r="F794">
        <v>9704</v>
      </c>
      <c r="G794" t="s">
        <v>606</v>
      </c>
      <c r="H794" t="s">
        <v>84</v>
      </c>
      <c r="I794" t="s">
        <v>27</v>
      </c>
      <c r="J794" t="s">
        <v>3</v>
      </c>
      <c r="K794" t="s">
        <v>4</v>
      </c>
      <c r="L794" t="s">
        <v>42</v>
      </c>
      <c r="M794">
        <v>365</v>
      </c>
      <c r="N794" t="s">
        <v>10</v>
      </c>
      <c r="O794" s="2">
        <v>94.75</v>
      </c>
      <c r="P794" s="2">
        <v>5</v>
      </c>
      <c r="Q794" s="2">
        <f t="shared" si="84"/>
        <v>473.75</v>
      </c>
      <c r="R794" s="2">
        <v>152.8499985</v>
      </c>
      <c r="S794" s="2">
        <f t="shared" si="88"/>
        <v>320.90000150000003</v>
      </c>
      <c r="T794" s="2">
        <f t="shared" si="89"/>
        <v>30.5699997</v>
      </c>
      <c r="U794" t="str">
        <f t="shared" si="90"/>
        <v>Jan</v>
      </c>
    </row>
    <row r="795" spans="1:21" x14ac:dyDescent="0.3">
      <c r="A795">
        <v>22924</v>
      </c>
      <c r="B795" s="1">
        <v>43841</v>
      </c>
      <c r="C795" s="1" t="str">
        <f t="shared" si="85"/>
        <v>11-Jan-20</v>
      </c>
      <c r="D795" s="1" t="str">
        <f t="shared" si="86"/>
        <v>Saturday</v>
      </c>
      <c r="E795" s="1" t="str">
        <f t="shared" si="87"/>
        <v>Weekend</v>
      </c>
      <c r="F795">
        <v>9704</v>
      </c>
      <c r="G795" t="s">
        <v>606</v>
      </c>
      <c r="H795" t="s">
        <v>84</v>
      </c>
      <c r="I795" t="s">
        <v>27</v>
      </c>
      <c r="J795" t="s">
        <v>3</v>
      </c>
      <c r="K795" t="s">
        <v>4</v>
      </c>
      <c r="L795" t="s">
        <v>109</v>
      </c>
      <c r="M795">
        <v>627</v>
      </c>
      <c r="N795" t="s">
        <v>6</v>
      </c>
      <c r="O795" s="2">
        <v>165</v>
      </c>
      <c r="P795" s="2">
        <v>4</v>
      </c>
      <c r="Q795" s="2">
        <f t="shared" si="84"/>
        <v>660</v>
      </c>
      <c r="R795" s="2">
        <v>490.9200136</v>
      </c>
      <c r="S795" s="2">
        <f t="shared" si="88"/>
        <v>169.0799864</v>
      </c>
      <c r="T795" s="2">
        <f t="shared" si="89"/>
        <v>122.7300034</v>
      </c>
      <c r="U795" t="str">
        <f t="shared" si="90"/>
        <v>Jan</v>
      </c>
    </row>
    <row r="796" spans="1:21" x14ac:dyDescent="0.3">
      <c r="A796">
        <v>75799</v>
      </c>
      <c r="B796" s="1">
        <v>43841</v>
      </c>
      <c r="C796" s="1" t="str">
        <f t="shared" si="85"/>
        <v>11-Jan-20</v>
      </c>
      <c r="D796" s="1" t="str">
        <f t="shared" si="86"/>
        <v>Saturday</v>
      </c>
      <c r="E796" s="1" t="str">
        <f t="shared" si="87"/>
        <v>Weekend</v>
      </c>
      <c r="F796">
        <v>19352</v>
      </c>
      <c r="G796" t="s">
        <v>626</v>
      </c>
      <c r="H796" t="s">
        <v>79</v>
      </c>
      <c r="I796" t="s">
        <v>27</v>
      </c>
      <c r="J796" t="s">
        <v>3</v>
      </c>
      <c r="K796" t="s">
        <v>4</v>
      </c>
      <c r="L796" t="s">
        <v>13</v>
      </c>
      <c r="M796">
        <v>1360</v>
      </c>
      <c r="N796" t="s">
        <v>14</v>
      </c>
      <c r="O796" s="2">
        <v>370</v>
      </c>
      <c r="P796" s="2">
        <v>1</v>
      </c>
      <c r="Q796" s="2">
        <f t="shared" si="84"/>
        <v>370</v>
      </c>
      <c r="R796" s="2">
        <v>249.0899963</v>
      </c>
      <c r="S796" s="2">
        <f t="shared" si="88"/>
        <v>120.9100037</v>
      </c>
      <c r="T796" s="2">
        <f t="shared" si="89"/>
        <v>249.0899963</v>
      </c>
      <c r="U796" t="str">
        <f t="shared" si="90"/>
        <v>Jan</v>
      </c>
    </row>
    <row r="797" spans="1:21" x14ac:dyDescent="0.3">
      <c r="A797">
        <v>75802</v>
      </c>
      <c r="B797" s="1">
        <v>43841</v>
      </c>
      <c r="C797" s="1" t="str">
        <f t="shared" si="85"/>
        <v>11-Jan-20</v>
      </c>
      <c r="D797" s="1" t="str">
        <f t="shared" si="86"/>
        <v>Saturday</v>
      </c>
      <c r="E797" s="1" t="str">
        <f t="shared" si="87"/>
        <v>Weekend</v>
      </c>
      <c r="F797">
        <v>19355</v>
      </c>
      <c r="G797" t="s">
        <v>627</v>
      </c>
      <c r="H797" t="s">
        <v>79</v>
      </c>
      <c r="I797" t="s">
        <v>27</v>
      </c>
      <c r="J797" t="s">
        <v>3</v>
      </c>
      <c r="K797" t="s">
        <v>44</v>
      </c>
      <c r="L797" t="s">
        <v>13</v>
      </c>
      <c r="M797">
        <v>1360</v>
      </c>
      <c r="N797" t="s">
        <v>14</v>
      </c>
      <c r="O797" s="2">
        <v>370</v>
      </c>
      <c r="P797" s="2">
        <v>1</v>
      </c>
      <c r="Q797" s="2">
        <f t="shared" si="84"/>
        <v>370</v>
      </c>
      <c r="R797" s="2">
        <v>249.0899963</v>
      </c>
      <c r="S797" s="2">
        <f t="shared" si="88"/>
        <v>120.9100037</v>
      </c>
      <c r="T797" s="2">
        <f t="shared" si="89"/>
        <v>249.0899963</v>
      </c>
      <c r="U797" t="str">
        <f t="shared" si="90"/>
        <v>Jan</v>
      </c>
    </row>
    <row r="798" spans="1:21" x14ac:dyDescent="0.3">
      <c r="A798">
        <v>67628</v>
      </c>
      <c r="B798" s="1">
        <v>43841</v>
      </c>
      <c r="C798" s="1" t="str">
        <f t="shared" si="85"/>
        <v>11-Jan-20</v>
      </c>
      <c r="D798" s="1" t="str">
        <f t="shared" si="86"/>
        <v>Saturday</v>
      </c>
      <c r="E798" s="1" t="str">
        <f t="shared" si="87"/>
        <v>Weekend</v>
      </c>
      <c r="F798">
        <v>1294</v>
      </c>
      <c r="G798" t="s">
        <v>7</v>
      </c>
      <c r="H798" t="s">
        <v>36</v>
      </c>
      <c r="I798" t="s">
        <v>27</v>
      </c>
      <c r="J798" t="s">
        <v>3</v>
      </c>
      <c r="K798" t="s">
        <v>4</v>
      </c>
      <c r="L798" t="s">
        <v>42</v>
      </c>
      <c r="M798">
        <v>365</v>
      </c>
      <c r="N798" t="s">
        <v>10</v>
      </c>
      <c r="O798" s="2">
        <v>94.75</v>
      </c>
      <c r="P798" s="2">
        <v>1</v>
      </c>
      <c r="Q798" s="2">
        <f t="shared" si="84"/>
        <v>94.75</v>
      </c>
      <c r="R798" s="2">
        <v>30.5699997</v>
      </c>
      <c r="S798" s="2">
        <f t="shared" si="88"/>
        <v>64.180000300000003</v>
      </c>
      <c r="T798" s="2">
        <f t="shared" si="89"/>
        <v>30.5699997</v>
      </c>
      <c r="U798" t="str">
        <f t="shared" si="90"/>
        <v>Jan</v>
      </c>
    </row>
    <row r="799" spans="1:21" x14ac:dyDescent="0.3">
      <c r="A799">
        <v>13140</v>
      </c>
      <c r="B799" s="1">
        <v>43841</v>
      </c>
      <c r="C799" s="1" t="str">
        <f t="shared" si="85"/>
        <v>11-Jan-20</v>
      </c>
      <c r="D799" s="1" t="str">
        <f t="shared" si="86"/>
        <v>Saturday</v>
      </c>
      <c r="E799" s="1" t="str">
        <f t="shared" si="87"/>
        <v>Weekend</v>
      </c>
      <c r="F799">
        <v>295</v>
      </c>
      <c r="G799" t="s">
        <v>628</v>
      </c>
      <c r="H799" t="s">
        <v>30</v>
      </c>
      <c r="I799" t="s">
        <v>27</v>
      </c>
      <c r="J799" t="s">
        <v>3</v>
      </c>
      <c r="K799" t="s">
        <v>4</v>
      </c>
      <c r="L799" t="s">
        <v>42</v>
      </c>
      <c r="M799">
        <v>365</v>
      </c>
      <c r="N799" t="s">
        <v>10</v>
      </c>
      <c r="O799" s="2">
        <v>94.75</v>
      </c>
      <c r="P799" s="2">
        <v>5</v>
      </c>
      <c r="Q799" s="2">
        <f t="shared" si="84"/>
        <v>473.75</v>
      </c>
      <c r="R799" s="2">
        <v>152.8499985</v>
      </c>
      <c r="S799" s="2">
        <f t="shared" si="88"/>
        <v>320.90000150000003</v>
      </c>
      <c r="T799" s="2">
        <f t="shared" si="89"/>
        <v>30.5699997</v>
      </c>
      <c r="U799" t="str">
        <f t="shared" si="90"/>
        <v>Jan</v>
      </c>
    </row>
    <row r="800" spans="1:21" x14ac:dyDescent="0.3">
      <c r="A800">
        <v>75831</v>
      </c>
      <c r="B800" s="1">
        <v>43841</v>
      </c>
      <c r="C800" s="1" t="str">
        <f t="shared" si="85"/>
        <v>11-Jan-20</v>
      </c>
      <c r="D800" s="1" t="str">
        <f t="shared" si="86"/>
        <v>Saturday</v>
      </c>
      <c r="E800" s="1" t="str">
        <f t="shared" si="87"/>
        <v>Weekend</v>
      </c>
      <c r="F800">
        <v>19384</v>
      </c>
      <c r="G800" t="s">
        <v>629</v>
      </c>
      <c r="H800" t="s">
        <v>148</v>
      </c>
      <c r="I800" t="s">
        <v>27</v>
      </c>
      <c r="J800" t="s">
        <v>3</v>
      </c>
      <c r="K800" t="s">
        <v>4</v>
      </c>
      <c r="L800" t="s">
        <v>13</v>
      </c>
      <c r="M800">
        <v>1360</v>
      </c>
      <c r="N800" t="s">
        <v>14</v>
      </c>
      <c r="O800" s="2">
        <v>370</v>
      </c>
      <c r="P800" s="2">
        <v>1</v>
      </c>
      <c r="Q800" s="2">
        <f t="shared" si="84"/>
        <v>370</v>
      </c>
      <c r="R800" s="2">
        <v>249.0899963</v>
      </c>
      <c r="S800" s="2">
        <f t="shared" si="88"/>
        <v>120.9100037</v>
      </c>
      <c r="T800" s="2">
        <f t="shared" si="89"/>
        <v>249.0899963</v>
      </c>
      <c r="U800" t="str">
        <f t="shared" si="90"/>
        <v>Jan</v>
      </c>
    </row>
    <row r="801" spans="1:21" x14ac:dyDescent="0.3">
      <c r="A801">
        <v>75833</v>
      </c>
      <c r="B801" s="1">
        <v>43841</v>
      </c>
      <c r="C801" s="1" t="str">
        <f t="shared" si="85"/>
        <v>11-Jan-20</v>
      </c>
      <c r="D801" s="1" t="str">
        <f t="shared" si="86"/>
        <v>Saturday</v>
      </c>
      <c r="E801" s="1" t="str">
        <f t="shared" si="87"/>
        <v>Weekend</v>
      </c>
      <c r="F801">
        <v>19386</v>
      </c>
      <c r="G801" t="s">
        <v>134</v>
      </c>
      <c r="H801" t="s">
        <v>148</v>
      </c>
      <c r="I801" t="s">
        <v>27</v>
      </c>
      <c r="J801" t="s">
        <v>3</v>
      </c>
      <c r="K801" t="s">
        <v>4</v>
      </c>
      <c r="L801" t="s">
        <v>13</v>
      </c>
      <c r="M801">
        <v>1360</v>
      </c>
      <c r="N801" t="s">
        <v>14</v>
      </c>
      <c r="O801" s="2">
        <v>370</v>
      </c>
      <c r="P801" s="2">
        <v>1</v>
      </c>
      <c r="Q801" s="2">
        <f t="shared" si="84"/>
        <v>370</v>
      </c>
      <c r="R801" s="2">
        <v>249.0899963</v>
      </c>
      <c r="S801" s="2">
        <f t="shared" si="88"/>
        <v>120.9100037</v>
      </c>
      <c r="T801" s="2">
        <f t="shared" si="89"/>
        <v>249.0899963</v>
      </c>
      <c r="U801" t="str">
        <f t="shared" si="90"/>
        <v>Jan</v>
      </c>
    </row>
    <row r="802" spans="1:21" x14ac:dyDescent="0.3">
      <c r="A802">
        <v>75828</v>
      </c>
      <c r="B802" s="1">
        <v>43841</v>
      </c>
      <c r="C802" s="1" t="str">
        <f t="shared" si="85"/>
        <v>11-Jan-20</v>
      </c>
      <c r="D802" s="1" t="str">
        <f t="shared" si="86"/>
        <v>Saturday</v>
      </c>
      <c r="E802" s="1" t="str">
        <f t="shared" si="87"/>
        <v>Weekend</v>
      </c>
      <c r="F802">
        <v>19381</v>
      </c>
      <c r="G802" t="s">
        <v>630</v>
      </c>
      <c r="H802" t="s">
        <v>631</v>
      </c>
      <c r="I802" t="s">
        <v>2</v>
      </c>
      <c r="J802" t="s">
        <v>3</v>
      </c>
      <c r="K802" t="s">
        <v>4</v>
      </c>
      <c r="L802" t="s">
        <v>13</v>
      </c>
      <c r="M802">
        <v>1360</v>
      </c>
      <c r="N802" t="s">
        <v>14</v>
      </c>
      <c r="O802" s="2">
        <v>370</v>
      </c>
      <c r="P802" s="2">
        <v>1</v>
      </c>
      <c r="Q802" s="2">
        <f t="shared" si="84"/>
        <v>370</v>
      </c>
      <c r="R802" s="2">
        <v>249.0899963</v>
      </c>
      <c r="S802" s="2">
        <f t="shared" si="88"/>
        <v>120.9100037</v>
      </c>
      <c r="T802" s="2">
        <f t="shared" si="89"/>
        <v>249.0899963</v>
      </c>
      <c r="U802" t="str">
        <f t="shared" si="90"/>
        <v>Jan</v>
      </c>
    </row>
    <row r="803" spans="1:21" x14ac:dyDescent="0.3">
      <c r="A803">
        <v>3539</v>
      </c>
      <c r="B803" s="1">
        <v>43841</v>
      </c>
      <c r="C803" s="1" t="str">
        <f t="shared" si="85"/>
        <v>11-Jan-20</v>
      </c>
      <c r="D803" s="1" t="str">
        <f t="shared" si="86"/>
        <v>Saturday</v>
      </c>
      <c r="E803" s="1" t="str">
        <f t="shared" si="87"/>
        <v>Weekend</v>
      </c>
      <c r="F803">
        <v>8498</v>
      </c>
      <c r="G803" t="s">
        <v>593</v>
      </c>
      <c r="H803" t="s">
        <v>632</v>
      </c>
      <c r="I803" t="s">
        <v>2</v>
      </c>
      <c r="J803" t="s">
        <v>3</v>
      </c>
      <c r="K803" t="s">
        <v>44</v>
      </c>
      <c r="L803" t="s">
        <v>85</v>
      </c>
      <c r="M803">
        <v>502</v>
      </c>
      <c r="N803" t="s">
        <v>65</v>
      </c>
      <c r="O803" s="2">
        <v>65</v>
      </c>
      <c r="P803" s="2">
        <v>2</v>
      </c>
      <c r="Q803" s="2">
        <f t="shared" si="84"/>
        <v>130</v>
      </c>
      <c r="R803" s="2">
        <v>67.199996940000005</v>
      </c>
      <c r="S803" s="2">
        <f t="shared" si="88"/>
        <v>62.800003059999995</v>
      </c>
      <c r="T803" s="2">
        <f t="shared" si="89"/>
        <v>33.599998470000003</v>
      </c>
      <c r="U803" t="str">
        <f t="shared" si="90"/>
        <v>Jan</v>
      </c>
    </row>
    <row r="804" spans="1:21" x14ac:dyDescent="0.3">
      <c r="A804">
        <v>75801</v>
      </c>
      <c r="B804" s="1">
        <v>43841</v>
      </c>
      <c r="C804" s="1" t="str">
        <f t="shared" si="85"/>
        <v>11-Jan-20</v>
      </c>
      <c r="D804" s="1" t="str">
        <f t="shared" si="86"/>
        <v>Saturday</v>
      </c>
      <c r="E804" s="1" t="str">
        <f t="shared" si="87"/>
        <v>Weekend</v>
      </c>
      <c r="F804">
        <v>19354</v>
      </c>
      <c r="G804" t="s">
        <v>196</v>
      </c>
      <c r="H804" t="s">
        <v>633</v>
      </c>
      <c r="I804" t="s">
        <v>2</v>
      </c>
      <c r="J804" t="s">
        <v>3</v>
      </c>
      <c r="K804" t="s">
        <v>4</v>
      </c>
      <c r="L804" t="s">
        <v>13</v>
      </c>
      <c r="M804">
        <v>1360</v>
      </c>
      <c r="N804" t="s">
        <v>14</v>
      </c>
      <c r="O804" s="2">
        <v>370</v>
      </c>
      <c r="P804" s="2">
        <v>1</v>
      </c>
      <c r="Q804" s="2">
        <f t="shared" si="84"/>
        <v>370</v>
      </c>
      <c r="R804" s="2">
        <v>249.0899963</v>
      </c>
      <c r="S804" s="2">
        <f t="shared" si="88"/>
        <v>120.9100037</v>
      </c>
      <c r="T804" s="2">
        <f t="shared" si="89"/>
        <v>249.0899963</v>
      </c>
      <c r="U804" t="str">
        <f t="shared" si="90"/>
        <v>Jan</v>
      </c>
    </row>
    <row r="805" spans="1:21" x14ac:dyDescent="0.3">
      <c r="A805">
        <v>75830</v>
      </c>
      <c r="B805" s="1">
        <v>43841</v>
      </c>
      <c r="C805" s="1" t="str">
        <f t="shared" si="85"/>
        <v>11-Jan-20</v>
      </c>
      <c r="D805" s="1" t="str">
        <f t="shared" si="86"/>
        <v>Saturday</v>
      </c>
      <c r="E805" s="1" t="str">
        <f t="shared" si="87"/>
        <v>Weekend</v>
      </c>
      <c r="F805">
        <v>19383</v>
      </c>
      <c r="G805" t="s">
        <v>351</v>
      </c>
      <c r="H805" t="s">
        <v>559</v>
      </c>
      <c r="I805" t="s">
        <v>2</v>
      </c>
      <c r="J805" t="s">
        <v>3</v>
      </c>
      <c r="K805" t="s">
        <v>4</v>
      </c>
      <c r="L805" t="s">
        <v>13</v>
      </c>
      <c r="M805">
        <v>1360</v>
      </c>
      <c r="N805" t="s">
        <v>14</v>
      </c>
      <c r="O805" s="2">
        <v>370</v>
      </c>
      <c r="P805" s="2">
        <v>1</v>
      </c>
      <c r="Q805" s="2">
        <f t="shared" si="84"/>
        <v>370</v>
      </c>
      <c r="R805" s="2">
        <v>249.0899963</v>
      </c>
      <c r="S805" s="2">
        <f t="shared" si="88"/>
        <v>120.9100037</v>
      </c>
      <c r="T805" s="2">
        <f t="shared" si="89"/>
        <v>249.0899963</v>
      </c>
      <c r="U805" t="str">
        <f t="shared" si="90"/>
        <v>Jan</v>
      </c>
    </row>
    <row r="806" spans="1:21" x14ac:dyDescent="0.3">
      <c r="A806">
        <v>75768</v>
      </c>
      <c r="B806" s="1">
        <v>43841</v>
      </c>
      <c r="C806" s="1" t="str">
        <f t="shared" si="85"/>
        <v>11-Jan-20</v>
      </c>
      <c r="D806" s="1" t="str">
        <f t="shared" si="86"/>
        <v>Saturday</v>
      </c>
      <c r="E806" s="1" t="str">
        <f t="shared" si="87"/>
        <v>Weekend</v>
      </c>
      <c r="F806">
        <v>19321</v>
      </c>
      <c r="G806" t="s">
        <v>634</v>
      </c>
      <c r="H806" t="s">
        <v>635</v>
      </c>
      <c r="I806" t="s">
        <v>2</v>
      </c>
      <c r="J806" t="s">
        <v>3</v>
      </c>
      <c r="K806" t="s">
        <v>4</v>
      </c>
      <c r="L806" t="s">
        <v>13</v>
      </c>
      <c r="M806">
        <v>1360</v>
      </c>
      <c r="N806" t="s">
        <v>14</v>
      </c>
      <c r="O806" s="2">
        <v>370</v>
      </c>
      <c r="P806" s="2">
        <v>1</v>
      </c>
      <c r="Q806" s="2">
        <f t="shared" si="84"/>
        <v>370</v>
      </c>
      <c r="R806" s="2">
        <v>249.0899963</v>
      </c>
      <c r="S806" s="2">
        <f t="shared" si="88"/>
        <v>120.9100037</v>
      </c>
      <c r="T806" s="2">
        <f t="shared" si="89"/>
        <v>249.0899963</v>
      </c>
      <c r="U806" t="str">
        <f t="shared" si="90"/>
        <v>Jan</v>
      </c>
    </row>
    <row r="807" spans="1:21" x14ac:dyDescent="0.3">
      <c r="A807">
        <v>17386</v>
      </c>
      <c r="B807" s="1">
        <v>43841</v>
      </c>
      <c r="C807" s="1" t="str">
        <f t="shared" si="85"/>
        <v>11-Jan-20</v>
      </c>
      <c r="D807" s="1" t="str">
        <f t="shared" si="86"/>
        <v>Saturday</v>
      </c>
      <c r="E807" s="1" t="str">
        <f t="shared" si="87"/>
        <v>Weekend</v>
      </c>
      <c r="F807">
        <v>1063</v>
      </c>
      <c r="G807" t="s">
        <v>636</v>
      </c>
      <c r="H807" t="s">
        <v>217</v>
      </c>
      <c r="I807" t="s">
        <v>2</v>
      </c>
      <c r="J807" t="s">
        <v>3</v>
      </c>
      <c r="K807" t="s">
        <v>4</v>
      </c>
      <c r="L807" t="s">
        <v>42</v>
      </c>
      <c r="M807">
        <v>365</v>
      </c>
      <c r="N807" t="s">
        <v>10</v>
      </c>
      <c r="O807" s="2">
        <v>94.75</v>
      </c>
      <c r="P807" s="2">
        <v>5</v>
      </c>
      <c r="Q807" s="2">
        <f t="shared" si="84"/>
        <v>473.75</v>
      </c>
      <c r="R807" s="2">
        <v>152.8499985</v>
      </c>
      <c r="S807" s="2">
        <f t="shared" si="88"/>
        <v>320.90000150000003</v>
      </c>
      <c r="T807" s="2">
        <f t="shared" si="89"/>
        <v>30.5699997</v>
      </c>
      <c r="U807" t="str">
        <f t="shared" si="90"/>
        <v>Jan</v>
      </c>
    </row>
    <row r="808" spans="1:21" x14ac:dyDescent="0.3">
      <c r="A808">
        <v>75769</v>
      </c>
      <c r="B808" s="1">
        <v>43841</v>
      </c>
      <c r="C808" s="1" t="str">
        <f t="shared" si="85"/>
        <v>11-Jan-20</v>
      </c>
      <c r="D808" s="1" t="str">
        <f t="shared" si="86"/>
        <v>Saturday</v>
      </c>
      <c r="E808" s="1" t="str">
        <f t="shared" si="87"/>
        <v>Weekend</v>
      </c>
      <c r="F808">
        <v>19322</v>
      </c>
      <c r="G808" t="s">
        <v>637</v>
      </c>
      <c r="H808" t="s">
        <v>638</v>
      </c>
      <c r="I808" t="s">
        <v>2</v>
      </c>
      <c r="J808" t="s">
        <v>3</v>
      </c>
      <c r="K808" t="s">
        <v>4</v>
      </c>
      <c r="L808" t="s">
        <v>13</v>
      </c>
      <c r="M808">
        <v>1360</v>
      </c>
      <c r="N808" t="s">
        <v>14</v>
      </c>
      <c r="O808" s="2">
        <v>370</v>
      </c>
      <c r="P808" s="2">
        <v>1</v>
      </c>
      <c r="Q808" s="2">
        <f t="shared" si="84"/>
        <v>370</v>
      </c>
      <c r="R808" s="2">
        <v>249.0899963</v>
      </c>
      <c r="S808" s="2">
        <f t="shared" si="88"/>
        <v>120.9100037</v>
      </c>
      <c r="T808" s="2">
        <f t="shared" si="89"/>
        <v>249.0899963</v>
      </c>
      <c r="U808" t="str">
        <f t="shared" si="90"/>
        <v>Jan</v>
      </c>
    </row>
    <row r="809" spans="1:21" x14ac:dyDescent="0.3">
      <c r="A809">
        <v>11083</v>
      </c>
      <c r="B809" s="1">
        <v>43841</v>
      </c>
      <c r="C809" s="1" t="str">
        <f t="shared" si="85"/>
        <v>11-Jan-20</v>
      </c>
      <c r="D809" s="1" t="str">
        <f t="shared" si="86"/>
        <v>Saturday</v>
      </c>
      <c r="E809" s="1" t="str">
        <f t="shared" si="87"/>
        <v>Weekend</v>
      </c>
      <c r="F809">
        <v>2550</v>
      </c>
      <c r="G809" t="s">
        <v>639</v>
      </c>
      <c r="H809" t="s">
        <v>640</v>
      </c>
      <c r="I809" t="s">
        <v>2</v>
      </c>
      <c r="J809" t="s">
        <v>3</v>
      </c>
      <c r="K809" t="s">
        <v>4</v>
      </c>
      <c r="L809" t="s">
        <v>42</v>
      </c>
      <c r="M809">
        <v>365</v>
      </c>
      <c r="N809" t="s">
        <v>10</v>
      </c>
      <c r="O809" s="2">
        <v>94.75</v>
      </c>
      <c r="P809" s="2">
        <v>5</v>
      </c>
      <c r="Q809" s="2">
        <f t="shared" si="84"/>
        <v>473.75</v>
      </c>
      <c r="R809" s="2">
        <v>152.8499985</v>
      </c>
      <c r="S809" s="2">
        <f t="shared" si="88"/>
        <v>320.90000150000003</v>
      </c>
      <c r="T809" s="2">
        <f t="shared" si="89"/>
        <v>30.5699997</v>
      </c>
      <c r="U809" t="str">
        <f t="shared" si="90"/>
        <v>Jan</v>
      </c>
    </row>
    <row r="810" spans="1:21" x14ac:dyDescent="0.3">
      <c r="A810">
        <v>15231</v>
      </c>
      <c r="B810" s="1">
        <v>43841</v>
      </c>
      <c r="C810" s="1" t="str">
        <f t="shared" si="85"/>
        <v>11-Jan-20</v>
      </c>
      <c r="D810" s="1" t="str">
        <f t="shared" si="86"/>
        <v>Saturday</v>
      </c>
      <c r="E810" s="1" t="str">
        <f t="shared" si="87"/>
        <v>Weekend</v>
      </c>
      <c r="F810">
        <v>3535</v>
      </c>
      <c r="G810" t="s">
        <v>509</v>
      </c>
      <c r="H810" t="s">
        <v>450</v>
      </c>
      <c r="I810" t="s">
        <v>2</v>
      </c>
      <c r="J810" t="s">
        <v>3</v>
      </c>
      <c r="K810" t="s">
        <v>44</v>
      </c>
      <c r="L810" t="s">
        <v>641</v>
      </c>
      <c r="M810">
        <v>93</v>
      </c>
      <c r="N810" t="s">
        <v>65</v>
      </c>
      <c r="O810" s="2">
        <v>52.99</v>
      </c>
      <c r="P810" s="2">
        <v>4</v>
      </c>
      <c r="Q810" s="2">
        <f t="shared" si="84"/>
        <v>211.96</v>
      </c>
      <c r="R810" s="2">
        <v>127.36000060000001</v>
      </c>
      <c r="S810" s="2">
        <f t="shared" si="88"/>
        <v>84.599999400000002</v>
      </c>
      <c r="T810" s="2">
        <f t="shared" si="89"/>
        <v>31.840000150000002</v>
      </c>
      <c r="U810" t="str">
        <f t="shared" si="90"/>
        <v>Jan</v>
      </c>
    </row>
    <row r="811" spans="1:21" x14ac:dyDescent="0.3">
      <c r="A811">
        <v>75832</v>
      </c>
      <c r="B811" s="1">
        <v>43841</v>
      </c>
      <c r="C811" s="1" t="str">
        <f t="shared" si="85"/>
        <v>11-Jan-20</v>
      </c>
      <c r="D811" s="1" t="str">
        <f t="shared" si="86"/>
        <v>Saturday</v>
      </c>
      <c r="E811" s="1" t="str">
        <f t="shared" si="87"/>
        <v>Weekend</v>
      </c>
      <c r="F811">
        <v>19385</v>
      </c>
      <c r="G811" t="s">
        <v>93</v>
      </c>
      <c r="H811" t="s">
        <v>425</v>
      </c>
      <c r="I811" t="s">
        <v>2</v>
      </c>
      <c r="J811" t="s">
        <v>3</v>
      </c>
      <c r="K811" t="s">
        <v>4</v>
      </c>
      <c r="L811" t="s">
        <v>13</v>
      </c>
      <c r="M811">
        <v>1360</v>
      </c>
      <c r="N811" t="s">
        <v>14</v>
      </c>
      <c r="O811" s="2">
        <v>370</v>
      </c>
      <c r="P811" s="2">
        <v>1</v>
      </c>
      <c r="Q811" s="2">
        <f t="shared" si="84"/>
        <v>370</v>
      </c>
      <c r="R811" s="2">
        <v>249.0899963</v>
      </c>
      <c r="S811" s="2">
        <f t="shared" si="88"/>
        <v>120.9100037</v>
      </c>
      <c r="T811" s="2">
        <f t="shared" si="89"/>
        <v>249.0899963</v>
      </c>
      <c r="U811" t="str">
        <f t="shared" si="90"/>
        <v>Jan</v>
      </c>
    </row>
    <row r="812" spans="1:21" x14ac:dyDescent="0.3">
      <c r="A812">
        <v>75798</v>
      </c>
      <c r="B812" s="1">
        <v>43841</v>
      </c>
      <c r="C812" s="1" t="str">
        <f t="shared" si="85"/>
        <v>11-Jan-20</v>
      </c>
      <c r="D812" s="1" t="str">
        <f t="shared" si="86"/>
        <v>Saturday</v>
      </c>
      <c r="E812" s="1" t="str">
        <f t="shared" si="87"/>
        <v>Weekend</v>
      </c>
      <c r="F812">
        <v>19351</v>
      </c>
      <c r="G812" t="s">
        <v>352</v>
      </c>
      <c r="H812" t="s">
        <v>173</v>
      </c>
      <c r="I812" t="s">
        <v>2</v>
      </c>
      <c r="J812" t="s">
        <v>3</v>
      </c>
      <c r="K812" t="s">
        <v>4</v>
      </c>
      <c r="L812" t="s">
        <v>13</v>
      </c>
      <c r="M812">
        <v>1360</v>
      </c>
      <c r="N812" t="s">
        <v>14</v>
      </c>
      <c r="O812" s="2">
        <v>370</v>
      </c>
      <c r="P812" s="2">
        <v>1</v>
      </c>
      <c r="Q812" s="2">
        <f t="shared" si="84"/>
        <v>370</v>
      </c>
      <c r="R812" s="2">
        <v>249.0899963</v>
      </c>
      <c r="S812" s="2">
        <f t="shared" si="88"/>
        <v>120.9100037</v>
      </c>
      <c r="T812" s="2">
        <f t="shared" si="89"/>
        <v>249.0899963</v>
      </c>
      <c r="U812" t="str">
        <f t="shared" si="90"/>
        <v>Jan</v>
      </c>
    </row>
    <row r="813" spans="1:21" x14ac:dyDescent="0.3">
      <c r="A813">
        <v>75793</v>
      </c>
      <c r="B813" s="1">
        <v>43841</v>
      </c>
      <c r="C813" s="1" t="str">
        <f t="shared" si="85"/>
        <v>11-Jan-20</v>
      </c>
      <c r="D813" s="1" t="str">
        <f t="shared" si="86"/>
        <v>Saturday</v>
      </c>
      <c r="E813" s="1" t="str">
        <f t="shared" si="87"/>
        <v>Weekend</v>
      </c>
      <c r="F813">
        <v>19346</v>
      </c>
      <c r="G813" t="s">
        <v>642</v>
      </c>
      <c r="H813" t="s">
        <v>643</v>
      </c>
      <c r="I813" t="s">
        <v>2</v>
      </c>
      <c r="J813" t="s">
        <v>3</v>
      </c>
      <c r="K813" t="s">
        <v>4</v>
      </c>
      <c r="L813" t="s">
        <v>13</v>
      </c>
      <c r="M813">
        <v>1360</v>
      </c>
      <c r="N813" t="s">
        <v>14</v>
      </c>
      <c r="O813" s="2">
        <v>370</v>
      </c>
      <c r="P813" s="2">
        <v>1</v>
      </c>
      <c r="Q813" s="2">
        <f t="shared" si="84"/>
        <v>370</v>
      </c>
      <c r="R813" s="2">
        <v>249.0899963</v>
      </c>
      <c r="S813" s="2">
        <f t="shared" si="88"/>
        <v>120.9100037</v>
      </c>
      <c r="T813" s="2">
        <f t="shared" si="89"/>
        <v>249.0899963</v>
      </c>
      <c r="U813" t="str">
        <f t="shared" si="90"/>
        <v>Jan</v>
      </c>
    </row>
    <row r="814" spans="1:21" x14ac:dyDescent="0.3">
      <c r="A814">
        <v>17368</v>
      </c>
      <c r="B814" s="1">
        <v>43841</v>
      </c>
      <c r="C814" s="1" t="str">
        <f t="shared" si="85"/>
        <v>11-Jan-20</v>
      </c>
      <c r="D814" s="1" t="str">
        <f t="shared" si="86"/>
        <v>Saturday</v>
      </c>
      <c r="E814" s="1" t="str">
        <f t="shared" si="87"/>
        <v>Weekend</v>
      </c>
      <c r="F814">
        <v>6220</v>
      </c>
      <c r="G814" t="s">
        <v>7</v>
      </c>
      <c r="H814" t="s">
        <v>644</v>
      </c>
      <c r="I814" t="s">
        <v>2</v>
      </c>
      <c r="J814" t="s">
        <v>3</v>
      </c>
      <c r="K814" t="s">
        <v>4</v>
      </c>
      <c r="L814" t="s">
        <v>57</v>
      </c>
      <c r="M814">
        <v>191</v>
      </c>
      <c r="N814" t="s">
        <v>65</v>
      </c>
      <c r="O814" s="2">
        <v>85</v>
      </c>
      <c r="P814" s="2">
        <v>5</v>
      </c>
      <c r="Q814" s="2">
        <f t="shared" si="84"/>
        <v>425</v>
      </c>
      <c r="R814" s="2">
        <v>273.89999399999999</v>
      </c>
      <c r="S814" s="2">
        <f t="shared" si="88"/>
        <v>151.10000600000001</v>
      </c>
      <c r="T814" s="2">
        <f t="shared" si="89"/>
        <v>54.779998800000001</v>
      </c>
      <c r="U814" t="str">
        <f t="shared" si="90"/>
        <v>Jan</v>
      </c>
    </row>
    <row r="815" spans="1:21" x14ac:dyDescent="0.3">
      <c r="A815">
        <v>17347</v>
      </c>
      <c r="B815" s="1">
        <v>43841</v>
      </c>
      <c r="C815" s="1" t="str">
        <f t="shared" si="85"/>
        <v>11-Jan-20</v>
      </c>
      <c r="D815" s="1" t="str">
        <f t="shared" si="86"/>
        <v>Saturday</v>
      </c>
      <c r="E815" s="1" t="str">
        <f t="shared" si="87"/>
        <v>Weekend</v>
      </c>
      <c r="F815">
        <v>11388</v>
      </c>
      <c r="G815" t="s">
        <v>304</v>
      </c>
      <c r="H815" t="s">
        <v>152</v>
      </c>
      <c r="I815" t="s">
        <v>2</v>
      </c>
      <c r="J815" t="s">
        <v>3</v>
      </c>
      <c r="K815" t="s">
        <v>44</v>
      </c>
      <c r="L815" t="s">
        <v>57</v>
      </c>
      <c r="M815">
        <v>191</v>
      </c>
      <c r="N815" t="s">
        <v>65</v>
      </c>
      <c r="O815" s="2">
        <v>85</v>
      </c>
      <c r="P815" s="2">
        <v>4</v>
      </c>
      <c r="Q815" s="2">
        <f t="shared" si="84"/>
        <v>340</v>
      </c>
      <c r="R815" s="2">
        <v>219.11999520000001</v>
      </c>
      <c r="S815" s="2">
        <f t="shared" si="88"/>
        <v>120.88000479999999</v>
      </c>
      <c r="T815" s="2">
        <f t="shared" si="89"/>
        <v>54.779998800000001</v>
      </c>
      <c r="U815" t="str">
        <f t="shared" si="90"/>
        <v>Jan</v>
      </c>
    </row>
    <row r="816" spans="1:21" x14ac:dyDescent="0.3">
      <c r="A816">
        <v>75829</v>
      </c>
      <c r="B816" s="1">
        <v>43841</v>
      </c>
      <c r="C816" s="1" t="str">
        <f t="shared" si="85"/>
        <v>11-Jan-20</v>
      </c>
      <c r="D816" s="1" t="str">
        <f t="shared" si="86"/>
        <v>Saturday</v>
      </c>
      <c r="E816" s="1" t="str">
        <f t="shared" si="87"/>
        <v>Weekend</v>
      </c>
      <c r="F816">
        <v>19382</v>
      </c>
      <c r="G816" t="s">
        <v>645</v>
      </c>
      <c r="H816" t="s">
        <v>646</v>
      </c>
      <c r="I816" t="s">
        <v>2</v>
      </c>
      <c r="J816" t="s">
        <v>3</v>
      </c>
      <c r="K816" t="s">
        <v>4</v>
      </c>
      <c r="L816" t="s">
        <v>13</v>
      </c>
      <c r="M816">
        <v>1360</v>
      </c>
      <c r="N816" t="s">
        <v>14</v>
      </c>
      <c r="O816" s="2">
        <v>370</v>
      </c>
      <c r="P816" s="2">
        <v>1</v>
      </c>
      <c r="Q816" s="2">
        <f t="shared" si="84"/>
        <v>370</v>
      </c>
      <c r="R816" s="2">
        <v>249.0899963</v>
      </c>
      <c r="S816" s="2">
        <f t="shared" si="88"/>
        <v>120.9100037</v>
      </c>
      <c r="T816" s="2">
        <f t="shared" si="89"/>
        <v>249.0899963</v>
      </c>
      <c r="U816" t="str">
        <f t="shared" si="90"/>
        <v>Jan</v>
      </c>
    </row>
    <row r="817" spans="1:21" x14ac:dyDescent="0.3">
      <c r="A817">
        <v>75800</v>
      </c>
      <c r="B817" s="1">
        <v>43841</v>
      </c>
      <c r="C817" s="1" t="str">
        <f t="shared" si="85"/>
        <v>11-Jan-20</v>
      </c>
      <c r="D817" s="1" t="str">
        <f t="shared" si="86"/>
        <v>Saturday</v>
      </c>
      <c r="E817" s="1" t="str">
        <f t="shared" si="87"/>
        <v>Weekend</v>
      </c>
      <c r="F817">
        <v>19353</v>
      </c>
      <c r="G817" t="s">
        <v>647</v>
      </c>
      <c r="H817" t="s">
        <v>648</v>
      </c>
      <c r="I817" t="s">
        <v>2</v>
      </c>
      <c r="J817" t="s">
        <v>3</v>
      </c>
      <c r="K817" t="s">
        <v>4</v>
      </c>
      <c r="L817" t="s">
        <v>13</v>
      </c>
      <c r="M817">
        <v>1360</v>
      </c>
      <c r="N817" t="s">
        <v>14</v>
      </c>
      <c r="O817" s="2">
        <v>370</v>
      </c>
      <c r="P817" s="2">
        <v>1</v>
      </c>
      <c r="Q817" s="2">
        <f t="shared" si="84"/>
        <v>370</v>
      </c>
      <c r="R817" s="2">
        <v>249.0899963</v>
      </c>
      <c r="S817" s="2">
        <f t="shared" si="88"/>
        <v>120.9100037</v>
      </c>
      <c r="T817" s="2">
        <f t="shared" si="89"/>
        <v>249.0899963</v>
      </c>
      <c r="U817" t="str">
        <f t="shared" si="90"/>
        <v>Jan</v>
      </c>
    </row>
    <row r="818" spans="1:21" x14ac:dyDescent="0.3">
      <c r="A818">
        <v>22900</v>
      </c>
      <c r="B818" s="1">
        <v>43841</v>
      </c>
      <c r="C818" s="1" t="str">
        <f t="shared" si="85"/>
        <v>11-Jan-20</v>
      </c>
      <c r="D818" s="1" t="str">
        <f t="shared" si="86"/>
        <v>Saturday</v>
      </c>
      <c r="E818" s="1" t="str">
        <f t="shared" si="87"/>
        <v>Weekend</v>
      </c>
      <c r="F818">
        <v>4357</v>
      </c>
      <c r="G818" t="s">
        <v>7</v>
      </c>
      <c r="H818" t="s">
        <v>215</v>
      </c>
      <c r="I818" t="s">
        <v>2</v>
      </c>
      <c r="J818" t="s">
        <v>3</v>
      </c>
      <c r="K818" t="s">
        <v>4</v>
      </c>
      <c r="L818" t="s">
        <v>9</v>
      </c>
      <c r="M818">
        <v>403</v>
      </c>
      <c r="N818" t="s">
        <v>10</v>
      </c>
      <c r="O818" s="2">
        <v>133.37</v>
      </c>
      <c r="P818" s="2">
        <v>1</v>
      </c>
      <c r="Q818" s="2">
        <f t="shared" si="84"/>
        <v>133.37</v>
      </c>
      <c r="R818" s="2">
        <v>84.590000149999995</v>
      </c>
      <c r="S818" s="2">
        <f t="shared" si="88"/>
        <v>48.77999985000001</v>
      </c>
      <c r="T818" s="2">
        <f t="shared" si="89"/>
        <v>84.590000149999995</v>
      </c>
      <c r="U818" t="str">
        <f t="shared" si="90"/>
        <v>Jan</v>
      </c>
    </row>
    <row r="819" spans="1:21" x14ac:dyDescent="0.3">
      <c r="A819">
        <v>75834</v>
      </c>
      <c r="B819" s="1">
        <v>43841</v>
      </c>
      <c r="C819" s="1" t="str">
        <f t="shared" si="85"/>
        <v>11-Jan-20</v>
      </c>
      <c r="D819" s="1" t="str">
        <f t="shared" si="86"/>
        <v>Saturday</v>
      </c>
      <c r="E819" s="1" t="str">
        <f t="shared" si="87"/>
        <v>Weekend</v>
      </c>
      <c r="F819">
        <v>19387</v>
      </c>
      <c r="G819" t="s">
        <v>649</v>
      </c>
      <c r="H819" t="s">
        <v>215</v>
      </c>
      <c r="I819" t="s">
        <v>2</v>
      </c>
      <c r="J819" t="s">
        <v>3</v>
      </c>
      <c r="K819" t="s">
        <v>4</v>
      </c>
      <c r="L819" t="s">
        <v>13</v>
      </c>
      <c r="M819">
        <v>1360</v>
      </c>
      <c r="N819" t="s">
        <v>14</v>
      </c>
      <c r="O819" s="2">
        <v>370</v>
      </c>
      <c r="P819" s="2">
        <v>1</v>
      </c>
      <c r="Q819" s="2">
        <f t="shared" si="84"/>
        <v>370</v>
      </c>
      <c r="R819" s="2">
        <v>249.0899963</v>
      </c>
      <c r="S819" s="2">
        <f t="shared" si="88"/>
        <v>120.9100037</v>
      </c>
      <c r="T819" s="2">
        <f t="shared" si="89"/>
        <v>249.0899963</v>
      </c>
      <c r="U819" t="str">
        <f t="shared" si="90"/>
        <v>Jan</v>
      </c>
    </row>
    <row r="820" spans="1:21" x14ac:dyDescent="0.3">
      <c r="A820">
        <v>75826</v>
      </c>
      <c r="B820" s="1">
        <v>43841</v>
      </c>
      <c r="C820" s="1" t="str">
        <f t="shared" si="85"/>
        <v>11-Jan-20</v>
      </c>
      <c r="D820" s="1" t="str">
        <f t="shared" si="86"/>
        <v>Saturday</v>
      </c>
      <c r="E820" s="1" t="str">
        <f t="shared" si="87"/>
        <v>Weekend</v>
      </c>
      <c r="F820">
        <v>19379</v>
      </c>
      <c r="G820" t="s">
        <v>650</v>
      </c>
      <c r="H820" t="s">
        <v>167</v>
      </c>
      <c r="I820" t="s">
        <v>2</v>
      </c>
      <c r="J820" t="s">
        <v>3</v>
      </c>
      <c r="K820" t="s">
        <v>4</v>
      </c>
      <c r="L820" t="s">
        <v>13</v>
      </c>
      <c r="M820">
        <v>1360</v>
      </c>
      <c r="N820" t="s">
        <v>14</v>
      </c>
      <c r="O820" s="2">
        <v>370</v>
      </c>
      <c r="P820" s="2">
        <v>1</v>
      </c>
      <c r="Q820" s="2">
        <f t="shared" si="84"/>
        <v>370</v>
      </c>
      <c r="R820" s="2">
        <v>249.0899963</v>
      </c>
      <c r="S820" s="2">
        <f t="shared" si="88"/>
        <v>120.9100037</v>
      </c>
      <c r="T820" s="2">
        <f t="shared" si="89"/>
        <v>249.0899963</v>
      </c>
      <c r="U820" t="str">
        <f t="shared" si="90"/>
        <v>Jan</v>
      </c>
    </row>
    <row r="821" spans="1:21" x14ac:dyDescent="0.3">
      <c r="A821">
        <v>75747</v>
      </c>
      <c r="B821" s="1">
        <v>43840</v>
      </c>
      <c r="C821" s="1" t="str">
        <f t="shared" si="85"/>
        <v>10-Jan-20</v>
      </c>
      <c r="D821" s="1" t="str">
        <f t="shared" si="86"/>
        <v>Friday</v>
      </c>
      <c r="E821" s="1" t="str">
        <f t="shared" si="87"/>
        <v>Weekday</v>
      </c>
      <c r="F821">
        <v>19300</v>
      </c>
      <c r="G821" t="s">
        <v>278</v>
      </c>
      <c r="H821" t="s">
        <v>26</v>
      </c>
      <c r="I821" t="s">
        <v>27</v>
      </c>
      <c r="J821" t="s">
        <v>28</v>
      </c>
      <c r="K821" t="s">
        <v>4</v>
      </c>
      <c r="L821" t="s">
        <v>13</v>
      </c>
      <c r="M821">
        <v>1360</v>
      </c>
      <c r="N821" t="s">
        <v>14</v>
      </c>
      <c r="O821" s="2">
        <v>370</v>
      </c>
      <c r="P821" s="2">
        <v>1</v>
      </c>
      <c r="Q821" s="2">
        <f t="shared" si="84"/>
        <v>370</v>
      </c>
      <c r="R821" s="2">
        <v>249.0899963</v>
      </c>
      <c r="S821" s="2">
        <f t="shared" si="88"/>
        <v>120.9100037</v>
      </c>
      <c r="T821" s="2">
        <f t="shared" si="89"/>
        <v>249.0899963</v>
      </c>
      <c r="U821" t="str">
        <f t="shared" si="90"/>
        <v>Jan</v>
      </c>
    </row>
    <row r="822" spans="1:21" x14ac:dyDescent="0.3">
      <c r="A822">
        <v>75754</v>
      </c>
      <c r="B822" s="1">
        <v>43840</v>
      </c>
      <c r="C822" s="1" t="str">
        <f t="shared" si="85"/>
        <v>10-Jan-20</v>
      </c>
      <c r="D822" s="1" t="str">
        <f t="shared" si="86"/>
        <v>Friday</v>
      </c>
      <c r="E822" s="1" t="str">
        <f t="shared" si="87"/>
        <v>Weekday</v>
      </c>
      <c r="F822">
        <v>19307</v>
      </c>
      <c r="G822" t="s">
        <v>505</v>
      </c>
      <c r="H822" t="s">
        <v>26</v>
      </c>
      <c r="I822" t="s">
        <v>27</v>
      </c>
      <c r="J822" t="s">
        <v>28</v>
      </c>
      <c r="K822" t="s">
        <v>4</v>
      </c>
      <c r="L822" t="s">
        <v>13</v>
      </c>
      <c r="M822">
        <v>1360</v>
      </c>
      <c r="N822" t="s">
        <v>14</v>
      </c>
      <c r="O822" s="2">
        <v>370</v>
      </c>
      <c r="P822" s="2">
        <v>1</v>
      </c>
      <c r="Q822" s="2">
        <f t="shared" si="84"/>
        <v>370</v>
      </c>
      <c r="R822" s="2">
        <v>249.0899963</v>
      </c>
      <c r="S822" s="2">
        <f t="shared" si="88"/>
        <v>120.9100037</v>
      </c>
      <c r="T822" s="2">
        <f t="shared" si="89"/>
        <v>249.0899963</v>
      </c>
      <c r="U822" t="str">
        <f t="shared" si="90"/>
        <v>Jan</v>
      </c>
    </row>
    <row r="823" spans="1:21" x14ac:dyDescent="0.3">
      <c r="A823">
        <v>10990</v>
      </c>
      <c r="B823" s="1">
        <v>43840</v>
      </c>
      <c r="C823" s="1" t="str">
        <f t="shared" si="85"/>
        <v>10-Jan-20</v>
      </c>
      <c r="D823" s="1" t="str">
        <f t="shared" si="86"/>
        <v>Friday</v>
      </c>
      <c r="E823" s="1" t="str">
        <f t="shared" si="87"/>
        <v>Weekday</v>
      </c>
      <c r="F823">
        <v>6588</v>
      </c>
      <c r="G823" t="s">
        <v>7</v>
      </c>
      <c r="H823" t="s">
        <v>30</v>
      </c>
      <c r="I823" t="s">
        <v>27</v>
      </c>
      <c r="J823" t="s">
        <v>28</v>
      </c>
      <c r="K823" t="s">
        <v>29</v>
      </c>
      <c r="L823" t="s">
        <v>9</v>
      </c>
      <c r="M823">
        <v>403</v>
      </c>
      <c r="N823" t="s">
        <v>10</v>
      </c>
      <c r="O823" s="2">
        <v>133.37</v>
      </c>
      <c r="P823" s="2">
        <v>1</v>
      </c>
      <c r="Q823" s="2">
        <f t="shared" si="84"/>
        <v>133.37</v>
      </c>
      <c r="R823" s="2">
        <v>84.590000149999995</v>
      </c>
      <c r="S823" s="2">
        <f t="shared" si="88"/>
        <v>48.77999985000001</v>
      </c>
      <c r="T823" s="2">
        <f t="shared" si="89"/>
        <v>84.590000149999995</v>
      </c>
      <c r="U823" t="str">
        <f t="shared" si="90"/>
        <v>Jan</v>
      </c>
    </row>
    <row r="824" spans="1:21" x14ac:dyDescent="0.3">
      <c r="A824">
        <v>10990</v>
      </c>
      <c r="B824" s="1">
        <v>43840</v>
      </c>
      <c r="C824" s="1" t="str">
        <f t="shared" si="85"/>
        <v>10-Jan-20</v>
      </c>
      <c r="D824" s="1" t="str">
        <f t="shared" si="86"/>
        <v>Friday</v>
      </c>
      <c r="E824" s="1" t="str">
        <f t="shared" si="87"/>
        <v>Weekday</v>
      </c>
      <c r="F824">
        <v>6588</v>
      </c>
      <c r="G824" t="s">
        <v>7</v>
      </c>
      <c r="H824" t="s">
        <v>30</v>
      </c>
      <c r="I824" t="s">
        <v>27</v>
      </c>
      <c r="J824" t="s">
        <v>28</v>
      </c>
      <c r="K824" t="s">
        <v>4</v>
      </c>
      <c r="L824" t="s">
        <v>9</v>
      </c>
      <c r="M824">
        <v>403</v>
      </c>
      <c r="N824" t="s">
        <v>10</v>
      </c>
      <c r="O824" s="2">
        <v>133.37</v>
      </c>
      <c r="P824" s="2">
        <v>1</v>
      </c>
      <c r="Q824" s="2">
        <f t="shared" si="84"/>
        <v>133.37</v>
      </c>
      <c r="R824" s="2">
        <v>84.590000149999995</v>
      </c>
      <c r="S824" s="2">
        <f t="shared" si="88"/>
        <v>48.77999985000001</v>
      </c>
      <c r="T824" s="2">
        <f t="shared" si="89"/>
        <v>84.590000149999995</v>
      </c>
      <c r="U824" t="str">
        <f t="shared" si="90"/>
        <v>Jan</v>
      </c>
    </row>
    <row r="825" spans="1:21" x14ac:dyDescent="0.3">
      <c r="A825">
        <v>13050</v>
      </c>
      <c r="B825" s="1">
        <v>43840</v>
      </c>
      <c r="C825" s="1" t="str">
        <f t="shared" si="85"/>
        <v>10-Jan-20</v>
      </c>
      <c r="D825" s="1" t="str">
        <f t="shared" si="86"/>
        <v>Friday</v>
      </c>
      <c r="E825" s="1" t="str">
        <f t="shared" si="87"/>
        <v>Weekday</v>
      </c>
      <c r="F825">
        <v>8456</v>
      </c>
      <c r="G825" t="s">
        <v>7</v>
      </c>
      <c r="H825" t="s">
        <v>30</v>
      </c>
      <c r="I825" t="s">
        <v>27</v>
      </c>
      <c r="J825" t="s">
        <v>28</v>
      </c>
      <c r="K825" t="s">
        <v>4</v>
      </c>
      <c r="L825" t="s">
        <v>42</v>
      </c>
      <c r="M825">
        <v>365</v>
      </c>
      <c r="N825" t="s">
        <v>10</v>
      </c>
      <c r="O825" s="2">
        <v>94.75</v>
      </c>
      <c r="P825" s="2">
        <v>1</v>
      </c>
      <c r="Q825" s="2">
        <f t="shared" si="84"/>
        <v>94.75</v>
      </c>
      <c r="R825" s="2">
        <v>30.5699997</v>
      </c>
      <c r="S825" s="2">
        <f t="shared" si="88"/>
        <v>64.180000300000003</v>
      </c>
      <c r="T825" s="2">
        <f t="shared" si="89"/>
        <v>30.5699997</v>
      </c>
      <c r="U825" t="str">
        <f t="shared" si="90"/>
        <v>Jan</v>
      </c>
    </row>
    <row r="826" spans="1:21" x14ac:dyDescent="0.3">
      <c r="A826">
        <v>64951</v>
      </c>
      <c r="B826" s="1">
        <v>43840</v>
      </c>
      <c r="C826" s="1" t="str">
        <f t="shared" si="85"/>
        <v>10-Jan-20</v>
      </c>
      <c r="D826" s="1" t="str">
        <f t="shared" si="86"/>
        <v>Friday</v>
      </c>
      <c r="E826" s="1" t="str">
        <f t="shared" si="87"/>
        <v>Weekday</v>
      </c>
      <c r="F826">
        <v>11365</v>
      </c>
      <c r="G826" t="s">
        <v>651</v>
      </c>
      <c r="H826" t="s">
        <v>30</v>
      </c>
      <c r="I826" t="s">
        <v>27</v>
      </c>
      <c r="J826" t="s">
        <v>28</v>
      </c>
      <c r="K826" t="s">
        <v>29</v>
      </c>
      <c r="L826" t="s">
        <v>9</v>
      </c>
      <c r="M826">
        <v>403</v>
      </c>
      <c r="N826" t="s">
        <v>10</v>
      </c>
      <c r="O826" s="2">
        <v>133.37</v>
      </c>
      <c r="P826" s="2">
        <v>1</v>
      </c>
      <c r="Q826" s="2">
        <f t="shared" si="84"/>
        <v>133.37</v>
      </c>
      <c r="R826" s="2">
        <v>84.590000149999995</v>
      </c>
      <c r="S826" s="2">
        <f t="shared" si="88"/>
        <v>48.77999985000001</v>
      </c>
      <c r="T826" s="2">
        <f t="shared" si="89"/>
        <v>84.590000149999995</v>
      </c>
      <c r="U826" t="str">
        <f t="shared" si="90"/>
        <v>Jan</v>
      </c>
    </row>
    <row r="827" spans="1:21" x14ac:dyDescent="0.3">
      <c r="A827">
        <v>17279</v>
      </c>
      <c r="B827" s="1">
        <v>43840</v>
      </c>
      <c r="C827" s="1" t="str">
        <f t="shared" si="85"/>
        <v>10-Jan-20</v>
      </c>
      <c r="D827" s="1" t="str">
        <f t="shared" si="86"/>
        <v>Friday</v>
      </c>
      <c r="E827" s="1" t="str">
        <f t="shared" si="87"/>
        <v>Weekday</v>
      </c>
      <c r="F827">
        <v>11507</v>
      </c>
      <c r="G827" t="s">
        <v>652</v>
      </c>
      <c r="H827" t="s">
        <v>30</v>
      </c>
      <c r="I827" t="s">
        <v>27</v>
      </c>
      <c r="J827" t="s">
        <v>28</v>
      </c>
      <c r="K827" t="s">
        <v>29</v>
      </c>
      <c r="L827" t="s">
        <v>9</v>
      </c>
      <c r="M827">
        <v>403</v>
      </c>
      <c r="N827" t="s">
        <v>10</v>
      </c>
      <c r="O827" s="2">
        <v>133.37</v>
      </c>
      <c r="P827" s="2">
        <v>1</v>
      </c>
      <c r="Q827" s="2">
        <f t="shared" si="84"/>
        <v>133.37</v>
      </c>
      <c r="R827" s="2">
        <v>84.590000149999995</v>
      </c>
      <c r="S827" s="2">
        <f t="shared" si="88"/>
        <v>48.77999985000001</v>
      </c>
      <c r="T827" s="2">
        <f t="shared" si="89"/>
        <v>84.590000149999995</v>
      </c>
      <c r="U827" t="str">
        <f t="shared" si="90"/>
        <v>Jan</v>
      </c>
    </row>
    <row r="828" spans="1:21" x14ac:dyDescent="0.3">
      <c r="A828">
        <v>6783</v>
      </c>
      <c r="B828" s="1">
        <v>43840</v>
      </c>
      <c r="C828" s="1" t="str">
        <f t="shared" si="85"/>
        <v>10-Jan-20</v>
      </c>
      <c r="D828" s="1" t="str">
        <f t="shared" si="86"/>
        <v>Friday</v>
      </c>
      <c r="E828" s="1" t="str">
        <f t="shared" si="87"/>
        <v>Weekday</v>
      </c>
      <c r="F828">
        <v>10759</v>
      </c>
      <c r="G828" t="s">
        <v>7</v>
      </c>
      <c r="H828" t="s">
        <v>41</v>
      </c>
      <c r="I828" t="s">
        <v>27</v>
      </c>
      <c r="J828" t="s">
        <v>3</v>
      </c>
      <c r="K828" t="s">
        <v>4</v>
      </c>
      <c r="L828" t="s">
        <v>109</v>
      </c>
      <c r="M828">
        <v>627</v>
      </c>
      <c r="N828" t="s">
        <v>6</v>
      </c>
      <c r="O828" s="2">
        <v>165</v>
      </c>
      <c r="P828" s="2">
        <v>3</v>
      </c>
      <c r="Q828" s="2">
        <f t="shared" si="84"/>
        <v>495</v>
      </c>
      <c r="R828" s="2">
        <v>368.19001020000002</v>
      </c>
      <c r="S828" s="2">
        <f t="shared" si="88"/>
        <v>126.80998979999998</v>
      </c>
      <c r="T828" s="2">
        <f t="shared" si="89"/>
        <v>122.7300034</v>
      </c>
      <c r="U828" t="str">
        <f t="shared" si="90"/>
        <v>Jan</v>
      </c>
    </row>
    <row r="829" spans="1:21" x14ac:dyDescent="0.3">
      <c r="A829">
        <v>13058</v>
      </c>
      <c r="B829" s="1">
        <v>43840</v>
      </c>
      <c r="C829" s="1" t="str">
        <f t="shared" si="85"/>
        <v>10-Jan-20</v>
      </c>
      <c r="D829" s="1" t="str">
        <f t="shared" si="86"/>
        <v>Friday</v>
      </c>
      <c r="E829" s="1" t="str">
        <f t="shared" si="87"/>
        <v>Weekday</v>
      </c>
      <c r="F829">
        <v>3738</v>
      </c>
      <c r="G829" t="s">
        <v>7</v>
      </c>
      <c r="H829" t="s">
        <v>77</v>
      </c>
      <c r="I829" t="s">
        <v>27</v>
      </c>
      <c r="J829" t="s">
        <v>3</v>
      </c>
      <c r="K829" t="s">
        <v>4</v>
      </c>
      <c r="L829" t="s">
        <v>9</v>
      </c>
      <c r="M829">
        <v>403</v>
      </c>
      <c r="N829" t="s">
        <v>10</v>
      </c>
      <c r="O829" s="2">
        <v>133.37</v>
      </c>
      <c r="P829" s="2">
        <v>1</v>
      </c>
      <c r="Q829" s="2">
        <f t="shared" si="84"/>
        <v>133.37</v>
      </c>
      <c r="R829" s="2">
        <v>84.590000149999995</v>
      </c>
      <c r="S829" s="2">
        <f t="shared" si="88"/>
        <v>48.77999985000001</v>
      </c>
      <c r="T829" s="2">
        <f t="shared" si="89"/>
        <v>84.590000149999995</v>
      </c>
      <c r="U829" t="str">
        <f t="shared" si="90"/>
        <v>Jan</v>
      </c>
    </row>
    <row r="830" spans="1:21" x14ac:dyDescent="0.3">
      <c r="A830">
        <v>15202</v>
      </c>
      <c r="B830" s="1">
        <v>43840</v>
      </c>
      <c r="C830" s="1" t="str">
        <f t="shared" si="85"/>
        <v>10-Jan-20</v>
      </c>
      <c r="D830" s="1" t="str">
        <f t="shared" si="86"/>
        <v>Friday</v>
      </c>
      <c r="E830" s="1" t="str">
        <f t="shared" si="87"/>
        <v>Weekday</v>
      </c>
      <c r="F830">
        <v>1622</v>
      </c>
      <c r="G830" t="s">
        <v>7</v>
      </c>
      <c r="H830" t="s">
        <v>653</v>
      </c>
      <c r="I830" t="s">
        <v>2</v>
      </c>
      <c r="J830" t="s">
        <v>3</v>
      </c>
      <c r="K830" t="s">
        <v>4</v>
      </c>
      <c r="L830" t="s">
        <v>57</v>
      </c>
      <c r="M830">
        <v>191</v>
      </c>
      <c r="N830" t="s">
        <v>65</v>
      </c>
      <c r="O830" s="2">
        <v>85</v>
      </c>
      <c r="P830" s="2">
        <v>5</v>
      </c>
      <c r="Q830" s="2">
        <f t="shared" si="84"/>
        <v>425</v>
      </c>
      <c r="R830" s="2">
        <v>273.89999399999999</v>
      </c>
      <c r="S830" s="2">
        <f t="shared" si="88"/>
        <v>151.10000600000001</v>
      </c>
      <c r="T830" s="2">
        <f t="shared" si="89"/>
        <v>54.779998800000001</v>
      </c>
      <c r="U830" t="str">
        <f t="shared" si="90"/>
        <v>Jan</v>
      </c>
    </row>
    <row r="831" spans="1:21" x14ac:dyDescent="0.3">
      <c r="A831">
        <v>75765</v>
      </c>
      <c r="B831" s="1">
        <v>43840</v>
      </c>
      <c r="C831" s="1" t="str">
        <f t="shared" si="85"/>
        <v>10-Jan-20</v>
      </c>
      <c r="D831" s="1" t="str">
        <f t="shared" si="86"/>
        <v>Friday</v>
      </c>
      <c r="E831" s="1" t="str">
        <f t="shared" si="87"/>
        <v>Weekday</v>
      </c>
      <c r="F831">
        <v>19318</v>
      </c>
      <c r="G831" t="s">
        <v>654</v>
      </c>
      <c r="H831" t="s">
        <v>655</v>
      </c>
      <c r="I831" t="s">
        <v>2</v>
      </c>
      <c r="J831" t="s">
        <v>3</v>
      </c>
      <c r="K831" t="s">
        <v>4</v>
      </c>
      <c r="L831" t="s">
        <v>13</v>
      </c>
      <c r="M831">
        <v>1360</v>
      </c>
      <c r="N831" t="s">
        <v>14</v>
      </c>
      <c r="O831" s="2">
        <v>370</v>
      </c>
      <c r="P831" s="2">
        <v>1</v>
      </c>
      <c r="Q831" s="2">
        <f t="shared" si="84"/>
        <v>370</v>
      </c>
      <c r="R831" s="2">
        <v>249.0899963</v>
      </c>
      <c r="S831" s="2">
        <f t="shared" si="88"/>
        <v>120.9100037</v>
      </c>
      <c r="T831" s="2">
        <f t="shared" si="89"/>
        <v>249.0899963</v>
      </c>
      <c r="U831" t="str">
        <f t="shared" si="90"/>
        <v>Jan</v>
      </c>
    </row>
    <row r="832" spans="1:21" x14ac:dyDescent="0.3">
      <c r="A832">
        <v>4660</v>
      </c>
      <c r="B832" s="1">
        <v>43840</v>
      </c>
      <c r="C832" s="1" t="str">
        <f t="shared" si="85"/>
        <v>10-Jan-20</v>
      </c>
      <c r="D832" s="1" t="str">
        <f t="shared" si="86"/>
        <v>Friday</v>
      </c>
      <c r="E832" s="1" t="str">
        <f t="shared" si="87"/>
        <v>Weekday</v>
      </c>
      <c r="F832">
        <v>9884</v>
      </c>
      <c r="G832" t="s">
        <v>656</v>
      </c>
      <c r="H832" t="s">
        <v>657</v>
      </c>
      <c r="I832" t="s">
        <v>2</v>
      </c>
      <c r="J832" t="s">
        <v>3</v>
      </c>
      <c r="K832" t="s">
        <v>44</v>
      </c>
      <c r="L832" t="s">
        <v>109</v>
      </c>
      <c r="M832">
        <v>627</v>
      </c>
      <c r="N832" t="s">
        <v>6</v>
      </c>
      <c r="O832" s="2">
        <v>165</v>
      </c>
      <c r="P832" s="2">
        <v>2</v>
      </c>
      <c r="Q832" s="2">
        <f t="shared" si="84"/>
        <v>330</v>
      </c>
      <c r="R832" s="2">
        <v>245.4600068</v>
      </c>
      <c r="S832" s="2">
        <f t="shared" si="88"/>
        <v>84.539993199999998</v>
      </c>
      <c r="T832" s="2">
        <f t="shared" si="89"/>
        <v>122.7300034</v>
      </c>
      <c r="U832" t="str">
        <f t="shared" si="90"/>
        <v>Jan</v>
      </c>
    </row>
    <row r="833" spans="1:21" x14ac:dyDescent="0.3">
      <c r="A833">
        <v>75766</v>
      </c>
      <c r="B833" s="1">
        <v>43840</v>
      </c>
      <c r="C833" s="1" t="str">
        <f t="shared" si="85"/>
        <v>10-Jan-20</v>
      </c>
      <c r="D833" s="1" t="str">
        <f t="shared" si="86"/>
        <v>Friday</v>
      </c>
      <c r="E833" s="1" t="str">
        <f t="shared" si="87"/>
        <v>Weekday</v>
      </c>
      <c r="F833">
        <v>19319</v>
      </c>
      <c r="G833" t="s">
        <v>415</v>
      </c>
      <c r="H833" t="s">
        <v>59</v>
      </c>
      <c r="I833" t="s">
        <v>2</v>
      </c>
      <c r="J833" t="s">
        <v>3</v>
      </c>
      <c r="K833" t="s">
        <v>4</v>
      </c>
      <c r="L833" t="s">
        <v>13</v>
      </c>
      <c r="M833">
        <v>1360</v>
      </c>
      <c r="N833" t="s">
        <v>14</v>
      </c>
      <c r="O833" s="2">
        <v>370</v>
      </c>
      <c r="P833" s="2">
        <v>1</v>
      </c>
      <c r="Q833" s="2">
        <f t="shared" si="84"/>
        <v>370</v>
      </c>
      <c r="R833" s="2">
        <v>249.0899963</v>
      </c>
      <c r="S833" s="2">
        <f t="shared" si="88"/>
        <v>120.9100037</v>
      </c>
      <c r="T833" s="2">
        <f t="shared" si="89"/>
        <v>249.0899963</v>
      </c>
      <c r="U833" t="str">
        <f t="shared" si="90"/>
        <v>Jan</v>
      </c>
    </row>
    <row r="834" spans="1:21" x14ac:dyDescent="0.3">
      <c r="A834">
        <v>15155</v>
      </c>
      <c r="B834" s="1">
        <v>43840</v>
      </c>
      <c r="C834" s="1" t="str">
        <f t="shared" si="85"/>
        <v>10-Jan-20</v>
      </c>
      <c r="D834" s="1" t="str">
        <f t="shared" si="86"/>
        <v>Friday</v>
      </c>
      <c r="E834" s="1" t="str">
        <f t="shared" si="87"/>
        <v>Weekday</v>
      </c>
      <c r="F834">
        <v>5505</v>
      </c>
      <c r="G834" t="s">
        <v>658</v>
      </c>
      <c r="H834" t="s">
        <v>282</v>
      </c>
      <c r="I834" t="s">
        <v>2</v>
      </c>
      <c r="J834" t="s">
        <v>3</v>
      </c>
      <c r="K834" t="s">
        <v>4</v>
      </c>
      <c r="L834" t="s">
        <v>57</v>
      </c>
      <c r="M834">
        <v>191</v>
      </c>
      <c r="N834" t="s">
        <v>65</v>
      </c>
      <c r="O834" s="2">
        <v>85</v>
      </c>
      <c r="P834" s="2">
        <v>5</v>
      </c>
      <c r="Q834" s="2">
        <f t="shared" ref="Q834:Q897" si="91">O834*P834</f>
        <v>425</v>
      </c>
      <c r="R834" s="2">
        <v>273.89999399999999</v>
      </c>
      <c r="S834" s="2">
        <f t="shared" si="88"/>
        <v>151.10000600000001</v>
      </c>
      <c r="T834" s="2">
        <f t="shared" si="89"/>
        <v>54.779998800000001</v>
      </c>
      <c r="U834" t="str">
        <f t="shared" si="90"/>
        <v>Jan</v>
      </c>
    </row>
    <row r="835" spans="1:21" x14ac:dyDescent="0.3">
      <c r="A835">
        <v>75750</v>
      </c>
      <c r="B835" s="1">
        <v>43840</v>
      </c>
      <c r="C835" s="1" t="str">
        <f t="shared" ref="C835:C898" si="92">TEXT(B835,"dd-mmm-yy")</f>
        <v>10-Jan-20</v>
      </c>
      <c r="D835" s="1" t="str">
        <f t="shared" ref="D835:D898" si="93">TEXT(B835,"dddd")</f>
        <v>Friday</v>
      </c>
      <c r="E835" s="1" t="str">
        <f t="shared" ref="E835:E898" si="94">IF(WEEKDAY(B835,2)&gt;5,"Weekend","Weekday")</f>
        <v>Weekday</v>
      </c>
      <c r="F835">
        <v>19303</v>
      </c>
      <c r="G835" t="s">
        <v>659</v>
      </c>
      <c r="H835" t="s">
        <v>660</v>
      </c>
      <c r="I835" t="s">
        <v>2</v>
      </c>
      <c r="J835" t="s">
        <v>3</v>
      </c>
      <c r="K835" t="s">
        <v>4</v>
      </c>
      <c r="L835" t="s">
        <v>13</v>
      </c>
      <c r="M835">
        <v>1360</v>
      </c>
      <c r="N835" t="s">
        <v>14</v>
      </c>
      <c r="O835" s="2">
        <v>370</v>
      </c>
      <c r="P835" s="2">
        <v>1</v>
      </c>
      <c r="Q835" s="2">
        <f t="shared" si="91"/>
        <v>370</v>
      </c>
      <c r="R835" s="2">
        <v>249.0899963</v>
      </c>
      <c r="S835" s="2">
        <f t="shared" ref="S835:S898" si="95">Q835-R835</f>
        <v>120.9100037</v>
      </c>
      <c r="T835" s="2">
        <f t="shared" ref="T835:T898" si="96">IF(P835&gt;0,R835/P835,0)</f>
        <v>249.0899963</v>
      </c>
      <c r="U835" t="str">
        <f t="shared" ref="U835:U898" si="97">TEXT(B835,"mmm")</f>
        <v>Jan</v>
      </c>
    </row>
    <row r="836" spans="1:21" x14ac:dyDescent="0.3">
      <c r="A836">
        <v>75746</v>
      </c>
      <c r="B836" s="1">
        <v>43840</v>
      </c>
      <c r="C836" s="1" t="str">
        <f t="shared" si="92"/>
        <v>10-Jan-20</v>
      </c>
      <c r="D836" s="1" t="str">
        <f t="shared" si="93"/>
        <v>Friday</v>
      </c>
      <c r="E836" s="1" t="str">
        <f t="shared" si="94"/>
        <v>Weekday</v>
      </c>
      <c r="F836">
        <v>19299</v>
      </c>
      <c r="G836" t="s">
        <v>473</v>
      </c>
      <c r="H836" t="s">
        <v>661</v>
      </c>
      <c r="I836" t="s">
        <v>2</v>
      </c>
      <c r="J836" t="s">
        <v>3</v>
      </c>
      <c r="K836" t="s">
        <v>4</v>
      </c>
      <c r="L836" t="s">
        <v>13</v>
      </c>
      <c r="M836">
        <v>1360</v>
      </c>
      <c r="N836" t="s">
        <v>14</v>
      </c>
      <c r="O836" s="2">
        <v>370</v>
      </c>
      <c r="P836" s="2">
        <v>1</v>
      </c>
      <c r="Q836" s="2">
        <f t="shared" si="91"/>
        <v>370</v>
      </c>
      <c r="R836" s="2">
        <v>249.0899963</v>
      </c>
      <c r="S836" s="2">
        <f t="shared" si="95"/>
        <v>120.9100037</v>
      </c>
      <c r="T836" s="2">
        <f t="shared" si="96"/>
        <v>249.0899963</v>
      </c>
      <c r="U836" t="str">
        <f t="shared" si="97"/>
        <v>Jan</v>
      </c>
    </row>
    <row r="837" spans="1:21" x14ac:dyDescent="0.3">
      <c r="A837">
        <v>23494</v>
      </c>
      <c r="B837" s="1">
        <v>43839</v>
      </c>
      <c r="C837" s="1" t="str">
        <f t="shared" si="92"/>
        <v>09-Jan-20</v>
      </c>
      <c r="D837" s="1" t="str">
        <f t="shared" si="93"/>
        <v>Thursday</v>
      </c>
      <c r="E837" s="1" t="str">
        <f t="shared" si="94"/>
        <v>Weekday</v>
      </c>
      <c r="F837">
        <v>2464</v>
      </c>
      <c r="G837" t="s">
        <v>357</v>
      </c>
      <c r="H837" t="s">
        <v>30</v>
      </c>
      <c r="I837" t="s">
        <v>27</v>
      </c>
      <c r="J837" t="s">
        <v>28</v>
      </c>
      <c r="K837" t="s">
        <v>44</v>
      </c>
      <c r="L837" t="s">
        <v>42</v>
      </c>
      <c r="M837">
        <v>365</v>
      </c>
      <c r="N837" t="s">
        <v>10</v>
      </c>
      <c r="O837" s="2">
        <v>94.75</v>
      </c>
      <c r="P837" s="2">
        <v>5</v>
      </c>
      <c r="Q837" s="2">
        <f t="shared" si="91"/>
        <v>473.75</v>
      </c>
      <c r="R837" s="2">
        <v>152.8499985</v>
      </c>
      <c r="S837" s="2">
        <f t="shared" si="95"/>
        <v>320.90000150000003</v>
      </c>
      <c r="T837" s="2">
        <f t="shared" si="96"/>
        <v>30.5699997</v>
      </c>
      <c r="U837" t="str">
        <f t="shared" si="97"/>
        <v>Jan</v>
      </c>
    </row>
    <row r="838" spans="1:21" x14ac:dyDescent="0.3">
      <c r="A838">
        <v>10831</v>
      </c>
      <c r="B838" s="1">
        <v>43838</v>
      </c>
      <c r="C838" s="1" t="str">
        <f t="shared" si="92"/>
        <v>08-Jan-20</v>
      </c>
      <c r="D838" s="1" t="str">
        <f t="shared" si="93"/>
        <v>Wednesday</v>
      </c>
      <c r="E838" s="1" t="str">
        <f t="shared" si="94"/>
        <v>Weekday</v>
      </c>
      <c r="F838">
        <v>487</v>
      </c>
      <c r="G838" t="s">
        <v>259</v>
      </c>
      <c r="H838" t="s">
        <v>30</v>
      </c>
      <c r="I838" t="s">
        <v>27</v>
      </c>
      <c r="J838" t="s">
        <v>28</v>
      </c>
      <c r="K838" t="s">
        <v>4</v>
      </c>
      <c r="L838" t="s">
        <v>9</v>
      </c>
      <c r="M838">
        <v>403</v>
      </c>
      <c r="N838" t="s">
        <v>10</v>
      </c>
      <c r="O838" s="2">
        <v>133.37</v>
      </c>
      <c r="P838" s="2">
        <v>1</v>
      </c>
      <c r="Q838" s="2">
        <f t="shared" si="91"/>
        <v>133.37</v>
      </c>
      <c r="R838" s="2">
        <v>84.590000149999995</v>
      </c>
      <c r="S838" s="2">
        <f t="shared" si="95"/>
        <v>48.77999985000001</v>
      </c>
      <c r="T838" s="2">
        <f t="shared" si="96"/>
        <v>84.590000149999995</v>
      </c>
      <c r="U838" t="str">
        <f t="shared" si="97"/>
        <v>Jan</v>
      </c>
    </row>
    <row r="839" spans="1:21" x14ac:dyDescent="0.3">
      <c r="A839">
        <v>14651</v>
      </c>
      <c r="B839" s="1">
        <v>43837</v>
      </c>
      <c r="C839" s="1" t="str">
        <f t="shared" si="92"/>
        <v>07-Jan-20</v>
      </c>
      <c r="D839" s="1" t="str">
        <f t="shared" si="93"/>
        <v>Tuesday</v>
      </c>
      <c r="E839" s="1" t="str">
        <f t="shared" si="94"/>
        <v>Weekday</v>
      </c>
      <c r="F839">
        <v>11887</v>
      </c>
      <c r="G839" t="s">
        <v>7</v>
      </c>
      <c r="H839" t="s">
        <v>30</v>
      </c>
      <c r="I839" t="s">
        <v>27</v>
      </c>
      <c r="J839" t="s">
        <v>28</v>
      </c>
      <c r="K839" t="s">
        <v>4</v>
      </c>
      <c r="L839" t="s">
        <v>1076</v>
      </c>
      <c r="M839">
        <v>1004</v>
      </c>
      <c r="N839" t="s">
        <v>294</v>
      </c>
      <c r="O839" s="2">
        <v>460.58</v>
      </c>
      <c r="P839" s="2">
        <v>1</v>
      </c>
      <c r="Q839" s="2">
        <f t="shared" si="91"/>
        <v>460.58</v>
      </c>
      <c r="R839" s="2">
        <v>268.7900085</v>
      </c>
      <c r="S839" s="2">
        <f t="shared" si="95"/>
        <v>191.78999149999999</v>
      </c>
      <c r="T839" s="2">
        <f t="shared" si="96"/>
        <v>268.7900085</v>
      </c>
      <c r="U839" t="str">
        <f t="shared" si="97"/>
        <v>Jan</v>
      </c>
    </row>
    <row r="840" spans="1:21" x14ac:dyDescent="0.3">
      <c r="A840">
        <v>21244</v>
      </c>
      <c r="B840" s="1">
        <v>43837</v>
      </c>
      <c r="C840" s="1" t="str">
        <f t="shared" si="92"/>
        <v>07-Jan-20</v>
      </c>
      <c r="D840" s="1" t="str">
        <f t="shared" si="93"/>
        <v>Tuesday</v>
      </c>
      <c r="E840" s="1" t="str">
        <f t="shared" si="94"/>
        <v>Weekday</v>
      </c>
      <c r="F840">
        <v>6491</v>
      </c>
      <c r="G840" t="s">
        <v>528</v>
      </c>
      <c r="H840" t="s">
        <v>30</v>
      </c>
      <c r="I840" t="s">
        <v>27</v>
      </c>
      <c r="J840" t="s">
        <v>3</v>
      </c>
      <c r="K840" t="s">
        <v>4</v>
      </c>
      <c r="L840" t="s">
        <v>345</v>
      </c>
      <c r="M840">
        <v>885</v>
      </c>
      <c r="N840" t="s">
        <v>6</v>
      </c>
      <c r="O840" s="2">
        <v>52.99</v>
      </c>
      <c r="P840" s="2">
        <v>4</v>
      </c>
      <c r="Q840" s="2">
        <f t="shared" si="91"/>
        <v>211.96</v>
      </c>
      <c r="R840" s="2">
        <v>143.44000244</v>
      </c>
      <c r="S840" s="2">
        <f t="shared" si="95"/>
        <v>68.519997560000007</v>
      </c>
      <c r="T840" s="2">
        <f t="shared" si="96"/>
        <v>35.86000061</v>
      </c>
      <c r="U840" t="str">
        <f t="shared" si="97"/>
        <v>Jan</v>
      </c>
    </row>
    <row r="841" spans="1:21" x14ac:dyDescent="0.3">
      <c r="A841">
        <v>19178</v>
      </c>
      <c r="B841" s="1">
        <v>43837</v>
      </c>
      <c r="C841" s="1" t="str">
        <f t="shared" si="92"/>
        <v>07-Jan-20</v>
      </c>
      <c r="D841" s="1" t="str">
        <f t="shared" si="93"/>
        <v>Tuesday</v>
      </c>
      <c r="E841" s="1" t="str">
        <f t="shared" si="94"/>
        <v>Weekday</v>
      </c>
      <c r="F841">
        <v>5749</v>
      </c>
      <c r="G841" t="s">
        <v>7</v>
      </c>
      <c r="H841" t="s">
        <v>103</v>
      </c>
      <c r="I841" t="s">
        <v>2</v>
      </c>
      <c r="J841" t="s">
        <v>3</v>
      </c>
      <c r="K841" t="s">
        <v>44</v>
      </c>
      <c r="L841" t="s">
        <v>57</v>
      </c>
      <c r="M841">
        <v>191</v>
      </c>
      <c r="N841" t="s">
        <v>65</v>
      </c>
      <c r="O841" s="2">
        <v>85</v>
      </c>
      <c r="P841" s="2">
        <v>4</v>
      </c>
      <c r="Q841" s="2">
        <f t="shared" si="91"/>
        <v>340</v>
      </c>
      <c r="R841" s="2">
        <v>219.11999520000001</v>
      </c>
      <c r="S841" s="2">
        <f t="shared" si="95"/>
        <v>120.88000479999999</v>
      </c>
      <c r="T841" s="2">
        <f t="shared" si="96"/>
        <v>54.779998800000001</v>
      </c>
      <c r="U841" t="str">
        <f t="shared" si="97"/>
        <v>Jan</v>
      </c>
    </row>
    <row r="842" spans="1:21" x14ac:dyDescent="0.3">
      <c r="A842">
        <v>19610</v>
      </c>
      <c r="B842" s="1">
        <v>43836</v>
      </c>
      <c r="C842" s="1" t="str">
        <f t="shared" si="92"/>
        <v>06-Jan-20</v>
      </c>
      <c r="D842" s="1" t="str">
        <f t="shared" si="93"/>
        <v>Monday</v>
      </c>
      <c r="E842" s="1" t="str">
        <f t="shared" si="94"/>
        <v>Weekday</v>
      </c>
      <c r="F842">
        <v>387</v>
      </c>
      <c r="G842" t="s">
        <v>91</v>
      </c>
      <c r="H842" t="s">
        <v>30</v>
      </c>
      <c r="I842" t="s">
        <v>27</v>
      </c>
      <c r="J842" t="s">
        <v>28</v>
      </c>
      <c r="K842" t="s">
        <v>4</v>
      </c>
      <c r="L842" t="s">
        <v>1076</v>
      </c>
      <c r="M842">
        <v>1004</v>
      </c>
      <c r="N842" t="s">
        <v>294</v>
      </c>
      <c r="O842" s="2">
        <v>460.58</v>
      </c>
      <c r="P842" s="2">
        <v>1</v>
      </c>
      <c r="Q842" s="2">
        <f t="shared" si="91"/>
        <v>460.58</v>
      </c>
      <c r="R842" s="2">
        <v>268.7900085</v>
      </c>
      <c r="S842" s="2">
        <f t="shared" si="95"/>
        <v>191.78999149999999</v>
      </c>
      <c r="T842" s="2">
        <f t="shared" si="96"/>
        <v>268.7900085</v>
      </c>
      <c r="U842" t="str">
        <f t="shared" si="97"/>
        <v>Jan</v>
      </c>
    </row>
    <row r="843" spans="1:21" x14ac:dyDescent="0.3">
      <c r="A843">
        <v>399</v>
      </c>
      <c r="B843" s="1">
        <v>43836</v>
      </c>
      <c r="C843" s="1" t="str">
        <f t="shared" si="92"/>
        <v>06-Jan-20</v>
      </c>
      <c r="D843" s="1" t="str">
        <f t="shared" si="93"/>
        <v>Monday</v>
      </c>
      <c r="E843" s="1" t="str">
        <f t="shared" si="94"/>
        <v>Weekday</v>
      </c>
      <c r="F843">
        <v>1473</v>
      </c>
      <c r="G843" t="s">
        <v>232</v>
      </c>
      <c r="H843" t="s">
        <v>30</v>
      </c>
      <c r="I843" t="s">
        <v>27</v>
      </c>
      <c r="J843" t="s">
        <v>28</v>
      </c>
      <c r="K843" t="s">
        <v>44</v>
      </c>
      <c r="L843" t="s">
        <v>42</v>
      </c>
      <c r="M843">
        <v>365</v>
      </c>
      <c r="N843" t="s">
        <v>10</v>
      </c>
      <c r="O843" s="2">
        <v>94.75</v>
      </c>
      <c r="P843" s="2">
        <v>5</v>
      </c>
      <c r="Q843" s="2">
        <f t="shared" si="91"/>
        <v>473.75</v>
      </c>
      <c r="R843" s="2">
        <v>152.8499985</v>
      </c>
      <c r="S843" s="2">
        <f t="shared" si="95"/>
        <v>320.90000150000003</v>
      </c>
      <c r="T843" s="2">
        <f t="shared" si="96"/>
        <v>30.5699997</v>
      </c>
      <c r="U843" t="str">
        <f t="shared" si="97"/>
        <v>Jan</v>
      </c>
    </row>
    <row r="844" spans="1:21" x14ac:dyDescent="0.3">
      <c r="A844">
        <v>12698</v>
      </c>
      <c r="B844" s="1">
        <v>43835</v>
      </c>
      <c r="C844" s="1" t="str">
        <f t="shared" si="92"/>
        <v>05-Jan-20</v>
      </c>
      <c r="D844" s="1" t="str">
        <f t="shared" si="93"/>
        <v>Sunday</v>
      </c>
      <c r="E844" s="1" t="str">
        <f t="shared" si="94"/>
        <v>Weekend</v>
      </c>
      <c r="F844">
        <v>3940</v>
      </c>
      <c r="G844" t="s">
        <v>7</v>
      </c>
      <c r="H844" t="s">
        <v>30</v>
      </c>
      <c r="I844" t="s">
        <v>27</v>
      </c>
      <c r="J844" t="s">
        <v>28</v>
      </c>
      <c r="K844" t="s">
        <v>4</v>
      </c>
      <c r="L844" t="s">
        <v>9</v>
      </c>
      <c r="M844">
        <v>403</v>
      </c>
      <c r="N844" t="s">
        <v>10</v>
      </c>
      <c r="O844" s="2">
        <v>133.37</v>
      </c>
      <c r="P844" s="2">
        <v>1</v>
      </c>
      <c r="Q844" s="2">
        <f t="shared" si="91"/>
        <v>133.37</v>
      </c>
      <c r="R844" s="2">
        <v>84.590000149999995</v>
      </c>
      <c r="S844" s="2">
        <f t="shared" si="95"/>
        <v>48.77999985000001</v>
      </c>
      <c r="T844" s="2">
        <f t="shared" si="96"/>
        <v>84.590000149999995</v>
      </c>
      <c r="U844" t="str">
        <f t="shared" si="97"/>
        <v>Jan</v>
      </c>
    </row>
    <row r="845" spans="1:21" x14ac:dyDescent="0.3">
      <c r="A845">
        <v>49507</v>
      </c>
      <c r="B845" s="1">
        <v>43835</v>
      </c>
      <c r="C845" s="1" t="str">
        <f t="shared" si="92"/>
        <v>05-Jan-20</v>
      </c>
      <c r="D845" s="1" t="str">
        <f t="shared" si="93"/>
        <v>Sunday</v>
      </c>
      <c r="E845" s="1" t="str">
        <f t="shared" si="94"/>
        <v>Weekend</v>
      </c>
      <c r="F845">
        <v>11225</v>
      </c>
      <c r="G845" t="s">
        <v>68</v>
      </c>
      <c r="H845" t="s">
        <v>30</v>
      </c>
      <c r="I845" t="s">
        <v>27</v>
      </c>
      <c r="J845" t="s">
        <v>28</v>
      </c>
      <c r="K845" t="s">
        <v>29</v>
      </c>
      <c r="L845" t="s">
        <v>31</v>
      </c>
      <c r="M845">
        <v>957</v>
      </c>
      <c r="N845" t="s">
        <v>32</v>
      </c>
      <c r="O845" s="2">
        <v>80</v>
      </c>
      <c r="P845" s="2">
        <v>1</v>
      </c>
      <c r="Q845" s="2">
        <f t="shared" si="91"/>
        <v>80</v>
      </c>
      <c r="R845" s="2">
        <v>47.430000309999997</v>
      </c>
      <c r="S845" s="2">
        <f t="shared" si="95"/>
        <v>32.569999690000003</v>
      </c>
      <c r="T845" s="2">
        <f t="shared" si="96"/>
        <v>47.430000309999997</v>
      </c>
      <c r="U845" t="str">
        <f t="shared" si="97"/>
        <v>Jan</v>
      </c>
    </row>
    <row r="846" spans="1:21" x14ac:dyDescent="0.3">
      <c r="A846">
        <v>75908</v>
      </c>
      <c r="B846" s="1">
        <v>43834</v>
      </c>
      <c r="C846" s="1" t="str">
        <f t="shared" si="92"/>
        <v>04-Jan-20</v>
      </c>
      <c r="D846" s="1" t="str">
        <f t="shared" si="93"/>
        <v>Saturday</v>
      </c>
      <c r="E846" s="1" t="str">
        <f t="shared" si="94"/>
        <v>Weekend</v>
      </c>
      <c r="F846">
        <v>19461</v>
      </c>
      <c r="G846" t="s">
        <v>662</v>
      </c>
      <c r="H846" t="s">
        <v>39</v>
      </c>
      <c r="I846" t="s">
        <v>27</v>
      </c>
      <c r="J846" t="s">
        <v>28</v>
      </c>
      <c r="K846" t="s">
        <v>29</v>
      </c>
      <c r="L846" t="s">
        <v>13</v>
      </c>
      <c r="M846">
        <v>1360</v>
      </c>
      <c r="N846" t="s">
        <v>14</v>
      </c>
      <c r="O846" s="2">
        <v>370</v>
      </c>
      <c r="P846" s="2">
        <v>1</v>
      </c>
      <c r="Q846" s="2">
        <f t="shared" si="91"/>
        <v>370</v>
      </c>
      <c r="R846" s="2">
        <v>249.0899963</v>
      </c>
      <c r="S846" s="2">
        <f t="shared" si="95"/>
        <v>120.9100037</v>
      </c>
      <c r="T846" s="2">
        <f t="shared" si="96"/>
        <v>249.0899963</v>
      </c>
      <c r="U846" t="str">
        <f t="shared" si="97"/>
        <v>Jan</v>
      </c>
    </row>
    <row r="847" spans="1:21" x14ac:dyDescent="0.3">
      <c r="A847">
        <v>11076</v>
      </c>
      <c r="B847" s="1">
        <v>43834</v>
      </c>
      <c r="C847" s="1" t="str">
        <f t="shared" si="92"/>
        <v>04-Jan-20</v>
      </c>
      <c r="D847" s="1" t="str">
        <f t="shared" si="93"/>
        <v>Saturday</v>
      </c>
      <c r="E847" s="1" t="str">
        <f t="shared" si="94"/>
        <v>Weekend</v>
      </c>
      <c r="F847">
        <v>328</v>
      </c>
      <c r="G847" t="s">
        <v>598</v>
      </c>
      <c r="H847" t="s">
        <v>30</v>
      </c>
      <c r="I847" t="s">
        <v>27</v>
      </c>
      <c r="J847" t="s">
        <v>28</v>
      </c>
      <c r="K847" t="s">
        <v>4</v>
      </c>
      <c r="L847" t="s">
        <v>1076</v>
      </c>
      <c r="M847">
        <v>1004</v>
      </c>
      <c r="N847" t="s">
        <v>294</v>
      </c>
      <c r="O847" s="2">
        <v>460.58</v>
      </c>
      <c r="P847" s="2">
        <v>1</v>
      </c>
      <c r="Q847" s="2">
        <f t="shared" si="91"/>
        <v>460.58</v>
      </c>
      <c r="R847" s="2">
        <v>268.7900085</v>
      </c>
      <c r="S847" s="2">
        <f t="shared" si="95"/>
        <v>191.78999149999999</v>
      </c>
      <c r="T847" s="2">
        <f t="shared" si="96"/>
        <v>268.7900085</v>
      </c>
      <c r="U847" t="str">
        <f t="shared" si="97"/>
        <v>Jan</v>
      </c>
    </row>
    <row r="848" spans="1:21" x14ac:dyDescent="0.3">
      <c r="A848">
        <v>12613</v>
      </c>
      <c r="B848" s="1">
        <v>43834</v>
      </c>
      <c r="C848" s="1" t="str">
        <f t="shared" si="92"/>
        <v>04-Jan-20</v>
      </c>
      <c r="D848" s="1" t="str">
        <f t="shared" si="93"/>
        <v>Saturday</v>
      </c>
      <c r="E848" s="1" t="str">
        <f t="shared" si="94"/>
        <v>Weekend</v>
      </c>
      <c r="F848">
        <v>1260</v>
      </c>
      <c r="G848" t="s">
        <v>663</v>
      </c>
      <c r="H848" t="s">
        <v>30</v>
      </c>
      <c r="I848" t="s">
        <v>27</v>
      </c>
      <c r="J848" t="s">
        <v>28</v>
      </c>
      <c r="K848" t="s">
        <v>4</v>
      </c>
      <c r="L848" t="s">
        <v>9</v>
      </c>
      <c r="M848">
        <v>403</v>
      </c>
      <c r="N848" t="s">
        <v>10</v>
      </c>
      <c r="O848" s="2">
        <v>133.37</v>
      </c>
      <c r="P848" s="2">
        <v>1</v>
      </c>
      <c r="Q848" s="2">
        <f t="shared" si="91"/>
        <v>133.37</v>
      </c>
      <c r="R848" s="2">
        <v>84.590000149999995</v>
      </c>
      <c r="S848" s="2">
        <f t="shared" si="95"/>
        <v>48.77999985000001</v>
      </c>
      <c r="T848" s="2">
        <f t="shared" si="96"/>
        <v>84.590000149999995</v>
      </c>
      <c r="U848" t="str">
        <f t="shared" si="97"/>
        <v>Jan</v>
      </c>
    </row>
    <row r="849" spans="1:21" x14ac:dyDescent="0.3">
      <c r="A849">
        <v>18950</v>
      </c>
      <c r="B849" s="1">
        <v>43834</v>
      </c>
      <c r="C849" s="1" t="str">
        <f t="shared" si="92"/>
        <v>04-Jan-20</v>
      </c>
      <c r="D849" s="1" t="str">
        <f t="shared" si="93"/>
        <v>Saturday</v>
      </c>
      <c r="E849" s="1" t="str">
        <f t="shared" si="94"/>
        <v>Weekend</v>
      </c>
      <c r="F849">
        <v>6428</v>
      </c>
      <c r="G849" t="s">
        <v>7</v>
      </c>
      <c r="H849" t="s">
        <v>30</v>
      </c>
      <c r="I849" t="s">
        <v>27</v>
      </c>
      <c r="J849" t="s">
        <v>28</v>
      </c>
      <c r="K849" t="s">
        <v>29</v>
      </c>
      <c r="L849" t="s">
        <v>9</v>
      </c>
      <c r="M849">
        <v>403</v>
      </c>
      <c r="N849" t="s">
        <v>10</v>
      </c>
      <c r="O849" s="2">
        <v>133.37</v>
      </c>
      <c r="P849" s="2">
        <v>1</v>
      </c>
      <c r="Q849" s="2">
        <f t="shared" si="91"/>
        <v>133.37</v>
      </c>
      <c r="R849" s="2">
        <v>84.590000149999995</v>
      </c>
      <c r="S849" s="2">
        <f t="shared" si="95"/>
        <v>48.77999985000001</v>
      </c>
      <c r="T849" s="2">
        <f t="shared" si="96"/>
        <v>84.590000149999995</v>
      </c>
      <c r="U849" t="str">
        <f t="shared" si="97"/>
        <v>Jan</v>
      </c>
    </row>
    <row r="850" spans="1:21" x14ac:dyDescent="0.3">
      <c r="A850">
        <v>8470</v>
      </c>
      <c r="B850" s="1">
        <v>43834</v>
      </c>
      <c r="C850" s="1" t="str">
        <f t="shared" si="92"/>
        <v>04-Jan-20</v>
      </c>
      <c r="D850" s="1" t="str">
        <f t="shared" si="93"/>
        <v>Saturday</v>
      </c>
      <c r="E850" s="1" t="str">
        <f t="shared" si="94"/>
        <v>Weekend</v>
      </c>
      <c r="F850">
        <v>9162</v>
      </c>
      <c r="G850" t="s">
        <v>292</v>
      </c>
      <c r="H850" t="s">
        <v>296</v>
      </c>
      <c r="I850" t="s">
        <v>2</v>
      </c>
      <c r="J850" t="s">
        <v>3</v>
      </c>
      <c r="K850" t="s">
        <v>4</v>
      </c>
      <c r="L850" t="s">
        <v>614</v>
      </c>
      <c r="M850">
        <v>825</v>
      </c>
      <c r="N850" t="s">
        <v>6</v>
      </c>
      <c r="O850" s="2">
        <v>185</v>
      </c>
      <c r="P850" s="2">
        <v>2</v>
      </c>
      <c r="Q850" s="2">
        <f t="shared" si="91"/>
        <v>370</v>
      </c>
      <c r="R850" s="2">
        <v>227.3999939</v>
      </c>
      <c r="S850" s="2">
        <f t="shared" si="95"/>
        <v>142.6000061</v>
      </c>
      <c r="T850" s="2">
        <f t="shared" si="96"/>
        <v>113.69999695</v>
      </c>
      <c r="U850" t="str">
        <f t="shared" si="97"/>
        <v>Jan</v>
      </c>
    </row>
    <row r="851" spans="1:21" x14ac:dyDescent="0.3">
      <c r="A851">
        <v>75904</v>
      </c>
      <c r="B851" s="1">
        <v>43833</v>
      </c>
      <c r="C851" s="1" t="str">
        <f t="shared" si="92"/>
        <v>03-Jan-20</v>
      </c>
      <c r="D851" s="1" t="str">
        <f t="shared" si="93"/>
        <v>Friday</v>
      </c>
      <c r="E851" s="1" t="str">
        <f t="shared" si="94"/>
        <v>Weekday</v>
      </c>
      <c r="F851">
        <v>19457</v>
      </c>
      <c r="G851" t="s">
        <v>446</v>
      </c>
      <c r="H851" t="s">
        <v>273</v>
      </c>
      <c r="I851" t="s">
        <v>2</v>
      </c>
      <c r="J851" t="s">
        <v>3</v>
      </c>
      <c r="K851" t="s">
        <v>4</v>
      </c>
      <c r="L851" t="s">
        <v>13</v>
      </c>
      <c r="M851">
        <v>1360</v>
      </c>
      <c r="N851" t="s">
        <v>14</v>
      </c>
      <c r="O851" s="2">
        <v>370</v>
      </c>
      <c r="P851" s="2">
        <v>1</v>
      </c>
      <c r="Q851" s="2">
        <f t="shared" si="91"/>
        <v>370</v>
      </c>
      <c r="R851" s="2">
        <v>249.0899963</v>
      </c>
      <c r="S851" s="2">
        <f t="shared" si="95"/>
        <v>120.9100037</v>
      </c>
      <c r="T851" s="2">
        <f t="shared" si="96"/>
        <v>249.0899963</v>
      </c>
      <c r="U851" t="str">
        <f t="shared" si="97"/>
        <v>Jan</v>
      </c>
    </row>
    <row r="852" spans="1:21" x14ac:dyDescent="0.3">
      <c r="A852">
        <v>75931</v>
      </c>
      <c r="B852" s="1">
        <v>43833</v>
      </c>
      <c r="C852" s="1" t="str">
        <f t="shared" si="92"/>
        <v>03-Jan-20</v>
      </c>
      <c r="D852" s="1" t="str">
        <f t="shared" si="93"/>
        <v>Friday</v>
      </c>
      <c r="E852" s="1" t="str">
        <f t="shared" si="94"/>
        <v>Weekday</v>
      </c>
      <c r="F852">
        <v>19484</v>
      </c>
      <c r="G852" t="s">
        <v>256</v>
      </c>
      <c r="H852" t="s">
        <v>664</v>
      </c>
      <c r="I852" t="s">
        <v>2</v>
      </c>
      <c r="J852" t="s">
        <v>3</v>
      </c>
      <c r="K852" t="s">
        <v>4</v>
      </c>
      <c r="L852" t="s">
        <v>13</v>
      </c>
      <c r="M852">
        <v>1360</v>
      </c>
      <c r="N852" t="s">
        <v>14</v>
      </c>
      <c r="O852" s="2">
        <v>370</v>
      </c>
      <c r="P852" s="2">
        <v>1</v>
      </c>
      <c r="Q852" s="2">
        <f t="shared" si="91"/>
        <v>370</v>
      </c>
      <c r="R852" s="2">
        <v>249.0899963</v>
      </c>
      <c r="S852" s="2">
        <f t="shared" si="95"/>
        <v>120.9100037</v>
      </c>
      <c r="T852" s="2">
        <f t="shared" si="96"/>
        <v>249.0899963</v>
      </c>
      <c r="U852" t="str">
        <f t="shared" si="97"/>
        <v>Jan</v>
      </c>
    </row>
    <row r="853" spans="1:21" x14ac:dyDescent="0.3">
      <c r="A853">
        <v>6176</v>
      </c>
      <c r="B853" s="1">
        <v>43832</v>
      </c>
      <c r="C853" s="1" t="str">
        <f t="shared" si="92"/>
        <v>02-Jan-20</v>
      </c>
      <c r="D853" s="1" t="str">
        <f t="shared" si="93"/>
        <v>Thursday</v>
      </c>
      <c r="E853" s="1" t="str">
        <f t="shared" si="94"/>
        <v>Weekday</v>
      </c>
      <c r="F853">
        <v>3329</v>
      </c>
      <c r="G853" t="s">
        <v>7</v>
      </c>
      <c r="H853" t="s">
        <v>30</v>
      </c>
      <c r="I853" t="s">
        <v>27</v>
      </c>
      <c r="J853" t="s">
        <v>28</v>
      </c>
      <c r="K853" t="s">
        <v>44</v>
      </c>
      <c r="L853" t="s">
        <v>42</v>
      </c>
      <c r="M853">
        <v>365</v>
      </c>
      <c r="N853" t="s">
        <v>10</v>
      </c>
      <c r="O853" s="2">
        <v>94.75</v>
      </c>
      <c r="P853" s="2">
        <v>5</v>
      </c>
      <c r="Q853" s="2">
        <f t="shared" si="91"/>
        <v>473.75</v>
      </c>
      <c r="R853" s="2">
        <v>152.8499985</v>
      </c>
      <c r="S853" s="2">
        <f t="shared" si="95"/>
        <v>320.90000150000003</v>
      </c>
      <c r="T853" s="2">
        <f t="shared" si="96"/>
        <v>30.5699997</v>
      </c>
      <c r="U853" t="str">
        <f t="shared" si="97"/>
        <v>Jan</v>
      </c>
    </row>
    <row r="854" spans="1:21" x14ac:dyDescent="0.3">
      <c r="A854">
        <v>10451</v>
      </c>
      <c r="B854" s="1">
        <v>43832</v>
      </c>
      <c r="C854" s="1" t="str">
        <f t="shared" si="92"/>
        <v>02-Jan-20</v>
      </c>
      <c r="D854" s="1" t="str">
        <f t="shared" si="93"/>
        <v>Thursday</v>
      </c>
      <c r="E854" s="1" t="str">
        <f t="shared" si="94"/>
        <v>Weekday</v>
      </c>
      <c r="F854">
        <v>11715</v>
      </c>
      <c r="G854" t="s">
        <v>7</v>
      </c>
      <c r="H854" t="s">
        <v>264</v>
      </c>
      <c r="I854" t="s">
        <v>2</v>
      </c>
      <c r="J854" t="s">
        <v>3</v>
      </c>
      <c r="K854" t="s">
        <v>44</v>
      </c>
      <c r="L854" t="s">
        <v>42</v>
      </c>
      <c r="M854">
        <v>365</v>
      </c>
      <c r="N854" t="s">
        <v>10</v>
      </c>
      <c r="O854" s="2">
        <v>94.75</v>
      </c>
      <c r="P854" s="2">
        <v>4</v>
      </c>
      <c r="Q854" s="2">
        <f t="shared" si="91"/>
        <v>379</v>
      </c>
      <c r="R854" s="2">
        <v>122.2799988</v>
      </c>
      <c r="S854" s="2">
        <f t="shared" si="95"/>
        <v>256.72000120000001</v>
      </c>
      <c r="T854" s="2">
        <f t="shared" si="96"/>
        <v>30.5699997</v>
      </c>
      <c r="U854" t="str">
        <f t="shared" si="97"/>
        <v>Jan</v>
      </c>
    </row>
    <row r="855" spans="1:21" x14ac:dyDescent="0.3">
      <c r="A855">
        <v>14574</v>
      </c>
      <c r="B855" s="1">
        <v>43831</v>
      </c>
      <c r="C855" s="1" t="str">
        <f t="shared" si="92"/>
        <v>01-Jan-20</v>
      </c>
      <c r="D855" s="1" t="str">
        <f t="shared" si="93"/>
        <v>Wednesday</v>
      </c>
      <c r="E855" s="1" t="str">
        <f t="shared" si="94"/>
        <v>Weekday</v>
      </c>
      <c r="F855">
        <v>6594</v>
      </c>
      <c r="G855" t="s">
        <v>620</v>
      </c>
      <c r="H855" t="s">
        <v>30</v>
      </c>
      <c r="I855" t="s">
        <v>27</v>
      </c>
      <c r="J855" t="s">
        <v>28</v>
      </c>
      <c r="K855" t="s">
        <v>4</v>
      </c>
      <c r="L855" t="s">
        <v>9</v>
      </c>
      <c r="M855">
        <v>403</v>
      </c>
      <c r="N855" t="s">
        <v>10</v>
      </c>
      <c r="O855" s="2">
        <v>133.37</v>
      </c>
      <c r="P855" s="2">
        <v>1</v>
      </c>
      <c r="Q855" s="2">
        <f t="shared" si="91"/>
        <v>133.37</v>
      </c>
      <c r="R855" s="2">
        <v>84.590000149999995</v>
      </c>
      <c r="S855" s="2">
        <f t="shared" si="95"/>
        <v>48.77999985000001</v>
      </c>
      <c r="T855" s="2">
        <f t="shared" si="96"/>
        <v>84.590000149999995</v>
      </c>
      <c r="U855" t="str">
        <f t="shared" si="97"/>
        <v>Jan</v>
      </c>
    </row>
    <row r="856" spans="1:21" x14ac:dyDescent="0.3">
      <c r="A856">
        <v>73183</v>
      </c>
      <c r="B856" s="1">
        <v>43829</v>
      </c>
      <c r="C856" s="1" t="str">
        <f t="shared" si="92"/>
        <v>30-Dec-19</v>
      </c>
      <c r="D856" s="1" t="str">
        <f t="shared" si="93"/>
        <v>Monday</v>
      </c>
      <c r="E856" s="1" t="str">
        <f t="shared" si="94"/>
        <v>Weekday</v>
      </c>
      <c r="F856">
        <v>16736</v>
      </c>
      <c r="G856" t="s">
        <v>665</v>
      </c>
      <c r="H856" t="s">
        <v>97</v>
      </c>
      <c r="I856" t="s">
        <v>2</v>
      </c>
      <c r="J856" t="s">
        <v>3</v>
      </c>
      <c r="K856" t="s">
        <v>4</v>
      </c>
      <c r="L856" t="s">
        <v>13</v>
      </c>
      <c r="M856">
        <v>1360</v>
      </c>
      <c r="N856" t="s">
        <v>14</v>
      </c>
      <c r="O856" s="2">
        <v>370</v>
      </c>
      <c r="P856" s="2">
        <v>1</v>
      </c>
      <c r="Q856" s="2">
        <f t="shared" si="91"/>
        <v>370</v>
      </c>
      <c r="R856" s="2">
        <v>249.0899963</v>
      </c>
      <c r="S856" s="2">
        <f t="shared" si="95"/>
        <v>120.9100037</v>
      </c>
      <c r="T856" s="2">
        <f t="shared" si="96"/>
        <v>249.0899963</v>
      </c>
      <c r="U856" t="str">
        <f t="shared" si="97"/>
        <v>Dec</v>
      </c>
    </row>
    <row r="857" spans="1:21" x14ac:dyDescent="0.3">
      <c r="A857">
        <v>73184</v>
      </c>
      <c r="B857" s="1">
        <v>43828</v>
      </c>
      <c r="C857" s="1" t="str">
        <f t="shared" si="92"/>
        <v>29-Dec-19</v>
      </c>
      <c r="D857" s="1" t="str">
        <f t="shared" si="93"/>
        <v>Sunday</v>
      </c>
      <c r="E857" s="1" t="str">
        <f t="shared" si="94"/>
        <v>Weekend</v>
      </c>
      <c r="F857">
        <v>16737</v>
      </c>
      <c r="G857" t="s">
        <v>73</v>
      </c>
      <c r="H857" t="s">
        <v>106</v>
      </c>
      <c r="I857" t="s">
        <v>2</v>
      </c>
      <c r="J857" t="s">
        <v>3</v>
      </c>
      <c r="K857" t="s">
        <v>4</v>
      </c>
      <c r="L857" t="s">
        <v>13</v>
      </c>
      <c r="M857">
        <v>1360</v>
      </c>
      <c r="N857" t="s">
        <v>14</v>
      </c>
      <c r="O857" s="2">
        <v>370</v>
      </c>
      <c r="P857" s="2">
        <v>1</v>
      </c>
      <c r="Q857" s="2">
        <f t="shared" si="91"/>
        <v>370</v>
      </c>
      <c r="R857" s="2">
        <v>249.0899963</v>
      </c>
      <c r="S857" s="2">
        <f t="shared" si="95"/>
        <v>120.9100037</v>
      </c>
      <c r="T857" s="2">
        <f t="shared" si="96"/>
        <v>249.0899963</v>
      </c>
      <c r="U857" t="str">
        <f t="shared" si="97"/>
        <v>Dec</v>
      </c>
    </row>
    <row r="858" spans="1:21" x14ac:dyDescent="0.3">
      <c r="A858">
        <v>73159</v>
      </c>
      <c r="B858" s="1">
        <v>43828</v>
      </c>
      <c r="C858" s="1" t="str">
        <f t="shared" si="92"/>
        <v>29-Dec-19</v>
      </c>
      <c r="D858" s="1" t="str">
        <f t="shared" si="93"/>
        <v>Sunday</v>
      </c>
      <c r="E858" s="1" t="str">
        <f t="shared" si="94"/>
        <v>Weekend</v>
      </c>
      <c r="F858">
        <v>16712</v>
      </c>
      <c r="G858" t="s">
        <v>666</v>
      </c>
      <c r="H858" t="s">
        <v>307</v>
      </c>
      <c r="I858" t="s">
        <v>2</v>
      </c>
      <c r="J858" t="s">
        <v>3</v>
      </c>
      <c r="K858" t="s">
        <v>4</v>
      </c>
      <c r="L858" t="s">
        <v>13</v>
      </c>
      <c r="M858">
        <v>1360</v>
      </c>
      <c r="N858" t="s">
        <v>14</v>
      </c>
      <c r="O858" s="2">
        <v>370</v>
      </c>
      <c r="P858" s="2">
        <v>1</v>
      </c>
      <c r="Q858" s="2">
        <f t="shared" si="91"/>
        <v>370</v>
      </c>
      <c r="R858" s="2">
        <v>249.0899963</v>
      </c>
      <c r="S858" s="2">
        <f t="shared" si="95"/>
        <v>120.9100037</v>
      </c>
      <c r="T858" s="2">
        <f t="shared" si="96"/>
        <v>249.0899963</v>
      </c>
      <c r="U858" t="str">
        <f t="shared" si="97"/>
        <v>Dec</v>
      </c>
    </row>
    <row r="859" spans="1:21" x14ac:dyDescent="0.3">
      <c r="A859">
        <v>73185</v>
      </c>
      <c r="B859" s="1">
        <v>43827</v>
      </c>
      <c r="C859" s="1" t="str">
        <f t="shared" si="92"/>
        <v>28-Dec-19</v>
      </c>
      <c r="D859" s="1" t="str">
        <f t="shared" si="93"/>
        <v>Saturday</v>
      </c>
      <c r="E859" s="1" t="str">
        <f t="shared" si="94"/>
        <v>Weekend</v>
      </c>
      <c r="F859">
        <v>16738</v>
      </c>
      <c r="G859" t="s">
        <v>585</v>
      </c>
      <c r="H859" t="s">
        <v>26</v>
      </c>
      <c r="I859" t="s">
        <v>27</v>
      </c>
      <c r="J859" t="s">
        <v>28</v>
      </c>
      <c r="K859" t="s">
        <v>44</v>
      </c>
      <c r="L859" t="s">
        <v>13</v>
      </c>
      <c r="M859">
        <v>1360</v>
      </c>
      <c r="N859" t="s">
        <v>14</v>
      </c>
      <c r="O859" s="2">
        <v>370</v>
      </c>
      <c r="P859" s="2">
        <v>1</v>
      </c>
      <c r="Q859" s="2">
        <f t="shared" si="91"/>
        <v>370</v>
      </c>
      <c r="R859" s="2">
        <v>249.0899963</v>
      </c>
      <c r="S859" s="2">
        <f t="shared" si="95"/>
        <v>120.9100037</v>
      </c>
      <c r="T859" s="2">
        <f t="shared" si="96"/>
        <v>249.0899963</v>
      </c>
      <c r="U859" t="str">
        <f t="shared" si="97"/>
        <v>Dec</v>
      </c>
    </row>
    <row r="860" spans="1:21" x14ac:dyDescent="0.3">
      <c r="A860">
        <v>73186</v>
      </c>
      <c r="B860" s="1">
        <v>43826</v>
      </c>
      <c r="C860" s="1" t="str">
        <f t="shared" si="92"/>
        <v>27-Dec-19</v>
      </c>
      <c r="D860" s="1" t="str">
        <f t="shared" si="93"/>
        <v>Friday</v>
      </c>
      <c r="E860" s="1" t="str">
        <f t="shared" si="94"/>
        <v>Weekday</v>
      </c>
      <c r="F860">
        <v>16739</v>
      </c>
      <c r="G860" t="s">
        <v>667</v>
      </c>
      <c r="H860" t="s">
        <v>173</v>
      </c>
      <c r="I860" t="s">
        <v>2</v>
      </c>
      <c r="J860" t="s">
        <v>3</v>
      </c>
      <c r="K860" t="s">
        <v>44</v>
      </c>
      <c r="L860" t="s">
        <v>13</v>
      </c>
      <c r="M860">
        <v>1360</v>
      </c>
      <c r="N860" t="s">
        <v>14</v>
      </c>
      <c r="O860" s="2">
        <v>370</v>
      </c>
      <c r="P860" s="2">
        <v>1</v>
      </c>
      <c r="Q860" s="2">
        <f t="shared" si="91"/>
        <v>370</v>
      </c>
      <c r="R860" s="2">
        <v>249.0899963</v>
      </c>
      <c r="S860" s="2">
        <f t="shared" si="95"/>
        <v>120.9100037</v>
      </c>
      <c r="T860" s="2">
        <f t="shared" si="96"/>
        <v>249.0899963</v>
      </c>
      <c r="U860" t="str">
        <f t="shared" si="97"/>
        <v>Dec</v>
      </c>
    </row>
    <row r="861" spans="1:21" x14ac:dyDescent="0.3">
      <c r="A861">
        <v>73187</v>
      </c>
      <c r="B861" s="1">
        <v>43825</v>
      </c>
      <c r="C861" s="1" t="str">
        <f t="shared" si="92"/>
        <v>26-Dec-19</v>
      </c>
      <c r="D861" s="1" t="str">
        <f t="shared" si="93"/>
        <v>Thursday</v>
      </c>
      <c r="E861" s="1" t="str">
        <f t="shared" si="94"/>
        <v>Weekday</v>
      </c>
      <c r="F861">
        <v>16740</v>
      </c>
      <c r="G861" t="s">
        <v>668</v>
      </c>
      <c r="H861" t="s">
        <v>26</v>
      </c>
      <c r="I861" t="s">
        <v>27</v>
      </c>
      <c r="J861" t="s">
        <v>28</v>
      </c>
      <c r="K861" t="s">
        <v>4</v>
      </c>
      <c r="L861" t="s">
        <v>13</v>
      </c>
      <c r="M861">
        <v>1360</v>
      </c>
      <c r="N861" t="s">
        <v>14</v>
      </c>
      <c r="O861" s="2">
        <v>370</v>
      </c>
      <c r="P861" s="2">
        <v>1</v>
      </c>
      <c r="Q861" s="2">
        <f t="shared" si="91"/>
        <v>370</v>
      </c>
      <c r="R861" s="2">
        <v>249.0899963</v>
      </c>
      <c r="S861" s="2">
        <f t="shared" si="95"/>
        <v>120.9100037</v>
      </c>
      <c r="T861" s="2">
        <f t="shared" si="96"/>
        <v>249.0899963</v>
      </c>
      <c r="U861" t="str">
        <f t="shared" si="97"/>
        <v>Dec</v>
      </c>
    </row>
    <row r="862" spans="1:21" x14ac:dyDescent="0.3">
      <c r="A862">
        <v>13343</v>
      </c>
      <c r="B862" s="1">
        <v>43825</v>
      </c>
      <c r="C862" s="1" t="str">
        <f t="shared" si="92"/>
        <v>26-Dec-19</v>
      </c>
      <c r="D862" s="1" t="str">
        <f t="shared" si="93"/>
        <v>Thursday</v>
      </c>
      <c r="E862" s="1" t="str">
        <f t="shared" si="94"/>
        <v>Weekday</v>
      </c>
      <c r="F862">
        <v>9726</v>
      </c>
      <c r="G862" t="s">
        <v>7</v>
      </c>
      <c r="H862" t="s">
        <v>30</v>
      </c>
      <c r="I862" t="s">
        <v>27</v>
      </c>
      <c r="J862" t="s">
        <v>28</v>
      </c>
      <c r="K862" t="s">
        <v>4</v>
      </c>
      <c r="L862" t="s">
        <v>1076</v>
      </c>
      <c r="M862">
        <v>1004</v>
      </c>
      <c r="N862" t="s">
        <v>294</v>
      </c>
      <c r="O862" s="2">
        <v>460.58</v>
      </c>
      <c r="P862" s="2">
        <v>1</v>
      </c>
      <c r="Q862" s="2">
        <f t="shared" si="91"/>
        <v>460.58</v>
      </c>
      <c r="R862" s="2">
        <v>268.7900085</v>
      </c>
      <c r="S862" s="2">
        <f t="shared" si="95"/>
        <v>191.78999149999999</v>
      </c>
      <c r="T862" s="2">
        <f t="shared" si="96"/>
        <v>268.7900085</v>
      </c>
      <c r="U862" t="str">
        <f t="shared" si="97"/>
        <v>Dec</v>
      </c>
    </row>
    <row r="863" spans="1:21" x14ac:dyDescent="0.3">
      <c r="A863">
        <v>74723</v>
      </c>
      <c r="B863" s="1">
        <v>43825</v>
      </c>
      <c r="C863" s="1" t="str">
        <f t="shared" si="92"/>
        <v>26-Dec-19</v>
      </c>
      <c r="D863" s="1" t="str">
        <f t="shared" si="93"/>
        <v>Thursday</v>
      </c>
      <c r="E863" s="1" t="str">
        <f t="shared" si="94"/>
        <v>Weekday</v>
      </c>
      <c r="F863">
        <v>18276</v>
      </c>
      <c r="G863" t="s">
        <v>669</v>
      </c>
      <c r="H863" t="s">
        <v>264</v>
      </c>
      <c r="I863" t="s">
        <v>2</v>
      </c>
      <c r="J863" t="s">
        <v>3</v>
      </c>
      <c r="K863" t="s">
        <v>4</v>
      </c>
      <c r="L863" t="s">
        <v>64</v>
      </c>
      <c r="M863">
        <v>1353</v>
      </c>
      <c r="N863" t="s">
        <v>65</v>
      </c>
      <c r="O863" s="2">
        <v>9.59</v>
      </c>
      <c r="P863" s="2">
        <v>1</v>
      </c>
      <c r="Q863" s="2">
        <f t="shared" si="91"/>
        <v>9.59</v>
      </c>
      <c r="R863" s="2">
        <v>3.6100006100000002</v>
      </c>
      <c r="S863" s="2">
        <f t="shared" si="95"/>
        <v>5.9799993899999997</v>
      </c>
      <c r="T863" s="2">
        <f t="shared" si="96"/>
        <v>3.6100006100000002</v>
      </c>
      <c r="U863" t="str">
        <f t="shared" si="97"/>
        <v>Dec</v>
      </c>
    </row>
    <row r="864" spans="1:21" x14ac:dyDescent="0.3">
      <c r="A864">
        <v>14651</v>
      </c>
      <c r="B864" s="1">
        <v>43824</v>
      </c>
      <c r="C864" s="1" t="str">
        <f t="shared" si="92"/>
        <v>25-Dec-19</v>
      </c>
      <c r="D864" s="1" t="str">
        <f t="shared" si="93"/>
        <v>Wednesday</v>
      </c>
      <c r="E864" s="1" t="str">
        <f t="shared" si="94"/>
        <v>Weekday</v>
      </c>
      <c r="F864">
        <v>11887</v>
      </c>
      <c r="G864" t="s">
        <v>7</v>
      </c>
      <c r="H864" t="s">
        <v>30</v>
      </c>
      <c r="I864" t="s">
        <v>27</v>
      </c>
      <c r="J864" t="s">
        <v>28</v>
      </c>
      <c r="K864" t="s">
        <v>4</v>
      </c>
      <c r="L864" t="s">
        <v>31</v>
      </c>
      <c r="M864">
        <v>957</v>
      </c>
      <c r="N864" t="s">
        <v>32</v>
      </c>
      <c r="O864" s="2">
        <v>80</v>
      </c>
      <c r="P864" s="2">
        <v>1</v>
      </c>
      <c r="Q864" s="2">
        <f t="shared" si="91"/>
        <v>80</v>
      </c>
      <c r="R864" s="2">
        <v>47.430000309999997</v>
      </c>
      <c r="S864" s="2">
        <f t="shared" si="95"/>
        <v>32.569999690000003</v>
      </c>
      <c r="T864" s="2">
        <f t="shared" si="96"/>
        <v>47.430000309999997</v>
      </c>
      <c r="U864" t="str">
        <f t="shared" si="97"/>
        <v>Dec</v>
      </c>
    </row>
    <row r="865" spans="1:21" x14ac:dyDescent="0.3">
      <c r="A865">
        <v>70086</v>
      </c>
      <c r="B865" s="1">
        <v>43824</v>
      </c>
      <c r="C865" s="1" t="str">
        <f t="shared" si="92"/>
        <v>25-Dec-19</v>
      </c>
      <c r="D865" s="1" t="str">
        <f t="shared" si="93"/>
        <v>Wednesday</v>
      </c>
      <c r="E865" s="1" t="str">
        <f t="shared" si="94"/>
        <v>Weekday</v>
      </c>
      <c r="F865">
        <v>13639</v>
      </c>
      <c r="G865" t="s">
        <v>351</v>
      </c>
      <c r="H865" t="s">
        <v>63</v>
      </c>
      <c r="I865" t="s">
        <v>27</v>
      </c>
      <c r="J865" t="s">
        <v>3</v>
      </c>
      <c r="K865" t="s">
        <v>4</v>
      </c>
      <c r="L865" t="s">
        <v>156</v>
      </c>
      <c r="M865">
        <v>1350</v>
      </c>
      <c r="N865" t="s">
        <v>65</v>
      </c>
      <c r="O865" s="2">
        <v>22.74</v>
      </c>
      <c r="P865" s="2">
        <v>1</v>
      </c>
      <c r="Q865" s="2">
        <f t="shared" si="91"/>
        <v>22.74</v>
      </c>
      <c r="R865" s="2">
        <v>14.6999969</v>
      </c>
      <c r="S865" s="2">
        <f t="shared" si="95"/>
        <v>8.0400030999999981</v>
      </c>
      <c r="T865" s="2">
        <f t="shared" si="96"/>
        <v>14.6999969</v>
      </c>
      <c r="U865" t="str">
        <f t="shared" si="97"/>
        <v>Dec</v>
      </c>
    </row>
    <row r="866" spans="1:21" x14ac:dyDescent="0.3">
      <c r="A866">
        <v>17909</v>
      </c>
      <c r="B866" s="1">
        <v>43823</v>
      </c>
      <c r="C866" s="1" t="str">
        <f t="shared" si="92"/>
        <v>24-Dec-19</v>
      </c>
      <c r="D866" s="1" t="str">
        <f t="shared" si="93"/>
        <v>Tuesday</v>
      </c>
      <c r="E866" s="1" t="str">
        <f t="shared" si="94"/>
        <v>Weekday</v>
      </c>
      <c r="F866">
        <v>11189</v>
      </c>
      <c r="G866" t="s">
        <v>130</v>
      </c>
      <c r="H866" t="s">
        <v>30</v>
      </c>
      <c r="I866" t="s">
        <v>27</v>
      </c>
      <c r="J866" t="s">
        <v>28</v>
      </c>
      <c r="K866" t="s">
        <v>4</v>
      </c>
      <c r="L866" t="s">
        <v>1076</v>
      </c>
      <c r="M866">
        <v>1004</v>
      </c>
      <c r="N866" t="s">
        <v>294</v>
      </c>
      <c r="O866" s="2">
        <v>460.58</v>
      </c>
      <c r="P866" s="2">
        <v>1</v>
      </c>
      <c r="Q866" s="2">
        <f t="shared" si="91"/>
        <v>460.58</v>
      </c>
      <c r="R866" s="2">
        <v>268.7900085</v>
      </c>
      <c r="S866" s="2">
        <f t="shared" si="95"/>
        <v>191.78999149999999</v>
      </c>
      <c r="T866" s="2">
        <f t="shared" si="96"/>
        <v>268.7900085</v>
      </c>
      <c r="U866" t="str">
        <f t="shared" si="97"/>
        <v>Dec</v>
      </c>
    </row>
    <row r="867" spans="1:21" x14ac:dyDescent="0.3">
      <c r="A867">
        <v>64053</v>
      </c>
      <c r="B867" s="1">
        <v>43823</v>
      </c>
      <c r="C867" s="1" t="str">
        <f t="shared" si="92"/>
        <v>24-Dec-19</v>
      </c>
      <c r="D867" s="1" t="str">
        <f t="shared" si="93"/>
        <v>Tuesday</v>
      </c>
      <c r="E867" s="1" t="str">
        <f t="shared" si="94"/>
        <v>Weekday</v>
      </c>
      <c r="F867">
        <v>10121</v>
      </c>
      <c r="G867" t="s">
        <v>7</v>
      </c>
      <c r="H867" t="s">
        <v>84</v>
      </c>
      <c r="I867" t="s">
        <v>27</v>
      </c>
      <c r="J867" t="s">
        <v>3</v>
      </c>
      <c r="K867" t="s">
        <v>4</v>
      </c>
      <c r="L867" t="s">
        <v>42</v>
      </c>
      <c r="M867">
        <v>365</v>
      </c>
      <c r="N867" t="s">
        <v>10</v>
      </c>
      <c r="O867" s="2">
        <v>94.75</v>
      </c>
      <c r="P867" s="2">
        <v>1</v>
      </c>
      <c r="Q867" s="2">
        <f t="shared" si="91"/>
        <v>94.75</v>
      </c>
      <c r="R867" s="2">
        <v>30.5699997</v>
      </c>
      <c r="S867" s="2">
        <f t="shared" si="95"/>
        <v>64.180000300000003</v>
      </c>
      <c r="T867" s="2">
        <f t="shared" si="96"/>
        <v>30.5699997</v>
      </c>
      <c r="U867" t="str">
        <f t="shared" si="97"/>
        <v>Dec</v>
      </c>
    </row>
    <row r="868" spans="1:21" x14ac:dyDescent="0.3">
      <c r="A868">
        <v>73202</v>
      </c>
      <c r="B868" s="1">
        <v>43823</v>
      </c>
      <c r="C868" s="1" t="str">
        <f t="shared" si="92"/>
        <v>24-Dec-19</v>
      </c>
      <c r="D868" s="1" t="str">
        <f t="shared" si="93"/>
        <v>Tuesday</v>
      </c>
      <c r="E868" s="1" t="str">
        <f t="shared" si="94"/>
        <v>Weekday</v>
      </c>
      <c r="F868">
        <v>16755</v>
      </c>
      <c r="G868" t="s">
        <v>670</v>
      </c>
      <c r="H868" t="s">
        <v>431</v>
      </c>
      <c r="I868" t="s">
        <v>2</v>
      </c>
      <c r="J868" t="s">
        <v>3</v>
      </c>
      <c r="K868" t="s">
        <v>4</v>
      </c>
      <c r="L868" t="s">
        <v>13</v>
      </c>
      <c r="M868">
        <v>1360</v>
      </c>
      <c r="N868" t="s">
        <v>14</v>
      </c>
      <c r="O868" s="2">
        <v>370</v>
      </c>
      <c r="P868" s="2">
        <v>1</v>
      </c>
      <c r="Q868" s="2">
        <f t="shared" si="91"/>
        <v>370</v>
      </c>
      <c r="R868" s="2">
        <v>249.0899963</v>
      </c>
      <c r="S868" s="2">
        <f t="shared" si="95"/>
        <v>120.9100037</v>
      </c>
      <c r="T868" s="2">
        <f t="shared" si="96"/>
        <v>249.0899963</v>
      </c>
      <c r="U868" t="str">
        <f t="shared" si="97"/>
        <v>Dec</v>
      </c>
    </row>
    <row r="869" spans="1:21" x14ac:dyDescent="0.3">
      <c r="A869">
        <v>18009</v>
      </c>
      <c r="B869" s="1">
        <v>43822</v>
      </c>
      <c r="C869" s="1" t="str">
        <f t="shared" si="92"/>
        <v>23-Dec-19</v>
      </c>
      <c r="D869" s="1" t="str">
        <f t="shared" si="93"/>
        <v>Monday</v>
      </c>
      <c r="E869" s="1" t="str">
        <f t="shared" si="94"/>
        <v>Weekday</v>
      </c>
      <c r="F869">
        <v>1222</v>
      </c>
      <c r="G869" t="s">
        <v>231</v>
      </c>
      <c r="H869" t="s">
        <v>30</v>
      </c>
      <c r="I869" t="s">
        <v>27</v>
      </c>
      <c r="J869" t="s">
        <v>28</v>
      </c>
      <c r="K869" t="s">
        <v>4</v>
      </c>
      <c r="L869" t="s">
        <v>31</v>
      </c>
      <c r="M869">
        <v>957</v>
      </c>
      <c r="N869" t="s">
        <v>32</v>
      </c>
      <c r="O869" s="2">
        <v>80</v>
      </c>
      <c r="P869" s="2">
        <v>1</v>
      </c>
      <c r="Q869" s="2">
        <f t="shared" si="91"/>
        <v>80</v>
      </c>
      <c r="R869" s="2">
        <v>47.430000309999997</v>
      </c>
      <c r="S869" s="2">
        <f t="shared" si="95"/>
        <v>32.569999690000003</v>
      </c>
      <c r="T869" s="2">
        <f t="shared" si="96"/>
        <v>47.430000309999997</v>
      </c>
      <c r="U869" t="str">
        <f t="shared" si="97"/>
        <v>Dec</v>
      </c>
    </row>
    <row r="870" spans="1:21" x14ac:dyDescent="0.3">
      <c r="A870">
        <v>68220</v>
      </c>
      <c r="B870" s="1">
        <v>43821</v>
      </c>
      <c r="C870" s="1" t="str">
        <f t="shared" si="92"/>
        <v>22-Dec-19</v>
      </c>
      <c r="D870" s="1" t="str">
        <f t="shared" si="93"/>
        <v>Sunday</v>
      </c>
      <c r="E870" s="1" t="str">
        <f t="shared" si="94"/>
        <v>Weekend</v>
      </c>
      <c r="F870">
        <v>9962</v>
      </c>
      <c r="G870" t="s">
        <v>7</v>
      </c>
      <c r="H870" t="s">
        <v>30</v>
      </c>
      <c r="I870" t="s">
        <v>27</v>
      </c>
      <c r="J870" t="s">
        <v>28</v>
      </c>
      <c r="K870" t="s">
        <v>4</v>
      </c>
      <c r="L870" t="s">
        <v>31</v>
      </c>
      <c r="M870">
        <v>957</v>
      </c>
      <c r="N870" t="s">
        <v>32</v>
      </c>
      <c r="O870" s="2">
        <v>80</v>
      </c>
      <c r="P870" s="2">
        <v>1</v>
      </c>
      <c r="Q870" s="2">
        <f t="shared" si="91"/>
        <v>80</v>
      </c>
      <c r="R870" s="2">
        <v>47.430000309999997</v>
      </c>
      <c r="S870" s="2">
        <f t="shared" si="95"/>
        <v>32.569999690000003</v>
      </c>
      <c r="T870" s="2">
        <f t="shared" si="96"/>
        <v>47.430000309999997</v>
      </c>
      <c r="U870" t="str">
        <f t="shared" si="97"/>
        <v>Dec</v>
      </c>
    </row>
    <row r="871" spans="1:21" x14ac:dyDescent="0.3">
      <c r="A871">
        <v>73149</v>
      </c>
      <c r="B871" s="1">
        <v>43821</v>
      </c>
      <c r="C871" s="1" t="str">
        <f t="shared" si="92"/>
        <v>22-Dec-19</v>
      </c>
      <c r="D871" s="1" t="str">
        <f t="shared" si="93"/>
        <v>Sunday</v>
      </c>
      <c r="E871" s="1" t="str">
        <f t="shared" si="94"/>
        <v>Weekend</v>
      </c>
      <c r="F871">
        <v>16702</v>
      </c>
      <c r="G871" t="s">
        <v>671</v>
      </c>
      <c r="H871" t="s">
        <v>22</v>
      </c>
      <c r="I871" t="s">
        <v>2</v>
      </c>
      <c r="J871" t="s">
        <v>3</v>
      </c>
      <c r="K871" t="s">
        <v>4</v>
      </c>
      <c r="L871" t="s">
        <v>13</v>
      </c>
      <c r="M871">
        <v>1360</v>
      </c>
      <c r="N871" t="s">
        <v>14</v>
      </c>
      <c r="O871" s="2">
        <v>370</v>
      </c>
      <c r="P871" s="2">
        <v>1</v>
      </c>
      <c r="Q871" s="2">
        <f t="shared" si="91"/>
        <v>370</v>
      </c>
      <c r="R871" s="2">
        <v>249.0899963</v>
      </c>
      <c r="S871" s="2">
        <f t="shared" si="95"/>
        <v>120.9100037</v>
      </c>
      <c r="T871" s="2">
        <f t="shared" si="96"/>
        <v>249.0899963</v>
      </c>
      <c r="U871" t="str">
        <f t="shared" si="97"/>
        <v>Dec</v>
      </c>
    </row>
    <row r="872" spans="1:21" x14ac:dyDescent="0.3">
      <c r="A872">
        <v>73150</v>
      </c>
      <c r="B872" s="1">
        <v>43820</v>
      </c>
      <c r="C872" s="1" t="str">
        <f t="shared" si="92"/>
        <v>21-Dec-19</v>
      </c>
      <c r="D872" s="1" t="str">
        <f t="shared" si="93"/>
        <v>Saturday</v>
      </c>
      <c r="E872" s="1" t="str">
        <f t="shared" si="94"/>
        <v>Weekend</v>
      </c>
      <c r="F872">
        <v>16703</v>
      </c>
      <c r="G872" t="s">
        <v>49</v>
      </c>
      <c r="H872" t="s">
        <v>24</v>
      </c>
      <c r="I872" t="s">
        <v>2</v>
      </c>
      <c r="J872" t="s">
        <v>3</v>
      </c>
      <c r="K872" t="s">
        <v>4</v>
      </c>
      <c r="L872" t="s">
        <v>13</v>
      </c>
      <c r="M872">
        <v>1360</v>
      </c>
      <c r="N872" t="s">
        <v>14</v>
      </c>
      <c r="O872" s="2">
        <v>370</v>
      </c>
      <c r="P872" s="2">
        <v>1</v>
      </c>
      <c r="Q872" s="2">
        <f t="shared" si="91"/>
        <v>370</v>
      </c>
      <c r="R872" s="2">
        <v>249.0899963</v>
      </c>
      <c r="S872" s="2">
        <f t="shared" si="95"/>
        <v>120.9100037</v>
      </c>
      <c r="T872" s="2">
        <f t="shared" si="96"/>
        <v>249.0899963</v>
      </c>
      <c r="U872" t="str">
        <f t="shared" si="97"/>
        <v>Dec</v>
      </c>
    </row>
    <row r="873" spans="1:21" x14ac:dyDescent="0.3">
      <c r="A873">
        <v>73151</v>
      </c>
      <c r="B873" s="1">
        <v>43819</v>
      </c>
      <c r="C873" s="1" t="str">
        <f t="shared" si="92"/>
        <v>20-Dec-19</v>
      </c>
      <c r="D873" s="1" t="str">
        <f t="shared" si="93"/>
        <v>Friday</v>
      </c>
      <c r="E873" s="1" t="str">
        <f t="shared" si="94"/>
        <v>Weekday</v>
      </c>
      <c r="F873">
        <v>16704</v>
      </c>
      <c r="G873" t="s">
        <v>672</v>
      </c>
      <c r="H873" t="s">
        <v>146</v>
      </c>
      <c r="I873" t="s">
        <v>27</v>
      </c>
      <c r="J873" t="s">
        <v>28</v>
      </c>
      <c r="K873" t="s">
        <v>44</v>
      </c>
      <c r="L873" t="s">
        <v>13</v>
      </c>
      <c r="M873">
        <v>1360</v>
      </c>
      <c r="N873" t="s">
        <v>14</v>
      </c>
      <c r="O873" s="2">
        <v>370</v>
      </c>
      <c r="P873" s="2">
        <v>1</v>
      </c>
      <c r="Q873" s="2">
        <f t="shared" si="91"/>
        <v>370</v>
      </c>
      <c r="R873" s="2">
        <v>249.0899963</v>
      </c>
      <c r="S873" s="2">
        <f t="shared" si="95"/>
        <v>120.9100037</v>
      </c>
      <c r="T873" s="2">
        <f t="shared" si="96"/>
        <v>249.0899963</v>
      </c>
      <c r="U873" t="str">
        <f t="shared" si="97"/>
        <v>Dec</v>
      </c>
    </row>
    <row r="874" spans="1:21" x14ac:dyDescent="0.3">
      <c r="A874">
        <v>20106</v>
      </c>
      <c r="B874" s="1">
        <v>43819</v>
      </c>
      <c r="C874" s="1" t="str">
        <f t="shared" si="92"/>
        <v>20-Dec-19</v>
      </c>
      <c r="D874" s="1" t="str">
        <f t="shared" si="93"/>
        <v>Friday</v>
      </c>
      <c r="E874" s="1" t="str">
        <f t="shared" si="94"/>
        <v>Weekday</v>
      </c>
      <c r="F874">
        <v>6411</v>
      </c>
      <c r="G874" t="s">
        <v>673</v>
      </c>
      <c r="H874" t="s">
        <v>30</v>
      </c>
      <c r="I874" t="s">
        <v>27</v>
      </c>
      <c r="J874" t="s">
        <v>3</v>
      </c>
      <c r="K874" t="s">
        <v>4</v>
      </c>
      <c r="L874" t="s">
        <v>9</v>
      </c>
      <c r="M874">
        <v>403</v>
      </c>
      <c r="N874" t="s">
        <v>10</v>
      </c>
      <c r="O874" s="2">
        <v>133.37</v>
      </c>
      <c r="P874" s="2">
        <v>1</v>
      </c>
      <c r="Q874" s="2">
        <f t="shared" si="91"/>
        <v>133.37</v>
      </c>
      <c r="R874" s="2">
        <v>84.590000149999995</v>
      </c>
      <c r="S874" s="2">
        <f t="shared" si="95"/>
        <v>48.77999985000001</v>
      </c>
      <c r="T874" s="2">
        <f t="shared" si="96"/>
        <v>84.590000149999995</v>
      </c>
      <c r="U874" t="str">
        <f t="shared" si="97"/>
        <v>Dec</v>
      </c>
    </row>
    <row r="875" spans="1:21" x14ac:dyDescent="0.3">
      <c r="A875">
        <v>75910</v>
      </c>
      <c r="B875" s="1">
        <v>43818</v>
      </c>
      <c r="C875" s="1" t="str">
        <f t="shared" si="92"/>
        <v>19-Dec-19</v>
      </c>
      <c r="D875" s="1" t="str">
        <f t="shared" si="93"/>
        <v>Thursday</v>
      </c>
      <c r="E875" s="1" t="str">
        <f t="shared" si="94"/>
        <v>Weekday</v>
      </c>
      <c r="F875">
        <v>19463</v>
      </c>
      <c r="G875" t="s">
        <v>674</v>
      </c>
      <c r="H875" t="s">
        <v>39</v>
      </c>
      <c r="I875" t="s">
        <v>27</v>
      </c>
      <c r="J875" t="s">
        <v>28</v>
      </c>
      <c r="K875" t="s">
        <v>4</v>
      </c>
      <c r="L875" t="s">
        <v>13</v>
      </c>
      <c r="M875">
        <v>1360</v>
      </c>
      <c r="N875" t="s">
        <v>14</v>
      </c>
      <c r="O875" s="2">
        <v>370</v>
      </c>
      <c r="P875" s="2">
        <v>1</v>
      </c>
      <c r="Q875" s="2">
        <f t="shared" si="91"/>
        <v>370</v>
      </c>
      <c r="R875" s="2">
        <v>249.0899963</v>
      </c>
      <c r="S875" s="2">
        <f t="shared" si="95"/>
        <v>120.9100037</v>
      </c>
      <c r="T875" s="2">
        <f t="shared" si="96"/>
        <v>249.0899963</v>
      </c>
      <c r="U875" t="str">
        <f t="shared" si="97"/>
        <v>Dec</v>
      </c>
    </row>
    <row r="876" spans="1:21" x14ac:dyDescent="0.3">
      <c r="A876">
        <v>65866</v>
      </c>
      <c r="B876" s="1">
        <v>43818</v>
      </c>
      <c r="C876" s="1" t="str">
        <f t="shared" si="92"/>
        <v>19-Dec-19</v>
      </c>
      <c r="D876" s="1" t="str">
        <f t="shared" si="93"/>
        <v>Thursday</v>
      </c>
      <c r="E876" s="1" t="str">
        <f t="shared" si="94"/>
        <v>Weekday</v>
      </c>
      <c r="F876">
        <v>6426</v>
      </c>
      <c r="G876" t="s">
        <v>675</v>
      </c>
      <c r="H876" t="s">
        <v>30</v>
      </c>
      <c r="I876" t="s">
        <v>27</v>
      </c>
      <c r="J876" t="s">
        <v>3</v>
      </c>
      <c r="K876" t="s">
        <v>4</v>
      </c>
      <c r="L876" t="s">
        <v>9</v>
      </c>
      <c r="M876">
        <v>403</v>
      </c>
      <c r="N876" t="s">
        <v>10</v>
      </c>
      <c r="O876" s="2">
        <v>133.37</v>
      </c>
      <c r="P876" s="2">
        <v>1</v>
      </c>
      <c r="Q876" s="2">
        <f t="shared" si="91"/>
        <v>133.37</v>
      </c>
      <c r="R876" s="2">
        <v>84.590000149999995</v>
      </c>
      <c r="S876" s="2">
        <f t="shared" si="95"/>
        <v>48.77999985000001</v>
      </c>
      <c r="T876" s="2">
        <f t="shared" si="96"/>
        <v>84.590000149999995</v>
      </c>
      <c r="U876" t="str">
        <f t="shared" si="97"/>
        <v>Dec</v>
      </c>
    </row>
    <row r="877" spans="1:21" x14ac:dyDescent="0.3">
      <c r="A877">
        <v>73152</v>
      </c>
      <c r="B877" s="1">
        <v>43818</v>
      </c>
      <c r="C877" s="1" t="str">
        <f t="shared" si="92"/>
        <v>19-Dec-19</v>
      </c>
      <c r="D877" s="1" t="str">
        <f t="shared" si="93"/>
        <v>Thursday</v>
      </c>
      <c r="E877" s="1" t="str">
        <f t="shared" si="94"/>
        <v>Weekday</v>
      </c>
      <c r="F877">
        <v>16705</v>
      </c>
      <c r="G877" t="s">
        <v>676</v>
      </c>
      <c r="H877" t="s">
        <v>661</v>
      </c>
      <c r="I877" t="s">
        <v>2</v>
      </c>
      <c r="J877" t="s">
        <v>3</v>
      </c>
      <c r="K877" t="s">
        <v>4</v>
      </c>
      <c r="L877" t="s">
        <v>13</v>
      </c>
      <c r="M877">
        <v>1360</v>
      </c>
      <c r="N877" t="s">
        <v>14</v>
      </c>
      <c r="O877" s="2">
        <v>370</v>
      </c>
      <c r="P877" s="2">
        <v>1</v>
      </c>
      <c r="Q877" s="2">
        <f t="shared" si="91"/>
        <v>370</v>
      </c>
      <c r="R877" s="2">
        <v>249.0899963</v>
      </c>
      <c r="S877" s="2">
        <f t="shared" si="95"/>
        <v>120.9100037</v>
      </c>
      <c r="T877" s="2">
        <f t="shared" si="96"/>
        <v>249.0899963</v>
      </c>
      <c r="U877" t="str">
        <f t="shared" si="97"/>
        <v>Dec</v>
      </c>
    </row>
    <row r="878" spans="1:21" x14ac:dyDescent="0.3">
      <c r="A878">
        <v>73153</v>
      </c>
      <c r="B878" s="1">
        <v>43817</v>
      </c>
      <c r="C878" s="1" t="str">
        <f t="shared" si="92"/>
        <v>18-Dec-19</v>
      </c>
      <c r="D878" s="1" t="str">
        <f t="shared" si="93"/>
        <v>Wednesday</v>
      </c>
      <c r="E878" s="1" t="str">
        <f t="shared" si="94"/>
        <v>Weekday</v>
      </c>
      <c r="F878">
        <v>16706</v>
      </c>
      <c r="G878" t="s">
        <v>551</v>
      </c>
      <c r="H878" t="s">
        <v>146</v>
      </c>
      <c r="I878" t="s">
        <v>27</v>
      </c>
      <c r="J878" t="s">
        <v>28</v>
      </c>
      <c r="K878" t="s">
        <v>4</v>
      </c>
      <c r="L878" t="s">
        <v>13</v>
      </c>
      <c r="M878">
        <v>1360</v>
      </c>
      <c r="N878" t="s">
        <v>14</v>
      </c>
      <c r="O878" s="2">
        <v>370</v>
      </c>
      <c r="P878" s="2">
        <v>1</v>
      </c>
      <c r="Q878" s="2">
        <f t="shared" si="91"/>
        <v>370</v>
      </c>
      <c r="R878" s="2">
        <v>249.0899963</v>
      </c>
      <c r="S878" s="2">
        <f t="shared" si="95"/>
        <v>120.9100037</v>
      </c>
      <c r="T878" s="2">
        <f t="shared" si="96"/>
        <v>249.0899963</v>
      </c>
      <c r="U878" t="str">
        <f t="shared" si="97"/>
        <v>Dec</v>
      </c>
    </row>
    <row r="879" spans="1:21" x14ac:dyDescent="0.3">
      <c r="A879">
        <v>73154</v>
      </c>
      <c r="B879" s="1">
        <v>43816</v>
      </c>
      <c r="C879" s="1" t="str">
        <f t="shared" si="92"/>
        <v>17-Dec-19</v>
      </c>
      <c r="D879" s="1" t="str">
        <f t="shared" si="93"/>
        <v>Tuesday</v>
      </c>
      <c r="E879" s="1" t="str">
        <f t="shared" si="94"/>
        <v>Weekday</v>
      </c>
      <c r="F879">
        <v>16707</v>
      </c>
      <c r="G879" t="s">
        <v>677</v>
      </c>
      <c r="H879" t="s">
        <v>306</v>
      </c>
      <c r="I879" t="s">
        <v>2</v>
      </c>
      <c r="J879" t="s">
        <v>3</v>
      </c>
      <c r="K879" t="s">
        <v>4</v>
      </c>
      <c r="L879" t="s">
        <v>13</v>
      </c>
      <c r="M879">
        <v>1360</v>
      </c>
      <c r="N879" t="s">
        <v>14</v>
      </c>
      <c r="O879" s="2">
        <v>370</v>
      </c>
      <c r="P879" s="2">
        <v>1</v>
      </c>
      <c r="Q879" s="2">
        <f t="shared" si="91"/>
        <v>370</v>
      </c>
      <c r="R879" s="2">
        <v>249.0899963</v>
      </c>
      <c r="S879" s="2">
        <f t="shared" si="95"/>
        <v>120.9100037</v>
      </c>
      <c r="T879" s="2">
        <f t="shared" si="96"/>
        <v>249.0899963</v>
      </c>
      <c r="U879" t="str">
        <f t="shared" si="97"/>
        <v>Dec</v>
      </c>
    </row>
    <row r="880" spans="1:21" x14ac:dyDescent="0.3">
      <c r="A880">
        <v>73839</v>
      </c>
      <c r="B880" s="1">
        <v>43816</v>
      </c>
      <c r="C880" s="1" t="str">
        <f t="shared" si="92"/>
        <v>17-Dec-19</v>
      </c>
      <c r="D880" s="1" t="str">
        <f t="shared" si="93"/>
        <v>Tuesday</v>
      </c>
      <c r="E880" s="1" t="str">
        <f t="shared" si="94"/>
        <v>Weekday</v>
      </c>
      <c r="F880">
        <v>17392</v>
      </c>
      <c r="G880" t="s">
        <v>416</v>
      </c>
      <c r="H880" t="s">
        <v>678</v>
      </c>
      <c r="I880" t="s">
        <v>2</v>
      </c>
      <c r="J880" t="s">
        <v>3</v>
      </c>
      <c r="K880" t="s">
        <v>4</v>
      </c>
      <c r="L880" t="s">
        <v>411</v>
      </c>
      <c r="M880">
        <v>1363</v>
      </c>
      <c r="N880" t="s">
        <v>294</v>
      </c>
      <c r="O880" s="2">
        <v>139.9</v>
      </c>
      <c r="P880" s="2">
        <v>1</v>
      </c>
      <c r="Q880" s="2">
        <f t="shared" si="91"/>
        <v>139.9</v>
      </c>
      <c r="R880" s="2">
        <v>72.86000061</v>
      </c>
      <c r="S880" s="2">
        <f t="shared" si="95"/>
        <v>67.039999390000006</v>
      </c>
      <c r="T880" s="2">
        <f t="shared" si="96"/>
        <v>72.86000061</v>
      </c>
      <c r="U880" t="str">
        <f t="shared" si="97"/>
        <v>Dec</v>
      </c>
    </row>
    <row r="881" spans="1:21" x14ac:dyDescent="0.3">
      <c r="A881">
        <v>66489</v>
      </c>
      <c r="B881" s="1">
        <v>43815</v>
      </c>
      <c r="C881" s="1" t="str">
        <f t="shared" si="92"/>
        <v>16-Dec-19</v>
      </c>
      <c r="D881" s="1" t="str">
        <f t="shared" si="93"/>
        <v>Monday</v>
      </c>
      <c r="E881" s="1" t="str">
        <f t="shared" si="94"/>
        <v>Weekday</v>
      </c>
      <c r="F881">
        <v>341</v>
      </c>
      <c r="G881" t="s">
        <v>7</v>
      </c>
      <c r="H881" t="s">
        <v>222</v>
      </c>
      <c r="I881" t="s">
        <v>2</v>
      </c>
      <c r="J881" t="s">
        <v>3</v>
      </c>
      <c r="K881" t="s">
        <v>44</v>
      </c>
      <c r="L881" t="s">
        <v>85</v>
      </c>
      <c r="M881">
        <v>502</v>
      </c>
      <c r="N881" t="s">
        <v>65</v>
      </c>
      <c r="O881" s="2">
        <v>65</v>
      </c>
      <c r="P881" s="2">
        <v>4</v>
      </c>
      <c r="Q881" s="2">
        <f t="shared" si="91"/>
        <v>260</v>
      </c>
      <c r="R881" s="2">
        <v>134.39999388000001</v>
      </c>
      <c r="S881" s="2">
        <f t="shared" si="95"/>
        <v>125.60000611999999</v>
      </c>
      <c r="T881" s="2">
        <f t="shared" si="96"/>
        <v>33.599998470000003</v>
      </c>
      <c r="U881" t="str">
        <f t="shared" si="97"/>
        <v>Dec</v>
      </c>
    </row>
    <row r="882" spans="1:21" x14ac:dyDescent="0.3">
      <c r="A882">
        <v>73155</v>
      </c>
      <c r="B882" s="1">
        <v>43815</v>
      </c>
      <c r="C882" s="1" t="str">
        <f t="shared" si="92"/>
        <v>16-Dec-19</v>
      </c>
      <c r="D882" s="1" t="str">
        <f t="shared" si="93"/>
        <v>Monday</v>
      </c>
      <c r="E882" s="1" t="str">
        <f t="shared" si="94"/>
        <v>Weekday</v>
      </c>
      <c r="F882">
        <v>16708</v>
      </c>
      <c r="G882" t="s">
        <v>679</v>
      </c>
      <c r="H882" t="s">
        <v>34</v>
      </c>
      <c r="I882" t="s">
        <v>2</v>
      </c>
      <c r="J882" t="s">
        <v>3</v>
      </c>
      <c r="K882" t="s">
        <v>4</v>
      </c>
      <c r="L882" t="s">
        <v>13</v>
      </c>
      <c r="M882">
        <v>1360</v>
      </c>
      <c r="N882" t="s">
        <v>14</v>
      </c>
      <c r="O882" s="2">
        <v>370</v>
      </c>
      <c r="P882" s="2">
        <v>1</v>
      </c>
      <c r="Q882" s="2">
        <f t="shared" si="91"/>
        <v>370</v>
      </c>
      <c r="R882" s="2">
        <v>249.0899963</v>
      </c>
      <c r="S882" s="2">
        <f t="shared" si="95"/>
        <v>120.9100037</v>
      </c>
      <c r="T882" s="2">
        <f t="shared" si="96"/>
        <v>249.0899963</v>
      </c>
      <c r="U882" t="str">
        <f t="shared" si="97"/>
        <v>Dec</v>
      </c>
    </row>
    <row r="883" spans="1:21" x14ac:dyDescent="0.3">
      <c r="A883">
        <v>15487</v>
      </c>
      <c r="B883" s="1">
        <v>43814</v>
      </c>
      <c r="C883" s="1" t="str">
        <f t="shared" si="92"/>
        <v>15-Dec-19</v>
      </c>
      <c r="D883" s="1" t="str">
        <f t="shared" si="93"/>
        <v>Sunday</v>
      </c>
      <c r="E883" s="1" t="str">
        <f t="shared" si="94"/>
        <v>Weekend</v>
      </c>
      <c r="F883">
        <v>11731</v>
      </c>
      <c r="G883" t="s">
        <v>7</v>
      </c>
      <c r="H883" t="s">
        <v>450</v>
      </c>
      <c r="I883" t="s">
        <v>2</v>
      </c>
      <c r="J883" t="s">
        <v>3</v>
      </c>
      <c r="K883" t="s">
        <v>4</v>
      </c>
      <c r="L883" t="s">
        <v>85</v>
      </c>
      <c r="M883">
        <v>502</v>
      </c>
      <c r="N883" t="s">
        <v>65</v>
      </c>
      <c r="O883" s="2">
        <v>65</v>
      </c>
      <c r="P883" s="2">
        <v>4</v>
      </c>
      <c r="Q883" s="2">
        <f t="shared" si="91"/>
        <v>260</v>
      </c>
      <c r="R883" s="2">
        <v>134.39999388000001</v>
      </c>
      <c r="S883" s="2">
        <f t="shared" si="95"/>
        <v>125.60000611999999</v>
      </c>
      <c r="T883" s="2">
        <f t="shared" si="96"/>
        <v>33.599998470000003</v>
      </c>
      <c r="U883" t="str">
        <f t="shared" si="97"/>
        <v>Dec</v>
      </c>
    </row>
    <row r="884" spans="1:21" x14ac:dyDescent="0.3">
      <c r="A884">
        <v>73156</v>
      </c>
      <c r="B884" s="1">
        <v>43814</v>
      </c>
      <c r="C884" s="1" t="str">
        <f t="shared" si="92"/>
        <v>15-Dec-19</v>
      </c>
      <c r="D884" s="1" t="str">
        <f t="shared" si="93"/>
        <v>Sunday</v>
      </c>
      <c r="E884" s="1" t="str">
        <f t="shared" si="94"/>
        <v>Weekend</v>
      </c>
      <c r="F884">
        <v>16709</v>
      </c>
      <c r="G884" t="s">
        <v>680</v>
      </c>
      <c r="H884" t="s">
        <v>660</v>
      </c>
      <c r="I884" t="s">
        <v>2</v>
      </c>
      <c r="J884" t="s">
        <v>3</v>
      </c>
      <c r="K884" t="s">
        <v>4</v>
      </c>
      <c r="L884" t="s">
        <v>13</v>
      </c>
      <c r="M884">
        <v>1360</v>
      </c>
      <c r="N884" t="s">
        <v>14</v>
      </c>
      <c r="O884" s="2">
        <v>370</v>
      </c>
      <c r="P884" s="2">
        <v>1</v>
      </c>
      <c r="Q884" s="2">
        <f t="shared" si="91"/>
        <v>370</v>
      </c>
      <c r="R884" s="2">
        <v>249.0899963</v>
      </c>
      <c r="S884" s="2">
        <f t="shared" si="95"/>
        <v>120.9100037</v>
      </c>
      <c r="T884" s="2">
        <f t="shared" si="96"/>
        <v>249.0899963</v>
      </c>
      <c r="U884" t="str">
        <f t="shared" si="97"/>
        <v>Dec</v>
      </c>
    </row>
    <row r="885" spans="1:21" x14ac:dyDescent="0.3">
      <c r="A885">
        <v>73157</v>
      </c>
      <c r="B885" s="1">
        <v>43813</v>
      </c>
      <c r="C885" s="1" t="str">
        <f t="shared" si="92"/>
        <v>14-Dec-19</v>
      </c>
      <c r="D885" s="1" t="str">
        <f t="shared" si="93"/>
        <v>Saturday</v>
      </c>
      <c r="E885" s="1" t="str">
        <f t="shared" si="94"/>
        <v>Weekend</v>
      </c>
      <c r="F885">
        <v>16710</v>
      </c>
      <c r="G885" t="s">
        <v>216</v>
      </c>
      <c r="H885" t="s">
        <v>79</v>
      </c>
      <c r="I885" t="s">
        <v>27</v>
      </c>
      <c r="J885" t="s">
        <v>3</v>
      </c>
      <c r="K885" t="s">
        <v>44</v>
      </c>
      <c r="L885" t="s">
        <v>13</v>
      </c>
      <c r="M885">
        <v>1360</v>
      </c>
      <c r="N885" t="s">
        <v>14</v>
      </c>
      <c r="O885" s="2">
        <v>370</v>
      </c>
      <c r="P885" s="2">
        <v>1</v>
      </c>
      <c r="Q885" s="2">
        <f t="shared" si="91"/>
        <v>370</v>
      </c>
      <c r="R885" s="2">
        <v>249.0899963</v>
      </c>
      <c r="S885" s="2">
        <f t="shared" si="95"/>
        <v>120.9100037</v>
      </c>
      <c r="T885" s="2">
        <f t="shared" si="96"/>
        <v>249.0899963</v>
      </c>
      <c r="U885" t="str">
        <f t="shared" si="97"/>
        <v>Dec</v>
      </c>
    </row>
    <row r="886" spans="1:21" x14ac:dyDescent="0.3">
      <c r="A886">
        <v>73893</v>
      </c>
      <c r="B886" s="1">
        <v>43813</v>
      </c>
      <c r="C886" s="1" t="str">
        <f t="shared" si="92"/>
        <v>14-Dec-19</v>
      </c>
      <c r="D886" s="1" t="str">
        <f t="shared" si="93"/>
        <v>Saturday</v>
      </c>
      <c r="E886" s="1" t="str">
        <f t="shared" si="94"/>
        <v>Weekend</v>
      </c>
      <c r="F886">
        <v>17446</v>
      </c>
      <c r="G886" t="s">
        <v>681</v>
      </c>
      <c r="H886" t="s">
        <v>103</v>
      </c>
      <c r="I886" t="s">
        <v>2</v>
      </c>
      <c r="J886" t="s">
        <v>3</v>
      </c>
      <c r="K886" t="s">
        <v>4</v>
      </c>
      <c r="L886" t="s">
        <v>411</v>
      </c>
      <c r="M886">
        <v>1363</v>
      </c>
      <c r="N886" t="s">
        <v>294</v>
      </c>
      <c r="O886" s="2">
        <v>139.9</v>
      </c>
      <c r="P886" s="2">
        <v>1</v>
      </c>
      <c r="Q886" s="2">
        <f t="shared" si="91"/>
        <v>139.9</v>
      </c>
      <c r="R886" s="2">
        <v>72.86000061</v>
      </c>
      <c r="S886" s="2">
        <f t="shared" si="95"/>
        <v>67.039999390000006</v>
      </c>
      <c r="T886" s="2">
        <f t="shared" si="96"/>
        <v>72.86000061</v>
      </c>
      <c r="U886" t="str">
        <f t="shared" si="97"/>
        <v>Dec</v>
      </c>
    </row>
    <row r="887" spans="1:21" x14ac:dyDescent="0.3">
      <c r="A887">
        <v>66669</v>
      </c>
      <c r="B887" s="1">
        <v>43813</v>
      </c>
      <c r="C887" s="1" t="str">
        <f t="shared" si="92"/>
        <v>14-Dec-19</v>
      </c>
      <c r="D887" s="1" t="str">
        <f t="shared" si="93"/>
        <v>Saturday</v>
      </c>
      <c r="E887" s="1" t="str">
        <f t="shared" si="94"/>
        <v>Weekend</v>
      </c>
      <c r="F887">
        <v>9821</v>
      </c>
      <c r="G887" t="s">
        <v>7</v>
      </c>
      <c r="H887" t="s">
        <v>244</v>
      </c>
      <c r="I887" t="s">
        <v>2</v>
      </c>
      <c r="J887" t="s">
        <v>3</v>
      </c>
      <c r="K887" t="s">
        <v>4</v>
      </c>
      <c r="L887" t="s">
        <v>85</v>
      </c>
      <c r="M887">
        <v>502</v>
      </c>
      <c r="N887" t="s">
        <v>65</v>
      </c>
      <c r="O887" s="2">
        <v>65</v>
      </c>
      <c r="P887" s="2">
        <v>4</v>
      </c>
      <c r="Q887" s="2">
        <f t="shared" si="91"/>
        <v>260</v>
      </c>
      <c r="R887" s="2">
        <v>134.39999388000001</v>
      </c>
      <c r="S887" s="2">
        <f t="shared" si="95"/>
        <v>125.60000611999999</v>
      </c>
      <c r="T887" s="2">
        <f t="shared" si="96"/>
        <v>33.599998470000003</v>
      </c>
      <c r="U887" t="str">
        <f t="shared" si="97"/>
        <v>Dec</v>
      </c>
    </row>
    <row r="888" spans="1:21" x14ac:dyDescent="0.3">
      <c r="A888">
        <v>46306</v>
      </c>
      <c r="B888" s="1">
        <v>43812</v>
      </c>
      <c r="C888" s="1" t="str">
        <f t="shared" si="92"/>
        <v>13-Dec-19</v>
      </c>
      <c r="D888" s="1" t="str">
        <f t="shared" si="93"/>
        <v>Friday</v>
      </c>
      <c r="E888" s="1" t="str">
        <f t="shared" si="94"/>
        <v>Weekday</v>
      </c>
      <c r="F888">
        <v>11011</v>
      </c>
      <c r="G888" t="s">
        <v>98</v>
      </c>
      <c r="H888" t="s">
        <v>183</v>
      </c>
      <c r="I888" t="s">
        <v>2</v>
      </c>
      <c r="J888" t="s">
        <v>3</v>
      </c>
      <c r="K888" t="s">
        <v>4</v>
      </c>
      <c r="L888" t="s">
        <v>85</v>
      </c>
      <c r="M888">
        <v>502</v>
      </c>
      <c r="N888" t="s">
        <v>65</v>
      </c>
      <c r="O888" s="2">
        <v>65</v>
      </c>
      <c r="P888" s="2">
        <v>4</v>
      </c>
      <c r="Q888" s="2">
        <f t="shared" si="91"/>
        <v>260</v>
      </c>
      <c r="R888" s="2">
        <v>134.39999388000001</v>
      </c>
      <c r="S888" s="2">
        <f t="shared" si="95"/>
        <v>125.60000611999999</v>
      </c>
      <c r="T888" s="2">
        <f t="shared" si="96"/>
        <v>33.599998470000003</v>
      </c>
      <c r="U888" t="str">
        <f t="shared" si="97"/>
        <v>Dec</v>
      </c>
    </row>
    <row r="889" spans="1:21" x14ac:dyDescent="0.3">
      <c r="A889">
        <v>15524</v>
      </c>
      <c r="B889" s="1">
        <v>43811</v>
      </c>
      <c r="C889" s="1" t="str">
        <f t="shared" si="92"/>
        <v>12-Dec-19</v>
      </c>
      <c r="D889" s="1" t="str">
        <f t="shared" si="93"/>
        <v>Thursday</v>
      </c>
      <c r="E889" s="1" t="str">
        <f t="shared" si="94"/>
        <v>Weekday</v>
      </c>
      <c r="F889">
        <v>638</v>
      </c>
      <c r="G889" t="s">
        <v>362</v>
      </c>
      <c r="H889" t="s">
        <v>116</v>
      </c>
      <c r="I889" t="s">
        <v>2</v>
      </c>
      <c r="J889" t="s">
        <v>3</v>
      </c>
      <c r="K889" t="s">
        <v>4</v>
      </c>
      <c r="L889" t="s">
        <v>85</v>
      </c>
      <c r="M889">
        <v>502</v>
      </c>
      <c r="N889" t="s">
        <v>65</v>
      </c>
      <c r="O889" s="2">
        <v>65</v>
      </c>
      <c r="P889" s="2">
        <v>4</v>
      </c>
      <c r="Q889" s="2">
        <f t="shared" si="91"/>
        <v>260</v>
      </c>
      <c r="R889" s="2">
        <v>134.39999388000001</v>
      </c>
      <c r="S889" s="2">
        <f t="shared" si="95"/>
        <v>125.60000611999999</v>
      </c>
      <c r="T889" s="2">
        <f t="shared" si="96"/>
        <v>33.599998470000003</v>
      </c>
      <c r="U889" t="str">
        <f t="shared" si="97"/>
        <v>Dec</v>
      </c>
    </row>
    <row r="890" spans="1:21" x14ac:dyDescent="0.3">
      <c r="A890">
        <v>48595</v>
      </c>
      <c r="B890" s="1">
        <v>43811</v>
      </c>
      <c r="C890" s="1" t="str">
        <f t="shared" si="92"/>
        <v>12-Dec-19</v>
      </c>
      <c r="D890" s="1" t="str">
        <f t="shared" si="93"/>
        <v>Thursday</v>
      </c>
      <c r="E890" s="1" t="str">
        <f t="shared" si="94"/>
        <v>Weekday</v>
      </c>
      <c r="F890">
        <v>2110</v>
      </c>
      <c r="G890" t="s">
        <v>567</v>
      </c>
      <c r="H890" t="s">
        <v>504</v>
      </c>
      <c r="I890" t="s">
        <v>2</v>
      </c>
      <c r="J890" t="s">
        <v>3</v>
      </c>
      <c r="K890" t="s">
        <v>4</v>
      </c>
      <c r="L890" t="s">
        <v>85</v>
      </c>
      <c r="M890">
        <v>502</v>
      </c>
      <c r="N890" t="s">
        <v>65</v>
      </c>
      <c r="O890" s="2">
        <v>65</v>
      </c>
      <c r="P890" s="2">
        <v>4</v>
      </c>
      <c r="Q890" s="2">
        <f t="shared" si="91"/>
        <v>260</v>
      </c>
      <c r="R890" s="2">
        <v>134.39999388000001</v>
      </c>
      <c r="S890" s="2">
        <f t="shared" si="95"/>
        <v>125.60000611999999</v>
      </c>
      <c r="T890" s="2">
        <f t="shared" si="96"/>
        <v>33.599998470000003</v>
      </c>
      <c r="U890" t="str">
        <f t="shared" si="97"/>
        <v>Dec</v>
      </c>
    </row>
    <row r="891" spans="1:21" x14ac:dyDescent="0.3">
      <c r="A891">
        <v>63546</v>
      </c>
      <c r="B891" s="1">
        <v>43811</v>
      </c>
      <c r="C891" s="1" t="str">
        <f t="shared" si="92"/>
        <v>12-Dec-19</v>
      </c>
      <c r="D891" s="1" t="str">
        <f t="shared" si="93"/>
        <v>Thursday</v>
      </c>
      <c r="E891" s="1" t="str">
        <f t="shared" si="94"/>
        <v>Weekday</v>
      </c>
      <c r="F891">
        <v>3559</v>
      </c>
      <c r="G891" t="s">
        <v>682</v>
      </c>
      <c r="H891" t="s">
        <v>282</v>
      </c>
      <c r="I891" t="s">
        <v>2</v>
      </c>
      <c r="J891" t="s">
        <v>3</v>
      </c>
      <c r="K891" t="s">
        <v>4</v>
      </c>
      <c r="L891" t="s">
        <v>109</v>
      </c>
      <c r="M891">
        <v>627</v>
      </c>
      <c r="N891" t="s">
        <v>6</v>
      </c>
      <c r="O891" s="2">
        <v>165</v>
      </c>
      <c r="P891" s="2">
        <v>4</v>
      </c>
      <c r="Q891" s="2">
        <f t="shared" si="91"/>
        <v>660</v>
      </c>
      <c r="R891" s="2">
        <v>490.9200136</v>
      </c>
      <c r="S891" s="2">
        <f t="shared" si="95"/>
        <v>169.0799864</v>
      </c>
      <c r="T891" s="2">
        <f t="shared" si="96"/>
        <v>122.7300034</v>
      </c>
      <c r="U891" t="str">
        <f t="shared" si="97"/>
        <v>Dec</v>
      </c>
    </row>
    <row r="892" spans="1:21" x14ac:dyDescent="0.3">
      <c r="A892">
        <v>50835</v>
      </c>
      <c r="B892" s="1">
        <v>43811</v>
      </c>
      <c r="C892" s="1" t="str">
        <f t="shared" si="92"/>
        <v>12-Dec-19</v>
      </c>
      <c r="D892" s="1" t="str">
        <f t="shared" si="93"/>
        <v>Thursday</v>
      </c>
      <c r="E892" s="1" t="str">
        <f t="shared" si="94"/>
        <v>Weekday</v>
      </c>
      <c r="F892">
        <v>4742</v>
      </c>
      <c r="G892" t="s">
        <v>287</v>
      </c>
      <c r="H892" t="s">
        <v>178</v>
      </c>
      <c r="I892" t="s">
        <v>2</v>
      </c>
      <c r="J892" t="s">
        <v>3</v>
      </c>
      <c r="K892" t="s">
        <v>4</v>
      </c>
      <c r="L892" t="s">
        <v>109</v>
      </c>
      <c r="M892">
        <v>627</v>
      </c>
      <c r="N892" t="s">
        <v>6</v>
      </c>
      <c r="O892" s="2">
        <v>165</v>
      </c>
      <c r="P892" s="2">
        <v>4</v>
      </c>
      <c r="Q892" s="2">
        <f t="shared" si="91"/>
        <v>660</v>
      </c>
      <c r="R892" s="2">
        <v>490.9200136</v>
      </c>
      <c r="S892" s="2">
        <f t="shared" si="95"/>
        <v>169.0799864</v>
      </c>
      <c r="T892" s="2">
        <f t="shared" si="96"/>
        <v>122.7300034</v>
      </c>
      <c r="U892" t="str">
        <f t="shared" si="97"/>
        <v>Dec</v>
      </c>
    </row>
    <row r="893" spans="1:21" x14ac:dyDescent="0.3">
      <c r="A893">
        <v>47917</v>
      </c>
      <c r="B893" s="1">
        <v>43809</v>
      </c>
      <c r="C893" s="1" t="str">
        <f t="shared" si="92"/>
        <v>10-Dec-19</v>
      </c>
      <c r="D893" s="1" t="str">
        <f t="shared" si="93"/>
        <v>Tuesday</v>
      </c>
      <c r="E893" s="1" t="str">
        <f t="shared" si="94"/>
        <v>Weekday</v>
      </c>
      <c r="F893">
        <v>7810</v>
      </c>
      <c r="G893" t="s">
        <v>7</v>
      </c>
      <c r="H893" t="s">
        <v>646</v>
      </c>
      <c r="I893" t="s">
        <v>2</v>
      </c>
      <c r="J893" t="s">
        <v>3</v>
      </c>
      <c r="K893" t="s">
        <v>4</v>
      </c>
      <c r="L893" t="s">
        <v>85</v>
      </c>
      <c r="M893">
        <v>502</v>
      </c>
      <c r="N893" t="s">
        <v>65</v>
      </c>
      <c r="O893" s="2">
        <v>65</v>
      </c>
      <c r="P893" s="2">
        <v>4</v>
      </c>
      <c r="Q893" s="2">
        <f t="shared" si="91"/>
        <v>260</v>
      </c>
      <c r="R893" s="2">
        <v>134.39999388000001</v>
      </c>
      <c r="S893" s="2">
        <f t="shared" si="95"/>
        <v>125.60000611999999</v>
      </c>
      <c r="T893" s="2">
        <f t="shared" si="96"/>
        <v>33.599998470000003</v>
      </c>
      <c r="U893" t="str">
        <f t="shared" si="97"/>
        <v>Dec</v>
      </c>
    </row>
    <row r="894" spans="1:21" x14ac:dyDescent="0.3">
      <c r="A894">
        <v>50688</v>
      </c>
      <c r="B894" s="1">
        <v>43808</v>
      </c>
      <c r="C894" s="1" t="str">
        <f t="shared" si="92"/>
        <v>09-Dec-19</v>
      </c>
      <c r="D894" s="1" t="str">
        <f t="shared" si="93"/>
        <v>Monday</v>
      </c>
      <c r="E894" s="1" t="str">
        <f t="shared" si="94"/>
        <v>Weekday</v>
      </c>
      <c r="F894">
        <v>11720</v>
      </c>
      <c r="G894" t="s">
        <v>7</v>
      </c>
      <c r="H894" t="s">
        <v>34</v>
      </c>
      <c r="I894" t="s">
        <v>2</v>
      </c>
      <c r="J894" t="s">
        <v>3</v>
      </c>
      <c r="K894" t="s">
        <v>4</v>
      </c>
      <c r="L894" t="s">
        <v>109</v>
      </c>
      <c r="M894">
        <v>627</v>
      </c>
      <c r="N894" t="s">
        <v>6</v>
      </c>
      <c r="O894" s="2">
        <v>165</v>
      </c>
      <c r="P894" s="2">
        <v>4</v>
      </c>
      <c r="Q894" s="2">
        <f t="shared" si="91"/>
        <v>660</v>
      </c>
      <c r="R894" s="2">
        <v>490.9200136</v>
      </c>
      <c r="S894" s="2">
        <f t="shared" si="95"/>
        <v>169.0799864</v>
      </c>
      <c r="T894" s="2">
        <f t="shared" si="96"/>
        <v>122.7300034</v>
      </c>
      <c r="U894" t="str">
        <f t="shared" si="97"/>
        <v>Dec</v>
      </c>
    </row>
    <row r="895" spans="1:21" x14ac:dyDescent="0.3">
      <c r="A895">
        <v>73160</v>
      </c>
      <c r="B895" s="1">
        <v>43807</v>
      </c>
      <c r="C895" s="1" t="str">
        <f t="shared" si="92"/>
        <v>08-Dec-19</v>
      </c>
      <c r="D895" s="1" t="str">
        <f t="shared" si="93"/>
        <v>Sunday</v>
      </c>
      <c r="E895" s="1" t="str">
        <f t="shared" si="94"/>
        <v>Weekend</v>
      </c>
      <c r="F895">
        <v>16713</v>
      </c>
      <c r="G895" t="s">
        <v>102</v>
      </c>
      <c r="H895" t="s">
        <v>26</v>
      </c>
      <c r="I895" t="s">
        <v>27</v>
      </c>
      <c r="J895" t="s">
        <v>28</v>
      </c>
      <c r="K895" t="s">
        <v>29</v>
      </c>
      <c r="L895" t="s">
        <v>13</v>
      </c>
      <c r="M895">
        <v>1360</v>
      </c>
      <c r="N895" t="s">
        <v>14</v>
      </c>
      <c r="O895" s="2">
        <v>370</v>
      </c>
      <c r="P895" s="2">
        <v>1</v>
      </c>
      <c r="Q895" s="2">
        <f t="shared" si="91"/>
        <v>370</v>
      </c>
      <c r="R895" s="2">
        <v>249.0899963</v>
      </c>
      <c r="S895" s="2">
        <f t="shared" si="95"/>
        <v>120.9100037</v>
      </c>
      <c r="T895" s="2">
        <f t="shared" si="96"/>
        <v>249.0899963</v>
      </c>
      <c r="U895" t="str">
        <f t="shared" si="97"/>
        <v>Dec</v>
      </c>
    </row>
    <row r="896" spans="1:21" x14ac:dyDescent="0.3">
      <c r="A896">
        <v>73161</v>
      </c>
      <c r="B896" s="1">
        <v>43807</v>
      </c>
      <c r="C896" s="1" t="str">
        <f t="shared" si="92"/>
        <v>08-Dec-19</v>
      </c>
      <c r="D896" s="1" t="str">
        <f t="shared" si="93"/>
        <v>Sunday</v>
      </c>
      <c r="E896" s="1" t="str">
        <f t="shared" si="94"/>
        <v>Weekend</v>
      </c>
      <c r="F896">
        <v>16714</v>
      </c>
      <c r="G896" t="s">
        <v>62</v>
      </c>
      <c r="H896" t="s">
        <v>34</v>
      </c>
      <c r="I896" t="s">
        <v>2</v>
      </c>
      <c r="J896" t="s">
        <v>3</v>
      </c>
      <c r="K896" t="s">
        <v>44</v>
      </c>
      <c r="L896" t="s">
        <v>13</v>
      </c>
      <c r="M896">
        <v>1360</v>
      </c>
      <c r="N896" t="s">
        <v>14</v>
      </c>
      <c r="O896" s="2">
        <v>370</v>
      </c>
      <c r="P896" s="2">
        <v>1</v>
      </c>
      <c r="Q896" s="2">
        <f t="shared" si="91"/>
        <v>370</v>
      </c>
      <c r="R896" s="2">
        <v>249.0899963</v>
      </c>
      <c r="S896" s="2">
        <f t="shared" si="95"/>
        <v>120.9100037</v>
      </c>
      <c r="T896" s="2">
        <f t="shared" si="96"/>
        <v>249.0899963</v>
      </c>
      <c r="U896" t="str">
        <f t="shared" si="97"/>
        <v>Dec</v>
      </c>
    </row>
    <row r="897" spans="1:21" x14ac:dyDescent="0.3">
      <c r="A897">
        <v>73158</v>
      </c>
      <c r="B897" s="1">
        <v>43807</v>
      </c>
      <c r="C897" s="1" t="str">
        <f t="shared" si="92"/>
        <v>08-Dec-19</v>
      </c>
      <c r="D897" s="1" t="str">
        <f t="shared" si="93"/>
        <v>Sunday</v>
      </c>
      <c r="E897" s="1" t="str">
        <f t="shared" si="94"/>
        <v>Weekend</v>
      </c>
      <c r="F897">
        <v>16711</v>
      </c>
      <c r="G897" t="s">
        <v>502</v>
      </c>
      <c r="H897" t="s">
        <v>291</v>
      </c>
      <c r="I897" t="s">
        <v>2</v>
      </c>
      <c r="J897" t="s">
        <v>3</v>
      </c>
      <c r="K897" t="s">
        <v>4</v>
      </c>
      <c r="L897" t="s">
        <v>13</v>
      </c>
      <c r="M897">
        <v>1360</v>
      </c>
      <c r="N897" t="s">
        <v>14</v>
      </c>
      <c r="O897" s="2">
        <v>370</v>
      </c>
      <c r="P897" s="2">
        <v>1</v>
      </c>
      <c r="Q897" s="2">
        <f t="shared" si="91"/>
        <v>370</v>
      </c>
      <c r="R897" s="2">
        <v>249.0899963</v>
      </c>
      <c r="S897" s="2">
        <f t="shared" si="95"/>
        <v>120.9100037</v>
      </c>
      <c r="T897" s="2">
        <f t="shared" si="96"/>
        <v>249.0899963</v>
      </c>
      <c r="U897" t="str">
        <f t="shared" si="97"/>
        <v>Dec</v>
      </c>
    </row>
    <row r="898" spans="1:21" x14ac:dyDescent="0.3">
      <c r="A898">
        <v>60361</v>
      </c>
      <c r="B898" s="1">
        <v>43806</v>
      </c>
      <c r="C898" s="1" t="str">
        <f t="shared" si="92"/>
        <v>07-Dec-19</v>
      </c>
      <c r="D898" s="1" t="str">
        <f t="shared" si="93"/>
        <v>Saturday</v>
      </c>
      <c r="E898" s="1" t="str">
        <f t="shared" si="94"/>
        <v>Weekend</v>
      </c>
      <c r="F898">
        <v>8498</v>
      </c>
      <c r="G898" t="s">
        <v>593</v>
      </c>
      <c r="H898" t="s">
        <v>632</v>
      </c>
      <c r="I898" t="s">
        <v>2</v>
      </c>
      <c r="J898" t="s">
        <v>3</v>
      </c>
      <c r="K898" t="s">
        <v>44</v>
      </c>
      <c r="L898" t="s">
        <v>85</v>
      </c>
      <c r="M898">
        <v>502</v>
      </c>
      <c r="N898" t="s">
        <v>65</v>
      </c>
      <c r="O898" s="2">
        <v>65</v>
      </c>
      <c r="P898" s="2">
        <v>2</v>
      </c>
      <c r="Q898" s="2">
        <f t="shared" ref="Q898:Q961" si="98">O898*P898</f>
        <v>130</v>
      </c>
      <c r="R898" s="2">
        <v>67.199996940000005</v>
      </c>
      <c r="S898" s="2">
        <f t="shared" si="95"/>
        <v>62.800003059999995</v>
      </c>
      <c r="T898" s="2">
        <f t="shared" si="96"/>
        <v>33.599998470000003</v>
      </c>
      <c r="U898" t="str">
        <f t="shared" si="97"/>
        <v>Dec</v>
      </c>
    </row>
    <row r="899" spans="1:21" x14ac:dyDescent="0.3">
      <c r="A899">
        <v>73163</v>
      </c>
      <c r="B899" s="1">
        <v>43805</v>
      </c>
      <c r="C899" s="1" t="str">
        <f t="shared" ref="C899:C962" si="99">TEXT(B899,"dd-mmm-yy")</f>
        <v>06-Dec-19</v>
      </c>
      <c r="D899" s="1" t="str">
        <f t="shared" ref="D899:D962" si="100">TEXT(B899,"dddd")</f>
        <v>Friday</v>
      </c>
      <c r="E899" s="1" t="str">
        <f t="shared" ref="E899:E962" si="101">IF(WEEKDAY(B899,2)&gt;5,"Weekend","Weekday")</f>
        <v>Weekday</v>
      </c>
      <c r="F899">
        <v>16716</v>
      </c>
      <c r="G899" t="s">
        <v>201</v>
      </c>
      <c r="H899" t="s">
        <v>146</v>
      </c>
      <c r="I899" t="s">
        <v>27</v>
      </c>
      <c r="J899" t="s">
        <v>28</v>
      </c>
      <c r="K899" t="s">
        <v>29</v>
      </c>
      <c r="L899" t="s">
        <v>13</v>
      </c>
      <c r="M899">
        <v>1360</v>
      </c>
      <c r="N899" t="s">
        <v>14</v>
      </c>
      <c r="O899" s="2">
        <v>370</v>
      </c>
      <c r="P899" s="2">
        <v>1</v>
      </c>
      <c r="Q899" s="2">
        <f t="shared" si="98"/>
        <v>370</v>
      </c>
      <c r="R899" s="2">
        <v>249.0899963</v>
      </c>
      <c r="S899" s="2">
        <f t="shared" ref="S899:S962" si="102">Q899-R899</f>
        <v>120.9100037</v>
      </c>
      <c r="T899" s="2">
        <f t="shared" ref="T899:T962" si="103">IF(P899&gt;0,R899/P899,0)</f>
        <v>249.0899963</v>
      </c>
      <c r="U899" t="str">
        <f t="shared" ref="U899:U962" si="104">TEXT(B899,"mmm")</f>
        <v>Dec</v>
      </c>
    </row>
    <row r="900" spans="1:21" x14ac:dyDescent="0.3">
      <c r="A900">
        <v>52549</v>
      </c>
      <c r="B900" s="1">
        <v>43805</v>
      </c>
      <c r="C900" s="1" t="str">
        <f t="shared" si="99"/>
        <v>06-Dec-19</v>
      </c>
      <c r="D900" s="1" t="str">
        <f t="shared" si="100"/>
        <v>Friday</v>
      </c>
      <c r="E900" s="1" t="str">
        <f t="shared" si="101"/>
        <v>Weekday</v>
      </c>
      <c r="F900">
        <v>123</v>
      </c>
      <c r="G900" t="s">
        <v>683</v>
      </c>
      <c r="H900" t="s">
        <v>684</v>
      </c>
      <c r="I900" t="s">
        <v>2</v>
      </c>
      <c r="J900" t="s">
        <v>3</v>
      </c>
      <c r="K900" t="s">
        <v>44</v>
      </c>
      <c r="L900" t="s">
        <v>109</v>
      </c>
      <c r="M900">
        <v>627</v>
      </c>
      <c r="N900" t="s">
        <v>6</v>
      </c>
      <c r="O900" s="2">
        <v>165</v>
      </c>
      <c r="P900" s="2">
        <v>2</v>
      </c>
      <c r="Q900" s="2">
        <f t="shared" si="98"/>
        <v>330</v>
      </c>
      <c r="R900" s="2">
        <v>245.4600068</v>
      </c>
      <c r="S900" s="2">
        <f t="shared" si="102"/>
        <v>84.539993199999998</v>
      </c>
      <c r="T900" s="2">
        <f t="shared" si="103"/>
        <v>122.7300034</v>
      </c>
      <c r="U900" t="str">
        <f t="shared" si="104"/>
        <v>Dec</v>
      </c>
    </row>
    <row r="901" spans="1:21" x14ac:dyDescent="0.3">
      <c r="A901">
        <v>67028</v>
      </c>
      <c r="B901" s="1">
        <v>43804</v>
      </c>
      <c r="C901" s="1" t="str">
        <f t="shared" si="99"/>
        <v>05-Dec-19</v>
      </c>
      <c r="D901" s="1" t="str">
        <f t="shared" si="100"/>
        <v>Thursday</v>
      </c>
      <c r="E901" s="1" t="str">
        <f t="shared" si="101"/>
        <v>Weekday</v>
      </c>
      <c r="F901">
        <v>11229</v>
      </c>
      <c r="G901" t="s">
        <v>7</v>
      </c>
      <c r="H901" t="s">
        <v>685</v>
      </c>
      <c r="I901" t="s">
        <v>2</v>
      </c>
      <c r="J901" t="s">
        <v>3</v>
      </c>
      <c r="K901" t="s">
        <v>4</v>
      </c>
      <c r="L901" t="s">
        <v>57</v>
      </c>
      <c r="M901">
        <v>191</v>
      </c>
      <c r="N901" t="s">
        <v>65</v>
      </c>
      <c r="O901" s="2">
        <v>85</v>
      </c>
      <c r="P901" s="2">
        <v>5</v>
      </c>
      <c r="Q901" s="2">
        <f t="shared" si="98"/>
        <v>425</v>
      </c>
      <c r="R901" s="2">
        <v>273.89999399999999</v>
      </c>
      <c r="S901" s="2">
        <f t="shared" si="102"/>
        <v>151.10000600000001</v>
      </c>
      <c r="T901" s="2">
        <f t="shared" si="103"/>
        <v>54.779998800000001</v>
      </c>
      <c r="U901" t="str">
        <f t="shared" si="104"/>
        <v>Dec</v>
      </c>
    </row>
    <row r="902" spans="1:21" x14ac:dyDescent="0.3">
      <c r="A902">
        <v>73162</v>
      </c>
      <c r="B902" s="1">
        <v>43802</v>
      </c>
      <c r="C902" s="1" t="str">
        <f t="shared" si="99"/>
        <v>03-Dec-19</v>
      </c>
      <c r="D902" s="1" t="str">
        <f t="shared" si="100"/>
        <v>Tuesday</v>
      </c>
      <c r="E902" s="1" t="str">
        <f t="shared" si="101"/>
        <v>Weekday</v>
      </c>
      <c r="F902">
        <v>16715</v>
      </c>
      <c r="G902" t="s">
        <v>686</v>
      </c>
      <c r="H902" t="s">
        <v>26</v>
      </c>
      <c r="I902" t="s">
        <v>27</v>
      </c>
      <c r="J902" t="s">
        <v>28</v>
      </c>
      <c r="K902" t="s">
        <v>4</v>
      </c>
      <c r="L902" t="s">
        <v>13</v>
      </c>
      <c r="M902">
        <v>1360</v>
      </c>
      <c r="N902" t="s">
        <v>14</v>
      </c>
      <c r="O902" s="2">
        <v>370</v>
      </c>
      <c r="P902" s="2">
        <v>1</v>
      </c>
      <c r="Q902" s="2">
        <f t="shared" si="98"/>
        <v>370</v>
      </c>
      <c r="R902" s="2">
        <v>249.0899963</v>
      </c>
      <c r="S902" s="2">
        <f t="shared" si="102"/>
        <v>120.9100037</v>
      </c>
      <c r="T902" s="2">
        <f t="shared" si="103"/>
        <v>249.0899963</v>
      </c>
      <c r="U902" t="str">
        <f t="shared" si="104"/>
        <v>Dec</v>
      </c>
    </row>
    <row r="903" spans="1:21" x14ac:dyDescent="0.3">
      <c r="A903">
        <v>62637</v>
      </c>
      <c r="B903" s="1">
        <v>43802</v>
      </c>
      <c r="C903" s="1" t="str">
        <f t="shared" si="99"/>
        <v>03-Dec-19</v>
      </c>
      <c r="D903" s="1" t="str">
        <f t="shared" si="100"/>
        <v>Tuesday</v>
      </c>
      <c r="E903" s="1" t="str">
        <f t="shared" si="101"/>
        <v>Weekday</v>
      </c>
      <c r="F903">
        <v>9726</v>
      </c>
      <c r="G903" t="s">
        <v>7</v>
      </c>
      <c r="H903" t="s">
        <v>30</v>
      </c>
      <c r="I903" t="s">
        <v>27</v>
      </c>
      <c r="J903" t="s">
        <v>28</v>
      </c>
      <c r="K903" t="s">
        <v>4</v>
      </c>
      <c r="L903" t="s">
        <v>9</v>
      </c>
      <c r="M903">
        <v>403</v>
      </c>
      <c r="N903" t="s">
        <v>10</v>
      </c>
      <c r="O903" s="2">
        <v>133.37</v>
      </c>
      <c r="P903" s="2">
        <v>1</v>
      </c>
      <c r="Q903" s="2">
        <f t="shared" si="98"/>
        <v>133.37</v>
      </c>
      <c r="R903" s="2">
        <v>84.590000149999995</v>
      </c>
      <c r="S903" s="2">
        <f t="shared" si="102"/>
        <v>48.77999985000001</v>
      </c>
      <c r="T903" s="2">
        <f t="shared" si="103"/>
        <v>84.590000149999995</v>
      </c>
      <c r="U903" t="str">
        <f t="shared" si="104"/>
        <v>Dec</v>
      </c>
    </row>
    <row r="904" spans="1:21" x14ac:dyDescent="0.3">
      <c r="A904">
        <v>46339</v>
      </c>
      <c r="B904" s="1">
        <v>43802</v>
      </c>
      <c r="C904" s="1" t="str">
        <f t="shared" si="99"/>
        <v>03-Dec-19</v>
      </c>
      <c r="D904" s="1" t="str">
        <f t="shared" si="100"/>
        <v>Tuesday</v>
      </c>
      <c r="E904" s="1" t="str">
        <f t="shared" si="101"/>
        <v>Weekday</v>
      </c>
      <c r="F904">
        <v>2052</v>
      </c>
      <c r="G904" t="s">
        <v>687</v>
      </c>
      <c r="H904" t="s">
        <v>24</v>
      </c>
      <c r="I904" t="s">
        <v>2</v>
      </c>
      <c r="J904" t="s">
        <v>3</v>
      </c>
      <c r="K904" t="s">
        <v>4</v>
      </c>
      <c r="L904" t="s">
        <v>85</v>
      </c>
      <c r="M904">
        <v>502</v>
      </c>
      <c r="N904" t="s">
        <v>65</v>
      </c>
      <c r="O904" s="2">
        <v>65</v>
      </c>
      <c r="P904" s="2">
        <v>5</v>
      </c>
      <c r="Q904" s="2">
        <f t="shared" si="98"/>
        <v>325</v>
      </c>
      <c r="R904" s="2">
        <v>167.99999235000001</v>
      </c>
      <c r="S904" s="2">
        <f t="shared" si="102"/>
        <v>157.00000764999999</v>
      </c>
      <c r="T904" s="2">
        <f t="shared" si="103"/>
        <v>33.599998470000003</v>
      </c>
      <c r="U904" t="str">
        <f t="shared" si="104"/>
        <v>Dec</v>
      </c>
    </row>
    <row r="905" spans="1:21" x14ac:dyDescent="0.3">
      <c r="A905">
        <v>73140</v>
      </c>
      <c r="B905" s="1">
        <v>43798</v>
      </c>
      <c r="C905" s="1" t="str">
        <f t="shared" si="99"/>
        <v>29-Nov-19</v>
      </c>
      <c r="D905" s="1" t="str">
        <f t="shared" si="100"/>
        <v>Friday</v>
      </c>
      <c r="E905" s="1" t="str">
        <f t="shared" si="101"/>
        <v>Weekday</v>
      </c>
      <c r="F905">
        <v>16693</v>
      </c>
      <c r="G905" t="s">
        <v>268</v>
      </c>
      <c r="H905" t="s">
        <v>146</v>
      </c>
      <c r="I905" t="s">
        <v>27</v>
      </c>
      <c r="J905" t="s">
        <v>28</v>
      </c>
      <c r="K905" t="s">
        <v>4</v>
      </c>
      <c r="L905" t="s">
        <v>13</v>
      </c>
      <c r="M905">
        <v>1360</v>
      </c>
      <c r="N905" t="s">
        <v>14</v>
      </c>
      <c r="O905" s="2">
        <v>370</v>
      </c>
      <c r="P905" s="2">
        <v>1</v>
      </c>
      <c r="Q905" s="2">
        <f t="shared" si="98"/>
        <v>370</v>
      </c>
      <c r="R905" s="2">
        <v>249.0899963</v>
      </c>
      <c r="S905" s="2">
        <f t="shared" si="102"/>
        <v>120.9100037</v>
      </c>
      <c r="T905" s="2">
        <f t="shared" si="103"/>
        <v>249.0899963</v>
      </c>
      <c r="U905" t="str">
        <f t="shared" si="104"/>
        <v>Nov</v>
      </c>
    </row>
    <row r="906" spans="1:21" x14ac:dyDescent="0.3">
      <c r="A906">
        <v>73142</v>
      </c>
      <c r="B906" s="1">
        <v>43798</v>
      </c>
      <c r="C906" s="1" t="str">
        <f t="shared" si="99"/>
        <v>29-Nov-19</v>
      </c>
      <c r="D906" s="1" t="str">
        <f t="shared" si="100"/>
        <v>Friday</v>
      </c>
      <c r="E906" s="1" t="str">
        <f t="shared" si="101"/>
        <v>Weekday</v>
      </c>
      <c r="F906">
        <v>16695</v>
      </c>
      <c r="G906" t="s">
        <v>688</v>
      </c>
      <c r="H906" t="s">
        <v>146</v>
      </c>
      <c r="I906" t="s">
        <v>27</v>
      </c>
      <c r="J906" t="s">
        <v>28</v>
      </c>
      <c r="K906" t="s">
        <v>4</v>
      </c>
      <c r="L906" t="s">
        <v>13</v>
      </c>
      <c r="M906">
        <v>1360</v>
      </c>
      <c r="N906" t="s">
        <v>14</v>
      </c>
      <c r="O906" s="2">
        <v>370</v>
      </c>
      <c r="P906" s="2">
        <v>1</v>
      </c>
      <c r="Q906" s="2">
        <f t="shared" si="98"/>
        <v>370</v>
      </c>
      <c r="R906" s="2">
        <v>249.0899963</v>
      </c>
      <c r="S906" s="2">
        <f t="shared" si="102"/>
        <v>120.9100037</v>
      </c>
      <c r="T906" s="2">
        <f t="shared" si="103"/>
        <v>249.0899963</v>
      </c>
      <c r="U906" t="str">
        <f t="shared" si="104"/>
        <v>Nov</v>
      </c>
    </row>
    <row r="907" spans="1:21" x14ac:dyDescent="0.3">
      <c r="A907">
        <v>73146</v>
      </c>
      <c r="B907" s="1">
        <v>43798</v>
      </c>
      <c r="C907" s="1" t="str">
        <f t="shared" si="99"/>
        <v>29-Nov-19</v>
      </c>
      <c r="D907" s="1" t="str">
        <f t="shared" si="100"/>
        <v>Friday</v>
      </c>
      <c r="E907" s="1" t="str">
        <f t="shared" si="101"/>
        <v>Weekday</v>
      </c>
      <c r="F907">
        <v>16699</v>
      </c>
      <c r="G907" t="s">
        <v>162</v>
      </c>
      <c r="H907" t="s">
        <v>79</v>
      </c>
      <c r="I907" t="s">
        <v>27</v>
      </c>
      <c r="J907" t="s">
        <v>3</v>
      </c>
      <c r="K907" t="s">
        <v>4</v>
      </c>
      <c r="L907" t="s">
        <v>13</v>
      </c>
      <c r="M907">
        <v>1360</v>
      </c>
      <c r="N907" t="s">
        <v>14</v>
      </c>
      <c r="O907" s="2">
        <v>370</v>
      </c>
      <c r="P907" s="2">
        <v>1</v>
      </c>
      <c r="Q907" s="2">
        <f t="shared" si="98"/>
        <v>370</v>
      </c>
      <c r="R907" s="2">
        <v>249.0899963</v>
      </c>
      <c r="S907" s="2">
        <f t="shared" si="102"/>
        <v>120.9100037</v>
      </c>
      <c r="T907" s="2">
        <f t="shared" si="103"/>
        <v>249.0899963</v>
      </c>
      <c r="U907" t="str">
        <f t="shared" si="104"/>
        <v>Nov</v>
      </c>
    </row>
    <row r="908" spans="1:21" x14ac:dyDescent="0.3">
      <c r="A908">
        <v>73148</v>
      </c>
      <c r="B908" s="1">
        <v>43798</v>
      </c>
      <c r="C908" s="1" t="str">
        <f t="shared" si="99"/>
        <v>29-Nov-19</v>
      </c>
      <c r="D908" s="1" t="str">
        <f t="shared" si="100"/>
        <v>Friday</v>
      </c>
      <c r="E908" s="1" t="str">
        <f t="shared" si="101"/>
        <v>Weekday</v>
      </c>
      <c r="F908">
        <v>16701</v>
      </c>
      <c r="G908" t="s">
        <v>689</v>
      </c>
      <c r="H908" t="s">
        <v>20</v>
      </c>
      <c r="I908" t="s">
        <v>2</v>
      </c>
      <c r="J908" t="s">
        <v>3</v>
      </c>
      <c r="K908" t="s">
        <v>4</v>
      </c>
      <c r="L908" t="s">
        <v>13</v>
      </c>
      <c r="M908">
        <v>1360</v>
      </c>
      <c r="N908" t="s">
        <v>14</v>
      </c>
      <c r="O908" s="2">
        <v>370</v>
      </c>
      <c r="P908" s="2">
        <v>1</v>
      </c>
      <c r="Q908" s="2">
        <f t="shared" si="98"/>
        <v>370</v>
      </c>
      <c r="R908" s="2">
        <v>249.0899963</v>
      </c>
      <c r="S908" s="2">
        <f t="shared" si="102"/>
        <v>120.9100037</v>
      </c>
      <c r="T908" s="2">
        <f t="shared" si="103"/>
        <v>249.0899963</v>
      </c>
      <c r="U908" t="str">
        <f t="shared" si="104"/>
        <v>Nov</v>
      </c>
    </row>
    <row r="909" spans="1:21" x14ac:dyDescent="0.3">
      <c r="A909">
        <v>73144</v>
      </c>
      <c r="B909" s="1">
        <v>43798</v>
      </c>
      <c r="C909" s="1" t="str">
        <f t="shared" si="99"/>
        <v>29-Nov-19</v>
      </c>
      <c r="D909" s="1" t="str">
        <f t="shared" si="100"/>
        <v>Friday</v>
      </c>
      <c r="E909" s="1" t="str">
        <f t="shared" si="101"/>
        <v>Weekday</v>
      </c>
      <c r="F909">
        <v>16697</v>
      </c>
      <c r="G909" t="s">
        <v>486</v>
      </c>
      <c r="H909" t="s">
        <v>353</v>
      </c>
      <c r="I909" t="s">
        <v>2</v>
      </c>
      <c r="J909" t="s">
        <v>3</v>
      </c>
      <c r="K909" t="s">
        <v>4</v>
      </c>
      <c r="L909" t="s">
        <v>13</v>
      </c>
      <c r="M909">
        <v>1360</v>
      </c>
      <c r="N909" t="s">
        <v>14</v>
      </c>
      <c r="O909" s="2">
        <v>370</v>
      </c>
      <c r="P909" s="2">
        <v>1</v>
      </c>
      <c r="Q909" s="2">
        <f t="shared" si="98"/>
        <v>370</v>
      </c>
      <c r="R909" s="2">
        <v>249.0899963</v>
      </c>
      <c r="S909" s="2">
        <f t="shared" si="102"/>
        <v>120.9100037</v>
      </c>
      <c r="T909" s="2">
        <f t="shared" si="103"/>
        <v>249.0899963</v>
      </c>
      <c r="U909" t="str">
        <f t="shared" si="104"/>
        <v>Nov</v>
      </c>
    </row>
    <row r="910" spans="1:21" x14ac:dyDescent="0.3">
      <c r="A910">
        <v>73147</v>
      </c>
      <c r="B910" s="1">
        <v>43798</v>
      </c>
      <c r="C910" s="1" t="str">
        <f t="shared" si="99"/>
        <v>29-Nov-19</v>
      </c>
      <c r="D910" s="1" t="str">
        <f t="shared" si="100"/>
        <v>Friday</v>
      </c>
      <c r="E910" s="1" t="str">
        <f t="shared" si="101"/>
        <v>Weekday</v>
      </c>
      <c r="F910">
        <v>16700</v>
      </c>
      <c r="G910" t="s">
        <v>55</v>
      </c>
      <c r="H910" t="s">
        <v>18</v>
      </c>
      <c r="I910" t="s">
        <v>2</v>
      </c>
      <c r="J910" t="s">
        <v>3</v>
      </c>
      <c r="K910" t="s">
        <v>4</v>
      </c>
      <c r="L910" t="s">
        <v>13</v>
      </c>
      <c r="M910">
        <v>1360</v>
      </c>
      <c r="N910" t="s">
        <v>14</v>
      </c>
      <c r="O910" s="2">
        <v>370</v>
      </c>
      <c r="P910" s="2">
        <v>1</v>
      </c>
      <c r="Q910" s="2">
        <f t="shared" si="98"/>
        <v>370</v>
      </c>
      <c r="R910" s="2">
        <v>249.0899963</v>
      </c>
      <c r="S910" s="2">
        <f t="shared" si="102"/>
        <v>120.9100037</v>
      </c>
      <c r="T910" s="2">
        <f t="shared" si="103"/>
        <v>249.0899963</v>
      </c>
      <c r="U910" t="str">
        <f t="shared" si="104"/>
        <v>Nov</v>
      </c>
    </row>
    <row r="911" spans="1:21" x14ac:dyDescent="0.3">
      <c r="A911">
        <v>73145</v>
      </c>
      <c r="B911" s="1">
        <v>43798</v>
      </c>
      <c r="C911" s="1" t="str">
        <f t="shared" si="99"/>
        <v>29-Nov-19</v>
      </c>
      <c r="D911" s="1" t="str">
        <f t="shared" si="100"/>
        <v>Friday</v>
      </c>
      <c r="E911" s="1" t="str">
        <f t="shared" si="101"/>
        <v>Weekday</v>
      </c>
      <c r="F911">
        <v>16698</v>
      </c>
      <c r="G911" t="s">
        <v>136</v>
      </c>
      <c r="H911" t="s">
        <v>327</v>
      </c>
      <c r="I911" t="s">
        <v>2</v>
      </c>
      <c r="J911" t="s">
        <v>3</v>
      </c>
      <c r="K911" t="s">
        <v>4</v>
      </c>
      <c r="L911" t="s">
        <v>13</v>
      </c>
      <c r="M911">
        <v>1360</v>
      </c>
      <c r="N911" t="s">
        <v>14</v>
      </c>
      <c r="O911" s="2">
        <v>370</v>
      </c>
      <c r="P911" s="2">
        <v>1</v>
      </c>
      <c r="Q911" s="2">
        <f t="shared" si="98"/>
        <v>370</v>
      </c>
      <c r="R911" s="2">
        <v>249.0899963</v>
      </c>
      <c r="S911" s="2">
        <f t="shared" si="102"/>
        <v>120.9100037</v>
      </c>
      <c r="T911" s="2">
        <f t="shared" si="103"/>
        <v>249.0899963</v>
      </c>
      <c r="U911" t="str">
        <f t="shared" si="104"/>
        <v>Nov</v>
      </c>
    </row>
    <row r="912" spans="1:21" x14ac:dyDescent="0.3">
      <c r="A912">
        <v>73141</v>
      </c>
      <c r="B912" s="1">
        <v>43798</v>
      </c>
      <c r="C912" s="1" t="str">
        <f t="shared" si="99"/>
        <v>29-Nov-19</v>
      </c>
      <c r="D912" s="1" t="str">
        <f t="shared" si="100"/>
        <v>Friday</v>
      </c>
      <c r="E912" s="1" t="str">
        <f t="shared" si="101"/>
        <v>Weekday</v>
      </c>
      <c r="F912">
        <v>16694</v>
      </c>
      <c r="G912" t="s">
        <v>690</v>
      </c>
      <c r="H912" t="s">
        <v>69</v>
      </c>
      <c r="I912" t="s">
        <v>2</v>
      </c>
      <c r="J912" t="s">
        <v>3</v>
      </c>
      <c r="K912" t="s">
        <v>4</v>
      </c>
      <c r="L912" t="s">
        <v>13</v>
      </c>
      <c r="M912">
        <v>1360</v>
      </c>
      <c r="N912" t="s">
        <v>14</v>
      </c>
      <c r="O912" s="2">
        <v>370</v>
      </c>
      <c r="P912" s="2">
        <v>1</v>
      </c>
      <c r="Q912" s="2">
        <f t="shared" si="98"/>
        <v>370</v>
      </c>
      <c r="R912" s="2">
        <v>249.0899963</v>
      </c>
      <c r="S912" s="2">
        <f t="shared" si="102"/>
        <v>120.9100037</v>
      </c>
      <c r="T912" s="2">
        <f t="shared" si="103"/>
        <v>249.0899963</v>
      </c>
      <c r="U912" t="str">
        <f t="shared" si="104"/>
        <v>Nov</v>
      </c>
    </row>
    <row r="913" spans="1:21" x14ac:dyDescent="0.3">
      <c r="A913">
        <v>73143</v>
      </c>
      <c r="B913" s="1">
        <v>43798</v>
      </c>
      <c r="C913" s="1" t="str">
        <f t="shared" si="99"/>
        <v>29-Nov-19</v>
      </c>
      <c r="D913" s="1" t="str">
        <f t="shared" si="100"/>
        <v>Friday</v>
      </c>
      <c r="E913" s="1" t="str">
        <f t="shared" si="101"/>
        <v>Weekday</v>
      </c>
      <c r="F913">
        <v>16696</v>
      </c>
      <c r="G913" t="s">
        <v>691</v>
      </c>
      <c r="H913" t="s">
        <v>111</v>
      </c>
      <c r="I913" t="s">
        <v>2</v>
      </c>
      <c r="J913" t="s">
        <v>3</v>
      </c>
      <c r="K913" t="s">
        <v>4</v>
      </c>
      <c r="L913" t="s">
        <v>13</v>
      </c>
      <c r="M913">
        <v>1360</v>
      </c>
      <c r="N913" t="s">
        <v>14</v>
      </c>
      <c r="O913" s="2">
        <v>370</v>
      </c>
      <c r="P913" s="2">
        <v>1</v>
      </c>
      <c r="Q913" s="2">
        <f t="shared" si="98"/>
        <v>370</v>
      </c>
      <c r="R913" s="2">
        <v>249.0899963</v>
      </c>
      <c r="S913" s="2">
        <f t="shared" si="102"/>
        <v>120.9100037</v>
      </c>
      <c r="T913" s="2">
        <f t="shared" si="103"/>
        <v>249.0899963</v>
      </c>
      <c r="U913" t="str">
        <f t="shared" si="104"/>
        <v>Nov</v>
      </c>
    </row>
    <row r="914" spans="1:21" x14ac:dyDescent="0.3">
      <c r="A914">
        <v>74796</v>
      </c>
      <c r="B914" s="1">
        <v>43796</v>
      </c>
      <c r="C914" s="1" t="str">
        <f t="shared" si="99"/>
        <v>27-Nov-19</v>
      </c>
      <c r="D914" s="1" t="str">
        <f t="shared" si="100"/>
        <v>Wednesday</v>
      </c>
      <c r="E914" s="1" t="str">
        <f t="shared" si="101"/>
        <v>Weekday</v>
      </c>
      <c r="F914">
        <v>18349</v>
      </c>
      <c r="G914" t="s">
        <v>369</v>
      </c>
      <c r="H914" t="s">
        <v>59</v>
      </c>
      <c r="I914" t="s">
        <v>2</v>
      </c>
      <c r="J914" t="s">
        <v>3</v>
      </c>
      <c r="K914" t="s">
        <v>4</v>
      </c>
      <c r="L914" t="s">
        <v>64</v>
      </c>
      <c r="M914">
        <v>1353</v>
      </c>
      <c r="N914" t="s">
        <v>65</v>
      </c>
      <c r="O914" s="2">
        <v>9.59</v>
      </c>
      <c r="P914" s="2">
        <v>1</v>
      </c>
      <c r="Q914" s="2">
        <f t="shared" si="98"/>
        <v>9.59</v>
      </c>
      <c r="R914" s="2">
        <v>3.6100006100000002</v>
      </c>
      <c r="S914" s="2">
        <f t="shared" si="102"/>
        <v>5.9799993899999997</v>
      </c>
      <c r="T914" s="2">
        <f t="shared" si="103"/>
        <v>3.6100006100000002</v>
      </c>
      <c r="U914" t="str">
        <f t="shared" si="104"/>
        <v>Nov</v>
      </c>
    </row>
    <row r="915" spans="1:21" x14ac:dyDescent="0.3">
      <c r="A915">
        <v>72533</v>
      </c>
      <c r="B915" s="1">
        <v>43793</v>
      </c>
      <c r="C915" s="1" t="str">
        <f t="shared" si="99"/>
        <v>24-Nov-19</v>
      </c>
      <c r="D915" s="1" t="str">
        <f t="shared" si="100"/>
        <v>Sunday</v>
      </c>
      <c r="E915" s="1" t="str">
        <f t="shared" si="101"/>
        <v>Weekend</v>
      </c>
      <c r="F915">
        <v>16086</v>
      </c>
      <c r="G915" t="s">
        <v>279</v>
      </c>
      <c r="H915" t="s">
        <v>126</v>
      </c>
      <c r="I915" t="s">
        <v>2</v>
      </c>
      <c r="J915" t="s">
        <v>3</v>
      </c>
      <c r="K915" t="s">
        <v>4</v>
      </c>
      <c r="L915" t="s">
        <v>692</v>
      </c>
      <c r="M915">
        <v>1357</v>
      </c>
      <c r="N915" t="s">
        <v>32</v>
      </c>
      <c r="O915" s="2">
        <v>27.97</v>
      </c>
      <c r="P915" s="2">
        <v>1</v>
      </c>
      <c r="Q915" s="2">
        <f t="shared" si="98"/>
        <v>27.97</v>
      </c>
      <c r="R915" s="2">
        <v>14.01999664</v>
      </c>
      <c r="S915" s="2">
        <f t="shared" si="102"/>
        <v>13.950003359999998</v>
      </c>
      <c r="T915" s="2">
        <f t="shared" si="103"/>
        <v>14.01999664</v>
      </c>
      <c r="U915" t="str">
        <f t="shared" si="104"/>
        <v>Nov</v>
      </c>
    </row>
    <row r="916" spans="1:21" x14ac:dyDescent="0.3">
      <c r="A916">
        <v>50588</v>
      </c>
      <c r="B916" s="1">
        <v>43777</v>
      </c>
      <c r="C916" s="1" t="str">
        <f t="shared" si="99"/>
        <v>08-Nov-19</v>
      </c>
      <c r="D916" s="1" t="str">
        <f t="shared" si="100"/>
        <v>Friday</v>
      </c>
      <c r="E916" s="1" t="str">
        <f t="shared" si="101"/>
        <v>Weekday</v>
      </c>
      <c r="F916">
        <v>9172</v>
      </c>
      <c r="G916" t="s">
        <v>7</v>
      </c>
      <c r="H916" t="s">
        <v>693</v>
      </c>
      <c r="I916" t="s">
        <v>2</v>
      </c>
      <c r="J916" t="s">
        <v>3</v>
      </c>
      <c r="K916" t="s">
        <v>4</v>
      </c>
      <c r="L916" t="s">
        <v>42</v>
      </c>
      <c r="M916">
        <v>365</v>
      </c>
      <c r="N916" t="s">
        <v>10</v>
      </c>
      <c r="O916" s="2">
        <v>94.75</v>
      </c>
      <c r="P916" s="2">
        <v>5</v>
      </c>
      <c r="Q916" s="2">
        <f t="shared" si="98"/>
        <v>473.75</v>
      </c>
      <c r="R916" s="2">
        <v>152.8499985</v>
      </c>
      <c r="S916" s="2">
        <f t="shared" si="102"/>
        <v>320.90000150000003</v>
      </c>
      <c r="T916" s="2">
        <f t="shared" si="103"/>
        <v>30.5699997</v>
      </c>
      <c r="U916" t="str">
        <f t="shared" si="104"/>
        <v>Nov</v>
      </c>
    </row>
    <row r="917" spans="1:21" x14ac:dyDescent="0.3">
      <c r="A917">
        <v>65030</v>
      </c>
      <c r="B917" s="1">
        <v>43776</v>
      </c>
      <c r="C917" s="1" t="str">
        <f t="shared" si="99"/>
        <v>07-Nov-19</v>
      </c>
      <c r="D917" s="1" t="str">
        <f t="shared" si="100"/>
        <v>Thursday</v>
      </c>
      <c r="E917" s="1" t="str">
        <f t="shared" si="101"/>
        <v>Weekday</v>
      </c>
      <c r="F917">
        <v>3570</v>
      </c>
      <c r="G917" t="s">
        <v>102</v>
      </c>
      <c r="H917" t="s">
        <v>77</v>
      </c>
      <c r="I917" t="s">
        <v>27</v>
      </c>
      <c r="J917" t="s">
        <v>3</v>
      </c>
      <c r="K917" t="s">
        <v>4</v>
      </c>
      <c r="L917" t="s">
        <v>57</v>
      </c>
      <c r="M917">
        <v>191</v>
      </c>
      <c r="N917" t="s">
        <v>65</v>
      </c>
      <c r="O917" s="2">
        <v>85</v>
      </c>
      <c r="P917" s="2">
        <v>3</v>
      </c>
      <c r="Q917" s="2">
        <f t="shared" si="98"/>
        <v>255</v>
      </c>
      <c r="R917" s="2">
        <v>164.33999640000002</v>
      </c>
      <c r="S917" s="2">
        <f t="shared" si="102"/>
        <v>90.660003599999982</v>
      </c>
      <c r="T917" s="2">
        <f t="shared" si="103"/>
        <v>54.779998800000008</v>
      </c>
      <c r="U917" t="str">
        <f t="shared" si="104"/>
        <v>Nov</v>
      </c>
    </row>
    <row r="918" spans="1:21" x14ac:dyDescent="0.3">
      <c r="A918">
        <v>56678</v>
      </c>
      <c r="B918" s="1">
        <v>43776</v>
      </c>
      <c r="C918" s="1" t="str">
        <f t="shared" si="99"/>
        <v>07-Nov-19</v>
      </c>
      <c r="D918" s="1" t="str">
        <f t="shared" si="100"/>
        <v>Thursday</v>
      </c>
      <c r="E918" s="1" t="str">
        <f t="shared" si="101"/>
        <v>Weekday</v>
      </c>
      <c r="F918">
        <v>3091</v>
      </c>
      <c r="G918" t="s">
        <v>534</v>
      </c>
      <c r="H918" t="s">
        <v>36</v>
      </c>
      <c r="I918" t="s">
        <v>27</v>
      </c>
      <c r="J918" t="s">
        <v>3</v>
      </c>
      <c r="K918" t="s">
        <v>4</v>
      </c>
      <c r="L918" t="s">
        <v>57</v>
      </c>
      <c r="M918">
        <v>191</v>
      </c>
      <c r="N918" t="s">
        <v>65</v>
      </c>
      <c r="O918" s="2">
        <v>85</v>
      </c>
      <c r="P918" s="2">
        <v>4</v>
      </c>
      <c r="Q918" s="2">
        <f t="shared" si="98"/>
        <v>340</v>
      </c>
      <c r="R918" s="2">
        <v>219.11999520000001</v>
      </c>
      <c r="S918" s="2">
        <f t="shared" si="102"/>
        <v>120.88000479999999</v>
      </c>
      <c r="T918" s="2">
        <f t="shared" si="103"/>
        <v>54.779998800000001</v>
      </c>
      <c r="U918" t="str">
        <f t="shared" si="104"/>
        <v>Nov</v>
      </c>
    </row>
    <row r="919" spans="1:21" x14ac:dyDescent="0.3">
      <c r="A919">
        <v>62885</v>
      </c>
      <c r="B919" s="1">
        <v>43775</v>
      </c>
      <c r="C919" s="1" t="str">
        <f t="shared" si="99"/>
        <v>06-Nov-19</v>
      </c>
      <c r="D919" s="1" t="str">
        <f t="shared" si="100"/>
        <v>Wednesday</v>
      </c>
      <c r="E919" s="1" t="str">
        <f t="shared" si="101"/>
        <v>Weekday</v>
      </c>
      <c r="F919">
        <v>6217</v>
      </c>
      <c r="G919" t="s">
        <v>694</v>
      </c>
      <c r="H919" t="s">
        <v>695</v>
      </c>
      <c r="I919" t="s">
        <v>2</v>
      </c>
      <c r="J919" t="s">
        <v>3</v>
      </c>
      <c r="K919" t="s">
        <v>4</v>
      </c>
      <c r="L919" t="s">
        <v>57</v>
      </c>
      <c r="M919">
        <v>191</v>
      </c>
      <c r="N919" t="s">
        <v>65</v>
      </c>
      <c r="O919" s="2">
        <v>85</v>
      </c>
      <c r="P919" s="2">
        <v>5</v>
      </c>
      <c r="Q919" s="2">
        <f t="shared" si="98"/>
        <v>425</v>
      </c>
      <c r="R919" s="2">
        <v>273.89999399999999</v>
      </c>
      <c r="S919" s="2">
        <f t="shared" si="102"/>
        <v>151.10000600000001</v>
      </c>
      <c r="T919" s="2">
        <f t="shared" si="103"/>
        <v>54.779998800000001</v>
      </c>
      <c r="U919" t="str">
        <f t="shared" si="104"/>
        <v>Nov</v>
      </c>
    </row>
    <row r="920" spans="1:21" x14ac:dyDescent="0.3">
      <c r="A920">
        <v>50424</v>
      </c>
      <c r="B920" s="1">
        <v>43775</v>
      </c>
      <c r="C920" s="1" t="str">
        <f t="shared" si="99"/>
        <v>06-Nov-19</v>
      </c>
      <c r="D920" s="1" t="str">
        <f t="shared" si="100"/>
        <v>Wednesday</v>
      </c>
      <c r="E920" s="1" t="str">
        <f t="shared" si="101"/>
        <v>Weekday</v>
      </c>
      <c r="F920">
        <v>12383</v>
      </c>
      <c r="G920" t="s">
        <v>337</v>
      </c>
      <c r="H920" t="s">
        <v>282</v>
      </c>
      <c r="I920" t="s">
        <v>2</v>
      </c>
      <c r="J920" t="s">
        <v>3</v>
      </c>
      <c r="K920" t="s">
        <v>44</v>
      </c>
      <c r="L920" t="s">
        <v>42</v>
      </c>
      <c r="M920">
        <v>365</v>
      </c>
      <c r="N920" t="s">
        <v>10</v>
      </c>
      <c r="O920" s="2">
        <v>94.75</v>
      </c>
      <c r="P920" s="2">
        <v>4</v>
      </c>
      <c r="Q920" s="2">
        <f t="shared" si="98"/>
        <v>379</v>
      </c>
      <c r="R920" s="2">
        <v>122.2799988</v>
      </c>
      <c r="S920" s="2">
        <f t="shared" si="102"/>
        <v>256.72000120000001</v>
      </c>
      <c r="T920" s="2">
        <f t="shared" si="103"/>
        <v>30.5699997</v>
      </c>
      <c r="U920" t="str">
        <f t="shared" si="104"/>
        <v>Nov</v>
      </c>
    </row>
    <row r="921" spans="1:21" x14ac:dyDescent="0.3">
      <c r="A921">
        <v>62786</v>
      </c>
      <c r="B921" s="1">
        <v>43774</v>
      </c>
      <c r="C921" s="1" t="str">
        <f t="shared" si="99"/>
        <v>05-Nov-19</v>
      </c>
      <c r="D921" s="1" t="str">
        <f t="shared" si="100"/>
        <v>Tuesday</v>
      </c>
      <c r="E921" s="1" t="str">
        <f t="shared" si="101"/>
        <v>Weekday</v>
      </c>
      <c r="F921">
        <v>4909</v>
      </c>
      <c r="G921" t="s">
        <v>7</v>
      </c>
      <c r="H921" t="s">
        <v>239</v>
      </c>
      <c r="I921" t="s">
        <v>2</v>
      </c>
      <c r="J921" t="s">
        <v>3</v>
      </c>
      <c r="K921" t="s">
        <v>44</v>
      </c>
      <c r="L921" t="s">
        <v>42</v>
      </c>
      <c r="M921">
        <v>365</v>
      </c>
      <c r="N921" t="s">
        <v>10</v>
      </c>
      <c r="O921" s="2">
        <v>94.75</v>
      </c>
      <c r="P921" s="2">
        <v>4</v>
      </c>
      <c r="Q921" s="2">
        <f t="shared" si="98"/>
        <v>379</v>
      </c>
      <c r="R921" s="2">
        <v>122.2799988</v>
      </c>
      <c r="S921" s="2">
        <f t="shared" si="102"/>
        <v>256.72000120000001</v>
      </c>
      <c r="T921" s="2">
        <f t="shared" si="103"/>
        <v>30.5699997</v>
      </c>
      <c r="U921" t="str">
        <f t="shared" si="104"/>
        <v>Nov</v>
      </c>
    </row>
    <row r="922" spans="1:21" x14ac:dyDescent="0.3">
      <c r="A922">
        <v>73203</v>
      </c>
      <c r="B922" s="1">
        <v>43773</v>
      </c>
      <c r="C922" s="1" t="str">
        <f t="shared" si="99"/>
        <v>04-Nov-19</v>
      </c>
      <c r="D922" s="1" t="str">
        <f t="shared" si="100"/>
        <v>Monday</v>
      </c>
      <c r="E922" s="1" t="str">
        <f t="shared" si="101"/>
        <v>Weekday</v>
      </c>
      <c r="F922">
        <v>16756</v>
      </c>
      <c r="G922" t="s">
        <v>391</v>
      </c>
      <c r="H922" t="s">
        <v>26</v>
      </c>
      <c r="I922" t="s">
        <v>27</v>
      </c>
      <c r="J922" t="s">
        <v>28</v>
      </c>
      <c r="K922" t="s">
        <v>4</v>
      </c>
      <c r="L922" t="s">
        <v>13</v>
      </c>
      <c r="M922">
        <v>1360</v>
      </c>
      <c r="N922" t="s">
        <v>14</v>
      </c>
      <c r="O922" s="2">
        <v>370</v>
      </c>
      <c r="P922" s="2">
        <v>1</v>
      </c>
      <c r="Q922" s="2">
        <f t="shared" si="98"/>
        <v>370</v>
      </c>
      <c r="R922" s="2">
        <v>249.0899963</v>
      </c>
      <c r="S922" s="2">
        <f t="shared" si="102"/>
        <v>120.9100037</v>
      </c>
      <c r="T922" s="2">
        <f t="shared" si="103"/>
        <v>249.0899963</v>
      </c>
      <c r="U922" t="str">
        <f t="shared" si="104"/>
        <v>Nov</v>
      </c>
    </row>
    <row r="923" spans="1:21" x14ac:dyDescent="0.3">
      <c r="A923">
        <v>71112</v>
      </c>
      <c r="B923" s="1">
        <v>43773</v>
      </c>
      <c r="C923" s="1" t="str">
        <f t="shared" si="99"/>
        <v>04-Nov-19</v>
      </c>
      <c r="D923" s="1" t="str">
        <f t="shared" si="100"/>
        <v>Monday</v>
      </c>
      <c r="E923" s="1" t="str">
        <f t="shared" si="101"/>
        <v>Weekday</v>
      </c>
      <c r="F923">
        <v>14665</v>
      </c>
      <c r="G923" t="s">
        <v>430</v>
      </c>
      <c r="H923" t="s">
        <v>696</v>
      </c>
      <c r="I923" t="s">
        <v>27</v>
      </c>
      <c r="J923" t="s">
        <v>28</v>
      </c>
      <c r="K923" t="s">
        <v>4</v>
      </c>
      <c r="L923" t="s">
        <v>545</v>
      </c>
      <c r="M923">
        <v>1352</v>
      </c>
      <c r="N923" t="s">
        <v>14</v>
      </c>
      <c r="O923" s="2">
        <v>669.99</v>
      </c>
      <c r="P923" s="2">
        <v>1</v>
      </c>
      <c r="Q923" s="2">
        <f t="shared" si="98"/>
        <v>669.99</v>
      </c>
      <c r="R923" s="2">
        <v>450.58000183000001</v>
      </c>
      <c r="S923" s="2">
        <f t="shared" si="102"/>
        <v>219.40999816999999</v>
      </c>
      <c r="T923" s="2">
        <f t="shared" si="103"/>
        <v>450.58000183000001</v>
      </c>
      <c r="U923" t="str">
        <f t="shared" si="104"/>
        <v>Nov</v>
      </c>
    </row>
    <row r="924" spans="1:21" x14ac:dyDescent="0.3">
      <c r="A924">
        <v>71123</v>
      </c>
      <c r="B924" s="1">
        <v>43773</v>
      </c>
      <c r="C924" s="1" t="str">
        <f t="shared" si="99"/>
        <v>04-Nov-19</v>
      </c>
      <c r="D924" s="1" t="str">
        <f t="shared" si="100"/>
        <v>Monday</v>
      </c>
      <c r="E924" s="1" t="str">
        <f t="shared" si="101"/>
        <v>Weekday</v>
      </c>
      <c r="F924">
        <v>14676</v>
      </c>
      <c r="G924" t="s">
        <v>697</v>
      </c>
      <c r="H924" t="s">
        <v>696</v>
      </c>
      <c r="I924" t="s">
        <v>27</v>
      </c>
      <c r="J924" t="s">
        <v>28</v>
      </c>
      <c r="K924" t="s">
        <v>4</v>
      </c>
      <c r="L924" t="s">
        <v>545</v>
      </c>
      <c r="M924">
        <v>1352</v>
      </c>
      <c r="N924" t="s">
        <v>14</v>
      </c>
      <c r="O924" s="2">
        <v>669.99</v>
      </c>
      <c r="P924" s="2">
        <v>1</v>
      </c>
      <c r="Q924" s="2">
        <f t="shared" si="98"/>
        <v>669.99</v>
      </c>
      <c r="R924" s="2">
        <v>450.58000183000001</v>
      </c>
      <c r="S924" s="2">
        <f t="shared" si="102"/>
        <v>219.40999816999999</v>
      </c>
      <c r="T924" s="2">
        <f t="shared" si="103"/>
        <v>450.58000183000001</v>
      </c>
      <c r="U924" t="str">
        <f t="shared" si="104"/>
        <v>Nov</v>
      </c>
    </row>
    <row r="925" spans="1:21" x14ac:dyDescent="0.3">
      <c r="A925">
        <v>71051</v>
      </c>
      <c r="B925" s="1">
        <v>43772</v>
      </c>
      <c r="C925" s="1" t="str">
        <f t="shared" si="99"/>
        <v>03-Nov-19</v>
      </c>
      <c r="D925" s="1" t="str">
        <f t="shared" si="100"/>
        <v>Sunday</v>
      </c>
      <c r="E925" s="1" t="str">
        <f t="shared" si="101"/>
        <v>Weekend</v>
      </c>
      <c r="F925">
        <v>14604</v>
      </c>
      <c r="G925" t="s">
        <v>698</v>
      </c>
      <c r="H925" t="s">
        <v>696</v>
      </c>
      <c r="I925" t="s">
        <v>27</v>
      </c>
      <c r="J925" t="s">
        <v>28</v>
      </c>
      <c r="K925" t="s">
        <v>4</v>
      </c>
      <c r="L925" t="s">
        <v>545</v>
      </c>
      <c r="M925">
        <v>1352</v>
      </c>
      <c r="N925" t="s">
        <v>14</v>
      </c>
      <c r="O925" s="2">
        <v>669.99</v>
      </c>
      <c r="P925" s="2">
        <v>1</v>
      </c>
      <c r="Q925" s="2">
        <f t="shared" si="98"/>
        <v>669.99</v>
      </c>
      <c r="R925" s="2">
        <v>450.58000183000001</v>
      </c>
      <c r="S925" s="2">
        <f t="shared" si="102"/>
        <v>219.40999816999999</v>
      </c>
      <c r="T925" s="2">
        <f t="shared" si="103"/>
        <v>450.58000183000001</v>
      </c>
      <c r="U925" t="str">
        <f t="shared" si="104"/>
        <v>Nov</v>
      </c>
    </row>
    <row r="926" spans="1:21" x14ac:dyDescent="0.3">
      <c r="A926">
        <v>71077</v>
      </c>
      <c r="B926" s="1">
        <v>43772</v>
      </c>
      <c r="C926" s="1" t="str">
        <f t="shared" si="99"/>
        <v>03-Nov-19</v>
      </c>
      <c r="D926" s="1" t="str">
        <f t="shared" si="100"/>
        <v>Sunday</v>
      </c>
      <c r="E926" s="1" t="str">
        <f t="shared" si="101"/>
        <v>Weekend</v>
      </c>
      <c r="F926">
        <v>14630</v>
      </c>
      <c r="G926" t="s">
        <v>699</v>
      </c>
      <c r="H926" t="s">
        <v>696</v>
      </c>
      <c r="I926" t="s">
        <v>27</v>
      </c>
      <c r="J926" t="s">
        <v>28</v>
      </c>
      <c r="K926" t="s">
        <v>4</v>
      </c>
      <c r="L926" t="s">
        <v>545</v>
      </c>
      <c r="M926">
        <v>1352</v>
      </c>
      <c r="N926" t="s">
        <v>14</v>
      </c>
      <c r="O926" s="2">
        <v>669.99</v>
      </c>
      <c r="P926" s="2">
        <v>1</v>
      </c>
      <c r="Q926" s="2">
        <f t="shared" si="98"/>
        <v>669.99</v>
      </c>
      <c r="R926" s="2">
        <v>450.58000183000001</v>
      </c>
      <c r="S926" s="2">
        <f t="shared" si="102"/>
        <v>219.40999816999999</v>
      </c>
      <c r="T926" s="2">
        <f t="shared" si="103"/>
        <v>450.58000183000001</v>
      </c>
      <c r="U926" t="str">
        <f t="shared" si="104"/>
        <v>Nov</v>
      </c>
    </row>
    <row r="927" spans="1:21" x14ac:dyDescent="0.3">
      <c r="A927">
        <v>62637</v>
      </c>
      <c r="B927" s="1">
        <v>43772</v>
      </c>
      <c r="C927" s="1" t="str">
        <f t="shared" si="99"/>
        <v>03-Nov-19</v>
      </c>
      <c r="D927" s="1" t="str">
        <f t="shared" si="100"/>
        <v>Sunday</v>
      </c>
      <c r="E927" s="1" t="str">
        <f t="shared" si="101"/>
        <v>Weekend</v>
      </c>
      <c r="F927">
        <v>9726</v>
      </c>
      <c r="G927" t="s">
        <v>7</v>
      </c>
      <c r="H927" t="s">
        <v>30</v>
      </c>
      <c r="I927" t="s">
        <v>27</v>
      </c>
      <c r="J927" t="s">
        <v>28</v>
      </c>
      <c r="K927" t="s">
        <v>4</v>
      </c>
      <c r="L927" t="s">
        <v>9</v>
      </c>
      <c r="M927">
        <v>403</v>
      </c>
      <c r="N927" t="s">
        <v>10</v>
      </c>
      <c r="O927" s="2">
        <v>133.37</v>
      </c>
      <c r="P927" s="2">
        <v>1</v>
      </c>
      <c r="Q927" s="2">
        <f t="shared" si="98"/>
        <v>133.37</v>
      </c>
      <c r="R927" s="2">
        <v>84.590000149999995</v>
      </c>
      <c r="S927" s="2">
        <f t="shared" si="102"/>
        <v>48.77999985000001</v>
      </c>
      <c r="T927" s="2">
        <f t="shared" si="103"/>
        <v>84.590000149999995</v>
      </c>
      <c r="U927" t="str">
        <f t="shared" si="104"/>
        <v>Nov</v>
      </c>
    </row>
    <row r="928" spans="1:21" x14ac:dyDescent="0.3">
      <c r="A928">
        <v>73111</v>
      </c>
      <c r="B928" s="1">
        <v>43772</v>
      </c>
      <c r="C928" s="1" t="str">
        <f t="shared" si="99"/>
        <v>03-Nov-19</v>
      </c>
      <c r="D928" s="1" t="str">
        <f t="shared" si="100"/>
        <v>Sunday</v>
      </c>
      <c r="E928" s="1" t="str">
        <f t="shared" si="101"/>
        <v>Weekend</v>
      </c>
      <c r="F928">
        <v>16664</v>
      </c>
      <c r="G928" t="s">
        <v>700</v>
      </c>
      <c r="H928" t="s">
        <v>327</v>
      </c>
      <c r="I928" t="s">
        <v>2</v>
      </c>
      <c r="J928" t="s">
        <v>3</v>
      </c>
      <c r="K928" t="s">
        <v>4</v>
      </c>
      <c r="L928" t="s">
        <v>13</v>
      </c>
      <c r="M928">
        <v>1360</v>
      </c>
      <c r="N928" t="s">
        <v>14</v>
      </c>
      <c r="O928" s="2">
        <v>370</v>
      </c>
      <c r="P928" s="2">
        <v>1</v>
      </c>
      <c r="Q928" s="2">
        <f t="shared" si="98"/>
        <v>370</v>
      </c>
      <c r="R928" s="2">
        <v>249.0899963</v>
      </c>
      <c r="S928" s="2">
        <f t="shared" si="102"/>
        <v>120.9100037</v>
      </c>
      <c r="T928" s="2">
        <f t="shared" si="103"/>
        <v>249.0899963</v>
      </c>
      <c r="U928" t="str">
        <f t="shared" si="104"/>
        <v>Nov</v>
      </c>
    </row>
    <row r="929" spans="1:21" x14ac:dyDescent="0.3">
      <c r="A929">
        <v>73112</v>
      </c>
      <c r="B929" s="1">
        <v>43771</v>
      </c>
      <c r="C929" s="1" t="str">
        <f t="shared" si="99"/>
        <v>02-Nov-19</v>
      </c>
      <c r="D929" s="1" t="str">
        <f t="shared" si="100"/>
        <v>Saturday</v>
      </c>
      <c r="E929" s="1" t="str">
        <f t="shared" si="101"/>
        <v>Weekend</v>
      </c>
      <c r="F929">
        <v>16665</v>
      </c>
      <c r="G929" t="s">
        <v>701</v>
      </c>
      <c r="H929" t="s">
        <v>608</v>
      </c>
      <c r="I929" t="s">
        <v>2</v>
      </c>
      <c r="J929" t="s">
        <v>3</v>
      </c>
      <c r="K929" t="s">
        <v>4</v>
      </c>
      <c r="L929" t="s">
        <v>13</v>
      </c>
      <c r="M929">
        <v>1360</v>
      </c>
      <c r="N929" t="s">
        <v>14</v>
      </c>
      <c r="O929" s="2">
        <v>370</v>
      </c>
      <c r="P929" s="2">
        <v>1</v>
      </c>
      <c r="Q929" s="2">
        <f t="shared" si="98"/>
        <v>370</v>
      </c>
      <c r="R929" s="2">
        <v>249.0899963</v>
      </c>
      <c r="S929" s="2">
        <f t="shared" si="102"/>
        <v>120.9100037</v>
      </c>
      <c r="T929" s="2">
        <f t="shared" si="103"/>
        <v>249.0899963</v>
      </c>
      <c r="U929" t="str">
        <f t="shared" si="104"/>
        <v>Nov</v>
      </c>
    </row>
    <row r="930" spans="1:21" x14ac:dyDescent="0.3">
      <c r="A930">
        <v>70955</v>
      </c>
      <c r="B930" s="1">
        <v>43770</v>
      </c>
      <c r="C930" s="1" t="str">
        <f t="shared" si="99"/>
        <v>01-Nov-19</v>
      </c>
      <c r="D930" s="1" t="str">
        <f t="shared" si="100"/>
        <v>Friday</v>
      </c>
      <c r="E930" s="1" t="str">
        <f t="shared" si="101"/>
        <v>Weekday</v>
      </c>
      <c r="F930">
        <v>14508</v>
      </c>
      <c r="G930" t="s">
        <v>402</v>
      </c>
      <c r="H930" t="s">
        <v>155</v>
      </c>
      <c r="I930" t="s">
        <v>27</v>
      </c>
      <c r="J930" t="s">
        <v>28</v>
      </c>
      <c r="K930" t="s">
        <v>4</v>
      </c>
      <c r="L930" t="s">
        <v>545</v>
      </c>
      <c r="M930">
        <v>1352</v>
      </c>
      <c r="N930" t="s">
        <v>14</v>
      </c>
      <c r="O930" s="2">
        <v>669.99</v>
      </c>
      <c r="P930" s="2">
        <v>1</v>
      </c>
      <c r="Q930" s="2">
        <f t="shared" si="98"/>
        <v>669.99</v>
      </c>
      <c r="R930" s="2">
        <v>450.58000183000001</v>
      </c>
      <c r="S930" s="2">
        <f t="shared" si="102"/>
        <v>219.40999816999999</v>
      </c>
      <c r="T930" s="2">
        <f t="shared" si="103"/>
        <v>450.58000183000001</v>
      </c>
      <c r="U930" t="str">
        <f t="shared" si="104"/>
        <v>Nov</v>
      </c>
    </row>
    <row r="931" spans="1:21" x14ac:dyDescent="0.3">
      <c r="A931">
        <v>73113</v>
      </c>
      <c r="B931" s="1">
        <v>43770</v>
      </c>
      <c r="C931" s="1" t="str">
        <f t="shared" si="99"/>
        <v>01-Nov-19</v>
      </c>
      <c r="D931" s="1" t="str">
        <f t="shared" si="100"/>
        <v>Friday</v>
      </c>
      <c r="E931" s="1" t="str">
        <f t="shared" si="101"/>
        <v>Weekday</v>
      </c>
      <c r="F931">
        <v>16666</v>
      </c>
      <c r="G931" t="s">
        <v>702</v>
      </c>
      <c r="H931" t="s">
        <v>63</v>
      </c>
      <c r="I931" t="s">
        <v>27</v>
      </c>
      <c r="J931" t="s">
        <v>3</v>
      </c>
      <c r="K931" t="s">
        <v>4</v>
      </c>
      <c r="L931" t="s">
        <v>13</v>
      </c>
      <c r="M931">
        <v>1360</v>
      </c>
      <c r="N931" t="s">
        <v>14</v>
      </c>
      <c r="O931" s="2">
        <v>370</v>
      </c>
      <c r="P931" s="2">
        <v>1</v>
      </c>
      <c r="Q931" s="2">
        <f t="shared" si="98"/>
        <v>370</v>
      </c>
      <c r="R931" s="2">
        <v>249.0899963</v>
      </c>
      <c r="S931" s="2">
        <f t="shared" si="102"/>
        <v>120.9100037</v>
      </c>
      <c r="T931" s="2">
        <f t="shared" si="103"/>
        <v>249.0899963</v>
      </c>
      <c r="U931" t="str">
        <f t="shared" si="104"/>
        <v>Nov</v>
      </c>
    </row>
    <row r="932" spans="1:21" x14ac:dyDescent="0.3">
      <c r="A932">
        <v>60445</v>
      </c>
      <c r="B932" s="1">
        <v>43770</v>
      </c>
      <c r="C932" s="1" t="str">
        <f t="shared" si="99"/>
        <v>01-Nov-19</v>
      </c>
      <c r="D932" s="1" t="str">
        <f t="shared" si="100"/>
        <v>Friday</v>
      </c>
      <c r="E932" s="1" t="str">
        <f t="shared" si="101"/>
        <v>Weekday</v>
      </c>
      <c r="F932">
        <v>5138</v>
      </c>
      <c r="G932" t="s">
        <v>703</v>
      </c>
      <c r="H932" t="s">
        <v>704</v>
      </c>
      <c r="I932" t="s">
        <v>2</v>
      </c>
      <c r="J932" t="s">
        <v>3</v>
      </c>
      <c r="K932" t="s">
        <v>44</v>
      </c>
      <c r="L932" t="s">
        <v>42</v>
      </c>
      <c r="M932">
        <v>365</v>
      </c>
      <c r="N932" t="s">
        <v>10</v>
      </c>
      <c r="O932" s="2">
        <v>94.75</v>
      </c>
      <c r="P932" s="2">
        <v>2</v>
      </c>
      <c r="Q932" s="2">
        <f t="shared" si="98"/>
        <v>189.5</v>
      </c>
      <c r="R932" s="2">
        <v>61.139999400000001</v>
      </c>
      <c r="S932" s="2">
        <f t="shared" si="102"/>
        <v>128.36000060000001</v>
      </c>
      <c r="T932" s="2">
        <f t="shared" si="103"/>
        <v>30.5699997</v>
      </c>
      <c r="U932" t="str">
        <f t="shared" si="104"/>
        <v>Nov</v>
      </c>
    </row>
    <row r="933" spans="1:21" x14ac:dyDescent="0.3">
      <c r="A933">
        <v>73114</v>
      </c>
      <c r="B933" s="1">
        <v>43769</v>
      </c>
      <c r="C933" s="1" t="str">
        <f t="shared" si="99"/>
        <v>31-Oct-19</v>
      </c>
      <c r="D933" s="1" t="str">
        <f t="shared" si="100"/>
        <v>Thursday</v>
      </c>
      <c r="E933" s="1" t="str">
        <f t="shared" si="101"/>
        <v>Weekday</v>
      </c>
      <c r="F933">
        <v>16667</v>
      </c>
      <c r="G933" t="s">
        <v>705</v>
      </c>
      <c r="H933" t="s">
        <v>284</v>
      </c>
      <c r="I933" t="s">
        <v>2</v>
      </c>
      <c r="J933" t="s">
        <v>3</v>
      </c>
      <c r="K933" t="s">
        <v>4</v>
      </c>
      <c r="L933" t="s">
        <v>13</v>
      </c>
      <c r="M933">
        <v>1360</v>
      </c>
      <c r="N933" t="s">
        <v>14</v>
      </c>
      <c r="O933" s="2">
        <v>370</v>
      </c>
      <c r="P933" s="2">
        <v>1</v>
      </c>
      <c r="Q933" s="2">
        <f t="shared" si="98"/>
        <v>370</v>
      </c>
      <c r="R933" s="2">
        <v>249.0899963</v>
      </c>
      <c r="S933" s="2">
        <f t="shared" si="102"/>
        <v>120.9100037</v>
      </c>
      <c r="T933" s="2">
        <f t="shared" si="103"/>
        <v>249.0899963</v>
      </c>
      <c r="U933" t="str">
        <f t="shared" si="104"/>
        <v>Oct</v>
      </c>
    </row>
    <row r="934" spans="1:21" x14ac:dyDescent="0.3">
      <c r="A934">
        <v>73115</v>
      </c>
      <c r="B934" s="1">
        <v>43768</v>
      </c>
      <c r="C934" s="1" t="str">
        <f t="shared" si="99"/>
        <v>30-Oct-19</v>
      </c>
      <c r="D934" s="1" t="str">
        <f t="shared" si="100"/>
        <v>Wednesday</v>
      </c>
      <c r="E934" s="1" t="str">
        <f t="shared" si="101"/>
        <v>Weekday</v>
      </c>
      <c r="F934">
        <v>16668</v>
      </c>
      <c r="G934" t="s">
        <v>400</v>
      </c>
      <c r="H934" t="s">
        <v>146</v>
      </c>
      <c r="I934" t="s">
        <v>27</v>
      </c>
      <c r="J934" t="s">
        <v>28</v>
      </c>
      <c r="K934" t="s">
        <v>4</v>
      </c>
      <c r="L934" t="s">
        <v>13</v>
      </c>
      <c r="M934">
        <v>1360</v>
      </c>
      <c r="N934" t="s">
        <v>14</v>
      </c>
      <c r="O934" s="2">
        <v>370</v>
      </c>
      <c r="P934" s="2">
        <v>1</v>
      </c>
      <c r="Q934" s="2">
        <f t="shared" si="98"/>
        <v>370</v>
      </c>
      <c r="R934" s="2">
        <v>249.0899963</v>
      </c>
      <c r="S934" s="2">
        <f t="shared" si="102"/>
        <v>120.9100037</v>
      </c>
      <c r="T934" s="2">
        <f t="shared" si="103"/>
        <v>249.0899963</v>
      </c>
      <c r="U934" t="str">
        <f t="shared" si="104"/>
        <v>Oct</v>
      </c>
    </row>
    <row r="935" spans="1:21" x14ac:dyDescent="0.3">
      <c r="A935">
        <v>70769</v>
      </c>
      <c r="B935" s="1">
        <v>43768</v>
      </c>
      <c r="C935" s="1" t="str">
        <f t="shared" si="99"/>
        <v>30-Oct-19</v>
      </c>
      <c r="D935" s="1" t="str">
        <f t="shared" si="100"/>
        <v>Wednesday</v>
      </c>
      <c r="E935" s="1" t="str">
        <f t="shared" si="101"/>
        <v>Weekday</v>
      </c>
      <c r="F935">
        <v>14322</v>
      </c>
      <c r="G935" t="s">
        <v>706</v>
      </c>
      <c r="H935" t="s">
        <v>155</v>
      </c>
      <c r="I935" t="s">
        <v>27</v>
      </c>
      <c r="J935" t="s">
        <v>28</v>
      </c>
      <c r="K935" t="s">
        <v>4</v>
      </c>
      <c r="L935" t="s">
        <v>707</v>
      </c>
      <c r="M935">
        <v>1351</v>
      </c>
      <c r="N935" t="s">
        <v>14</v>
      </c>
      <c r="O935" s="2">
        <v>1650</v>
      </c>
      <c r="P935" s="2">
        <v>1</v>
      </c>
      <c r="Q935" s="2">
        <f t="shared" si="98"/>
        <v>1650</v>
      </c>
      <c r="R935" s="2">
        <v>595.34997559999999</v>
      </c>
      <c r="S935" s="2">
        <f t="shared" si="102"/>
        <v>1054.6500243999999</v>
      </c>
      <c r="T935" s="2">
        <f t="shared" si="103"/>
        <v>595.34997559999999</v>
      </c>
      <c r="U935" t="str">
        <f t="shared" si="104"/>
        <v>Oct</v>
      </c>
    </row>
    <row r="936" spans="1:21" x14ac:dyDescent="0.3">
      <c r="A936">
        <v>19035</v>
      </c>
      <c r="B936" s="1">
        <v>43768</v>
      </c>
      <c r="C936" s="1" t="str">
        <f t="shared" si="99"/>
        <v>30-Oct-19</v>
      </c>
      <c r="D936" s="1" t="str">
        <f t="shared" si="100"/>
        <v>Wednesday</v>
      </c>
      <c r="E936" s="1" t="str">
        <f t="shared" si="101"/>
        <v>Weekday</v>
      </c>
      <c r="F936">
        <v>10679</v>
      </c>
      <c r="G936" t="s">
        <v>7</v>
      </c>
      <c r="H936" t="s">
        <v>41</v>
      </c>
      <c r="I936" t="s">
        <v>27</v>
      </c>
      <c r="J936" t="s">
        <v>3</v>
      </c>
      <c r="K936" t="s">
        <v>4</v>
      </c>
      <c r="L936" t="s">
        <v>9</v>
      </c>
      <c r="M936">
        <v>403</v>
      </c>
      <c r="N936" t="s">
        <v>10</v>
      </c>
      <c r="O936" s="2">
        <v>133.37</v>
      </c>
      <c r="P936" s="2">
        <v>1</v>
      </c>
      <c r="Q936" s="2">
        <f t="shared" si="98"/>
        <v>133.37</v>
      </c>
      <c r="R936" s="2">
        <v>84.590000149999995</v>
      </c>
      <c r="S936" s="2">
        <f t="shared" si="102"/>
        <v>48.77999985000001</v>
      </c>
      <c r="T936" s="2">
        <f t="shared" si="103"/>
        <v>84.590000149999995</v>
      </c>
      <c r="U936" t="str">
        <f t="shared" si="104"/>
        <v>Oct</v>
      </c>
    </row>
    <row r="937" spans="1:21" x14ac:dyDescent="0.3">
      <c r="A937">
        <v>70734</v>
      </c>
      <c r="B937" s="1">
        <v>43767</v>
      </c>
      <c r="C937" s="1" t="str">
        <f t="shared" si="99"/>
        <v>29-Oct-19</v>
      </c>
      <c r="D937" s="1" t="str">
        <f t="shared" si="100"/>
        <v>Tuesday</v>
      </c>
      <c r="E937" s="1" t="str">
        <f t="shared" si="101"/>
        <v>Weekday</v>
      </c>
      <c r="F937">
        <v>14287</v>
      </c>
      <c r="G937" t="s">
        <v>708</v>
      </c>
      <c r="H937" t="s">
        <v>155</v>
      </c>
      <c r="I937" t="s">
        <v>27</v>
      </c>
      <c r="J937" t="s">
        <v>28</v>
      </c>
      <c r="K937" t="s">
        <v>4</v>
      </c>
      <c r="L937" t="s">
        <v>707</v>
      </c>
      <c r="M937">
        <v>1351</v>
      </c>
      <c r="N937" t="s">
        <v>14</v>
      </c>
      <c r="O937" s="2">
        <v>1650</v>
      </c>
      <c r="P937" s="2">
        <v>1</v>
      </c>
      <c r="Q937" s="2">
        <f t="shared" si="98"/>
        <v>1650</v>
      </c>
      <c r="R937" s="2">
        <v>595.34997559999999</v>
      </c>
      <c r="S937" s="2">
        <f t="shared" si="102"/>
        <v>1054.6500243999999</v>
      </c>
      <c r="T937" s="2">
        <f t="shared" si="103"/>
        <v>595.34997559999999</v>
      </c>
      <c r="U937" t="str">
        <f t="shared" si="104"/>
        <v>Oct</v>
      </c>
    </row>
    <row r="938" spans="1:21" x14ac:dyDescent="0.3">
      <c r="A938">
        <v>71164</v>
      </c>
      <c r="B938" s="1">
        <v>43767</v>
      </c>
      <c r="C938" s="1" t="str">
        <f t="shared" si="99"/>
        <v>29-Oct-19</v>
      </c>
      <c r="D938" s="1" t="str">
        <f t="shared" si="100"/>
        <v>Tuesday</v>
      </c>
      <c r="E938" s="1" t="str">
        <f t="shared" si="101"/>
        <v>Weekday</v>
      </c>
      <c r="F938">
        <v>14717</v>
      </c>
      <c r="G938" t="s">
        <v>528</v>
      </c>
      <c r="H938" t="s">
        <v>63</v>
      </c>
      <c r="I938" t="s">
        <v>27</v>
      </c>
      <c r="J938" t="s">
        <v>3</v>
      </c>
      <c r="K938" t="s">
        <v>4</v>
      </c>
      <c r="L938" t="s">
        <v>64</v>
      </c>
      <c r="M938">
        <v>1353</v>
      </c>
      <c r="N938" t="s">
        <v>65</v>
      </c>
      <c r="O938" s="2">
        <v>9.59</v>
      </c>
      <c r="P938" s="2">
        <v>1</v>
      </c>
      <c r="Q938" s="2">
        <f t="shared" si="98"/>
        <v>9.59</v>
      </c>
      <c r="R938" s="2">
        <v>3.6100006100000002</v>
      </c>
      <c r="S938" s="2">
        <f t="shared" si="102"/>
        <v>5.9799993899999997</v>
      </c>
      <c r="T938" s="2">
        <f t="shared" si="103"/>
        <v>3.6100006100000002</v>
      </c>
      <c r="U938" t="str">
        <f t="shared" si="104"/>
        <v>Oct</v>
      </c>
    </row>
    <row r="939" spans="1:21" x14ac:dyDescent="0.3">
      <c r="A939">
        <v>73116</v>
      </c>
      <c r="B939" s="1">
        <v>43767</v>
      </c>
      <c r="C939" s="1" t="str">
        <f t="shared" si="99"/>
        <v>29-Oct-19</v>
      </c>
      <c r="D939" s="1" t="str">
        <f t="shared" si="100"/>
        <v>Tuesday</v>
      </c>
      <c r="E939" s="1" t="str">
        <f t="shared" si="101"/>
        <v>Weekday</v>
      </c>
      <c r="F939">
        <v>16669</v>
      </c>
      <c r="G939" t="s">
        <v>205</v>
      </c>
      <c r="H939" t="s">
        <v>8</v>
      </c>
      <c r="I939" t="s">
        <v>2</v>
      </c>
      <c r="J939" t="s">
        <v>3</v>
      </c>
      <c r="K939" t="s">
        <v>4</v>
      </c>
      <c r="L939" t="s">
        <v>13</v>
      </c>
      <c r="M939">
        <v>1360</v>
      </c>
      <c r="N939" t="s">
        <v>14</v>
      </c>
      <c r="O939" s="2">
        <v>370</v>
      </c>
      <c r="P939" s="2">
        <v>1</v>
      </c>
      <c r="Q939" s="2">
        <f t="shared" si="98"/>
        <v>370</v>
      </c>
      <c r="R939" s="2">
        <v>249.0899963</v>
      </c>
      <c r="S939" s="2">
        <f t="shared" si="102"/>
        <v>120.9100037</v>
      </c>
      <c r="T939" s="2">
        <f t="shared" si="103"/>
        <v>249.0899963</v>
      </c>
      <c r="U939" t="str">
        <f t="shared" si="104"/>
        <v>Oct</v>
      </c>
    </row>
    <row r="940" spans="1:21" x14ac:dyDescent="0.3">
      <c r="A940">
        <v>70380</v>
      </c>
      <c r="B940" s="1">
        <v>43766</v>
      </c>
      <c r="C940" s="1" t="str">
        <f t="shared" si="99"/>
        <v>28-Oct-19</v>
      </c>
      <c r="D940" s="1" t="str">
        <f t="shared" si="100"/>
        <v>Monday</v>
      </c>
      <c r="E940" s="1" t="str">
        <f t="shared" si="101"/>
        <v>Weekday</v>
      </c>
      <c r="F940">
        <v>13933</v>
      </c>
      <c r="G940" t="s">
        <v>709</v>
      </c>
      <c r="H940" t="s">
        <v>63</v>
      </c>
      <c r="I940" t="s">
        <v>27</v>
      </c>
      <c r="J940" t="s">
        <v>3</v>
      </c>
      <c r="K940" t="s">
        <v>4</v>
      </c>
      <c r="L940" t="s">
        <v>156</v>
      </c>
      <c r="M940">
        <v>1350</v>
      </c>
      <c r="N940" t="s">
        <v>65</v>
      </c>
      <c r="O940" s="2">
        <v>22.74</v>
      </c>
      <c r="P940" s="2">
        <v>1</v>
      </c>
      <c r="Q940" s="2">
        <f t="shared" si="98"/>
        <v>22.74</v>
      </c>
      <c r="R940" s="2">
        <v>14.6999969</v>
      </c>
      <c r="S940" s="2">
        <f t="shared" si="102"/>
        <v>8.0400030999999981</v>
      </c>
      <c r="T940" s="2">
        <f t="shared" si="103"/>
        <v>14.6999969</v>
      </c>
      <c r="U940" t="str">
        <f t="shared" si="104"/>
        <v>Oct</v>
      </c>
    </row>
    <row r="941" spans="1:21" x14ac:dyDescent="0.3">
      <c r="A941">
        <v>73117</v>
      </c>
      <c r="B941" s="1">
        <v>43766</v>
      </c>
      <c r="C941" s="1" t="str">
        <f t="shared" si="99"/>
        <v>28-Oct-19</v>
      </c>
      <c r="D941" s="1" t="str">
        <f t="shared" si="100"/>
        <v>Monday</v>
      </c>
      <c r="E941" s="1" t="str">
        <f t="shared" si="101"/>
        <v>Weekday</v>
      </c>
      <c r="F941">
        <v>16670</v>
      </c>
      <c r="G941" t="s">
        <v>710</v>
      </c>
      <c r="H941" t="s">
        <v>607</v>
      </c>
      <c r="I941" t="s">
        <v>2</v>
      </c>
      <c r="J941" t="s">
        <v>3</v>
      </c>
      <c r="K941" t="s">
        <v>4</v>
      </c>
      <c r="L941" t="s">
        <v>13</v>
      </c>
      <c r="M941">
        <v>1360</v>
      </c>
      <c r="N941" t="s">
        <v>14</v>
      </c>
      <c r="O941" s="2">
        <v>370</v>
      </c>
      <c r="P941" s="2">
        <v>1</v>
      </c>
      <c r="Q941" s="2">
        <f t="shared" si="98"/>
        <v>370</v>
      </c>
      <c r="R941" s="2">
        <v>249.0899963</v>
      </c>
      <c r="S941" s="2">
        <f t="shared" si="102"/>
        <v>120.9100037</v>
      </c>
      <c r="T941" s="2">
        <f t="shared" si="103"/>
        <v>249.0899963</v>
      </c>
      <c r="U941" t="str">
        <f t="shared" si="104"/>
        <v>Oct</v>
      </c>
    </row>
    <row r="942" spans="1:21" x14ac:dyDescent="0.3">
      <c r="A942">
        <v>68546</v>
      </c>
      <c r="B942" s="1">
        <v>43765</v>
      </c>
      <c r="C942" s="1" t="str">
        <f t="shared" si="99"/>
        <v>27-Oct-19</v>
      </c>
      <c r="D942" s="1" t="str">
        <f t="shared" si="100"/>
        <v>Sunday</v>
      </c>
      <c r="E942" s="1" t="str">
        <f t="shared" si="101"/>
        <v>Weekend</v>
      </c>
      <c r="F942">
        <v>6405</v>
      </c>
      <c r="G942" t="s">
        <v>406</v>
      </c>
      <c r="H942" t="s">
        <v>121</v>
      </c>
      <c r="I942" t="s">
        <v>27</v>
      </c>
      <c r="J942" t="s">
        <v>3</v>
      </c>
      <c r="K942" t="s">
        <v>4</v>
      </c>
      <c r="L942" t="s">
        <v>9</v>
      </c>
      <c r="M942">
        <v>403</v>
      </c>
      <c r="N942" t="s">
        <v>10</v>
      </c>
      <c r="O942" s="2">
        <v>133.37</v>
      </c>
      <c r="P942" s="2">
        <v>1</v>
      </c>
      <c r="Q942" s="2">
        <f t="shared" si="98"/>
        <v>133.37</v>
      </c>
      <c r="R942" s="2">
        <v>84.590000149999995</v>
      </c>
      <c r="S942" s="2">
        <f t="shared" si="102"/>
        <v>48.77999985000001</v>
      </c>
      <c r="T942" s="2">
        <f t="shared" si="103"/>
        <v>84.590000149999995</v>
      </c>
      <c r="U942" t="str">
        <f t="shared" si="104"/>
        <v>Oct</v>
      </c>
    </row>
    <row r="943" spans="1:21" x14ac:dyDescent="0.3">
      <c r="A943">
        <v>73118</v>
      </c>
      <c r="B943" s="1">
        <v>43765</v>
      </c>
      <c r="C943" s="1" t="str">
        <f t="shared" si="99"/>
        <v>27-Oct-19</v>
      </c>
      <c r="D943" s="1" t="str">
        <f t="shared" si="100"/>
        <v>Sunday</v>
      </c>
      <c r="E943" s="1" t="str">
        <f t="shared" si="101"/>
        <v>Weekend</v>
      </c>
      <c r="F943">
        <v>16671</v>
      </c>
      <c r="G943" t="s">
        <v>299</v>
      </c>
      <c r="H943" t="s">
        <v>178</v>
      </c>
      <c r="I943" t="s">
        <v>2</v>
      </c>
      <c r="J943" t="s">
        <v>3</v>
      </c>
      <c r="K943" t="s">
        <v>44</v>
      </c>
      <c r="L943" t="s">
        <v>13</v>
      </c>
      <c r="M943">
        <v>1360</v>
      </c>
      <c r="N943" t="s">
        <v>14</v>
      </c>
      <c r="O943" s="2">
        <v>370</v>
      </c>
      <c r="P943" s="2">
        <v>1</v>
      </c>
      <c r="Q943" s="2">
        <f t="shared" si="98"/>
        <v>370</v>
      </c>
      <c r="R943" s="2">
        <v>249.0899963</v>
      </c>
      <c r="S943" s="2">
        <f t="shared" si="102"/>
        <v>120.9100037</v>
      </c>
      <c r="T943" s="2">
        <f t="shared" si="103"/>
        <v>249.0899963</v>
      </c>
      <c r="U943" t="str">
        <f t="shared" si="104"/>
        <v>Oct</v>
      </c>
    </row>
    <row r="944" spans="1:21" x14ac:dyDescent="0.3">
      <c r="A944">
        <v>73119</v>
      </c>
      <c r="B944" s="1">
        <v>43764</v>
      </c>
      <c r="C944" s="1" t="str">
        <f t="shared" si="99"/>
        <v>26-Oct-19</v>
      </c>
      <c r="D944" s="1" t="str">
        <f t="shared" si="100"/>
        <v>Saturday</v>
      </c>
      <c r="E944" s="1" t="str">
        <f t="shared" si="101"/>
        <v>Weekend</v>
      </c>
      <c r="F944">
        <v>16672</v>
      </c>
      <c r="G944" t="s">
        <v>711</v>
      </c>
      <c r="H944" t="s">
        <v>146</v>
      </c>
      <c r="I944" t="s">
        <v>27</v>
      </c>
      <c r="J944" t="s">
        <v>28</v>
      </c>
      <c r="K944" t="s">
        <v>4</v>
      </c>
      <c r="L944" t="s">
        <v>13</v>
      </c>
      <c r="M944">
        <v>1360</v>
      </c>
      <c r="N944" t="s">
        <v>14</v>
      </c>
      <c r="O944" s="2">
        <v>370</v>
      </c>
      <c r="P944" s="2">
        <v>1</v>
      </c>
      <c r="Q944" s="2">
        <f t="shared" si="98"/>
        <v>370</v>
      </c>
      <c r="R944" s="2">
        <v>249.0899963</v>
      </c>
      <c r="S944" s="2">
        <f t="shared" si="102"/>
        <v>120.9100037</v>
      </c>
      <c r="T944" s="2">
        <f t="shared" si="103"/>
        <v>249.0899963</v>
      </c>
      <c r="U944" t="str">
        <f t="shared" si="104"/>
        <v>Oct</v>
      </c>
    </row>
    <row r="945" spans="1:21" x14ac:dyDescent="0.3">
      <c r="A945">
        <v>70534</v>
      </c>
      <c r="B945" s="1">
        <v>43764</v>
      </c>
      <c r="C945" s="1" t="str">
        <f t="shared" si="99"/>
        <v>26-Oct-19</v>
      </c>
      <c r="D945" s="1" t="str">
        <f t="shared" si="100"/>
        <v>Saturday</v>
      </c>
      <c r="E945" s="1" t="str">
        <f t="shared" si="101"/>
        <v>Weekend</v>
      </c>
      <c r="F945">
        <v>14087</v>
      </c>
      <c r="G945" t="s">
        <v>55</v>
      </c>
      <c r="H945" t="s">
        <v>155</v>
      </c>
      <c r="I945" t="s">
        <v>27</v>
      </c>
      <c r="J945" t="s">
        <v>28</v>
      </c>
      <c r="K945" t="s">
        <v>4</v>
      </c>
      <c r="L945" t="s">
        <v>707</v>
      </c>
      <c r="M945">
        <v>1351</v>
      </c>
      <c r="N945" t="s">
        <v>14</v>
      </c>
      <c r="O945" s="2">
        <v>1650</v>
      </c>
      <c r="P945" s="2">
        <v>1</v>
      </c>
      <c r="Q945" s="2">
        <f t="shared" si="98"/>
        <v>1650</v>
      </c>
      <c r="R945" s="2">
        <v>595.34997559999999</v>
      </c>
      <c r="S945" s="2">
        <f t="shared" si="102"/>
        <v>1054.6500243999999</v>
      </c>
      <c r="T945" s="2">
        <f t="shared" si="103"/>
        <v>595.34997559999999</v>
      </c>
      <c r="U945" t="str">
        <f t="shared" si="104"/>
        <v>Oct</v>
      </c>
    </row>
    <row r="946" spans="1:21" x14ac:dyDescent="0.3">
      <c r="A946">
        <v>70544</v>
      </c>
      <c r="B946" s="1">
        <v>43763</v>
      </c>
      <c r="C946" s="1" t="str">
        <f t="shared" si="99"/>
        <v>25-Oct-19</v>
      </c>
      <c r="D946" s="1" t="str">
        <f t="shared" si="100"/>
        <v>Friday</v>
      </c>
      <c r="E946" s="1" t="str">
        <f t="shared" si="101"/>
        <v>Weekday</v>
      </c>
      <c r="F946">
        <v>14097</v>
      </c>
      <c r="G946" t="s">
        <v>712</v>
      </c>
      <c r="H946" t="s">
        <v>155</v>
      </c>
      <c r="I946" t="s">
        <v>27</v>
      </c>
      <c r="J946" t="s">
        <v>28</v>
      </c>
      <c r="K946" t="s">
        <v>4</v>
      </c>
      <c r="L946" t="s">
        <v>707</v>
      </c>
      <c r="M946">
        <v>1351</v>
      </c>
      <c r="N946" t="s">
        <v>14</v>
      </c>
      <c r="O946" s="2">
        <v>1650</v>
      </c>
      <c r="P946" s="2">
        <v>1</v>
      </c>
      <c r="Q946" s="2">
        <f t="shared" si="98"/>
        <v>1650</v>
      </c>
      <c r="R946" s="2">
        <v>595.34997559999999</v>
      </c>
      <c r="S946" s="2">
        <f t="shared" si="102"/>
        <v>1054.6500243999999</v>
      </c>
      <c r="T946" s="2">
        <f t="shared" si="103"/>
        <v>595.34997559999999</v>
      </c>
      <c r="U946" t="str">
        <f t="shared" si="104"/>
        <v>Oct</v>
      </c>
    </row>
    <row r="947" spans="1:21" x14ac:dyDescent="0.3">
      <c r="A947">
        <v>73120</v>
      </c>
      <c r="B947" s="1">
        <v>43763</v>
      </c>
      <c r="C947" s="1" t="str">
        <f t="shared" si="99"/>
        <v>25-Oct-19</v>
      </c>
      <c r="D947" s="1" t="str">
        <f t="shared" si="100"/>
        <v>Friday</v>
      </c>
      <c r="E947" s="1" t="str">
        <f t="shared" si="101"/>
        <v>Weekday</v>
      </c>
      <c r="F947">
        <v>16673</v>
      </c>
      <c r="G947" t="s">
        <v>221</v>
      </c>
      <c r="H947" t="s">
        <v>314</v>
      </c>
      <c r="I947" t="s">
        <v>2</v>
      </c>
      <c r="J947" t="s">
        <v>3</v>
      </c>
      <c r="K947" t="s">
        <v>4</v>
      </c>
      <c r="L947" t="s">
        <v>13</v>
      </c>
      <c r="M947">
        <v>1360</v>
      </c>
      <c r="N947" t="s">
        <v>14</v>
      </c>
      <c r="O947" s="2">
        <v>370</v>
      </c>
      <c r="P947" s="2">
        <v>1</v>
      </c>
      <c r="Q947" s="2">
        <f t="shared" si="98"/>
        <v>370</v>
      </c>
      <c r="R947" s="2">
        <v>249.0899963</v>
      </c>
      <c r="S947" s="2">
        <f t="shared" si="102"/>
        <v>120.9100037</v>
      </c>
      <c r="T947" s="2">
        <f t="shared" si="103"/>
        <v>249.0899963</v>
      </c>
      <c r="U947" t="str">
        <f t="shared" si="104"/>
        <v>Oct</v>
      </c>
    </row>
    <row r="948" spans="1:21" x14ac:dyDescent="0.3">
      <c r="A948">
        <v>73121</v>
      </c>
      <c r="B948" s="1">
        <v>43762</v>
      </c>
      <c r="C948" s="1" t="str">
        <f t="shared" si="99"/>
        <v>24-Oct-19</v>
      </c>
      <c r="D948" s="1" t="str">
        <f t="shared" si="100"/>
        <v>Thursday</v>
      </c>
      <c r="E948" s="1" t="str">
        <f t="shared" si="101"/>
        <v>Weekday</v>
      </c>
      <c r="F948">
        <v>16674</v>
      </c>
      <c r="G948" t="s">
        <v>713</v>
      </c>
      <c r="H948" t="s">
        <v>146</v>
      </c>
      <c r="I948" t="s">
        <v>27</v>
      </c>
      <c r="J948" t="s">
        <v>28</v>
      </c>
      <c r="K948" t="s">
        <v>29</v>
      </c>
      <c r="L948" t="s">
        <v>13</v>
      </c>
      <c r="M948">
        <v>1360</v>
      </c>
      <c r="N948" t="s">
        <v>14</v>
      </c>
      <c r="O948" s="2">
        <v>370</v>
      </c>
      <c r="P948" s="2">
        <v>1</v>
      </c>
      <c r="Q948" s="2">
        <f t="shared" si="98"/>
        <v>370</v>
      </c>
      <c r="R948" s="2">
        <v>249.0899963</v>
      </c>
      <c r="S948" s="2">
        <f t="shared" si="102"/>
        <v>120.9100037</v>
      </c>
      <c r="T948" s="2">
        <f t="shared" si="103"/>
        <v>249.0899963</v>
      </c>
      <c r="U948" t="str">
        <f t="shared" si="104"/>
        <v>Oct</v>
      </c>
    </row>
    <row r="949" spans="1:21" x14ac:dyDescent="0.3">
      <c r="A949">
        <v>75919</v>
      </c>
      <c r="B949" s="1">
        <v>43761</v>
      </c>
      <c r="C949" s="1" t="str">
        <f t="shared" si="99"/>
        <v>23-Oct-19</v>
      </c>
      <c r="D949" s="1" t="str">
        <f t="shared" si="100"/>
        <v>Wednesday</v>
      </c>
      <c r="E949" s="1" t="str">
        <f t="shared" si="101"/>
        <v>Weekday</v>
      </c>
      <c r="F949">
        <v>19472</v>
      </c>
      <c r="G949" t="s">
        <v>714</v>
      </c>
      <c r="H949" t="s">
        <v>148</v>
      </c>
      <c r="I949" t="s">
        <v>27</v>
      </c>
      <c r="J949" t="s">
        <v>3</v>
      </c>
      <c r="K949" t="s">
        <v>44</v>
      </c>
      <c r="L949" t="s">
        <v>13</v>
      </c>
      <c r="M949">
        <v>1360</v>
      </c>
      <c r="N949" t="s">
        <v>14</v>
      </c>
      <c r="O949" s="2">
        <v>370</v>
      </c>
      <c r="P949" s="2">
        <v>1</v>
      </c>
      <c r="Q949" s="2">
        <f t="shared" si="98"/>
        <v>370</v>
      </c>
      <c r="R949" s="2">
        <v>249.0899963</v>
      </c>
      <c r="S949" s="2">
        <f t="shared" si="102"/>
        <v>120.9100037</v>
      </c>
      <c r="T949" s="2">
        <f t="shared" si="103"/>
        <v>249.0899963</v>
      </c>
      <c r="U949" t="str">
        <f t="shared" si="104"/>
        <v>Oct</v>
      </c>
    </row>
    <row r="950" spans="1:21" x14ac:dyDescent="0.3">
      <c r="A950">
        <v>69908</v>
      </c>
      <c r="B950" s="1">
        <v>43755</v>
      </c>
      <c r="C950" s="1" t="str">
        <f t="shared" si="99"/>
        <v>17-Oct-19</v>
      </c>
      <c r="D950" s="1" t="str">
        <f t="shared" si="100"/>
        <v>Thursday</v>
      </c>
      <c r="E950" s="1" t="str">
        <f t="shared" si="101"/>
        <v>Weekday</v>
      </c>
      <c r="F950">
        <v>13461</v>
      </c>
      <c r="G950" t="s">
        <v>283</v>
      </c>
      <c r="H950" t="s">
        <v>155</v>
      </c>
      <c r="I950" t="s">
        <v>27</v>
      </c>
      <c r="J950" t="s">
        <v>28</v>
      </c>
      <c r="K950" t="s">
        <v>4</v>
      </c>
      <c r="L950" t="s">
        <v>513</v>
      </c>
      <c r="M950">
        <v>1349</v>
      </c>
      <c r="N950" t="s">
        <v>14</v>
      </c>
      <c r="O950" s="2">
        <v>99.98</v>
      </c>
      <c r="P950" s="2">
        <v>1</v>
      </c>
      <c r="Q950" s="2">
        <f t="shared" si="98"/>
        <v>99.98</v>
      </c>
      <c r="R950" s="2">
        <v>76.830001800000005</v>
      </c>
      <c r="S950" s="2">
        <f t="shared" si="102"/>
        <v>23.149998199999999</v>
      </c>
      <c r="T950" s="2">
        <f t="shared" si="103"/>
        <v>76.830001800000005</v>
      </c>
      <c r="U950" t="str">
        <f t="shared" si="104"/>
        <v>Oct</v>
      </c>
    </row>
    <row r="951" spans="1:21" x14ac:dyDescent="0.3">
      <c r="A951">
        <v>69471</v>
      </c>
      <c r="B951" s="1">
        <v>43755</v>
      </c>
      <c r="C951" s="1" t="str">
        <f t="shared" si="99"/>
        <v>17-Oct-19</v>
      </c>
      <c r="D951" s="1" t="str">
        <f t="shared" si="100"/>
        <v>Thursday</v>
      </c>
      <c r="E951" s="1" t="str">
        <f t="shared" si="101"/>
        <v>Weekday</v>
      </c>
      <c r="F951">
        <v>13024</v>
      </c>
      <c r="G951" t="s">
        <v>363</v>
      </c>
      <c r="H951" t="s">
        <v>715</v>
      </c>
      <c r="I951" t="s">
        <v>27</v>
      </c>
      <c r="J951" t="s">
        <v>28</v>
      </c>
      <c r="K951" t="s">
        <v>29</v>
      </c>
      <c r="L951" t="s">
        <v>513</v>
      </c>
      <c r="M951">
        <v>1349</v>
      </c>
      <c r="N951" t="s">
        <v>14</v>
      </c>
      <c r="O951" s="2">
        <v>99.98</v>
      </c>
      <c r="P951" s="2">
        <v>1</v>
      </c>
      <c r="Q951" s="2">
        <f t="shared" si="98"/>
        <v>99.98</v>
      </c>
      <c r="R951" s="2">
        <v>76.830001800000005</v>
      </c>
      <c r="S951" s="2">
        <f t="shared" si="102"/>
        <v>23.149998199999999</v>
      </c>
      <c r="T951" s="2">
        <f t="shared" si="103"/>
        <v>76.830001800000005</v>
      </c>
      <c r="U951" t="str">
        <f t="shared" si="104"/>
        <v>Oct</v>
      </c>
    </row>
    <row r="952" spans="1:21" x14ac:dyDescent="0.3">
      <c r="A952">
        <v>69810</v>
      </c>
      <c r="B952" s="1">
        <v>43754</v>
      </c>
      <c r="C952" s="1" t="str">
        <f t="shared" si="99"/>
        <v>16-Oct-19</v>
      </c>
      <c r="D952" s="1" t="str">
        <f t="shared" si="100"/>
        <v>Wednesday</v>
      </c>
      <c r="E952" s="1" t="str">
        <f t="shared" si="101"/>
        <v>Weekday</v>
      </c>
      <c r="F952">
        <v>13363</v>
      </c>
      <c r="G952" t="s">
        <v>464</v>
      </c>
      <c r="H952" t="s">
        <v>155</v>
      </c>
      <c r="I952" t="s">
        <v>27</v>
      </c>
      <c r="J952" t="s">
        <v>28</v>
      </c>
      <c r="K952" t="s">
        <v>4</v>
      </c>
      <c r="L952" t="s">
        <v>513</v>
      </c>
      <c r="M952">
        <v>1349</v>
      </c>
      <c r="N952" t="s">
        <v>14</v>
      </c>
      <c r="O952" s="2">
        <v>99.98</v>
      </c>
      <c r="P952" s="2">
        <v>1</v>
      </c>
      <c r="Q952" s="2">
        <f t="shared" si="98"/>
        <v>99.98</v>
      </c>
      <c r="R952" s="2">
        <v>76.830001800000005</v>
      </c>
      <c r="S952" s="2">
        <f t="shared" si="102"/>
        <v>23.149998199999999</v>
      </c>
      <c r="T952" s="2">
        <f t="shared" si="103"/>
        <v>76.830001800000005</v>
      </c>
      <c r="U952" t="str">
        <f t="shared" si="104"/>
        <v>Oct</v>
      </c>
    </row>
    <row r="953" spans="1:21" x14ac:dyDescent="0.3">
      <c r="A953">
        <v>69703</v>
      </c>
      <c r="B953" s="1">
        <v>43752</v>
      </c>
      <c r="C953" s="1" t="str">
        <f t="shared" si="99"/>
        <v>14-Oct-19</v>
      </c>
      <c r="D953" s="1" t="str">
        <f t="shared" si="100"/>
        <v>Monday</v>
      </c>
      <c r="E953" s="1" t="str">
        <f t="shared" si="101"/>
        <v>Weekday</v>
      </c>
      <c r="F953">
        <v>13256</v>
      </c>
      <c r="G953" t="s">
        <v>716</v>
      </c>
      <c r="H953" t="s">
        <v>155</v>
      </c>
      <c r="I953" t="s">
        <v>27</v>
      </c>
      <c r="J953" t="s">
        <v>28</v>
      </c>
      <c r="K953" t="s">
        <v>29</v>
      </c>
      <c r="L953" t="s">
        <v>513</v>
      </c>
      <c r="M953">
        <v>1349</v>
      </c>
      <c r="N953" t="s">
        <v>14</v>
      </c>
      <c r="O953" s="2">
        <v>99.98</v>
      </c>
      <c r="P953" s="2">
        <v>1</v>
      </c>
      <c r="Q953" s="2">
        <f t="shared" si="98"/>
        <v>99.98</v>
      </c>
      <c r="R953" s="2">
        <v>76.830001800000005</v>
      </c>
      <c r="S953" s="2">
        <f t="shared" si="102"/>
        <v>23.149998199999999</v>
      </c>
      <c r="T953" s="2">
        <f t="shared" si="103"/>
        <v>76.830001800000005</v>
      </c>
      <c r="U953" t="str">
        <f t="shared" si="104"/>
        <v>Oct</v>
      </c>
    </row>
    <row r="954" spans="1:21" x14ac:dyDescent="0.3">
      <c r="A954">
        <v>73906</v>
      </c>
      <c r="B954" s="1">
        <v>43752</v>
      </c>
      <c r="C954" s="1" t="str">
        <f t="shared" si="99"/>
        <v>14-Oct-19</v>
      </c>
      <c r="D954" s="1" t="str">
        <f t="shared" si="100"/>
        <v>Monday</v>
      </c>
      <c r="E954" s="1" t="str">
        <f t="shared" si="101"/>
        <v>Weekday</v>
      </c>
      <c r="F954">
        <v>17459</v>
      </c>
      <c r="G954" t="s">
        <v>434</v>
      </c>
      <c r="H954" t="s">
        <v>717</v>
      </c>
      <c r="I954" t="s">
        <v>2</v>
      </c>
      <c r="J954" t="s">
        <v>3</v>
      </c>
      <c r="K954" t="s">
        <v>4</v>
      </c>
      <c r="L954" t="s">
        <v>411</v>
      </c>
      <c r="M954">
        <v>1363</v>
      </c>
      <c r="N954" t="s">
        <v>294</v>
      </c>
      <c r="O954" s="2">
        <v>139.9</v>
      </c>
      <c r="P954" s="2">
        <v>1</v>
      </c>
      <c r="Q954" s="2">
        <f t="shared" si="98"/>
        <v>139.9</v>
      </c>
      <c r="R954" s="2">
        <v>72.86000061</v>
      </c>
      <c r="S954" s="2">
        <f t="shared" si="102"/>
        <v>67.039999390000006</v>
      </c>
      <c r="T954" s="2">
        <f t="shared" si="103"/>
        <v>72.86000061</v>
      </c>
      <c r="U954" t="str">
        <f t="shared" si="104"/>
        <v>Oct</v>
      </c>
    </row>
    <row r="955" spans="1:21" x14ac:dyDescent="0.3">
      <c r="A955">
        <v>69610</v>
      </c>
      <c r="B955" s="1">
        <v>43751</v>
      </c>
      <c r="C955" s="1" t="str">
        <f t="shared" si="99"/>
        <v>13-Oct-19</v>
      </c>
      <c r="D955" s="1" t="str">
        <f t="shared" si="100"/>
        <v>Sunday</v>
      </c>
      <c r="E955" s="1" t="str">
        <f t="shared" si="101"/>
        <v>Weekend</v>
      </c>
      <c r="F955">
        <v>13163</v>
      </c>
      <c r="G955" t="s">
        <v>604</v>
      </c>
      <c r="H955" t="s">
        <v>715</v>
      </c>
      <c r="I955" t="s">
        <v>27</v>
      </c>
      <c r="J955" t="s">
        <v>28</v>
      </c>
      <c r="K955" t="s">
        <v>4</v>
      </c>
      <c r="L955" t="s">
        <v>513</v>
      </c>
      <c r="M955">
        <v>1349</v>
      </c>
      <c r="N955" t="s">
        <v>14</v>
      </c>
      <c r="O955" s="2">
        <v>99.98</v>
      </c>
      <c r="P955" s="2">
        <v>1</v>
      </c>
      <c r="Q955" s="2">
        <f t="shared" si="98"/>
        <v>99.98</v>
      </c>
      <c r="R955" s="2">
        <v>76.830001800000005</v>
      </c>
      <c r="S955" s="2">
        <f t="shared" si="102"/>
        <v>23.149998199999999</v>
      </c>
      <c r="T955" s="2">
        <f t="shared" si="103"/>
        <v>76.830001800000005</v>
      </c>
      <c r="U955" t="str">
        <f t="shared" si="104"/>
        <v>Oct</v>
      </c>
    </row>
    <row r="956" spans="1:21" x14ac:dyDescent="0.3">
      <c r="A956">
        <v>69626</v>
      </c>
      <c r="B956" s="1">
        <v>43751</v>
      </c>
      <c r="C956" s="1" t="str">
        <f t="shared" si="99"/>
        <v>13-Oct-19</v>
      </c>
      <c r="D956" s="1" t="str">
        <f t="shared" si="100"/>
        <v>Sunday</v>
      </c>
      <c r="E956" s="1" t="str">
        <f t="shared" si="101"/>
        <v>Weekend</v>
      </c>
      <c r="F956">
        <v>13179</v>
      </c>
      <c r="G956" t="s">
        <v>718</v>
      </c>
      <c r="H956" t="s">
        <v>715</v>
      </c>
      <c r="I956" t="s">
        <v>27</v>
      </c>
      <c r="J956" t="s">
        <v>28</v>
      </c>
      <c r="K956" t="s">
        <v>4</v>
      </c>
      <c r="L956" t="s">
        <v>513</v>
      </c>
      <c r="M956">
        <v>1349</v>
      </c>
      <c r="N956" t="s">
        <v>14</v>
      </c>
      <c r="O956" s="2">
        <v>99.98</v>
      </c>
      <c r="P956" s="2">
        <v>1</v>
      </c>
      <c r="Q956" s="2">
        <f t="shared" si="98"/>
        <v>99.98</v>
      </c>
      <c r="R956" s="2">
        <v>76.830001800000005</v>
      </c>
      <c r="S956" s="2">
        <f t="shared" si="102"/>
        <v>23.149998199999999</v>
      </c>
      <c r="T956" s="2">
        <f t="shared" si="103"/>
        <v>76.830001800000005</v>
      </c>
      <c r="U956" t="str">
        <f t="shared" si="104"/>
        <v>Oct</v>
      </c>
    </row>
    <row r="957" spans="1:21" x14ac:dyDescent="0.3">
      <c r="A957">
        <v>69637</v>
      </c>
      <c r="B957" s="1">
        <v>43751</v>
      </c>
      <c r="C957" s="1" t="str">
        <f t="shared" si="99"/>
        <v>13-Oct-19</v>
      </c>
      <c r="D957" s="1" t="str">
        <f t="shared" si="100"/>
        <v>Sunday</v>
      </c>
      <c r="E957" s="1" t="str">
        <f t="shared" si="101"/>
        <v>Weekend</v>
      </c>
      <c r="F957">
        <v>13190</v>
      </c>
      <c r="G957" t="s">
        <v>719</v>
      </c>
      <c r="H957" t="s">
        <v>715</v>
      </c>
      <c r="I957" t="s">
        <v>27</v>
      </c>
      <c r="J957" t="s">
        <v>28</v>
      </c>
      <c r="K957" t="s">
        <v>4</v>
      </c>
      <c r="L957" t="s">
        <v>513</v>
      </c>
      <c r="M957">
        <v>1349</v>
      </c>
      <c r="N957" t="s">
        <v>14</v>
      </c>
      <c r="O957" s="2">
        <v>99.98</v>
      </c>
      <c r="P957" s="2">
        <v>1</v>
      </c>
      <c r="Q957" s="2">
        <f t="shared" si="98"/>
        <v>99.98</v>
      </c>
      <c r="R957" s="2">
        <v>76.830001800000005</v>
      </c>
      <c r="S957" s="2">
        <f t="shared" si="102"/>
        <v>23.149998199999999</v>
      </c>
      <c r="T957" s="2">
        <f t="shared" si="103"/>
        <v>76.830001800000005</v>
      </c>
      <c r="U957" t="str">
        <f t="shared" si="104"/>
        <v>Oct</v>
      </c>
    </row>
    <row r="958" spans="1:21" x14ac:dyDescent="0.3">
      <c r="A958">
        <v>69641</v>
      </c>
      <c r="B958" s="1">
        <v>43751</v>
      </c>
      <c r="C958" s="1" t="str">
        <f t="shared" si="99"/>
        <v>13-Oct-19</v>
      </c>
      <c r="D958" s="1" t="str">
        <f t="shared" si="100"/>
        <v>Sunday</v>
      </c>
      <c r="E958" s="1" t="str">
        <f t="shared" si="101"/>
        <v>Weekend</v>
      </c>
      <c r="F958">
        <v>13194</v>
      </c>
      <c r="G958" t="s">
        <v>266</v>
      </c>
      <c r="H958" t="s">
        <v>715</v>
      </c>
      <c r="I958" t="s">
        <v>27</v>
      </c>
      <c r="J958" t="s">
        <v>28</v>
      </c>
      <c r="K958" t="s">
        <v>4</v>
      </c>
      <c r="L958" t="s">
        <v>513</v>
      </c>
      <c r="M958">
        <v>1349</v>
      </c>
      <c r="N958" t="s">
        <v>14</v>
      </c>
      <c r="O958" s="2">
        <v>99.98</v>
      </c>
      <c r="P958" s="2">
        <v>1</v>
      </c>
      <c r="Q958" s="2">
        <f t="shared" si="98"/>
        <v>99.98</v>
      </c>
      <c r="R958" s="2">
        <v>76.830001800000005</v>
      </c>
      <c r="S958" s="2">
        <f t="shared" si="102"/>
        <v>23.149998199999999</v>
      </c>
      <c r="T958" s="2">
        <f t="shared" si="103"/>
        <v>76.830001800000005</v>
      </c>
      <c r="U958" t="str">
        <f t="shared" si="104"/>
        <v>Oct</v>
      </c>
    </row>
    <row r="959" spans="1:21" x14ac:dyDescent="0.3">
      <c r="A959">
        <v>69653</v>
      </c>
      <c r="B959" s="1">
        <v>43750</v>
      </c>
      <c r="C959" s="1" t="str">
        <f t="shared" si="99"/>
        <v>12-Oct-19</v>
      </c>
      <c r="D959" s="1" t="str">
        <f t="shared" si="100"/>
        <v>Saturday</v>
      </c>
      <c r="E959" s="1" t="str">
        <f t="shared" si="101"/>
        <v>Weekend</v>
      </c>
      <c r="F959">
        <v>13206</v>
      </c>
      <c r="G959" t="s">
        <v>485</v>
      </c>
      <c r="H959" t="s">
        <v>715</v>
      </c>
      <c r="I959" t="s">
        <v>27</v>
      </c>
      <c r="J959" t="s">
        <v>28</v>
      </c>
      <c r="K959" t="s">
        <v>4</v>
      </c>
      <c r="L959" t="s">
        <v>513</v>
      </c>
      <c r="M959">
        <v>1349</v>
      </c>
      <c r="N959" t="s">
        <v>14</v>
      </c>
      <c r="O959" s="2">
        <v>99.98</v>
      </c>
      <c r="P959" s="2">
        <v>1</v>
      </c>
      <c r="Q959" s="2">
        <f t="shared" si="98"/>
        <v>99.98</v>
      </c>
      <c r="R959" s="2">
        <v>76.830001800000005</v>
      </c>
      <c r="S959" s="2">
        <f t="shared" si="102"/>
        <v>23.149998199999999</v>
      </c>
      <c r="T959" s="2">
        <f t="shared" si="103"/>
        <v>76.830001800000005</v>
      </c>
      <c r="U959" t="str">
        <f t="shared" si="104"/>
        <v>Oct</v>
      </c>
    </row>
    <row r="960" spans="1:21" x14ac:dyDescent="0.3">
      <c r="A960">
        <v>69482</v>
      </c>
      <c r="B960" s="1">
        <v>43749</v>
      </c>
      <c r="C960" s="1" t="str">
        <f t="shared" si="99"/>
        <v>11-Oct-19</v>
      </c>
      <c r="D960" s="1" t="str">
        <f t="shared" si="100"/>
        <v>Friday</v>
      </c>
      <c r="E960" s="1" t="str">
        <f t="shared" si="101"/>
        <v>Weekday</v>
      </c>
      <c r="F960">
        <v>13035</v>
      </c>
      <c r="G960" t="s">
        <v>720</v>
      </c>
      <c r="H960" t="s">
        <v>715</v>
      </c>
      <c r="I960" t="s">
        <v>27</v>
      </c>
      <c r="J960" t="s">
        <v>28</v>
      </c>
      <c r="K960" t="s">
        <v>4</v>
      </c>
      <c r="L960" t="s">
        <v>513</v>
      </c>
      <c r="M960">
        <v>1349</v>
      </c>
      <c r="N960" t="s">
        <v>14</v>
      </c>
      <c r="O960" s="2">
        <v>99.98</v>
      </c>
      <c r="P960" s="2">
        <v>1</v>
      </c>
      <c r="Q960" s="2">
        <f t="shared" si="98"/>
        <v>99.98</v>
      </c>
      <c r="R960" s="2">
        <v>76.830001800000005</v>
      </c>
      <c r="S960" s="2">
        <f t="shared" si="102"/>
        <v>23.149998199999999</v>
      </c>
      <c r="T960" s="2">
        <f t="shared" si="103"/>
        <v>76.830001800000005</v>
      </c>
      <c r="U960" t="str">
        <f t="shared" si="104"/>
        <v>Oct</v>
      </c>
    </row>
    <row r="961" spans="1:21" x14ac:dyDescent="0.3">
      <c r="A961">
        <v>69527</v>
      </c>
      <c r="B961" s="1">
        <v>43749</v>
      </c>
      <c r="C961" s="1" t="str">
        <f t="shared" si="99"/>
        <v>11-Oct-19</v>
      </c>
      <c r="D961" s="1" t="str">
        <f t="shared" si="100"/>
        <v>Friday</v>
      </c>
      <c r="E961" s="1" t="str">
        <f t="shared" si="101"/>
        <v>Weekday</v>
      </c>
      <c r="F961">
        <v>13080</v>
      </c>
      <c r="G961" t="s">
        <v>721</v>
      </c>
      <c r="H961" t="s">
        <v>715</v>
      </c>
      <c r="I961" t="s">
        <v>27</v>
      </c>
      <c r="J961" t="s">
        <v>28</v>
      </c>
      <c r="K961" t="s">
        <v>4</v>
      </c>
      <c r="L961" t="s">
        <v>513</v>
      </c>
      <c r="M961">
        <v>1349</v>
      </c>
      <c r="N961" t="s">
        <v>14</v>
      </c>
      <c r="O961" s="2">
        <v>99.98</v>
      </c>
      <c r="P961" s="2">
        <v>1</v>
      </c>
      <c r="Q961" s="2">
        <f t="shared" si="98"/>
        <v>99.98</v>
      </c>
      <c r="R961" s="2">
        <v>76.830001800000005</v>
      </c>
      <c r="S961" s="2">
        <f t="shared" si="102"/>
        <v>23.149998199999999</v>
      </c>
      <c r="T961" s="2">
        <f t="shared" si="103"/>
        <v>76.830001800000005</v>
      </c>
      <c r="U961" t="str">
        <f t="shared" si="104"/>
        <v>Oct</v>
      </c>
    </row>
    <row r="962" spans="1:21" x14ac:dyDescent="0.3">
      <c r="A962">
        <v>69643</v>
      </c>
      <c r="B962" s="1">
        <v>43749</v>
      </c>
      <c r="C962" s="1" t="str">
        <f t="shared" si="99"/>
        <v>11-Oct-19</v>
      </c>
      <c r="D962" s="1" t="str">
        <f t="shared" si="100"/>
        <v>Friday</v>
      </c>
      <c r="E962" s="1" t="str">
        <f t="shared" si="101"/>
        <v>Weekday</v>
      </c>
      <c r="F962">
        <v>13196</v>
      </c>
      <c r="G962" t="s">
        <v>722</v>
      </c>
      <c r="H962" t="s">
        <v>715</v>
      </c>
      <c r="I962" t="s">
        <v>27</v>
      </c>
      <c r="J962" t="s">
        <v>28</v>
      </c>
      <c r="K962" t="s">
        <v>4</v>
      </c>
      <c r="L962" t="s">
        <v>513</v>
      </c>
      <c r="M962">
        <v>1349</v>
      </c>
      <c r="N962" t="s">
        <v>14</v>
      </c>
      <c r="O962" s="2">
        <v>99.98</v>
      </c>
      <c r="P962" s="2">
        <v>1</v>
      </c>
      <c r="Q962" s="2">
        <f t="shared" ref="Q962:Q1025" si="105">O962*P962</f>
        <v>99.98</v>
      </c>
      <c r="R962" s="2">
        <v>76.830001800000005</v>
      </c>
      <c r="S962" s="2">
        <f t="shared" si="102"/>
        <v>23.149998199999999</v>
      </c>
      <c r="T962" s="2">
        <f t="shared" si="103"/>
        <v>76.830001800000005</v>
      </c>
      <c r="U962" t="str">
        <f t="shared" si="104"/>
        <v>Oct</v>
      </c>
    </row>
    <row r="963" spans="1:21" x14ac:dyDescent="0.3">
      <c r="A963">
        <v>69408</v>
      </c>
      <c r="B963" s="1">
        <v>43748</v>
      </c>
      <c r="C963" s="1" t="str">
        <f t="shared" ref="C963:C1026" si="106">TEXT(B963,"dd-mmm-yy")</f>
        <v>10-Oct-19</v>
      </c>
      <c r="D963" s="1" t="str">
        <f t="shared" ref="D963:D1026" si="107">TEXT(B963,"dddd")</f>
        <v>Thursday</v>
      </c>
      <c r="E963" s="1" t="str">
        <f t="shared" ref="E963:E1026" si="108">IF(WEEKDAY(B963,2)&gt;5,"Weekend","Weekday")</f>
        <v>Weekday</v>
      </c>
      <c r="F963">
        <v>12961</v>
      </c>
      <c r="G963" t="s">
        <v>723</v>
      </c>
      <c r="H963" t="s">
        <v>30</v>
      </c>
      <c r="I963" t="s">
        <v>27</v>
      </c>
      <c r="J963" t="s">
        <v>28</v>
      </c>
      <c r="K963" t="s">
        <v>4</v>
      </c>
      <c r="L963" t="s">
        <v>513</v>
      </c>
      <c r="M963">
        <v>1349</v>
      </c>
      <c r="N963" t="s">
        <v>14</v>
      </c>
      <c r="O963" s="2">
        <v>99.98</v>
      </c>
      <c r="P963" s="2">
        <v>1</v>
      </c>
      <c r="Q963" s="2">
        <f t="shared" si="105"/>
        <v>99.98</v>
      </c>
      <c r="R963" s="2">
        <v>76.830001800000005</v>
      </c>
      <c r="S963" s="2">
        <f t="shared" ref="S963:S1026" si="109">Q963-R963</f>
        <v>23.149998199999999</v>
      </c>
      <c r="T963" s="2">
        <f t="shared" ref="T963:T1026" si="110">IF(P963&gt;0,R963/P963,0)</f>
        <v>76.830001800000005</v>
      </c>
      <c r="U963" t="str">
        <f t="shared" ref="U963:U1026" si="111">TEXT(B963,"mmm")</f>
        <v>Oct</v>
      </c>
    </row>
    <row r="964" spans="1:21" x14ac:dyDescent="0.3">
      <c r="A964">
        <v>67214</v>
      </c>
      <c r="B964" s="1">
        <v>43746</v>
      </c>
      <c r="C964" s="1" t="str">
        <f t="shared" si="106"/>
        <v>08-Oct-19</v>
      </c>
      <c r="D964" s="1" t="str">
        <f t="shared" si="107"/>
        <v>Tuesday</v>
      </c>
      <c r="E964" s="1" t="str">
        <f t="shared" si="108"/>
        <v>Weekday</v>
      </c>
      <c r="F964">
        <v>7146</v>
      </c>
      <c r="G964" t="s">
        <v>724</v>
      </c>
      <c r="H964" t="s">
        <v>30</v>
      </c>
      <c r="I964" t="s">
        <v>27</v>
      </c>
      <c r="J964" t="s">
        <v>28</v>
      </c>
      <c r="K964" t="s">
        <v>4</v>
      </c>
      <c r="L964" t="s">
        <v>414</v>
      </c>
      <c r="M964">
        <v>24</v>
      </c>
      <c r="N964" t="s">
        <v>1077</v>
      </c>
      <c r="O964" s="2">
        <v>40.89</v>
      </c>
      <c r="P964" s="2">
        <v>1</v>
      </c>
      <c r="Q964" s="2">
        <f t="shared" si="105"/>
        <v>40.89</v>
      </c>
      <c r="R964" s="2">
        <v>17.049999239999998</v>
      </c>
      <c r="S964" s="2">
        <f t="shared" si="109"/>
        <v>23.840000760000002</v>
      </c>
      <c r="T964" s="2">
        <f t="shared" si="110"/>
        <v>17.049999239999998</v>
      </c>
      <c r="U964" t="str">
        <f t="shared" si="111"/>
        <v>Oct</v>
      </c>
    </row>
    <row r="965" spans="1:21" x14ac:dyDescent="0.3">
      <c r="A965">
        <v>53231</v>
      </c>
      <c r="B965" s="1">
        <v>43746</v>
      </c>
      <c r="C965" s="1" t="str">
        <f t="shared" si="106"/>
        <v>08-Oct-19</v>
      </c>
      <c r="D965" s="1" t="str">
        <f t="shared" si="107"/>
        <v>Tuesday</v>
      </c>
      <c r="E965" s="1" t="str">
        <f t="shared" si="108"/>
        <v>Weekday</v>
      </c>
      <c r="F965">
        <v>5375</v>
      </c>
      <c r="G965" t="s">
        <v>377</v>
      </c>
      <c r="H965" t="s">
        <v>34</v>
      </c>
      <c r="I965" t="s">
        <v>2</v>
      </c>
      <c r="J965" t="s">
        <v>3</v>
      </c>
      <c r="K965" t="s">
        <v>44</v>
      </c>
      <c r="L965" t="s">
        <v>520</v>
      </c>
      <c r="M965">
        <v>572</v>
      </c>
      <c r="N965" t="s">
        <v>65</v>
      </c>
      <c r="O965" s="2">
        <v>165</v>
      </c>
      <c r="P965" s="2">
        <v>2</v>
      </c>
      <c r="Q965" s="2">
        <f t="shared" si="105"/>
        <v>330</v>
      </c>
      <c r="R965" s="2">
        <v>174.42000007600001</v>
      </c>
      <c r="S965" s="2">
        <f t="shared" si="109"/>
        <v>155.57999992399999</v>
      </c>
      <c r="T965" s="2">
        <f t="shared" si="110"/>
        <v>87.210000038000004</v>
      </c>
      <c r="U965" t="str">
        <f t="shared" si="111"/>
        <v>Oct</v>
      </c>
    </row>
    <row r="966" spans="1:21" x14ac:dyDescent="0.3">
      <c r="A966">
        <v>60868</v>
      </c>
      <c r="B966" s="1">
        <v>43745</v>
      </c>
      <c r="C966" s="1" t="str">
        <f t="shared" si="106"/>
        <v>07-Oct-19</v>
      </c>
      <c r="D966" s="1" t="str">
        <f t="shared" si="107"/>
        <v>Monday</v>
      </c>
      <c r="E966" s="1" t="str">
        <f t="shared" si="108"/>
        <v>Weekday</v>
      </c>
      <c r="F966">
        <v>11753</v>
      </c>
      <c r="G966" t="s">
        <v>725</v>
      </c>
      <c r="H966" t="s">
        <v>34</v>
      </c>
      <c r="I966" t="s">
        <v>2</v>
      </c>
      <c r="J966" t="s">
        <v>3</v>
      </c>
      <c r="K966" t="s">
        <v>44</v>
      </c>
      <c r="L966" t="s">
        <v>109</v>
      </c>
      <c r="M966">
        <v>627</v>
      </c>
      <c r="N966" t="s">
        <v>6</v>
      </c>
      <c r="O966" s="2">
        <v>165</v>
      </c>
      <c r="P966" s="2">
        <v>2</v>
      </c>
      <c r="Q966" s="2">
        <f t="shared" si="105"/>
        <v>330</v>
      </c>
      <c r="R966" s="2">
        <v>245.4600068</v>
      </c>
      <c r="S966" s="2">
        <f t="shared" si="109"/>
        <v>84.539993199999998</v>
      </c>
      <c r="T966" s="2">
        <f t="shared" si="110"/>
        <v>122.7300034</v>
      </c>
      <c r="U966" t="str">
        <f t="shared" si="111"/>
        <v>Oct</v>
      </c>
    </row>
    <row r="967" spans="1:21" x14ac:dyDescent="0.3">
      <c r="A967">
        <v>56618</v>
      </c>
      <c r="B967" s="1">
        <v>43744</v>
      </c>
      <c r="C967" s="1" t="str">
        <f t="shared" si="106"/>
        <v>06-Oct-19</v>
      </c>
      <c r="D967" s="1" t="str">
        <f t="shared" si="107"/>
        <v>Sunday</v>
      </c>
      <c r="E967" s="1" t="str">
        <f t="shared" si="108"/>
        <v>Weekend</v>
      </c>
      <c r="F967">
        <v>2329</v>
      </c>
      <c r="G967" t="s">
        <v>7</v>
      </c>
      <c r="H967" t="s">
        <v>726</v>
      </c>
      <c r="I967" t="s">
        <v>2</v>
      </c>
      <c r="J967" t="s">
        <v>3</v>
      </c>
      <c r="K967" t="s">
        <v>44</v>
      </c>
      <c r="L967" t="s">
        <v>42</v>
      </c>
      <c r="M967">
        <v>365</v>
      </c>
      <c r="N967" t="s">
        <v>10</v>
      </c>
      <c r="O967" s="2">
        <v>94.75</v>
      </c>
      <c r="P967" s="2">
        <v>2</v>
      </c>
      <c r="Q967" s="2">
        <f t="shared" si="105"/>
        <v>189.5</v>
      </c>
      <c r="R967" s="2">
        <v>61.139999400000001</v>
      </c>
      <c r="S967" s="2">
        <f t="shared" si="109"/>
        <v>128.36000060000001</v>
      </c>
      <c r="T967" s="2">
        <f t="shared" si="110"/>
        <v>30.5699997</v>
      </c>
      <c r="U967" t="str">
        <f t="shared" si="111"/>
        <v>Oct</v>
      </c>
    </row>
    <row r="968" spans="1:21" x14ac:dyDescent="0.3">
      <c r="A968">
        <v>58613</v>
      </c>
      <c r="B968" s="1">
        <v>43743</v>
      </c>
      <c r="C968" s="1" t="str">
        <f t="shared" si="106"/>
        <v>05-Oct-19</v>
      </c>
      <c r="D968" s="1" t="str">
        <f t="shared" si="107"/>
        <v>Saturday</v>
      </c>
      <c r="E968" s="1" t="str">
        <f t="shared" si="108"/>
        <v>Weekend</v>
      </c>
      <c r="F968">
        <v>8831</v>
      </c>
      <c r="G968" t="s">
        <v>7</v>
      </c>
      <c r="H968" t="s">
        <v>39</v>
      </c>
      <c r="I968" t="s">
        <v>27</v>
      </c>
      <c r="J968" t="s">
        <v>3</v>
      </c>
      <c r="K968" t="s">
        <v>4</v>
      </c>
      <c r="L968" t="s">
        <v>42</v>
      </c>
      <c r="M968">
        <v>365</v>
      </c>
      <c r="N968" t="s">
        <v>10</v>
      </c>
      <c r="O968" s="2">
        <v>94.75</v>
      </c>
      <c r="P968" s="2">
        <v>3</v>
      </c>
      <c r="Q968" s="2">
        <f t="shared" si="105"/>
        <v>284.25</v>
      </c>
      <c r="R968" s="2">
        <v>91.709999100000005</v>
      </c>
      <c r="S968" s="2">
        <f t="shared" si="109"/>
        <v>192.5400009</v>
      </c>
      <c r="T968" s="2">
        <f t="shared" si="110"/>
        <v>30.5699997</v>
      </c>
      <c r="U968" t="str">
        <f t="shared" si="111"/>
        <v>Oct</v>
      </c>
    </row>
    <row r="969" spans="1:21" x14ac:dyDescent="0.3">
      <c r="A969">
        <v>73101</v>
      </c>
      <c r="B969" s="1">
        <v>43741</v>
      </c>
      <c r="C969" s="1" t="str">
        <f t="shared" si="106"/>
        <v>03-Oct-19</v>
      </c>
      <c r="D969" s="1" t="str">
        <f t="shared" si="107"/>
        <v>Thursday</v>
      </c>
      <c r="E969" s="1" t="str">
        <f t="shared" si="108"/>
        <v>Weekday</v>
      </c>
      <c r="F969">
        <v>16654</v>
      </c>
      <c r="G969" t="s">
        <v>727</v>
      </c>
      <c r="H969" t="s">
        <v>63</v>
      </c>
      <c r="I969" t="s">
        <v>27</v>
      </c>
      <c r="J969" t="s">
        <v>3</v>
      </c>
      <c r="K969" t="s">
        <v>44</v>
      </c>
      <c r="L969" t="s">
        <v>13</v>
      </c>
      <c r="M969">
        <v>1360</v>
      </c>
      <c r="N969" t="s">
        <v>14</v>
      </c>
      <c r="O969" s="2">
        <v>370</v>
      </c>
      <c r="P969" s="2">
        <v>1</v>
      </c>
      <c r="Q969" s="2">
        <f t="shared" si="105"/>
        <v>370</v>
      </c>
      <c r="R969" s="2">
        <v>249.0899963</v>
      </c>
      <c r="S969" s="2">
        <f t="shared" si="109"/>
        <v>120.9100037</v>
      </c>
      <c r="T969" s="2">
        <f t="shared" si="110"/>
        <v>249.0899963</v>
      </c>
      <c r="U969" t="str">
        <f t="shared" si="111"/>
        <v>Oct</v>
      </c>
    </row>
    <row r="970" spans="1:21" x14ac:dyDescent="0.3">
      <c r="A970">
        <v>73102</v>
      </c>
      <c r="B970" s="1">
        <v>43740</v>
      </c>
      <c r="C970" s="1" t="str">
        <f t="shared" si="106"/>
        <v>02-Oct-19</v>
      </c>
      <c r="D970" s="1" t="str">
        <f t="shared" si="107"/>
        <v>Wednesday</v>
      </c>
      <c r="E970" s="1" t="str">
        <f t="shared" si="108"/>
        <v>Weekday</v>
      </c>
      <c r="F970">
        <v>16655</v>
      </c>
      <c r="G970" t="s">
        <v>728</v>
      </c>
      <c r="H970" t="s">
        <v>41</v>
      </c>
      <c r="I970" t="s">
        <v>2</v>
      </c>
      <c r="J970" t="s">
        <v>3</v>
      </c>
      <c r="K970" t="s">
        <v>4</v>
      </c>
      <c r="L970" t="s">
        <v>13</v>
      </c>
      <c r="M970">
        <v>1360</v>
      </c>
      <c r="N970" t="s">
        <v>14</v>
      </c>
      <c r="O970" s="2">
        <v>370</v>
      </c>
      <c r="P970" s="2">
        <v>1</v>
      </c>
      <c r="Q970" s="2">
        <f t="shared" si="105"/>
        <v>370</v>
      </c>
      <c r="R970" s="2">
        <v>249.0899963</v>
      </c>
      <c r="S970" s="2">
        <f t="shared" si="109"/>
        <v>120.9100037</v>
      </c>
      <c r="T970" s="2">
        <f t="shared" si="110"/>
        <v>249.0899963</v>
      </c>
      <c r="U970" t="str">
        <f t="shared" si="111"/>
        <v>Oct</v>
      </c>
    </row>
    <row r="971" spans="1:21" x14ac:dyDescent="0.3">
      <c r="A971">
        <v>73103</v>
      </c>
      <c r="B971" s="1">
        <v>43739</v>
      </c>
      <c r="C971" s="1" t="str">
        <f t="shared" si="106"/>
        <v>01-Oct-19</v>
      </c>
      <c r="D971" s="1" t="str">
        <f t="shared" si="107"/>
        <v>Tuesday</v>
      </c>
      <c r="E971" s="1" t="str">
        <f t="shared" si="108"/>
        <v>Weekday</v>
      </c>
      <c r="F971">
        <v>16656</v>
      </c>
      <c r="G971" t="s">
        <v>729</v>
      </c>
      <c r="H971" t="s">
        <v>146</v>
      </c>
      <c r="I971" t="s">
        <v>27</v>
      </c>
      <c r="J971" t="s">
        <v>28</v>
      </c>
      <c r="K971" t="s">
        <v>4</v>
      </c>
      <c r="L971" t="s">
        <v>13</v>
      </c>
      <c r="M971">
        <v>1360</v>
      </c>
      <c r="N971" t="s">
        <v>14</v>
      </c>
      <c r="O971" s="2">
        <v>370</v>
      </c>
      <c r="P971" s="2">
        <v>1</v>
      </c>
      <c r="Q971" s="2">
        <f t="shared" si="105"/>
        <v>370</v>
      </c>
      <c r="R971" s="2">
        <v>249.0899963</v>
      </c>
      <c r="S971" s="2">
        <f t="shared" si="109"/>
        <v>120.9100037</v>
      </c>
      <c r="T971" s="2">
        <f t="shared" si="110"/>
        <v>249.0899963</v>
      </c>
      <c r="U971" t="str">
        <f t="shared" si="111"/>
        <v>Oct</v>
      </c>
    </row>
    <row r="972" spans="1:21" x14ac:dyDescent="0.3">
      <c r="A972">
        <v>54128</v>
      </c>
      <c r="B972" s="1">
        <v>43739</v>
      </c>
      <c r="C972" s="1" t="str">
        <f t="shared" si="106"/>
        <v>01-Oct-19</v>
      </c>
      <c r="D972" s="1" t="str">
        <f t="shared" si="107"/>
        <v>Tuesday</v>
      </c>
      <c r="E972" s="1" t="str">
        <f t="shared" si="108"/>
        <v>Weekday</v>
      </c>
      <c r="F972">
        <v>8986</v>
      </c>
      <c r="G972" t="s">
        <v>7</v>
      </c>
      <c r="H972" t="s">
        <v>39</v>
      </c>
      <c r="I972" t="s">
        <v>27</v>
      </c>
      <c r="J972" t="s">
        <v>3</v>
      </c>
      <c r="K972" t="s">
        <v>4</v>
      </c>
      <c r="L972" t="s">
        <v>61</v>
      </c>
      <c r="M972">
        <v>823</v>
      </c>
      <c r="N972" t="s">
        <v>6</v>
      </c>
      <c r="O972" s="2">
        <v>64.989999999999995</v>
      </c>
      <c r="P972" s="2">
        <v>4</v>
      </c>
      <c r="Q972" s="2">
        <f t="shared" si="105"/>
        <v>259.95999999999998</v>
      </c>
      <c r="R972" s="2">
        <v>170.24000548000001</v>
      </c>
      <c r="S972" s="2">
        <f t="shared" si="109"/>
        <v>89.719994519999972</v>
      </c>
      <c r="T972" s="2">
        <f t="shared" si="110"/>
        <v>42.560001370000002</v>
      </c>
      <c r="U972" t="str">
        <f t="shared" si="111"/>
        <v>Oct</v>
      </c>
    </row>
    <row r="973" spans="1:21" x14ac:dyDescent="0.3">
      <c r="A973">
        <v>73104</v>
      </c>
      <c r="B973" s="1">
        <v>43738</v>
      </c>
      <c r="C973" s="1" t="str">
        <f t="shared" si="106"/>
        <v>30-Sep-19</v>
      </c>
      <c r="D973" s="1" t="str">
        <f t="shared" si="107"/>
        <v>Monday</v>
      </c>
      <c r="E973" s="1" t="str">
        <f t="shared" si="108"/>
        <v>Weekday</v>
      </c>
      <c r="F973">
        <v>16657</v>
      </c>
      <c r="G973" t="s">
        <v>730</v>
      </c>
      <c r="H973" t="s">
        <v>34</v>
      </c>
      <c r="I973" t="s">
        <v>2</v>
      </c>
      <c r="J973" t="s">
        <v>3</v>
      </c>
      <c r="K973" t="s">
        <v>4</v>
      </c>
      <c r="L973" t="s">
        <v>13</v>
      </c>
      <c r="M973">
        <v>1360</v>
      </c>
      <c r="N973" t="s">
        <v>14</v>
      </c>
      <c r="O973" s="2">
        <v>370</v>
      </c>
      <c r="P973" s="2">
        <v>1</v>
      </c>
      <c r="Q973" s="2">
        <f t="shared" si="105"/>
        <v>370</v>
      </c>
      <c r="R973" s="2">
        <v>249.0899963</v>
      </c>
      <c r="S973" s="2">
        <f t="shared" si="109"/>
        <v>120.9100037</v>
      </c>
      <c r="T973" s="2">
        <f t="shared" si="110"/>
        <v>249.0899963</v>
      </c>
      <c r="U973" t="str">
        <f t="shared" si="111"/>
        <v>Sep</v>
      </c>
    </row>
    <row r="974" spans="1:21" x14ac:dyDescent="0.3">
      <c r="A974">
        <v>73105</v>
      </c>
      <c r="B974" s="1">
        <v>43737</v>
      </c>
      <c r="C974" s="1" t="str">
        <f t="shared" si="106"/>
        <v>29-Sep-19</v>
      </c>
      <c r="D974" s="1" t="str">
        <f t="shared" si="107"/>
        <v>Sunday</v>
      </c>
      <c r="E974" s="1" t="str">
        <f t="shared" si="108"/>
        <v>Weekend</v>
      </c>
      <c r="F974">
        <v>16658</v>
      </c>
      <c r="G974" t="s">
        <v>731</v>
      </c>
      <c r="H974" t="s">
        <v>732</v>
      </c>
      <c r="I974" t="s">
        <v>2</v>
      </c>
      <c r="J974" t="s">
        <v>3</v>
      </c>
      <c r="K974" t="s">
        <v>44</v>
      </c>
      <c r="L974" t="s">
        <v>13</v>
      </c>
      <c r="M974">
        <v>1360</v>
      </c>
      <c r="N974" t="s">
        <v>14</v>
      </c>
      <c r="O974" s="2">
        <v>370</v>
      </c>
      <c r="P974" s="2">
        <v>1</v>
      </c>
      <c r="Q974" s="2">
        <f t="shared" si="105"/>
        <v>370</v>
      </c>
      <c r="R974" s="2">
        <v>249.0899963</v>
      </c>
      <c r="S974" s="2">
        <f t="shared" si="109"/>
        <v>120.9100037</v>
      </c>
      <c r="T974" s="2">
        <f t="shared" si="110"/>
        <v>249.0899963</v>
      </c>
      <c r="U974" t="str">
        <f t="shared" si="111"/>
        <v>Sep</v>
      </c>
    </row>
    <row r="975" spans="1:21" x14ac:dyDescent="0.3">
      <c r="A975">
        <v>73106</v>
      </c>
      <c r="B975" s="1">
        <v>43736</v>
      </c>
      <c r="C975" s="1" t="str">
        <f t="shared" si="106"/>
        <v>28-Sep-19</v>
      </c>
      <c r="D975" s="1" t="str">
        <f t="shared" si="107"/>
        <v>Saturday</v>
      </c>
      <c r="E975" s="1" t="str">
        <f t="shared" si="108"/>
        <v>Weekend</v>
      </c>
      <c r="F975">
        <v>16659</v>
      </c>
      <c r="G975" t="s">
        <v>228</v>
      </c>
      <c r="H975" t="s">
        <v>63</v>
      </c>
      <c r="I975" t="s">
        <v>27</v>
      </c>
      <c r="J975" t="s">
        <v>3</v>
      </c>
      <c r="K975" t="s">
        <v>4</v>
      </c>
      <c r="L975" t="s">
        <v>13</v>
      </c>
      <c r="M975">
        <v>1360</v>
      </c>
      <c r="N975" t="s">
        <v>14</v>
      </c>
      <c r="O975" s="2">
        <v>370</v>
      </c>
      <c r="P975" s="2">
        <v>1</v>
      </c>
      <c r="Q975" s="2">
        <f t="shared" si="105"/>
        <v>370</v>
      </c>
      <c r="R975" s="2">
        <v>249.0899963</v>
      </c>
      <c r="S975" s="2">
        <f t="shared" si="109"/>
        <v>120.9100037</v>
      </c>
      <c r="T975" s="2">
        <f t="shared" si="110"/>
        <v>249.0899963</v>
      </c>
      <c r="U975" t="str">
        <f t="shared" si="111"/>
        <v>Sep</v>
      </c>
    </row>
    <row r="976" spans="1:21" x14ac:dyDescent="0.3">
      <c r="A976">
        <v>73107</v>
      </c>
      <c r="B976" s="1">
        <v>43735</v>
      </c>
      <c r="C976" s="1" t="str">
        <f t="shared" si="106"/>
        <v>27-Sep-19</v>
      </c>
      <c r="D976" s="1" t="str">
        <f t="shared" si="107"/>
        <v>Friday</v>
      </c>
      <c r="E976" s="1" t="str">
        <f t="shared" si="108"/>
        <v>Weekday</v>
      </c>
      <c r="F976">
        <v>16660</v>
      </c>
      <c r="G976" t="s">
        <v>733</v>
      </c>
      <c r="H976" t="s">
        <v>50</v>
      </c>
      <c r="I976" t="s">
        <v>2</v>
      </c>
      <c r="J976" t="s">
        <v>3</v>
      </c>
      <c r="K976" t="s">
        <v>4</v>
      </c>
      <c r="L976" t="s">
        <v>13</v>
      </c>
      <c r="M976">
        <v>1360</v>
      </c>
      <c r="N976" t="s">
        <v>14</v>
      </c>
      <c r="O976" s="2">
        <v>370</v>
      </c>
      <c r="P976" s="2">
        <v>1</v>
      </c>
      <c r="Q976" s="2">
        <f t="shared" si="105"/>
        <v>370</v>
      </c>
      <c r="R976" s="2">
        <v>249.0899963</v>
      </c>
      <c r="S976" s="2">
        <f t="shared" si="109"/>
        <v>120.9100037</v>
      </c>
      <c r="T976" s="2">
        <f t="shared" si="110"/>
        <v>249.0899963</v>
      </c>
      <c r="U976" t="str">
        <f t="shared" si="111"/>
        <v>Sep</v>
      </c>
    </row>
    <row r="977" spans="1:21" x14ac:dyDescent="0.3">
      <c r="A977">
        <v>73108</v>
      </c>
      <c r="B977" s="1">
        <v>43734</v>
      </c>
      <c r="C977" s="1" t="str">
        <f t="shared" si="106"/>
        <v>26-Sep-19</v>
      </c>
      <c r="D977" s="1" t="str">
        <f t="shared" si="107"/>
        <v>Thursday</v>
      </c>
      <c r="E977" s="1" t="str">
        <f t="shared" si="108"/>
        <v>Weekday</v>
      </c>
      <c r="F977">
        <v>16661</v>
      </c>
      <c r="G977" t="s">
        <v>734</v>
      </c>
      <c r="H977" t="s">
        <v>34</v>
      </c>
      <c r="I977" t="s">
        <v>2</v>
      </c>
      <c r="J977" t="s">
        <v>3</v>
      </c>
      <c r="K977" t="s">
        <v>4</v>
      </c>
      <c r="L977" t="s">
        <v>13</v>
      </c>
      <c r="M977">
        <v>1360</v>
      </c>
      <c r="N977" t="s">
        <v>14</v>
      </c>
      <c r="O977" s="2">
        <v>370</v>
      </c>
      <c r="P977" s="2">
        <v>1</v>
      </c>
      <c r="Q977" s="2">
        <f t="shared" si="105"/>
        <v>370</v>
      </c>
      <c r="R977" s="2">
        <v>249.0899963</v>
      </c>
      <c r="S977" s="2">
        <f t="shared" si="109"/>
        <v>120.9100037</v>
      </c>
      <c r="T977" s="2">
        <f t="shared" si="110"/>
        <v>249.0899963</v>
      </c>
      <c r="U977" t="str">
        <f t="shared" si="111"/>
        <v>Sep</v>
      </c>
    </row>
    <row r="978" spans="1:21" x14ac:dyDescent="0.3">
      <c r="A978">
        <v>73109</v>
      </c>
      <c r="B978" s="1">
        <v>43733</v>
      </c>
      <c r="C978" s="1" t="str">
        <f t="shared" si="106"/>
        <v>25-Sep-19</v>
      </c>
      <c r="D978" s="1" t="str">
        <f t="shared" si="107"/>
        <v>Wednesday</v>
      </c>
      <c r="E978" s="1" t="str">
        <f t="shared" si="108"/>
        <v>Weekday</v>
      </c>
      <c r="F978">
        <v>16662</v>
      </c>
      <c r="G978" t="s">
        <v>280</v>
      </c>
      <c r="H978" t="s">
        <v>735</v>
      </c>
      <c r="I978" t="s">
        <v>2</v>
      </c>
      <c r="J978" t="s">
        <v>3</v>
      </c>
      <c r="K978" t="s">
        <v>44</v>
      </c>
      <c r="L978" t="s">
        <v>13</v>
      </c>
      <c r="M978">
        <v>1360</v>
      </c>
      <c r="N978" t="s">
        <v>14</v>
      </c>
      <c r="O978" s="2">
        <v>370</v>
      </c>
      <c r="P978" s="2">
        <v>1</v>
      </c>
      <c r="Q978" s="2">
        <f t="shared" si="105"/>
        <v>370</v>
      </c>
      <c r="R978" s="2">
        <v>249.0899963</v>
      </c>
      <c r="S978" s="2">
        <f t="shared" si="109"/>
        <v>120.9100037</v>
      </c>
      <c r="T978" s="2">
        <f t="shared" si="110"/>
        <v>249.0899963</v>
      </c>
      <c r="U978" t="str">
        <f t="shared" si="111"/>
        <v>Sep</v>
      </c>
    </row>
    <row r="979" spans="1:21" x14ac:dyDescent="0.3">
      <c r="A979">
        <v>73110</v>
      </c>
      <c r="B979" s="1">
        <v>43732</v>
      </c>
      <c r="C979" s="1" t="str">
        <f t="shared" si="106"/>
        <v>24-Sep-19</v>
      </c>
      <c r="D979" s="1" t="str">
        <f t="shared" si="107"/>
        <v>Tuesday</v>
      </c>
      <c r="E979" s="1" t="str">
        <f t="shared" si="108"/>
        <v>Weekday</v>
      </c>
      <c r="F979">
        <v>16663</v>
      </c>
      <c r="G979" t="s">
        <v>38</v>
      </c>
      <c r="H979" t="s">
        <v>63</v>
      </c>
      <c r="I979" t="s">
        <v>27</v>
      </c>
      <c r="J979" t="s">
        <v>3</v>
      </c>
      <c r="K979" t="s">
        <v>4</v>
      </c>
      <c r="L979" t="s">
        <v>13</v>
      </c>
      <c r="M979">
        <v>1360</v>
      </c>
      <c r="N979" t="s">
        <v>14</v>
      </c>
      <c r="O979" s="2">
        <v>370</v>
      </c>
      <c r="P979" s="2">
        <v>1</v>
      </c>
      <c r="Q979" s="2">
        <f t="shared" si="105"/>
        <v>370</v>
      </c>
      <c r="R979" s="2">
        <v>249.0899963</v>
      </c>
      <c r="S979" s="2">
        <f t="shared" si="109"/>
        <v>120.9100037</v>
      </c>
      <c r="T979" s="2">
        <f t="shared" si="110"/>
        <v>249.0899963</v>
      </c>
      <c r="U979" t="str">
        <f t="shared" si="111"/>
        <v>Sep</v>
      </c>
    </row>
    <row r="980" spans="1:21" x14ac:dyDescent="0.3">
      <c r="A980">
        <v>16811</v>
      </c>
      <c r="B980" s="1">
        <v>43731</v>
      </c>
      <c r="C980" s="1" t="str">
        <f t="shared" si="106"/>
        <v>23-Sep-19</v>
      </c>
      <c r="D980" s="1" t="str">
        <f t="shared" si="107"/>
        <v>Monday</v>
      </c>
      <c r="E980" s="1" t="str">
        <f t="shared" si="108"/>
        <v>Weekday</v>
      </c>
      <c r="F980">
        <v>6906</v>
      </c>
      <c r="G980" t="s">
        <v>401</v>
      </c>
      <c r="H980" t="s">
        <v>217</v>
      </c>
      <c r="I980" t="s">
        <v>2</v>
      </c>
      <c r="J980" t="s">
        <v>3</v>
      </c>
      <c r="K980" t="s">
        <v>44</v>
      </c>
      <c r="L980" t="s">
        <v>85</v>
      </c>
      <c r="M980">
        <v>502</v>
      </c>
      <c r="N980" t="s">
        <v>65</v>
      </c>
      <c r="O980" s="2">
        <v>65</v>
      </c>
      <c r="P980" s="2">
        <v>4</v>
      </c>
      <c r="Q980" s="2">
        <f t="shared" si="105"/>
        <v>260</v>
      </c>
      <c r="R980" s="2">
        <v>134.39999388000001</v>
      </c>
      <c r="S980" s="2">
        <f t="shared" si="109"/>
        <v>125.60000611999999</v>
      </c>
      <c r="T980" s="2">
        <f t="shared" si="110"/>
        <v>33.599998470000003</v>
      </c>
      <c r="U980" t="str">
        <f t="shared" si="111"/>
        <v>Sep</v>
      </c>
    </row>
    <row r="981" spans="1:21" x14ac:dyDescent="0.3">
      <c r="A981">
        <v>74451</v>
      </c>
      <c r="B981" s="1">
        <v>43730</v>
      </c>
      <c r="C981" s="1" t="str">
        <f t="shared" si="106"/>
        <v>22-Sep-19</v>
      </c>
      <c r="D981" s="1" t="str">
        <f t="shared" si="107"/>
        <v>Sunday</v>
      </c>
      <c r="E981" s="1" t="str">
        <f t="shared" si="108"/>
        <v>Weekend</v>
      </c>
      <c r="F981">
        <v>18004</v>
      </c>
      <c r="G981" t="s">
        <v>736</v>
      </c>
      <c r="H981" t="s">
        <v>18</v>
      </c>
      <c r="I981" t="s">
        <v>2</v>
      </c>
      <c r="J981" t="s">
        <v>3</v>
      </c>
      <c r="K981" t="s">
        <v>4</v>
      </c>
      <c r="L981" t="s">
        <v>156</v>
      </c>
      <c r="M981">
        <v>1350</v>
      </c>
      <c r="N981" t="s">
        <v>65</v>
      </c>
      <c r="O981" s="2">
        <v>22.74</v>
      </c>
      <c r="P981" s="2">
        <v>1</v>
      </c>
      <c r="Q981" s="2">
        <f t="shared" si="105"/>
        <v>22.74</v>
      </c>
      <c r="R981" s="2">
        <v>14.6999969</v>
      </c>
      <c r="S981" s="2">
        <f t="shared" si="109"/>
        <v>8.0400030999999981</v>
      </c>
      <c r="T981" s="2">
        <f t="shared" si="110"/>
        <v>14.6999969</v>
      </c>
      <c r="U981" t="str">
        <f t="shared" si="111"/>
        <v>Sep</v>
      </c>
    </row>
    <row r="982" spans="1:21" x14ac:dyDescent="0.3">
      <c r="A982">
        <v>62596</v>
      </c>
      <c r="B982" s="1">
        <v>43730</v>
      </c>
      <c r="C982" s="1" t="str">
        <f t="shared" si="106"/>
        <v>22-Sep-19</v>
      </c>
      <c r="D982" s="1" t="str">
        <f t="shared" si="107"/>
        <v>Sunday</v>
      </c>
      <c r="E982" s="1" t="str">
        <f t="shared" si="108"/>
        <v>Weekend</v>
      </c>
      <c r="F982">
        <v>5979</v>
      </c>
      <c r="G982" t="s">
        <v>737</v>
      </c>
      <c r="H982" t="s">
        <v>738</v>
      </c>
      <c r="I982" t="s">
        <v>2</v>
      </c>
      <c r="J982" t="s">
        <v>3</v>
      </c>
      <c r="K982" t="s">
        <v>44</v>
      </c>
      <c r="L982" t="s">
        <v>109</v>
      </c>
      <c r="M982">
        <v>627</v>
      </c>
      <c r="N982" t="s">
        <v>6</v>
      </c>
      <c r="O982" s="2">
        <v>165</v>
      </c>
      <c r="P982" s="2">
        <v>4</v>
      </c>
      <c r="Q982" s="2">
        <f t="shared" si="105"/>
        <v>660</v>
      </c>
      <c r="R982" s="2">
        <v>490.9200136</v>
      </c>
      <c r="S982" s="2">
        <f t="shared" si="109"/>
        <v>169.0799864</v>
      </c>
      <c r="T982" s="2">
        <f t="shared" si="110"/>
        <v>122.7300034</v>
      </c>
      <c r="U982" t="str">
        <f t="shared" si="111"/>
        <v>Sep</v>
      </c>
    </row>
    <row r="983" spans="1:21" x14ac:dyDescent="0.3">
      <c r="A983">
        <v>68111</v>
      </c>
      <c r="B983" s="1">
        <v>43729</v>
      </c>
      <c r="C983" s="1" t="str">
        <f t="shared" si="106"/>
        <v>21-Sep-19</v>
      </c>
      <c r="D983" s="1" t="str">
        <f t="shared" si="107"/>
        <v>Saturday</v>
      </c>
      <c r="E983" s="1" t="str">
        <f t="shared" si="108"/>
        <v>Weekend</v>
      </c>
      <c r="F983">
        <v>9107</v>
      </c>
      <c r="G983" t="s">
        <v>739</v>
      </c>
      <c r="H983" t="s">
        <v>34</v>
      </c>
      <c r="I983" t="s">
        <v>2</v>
      </c>
      <c r="J983" t="s">
        <v>3</v>
      </c>
      <c r="K983" t="s">
        <v>44</v>
      </c>
      <c r="L983" t="s">
        <v>109</v>
      </c>
      <c r="M983">
        <v>627</v>
      </c>
      <c r="N983" t="s">
        <v>6</v>
      </c>
      <c r="O983" s="2">
        <v>165</v>
      </c>
      <c r="P983" s="2">
        <v>4</v>
      </c>
      <c r="Q983" s="2">
        <f t="shared" si="105"/>
        <v>660</v>
      </c>
      <c r="R983" s="2">
        <v>490.9200136</v>
      </c>
      <c r="S983" s="2">
        <f t="shared" si="109"/>
        <v>169.0799864</v>
      </c>
      <c r="T983" s="2">
        <f t="shared" si="110"/>
        <v>122.7300034</v>
      </c>
      <c r="U983" t="str">
        <f t="shared" si="111"/>
        <v>Sep</v>
      </c>
    </row>
    <row r="984" spans="1:21" x14ac:dyDescent="0.3">
      <c r="A984">
        <v>67892</v>
      </c>
      <c r="B984" s="1">
        <v>43726</v>
      </c>
      <c r="C984" s="1" t="str">
        <f t="shared" si="106"/>
        <v>18-Sep-19</v>
      </c>
      <c r="D984" s="1" t="str">
        <f t="shared" si="107"/>
        <v>Wednesday</v>
      </c>
      <c r="E984" s="1" t="str">
        <f t="shared" si="108"/>
        <v>Weekday</v>
      </c>
      <c r="F984">
        <v>3182</v>
      </c>
      <c r="G984" t="s">
        <v>7</v>
      </c>
      <c r="H984" t="s">
        <v>30</v>
      </c>
      <c r="I984" t="s">
        <v>27</v>
      </c>
      <c r="J984" t="s">
        <v>3</v>
      </c>
      <c r="K984" t="s">
        <v>4</v>
      </c>
      <c r="L984" t="s">
        <v>85</v>
      </c>
      <c r="M984">
        <v>502</v>
      </c>
      <c r="N984" t="s">
        <v>65</v>
      </c>
      <c r="O984" s="2">
        <v>65</v>
      </c>
      <c r="P984" s="2">
        <v>3</v>
      </c>
      <c r="Q984" s="2">
        <f t="shared" si="105"/>
        <v>195</v>
      </c>
      <c r="R984" s="2">
        <v>100.79999541000001</v>
      </c>
      <c r="S984" s="2">
        <f t="shared" si="109"/>
        <v>94.200004589999992</v>
      </c>
      <c r="T984" s="2">
        <f t="shared" si="110"/>
        <v>33.599998470000003</v>
      </c>
      <c r="U984" t="str">
        <f t="shared" si="111"/>
        <v>Sep</v>
      </c>
    </row>
    <row r="985" spans="1:21" x14ac:dyDescent="0.3">
      <c r="A985">
        <v>67034</v>
      </c>
      <c r="B985" s="1">
        <v>43719</v>
      </c>
      <c r="C985" s="1" t="str">
        <f t="shared" si="106"/>
        <v>11-Sep-19</v>
      </c>
      <c r="D985" s="1" t="str">
        <f t="shared" si="107"/>
        <v>Wednesday</v>
      </c>
      <c r="E985" s="1" t="str">
        <f t="shared" si="108"/>
        <v>Weekday</v>
      </c>
      <c r="F985">
        <v>1158</v>
      </c>
      <c r="G985" t="s">
        <v>740</v>
      </c>
      <c r="H985" t="s">
        <v>30</v>
      </c>
      <c r="I985" t="s">
        <v>27</v>
      </c>
      <c r="J985" t="s">
        <v>28</v>
      </c>
      <c r="K985" t="s">
        <v>4</v>
      </c>
      <c r="L985" t="s">
        <v>1080</v>
      </c>
      <c r="M985">
        <v>311</v>
      </c>
      <c r="N985" t="s">
        <v>1077</v>
      </c>
      <c r="O985" s="2">
        <v>39.99</v>
      </c>
      <c r="P985" s="2">
        <v>1</v>
      </c>
      <c r="Q985" s="2">
        <f t="shared" si="105"/>
        <v>39.99</v>
      </c>
      <c r="R985" s="2">
        <v>28.02999878</v>
      </c>
      <c r="S985" s="2">
        <f t="shared" si="109"/>
        <v>11.960001220000002</v>
      </c>
      <c r="T985" s="2">
        <f t="shared" si="110"/>
        <v>28.02999878</v>
      </c>
      <c r="U985" t="str">
        <f t="shared" si="111"/>
        <v>Sep</v>
      </c>
    </row>
    <row r="986" spans="1:21" x14ac:dyDescent="0.3">
      <c r="A986">
        <v>12828</v>
      </c>
      <c r="B986" s="1">
        <v>43718</v>
      </c>
      <c r="C986" s="1" t="str">
        <f t="shared" si="106"/>
        <v>10-Sep-19</v>
      </c>
      <c r="D986" s="1" t="str">
        <f t="shared" si="107"/>
        <v>Tuesday</v>
      </c>
      <c r="E986" s="1" t="str">
        <f t="shared" si="108"/>
        <v>Weekday</v>
      </c>
      <c r="F986">
        <v>9</v>
      </c>
      <c r="G986" t="s">
        <v>741</v>
      </c>
      <c r="H986" t="s">
        <v>30</v>
      </c>
      <c r="I986" t="s">
        <v>27</v>
      </c>
      <c r="J986" t="s">
        <v>28</v>
      </c>
      <c r="K986" t="s">
        <v>4</v>
      </c>
      <c r="L986" t="s">
        <v>742</v>
      </c>
      <c r="M986">
        <v>906</v>
      </c>
      <c r="N986" t="s">
        <v>6</v>
      </c>
      <c r="O986" s="2">
        <v>52.99</v>
      </c>
      <c r="P986" s="2">
        <v>1</v>
      </c>
      <c r="Q986" s="2">
        <f t="shared" si="105"/>
        <v>52.99</v>
      </c>
      <c r="R986" s="2">
        <v>35.86000061</v>
      </c>
      <c r="S986" s="2">
        <f t="shared" si="109"/>
        <v>17.129999390000002</v>
      </c>
      <c r="T986" s="2">
        <f t="shared" si="110"/>
        <v>35.86000061</v>
      </c>
      <c r="U986" t="str">
        <f t="shared" si="111"/>
        <v>Sep</v>
      </c>
    </row>
    <row r="987" spans="1:21" x14ac:dyDescent="0.3">
      <c r="A987">
        <v>47758</v>
      </c>
      <c r="B987" s="1">
        <v>43717</v>
      </c>
      <c r="C987" s="1" t="str">
        <f t="shared" si="106"/>
        <v>09-Sep-19</v>
      </c>
      <c r="D987" s="1" t="str">
        <f t="shared" si="107"/>
        <v>Monday</v>
      </c>
      <c r="E987" s="1" t="str">
        <f t="shared" si="108"/>
        <v>Weekday</v>
      </c>
      <c r="F987">
        <v>8293</v>
      </c>
      <c r="G987" t="s">
        <v>743</v>
      </c>
      <c r="H987" t="s">
        <v>30</v>
      </c>
      <c r="I987" t="s">
        <v>27</v>
      </c>
      <c r="J987" t="s">
        <v>28</v>
      </c>
      <c r="K987" t="s">
        <v>4</v>
      </c>
      <c r="L987" t="s">
        <v>16</v>
      </c>
      <c r="M987">
        <v>804</v>
      </c>
      <c r="N987" t="s">
        <v>6</v>
      </c>
      <c r="O987" s="2">
        <v>18.989999999999998</v>
      </c>
      <c r="P987" s="2">
        <v>1</v>
      </c>
      <c r="Q987" s="2">
        <f t="shared" si="105"/>
        <v>18.989999999999998</v>
      </c>
      <c r="R987" s="2">
        <v>11.8199997</v>
      </c>
      <c r="S987" s="2">
        <f t="shared" si="109"/>
        <v>7.1700002999999981</v>
      </c>
      <c r="T987" s="2">
        <f t="shared" si="110"/>
        <v>11.8199997</v>
      </c>
      <c r="U987" t="str">
        <f t="shared" si="111"/>
        <v>Sep</v>
      </c>
    </row>
    <row r="988" spans="1:21" x14ac:dyDescent="0.3">
      <c r="A988">
        <v>18156</v>
      </c>
      <c r="B988" s="1">
        <v>43716</v>
      </c>
      <c r="C988" s="1" t="str">
        <f t="shared" si="106"/>
        <v>08-Sep-19</v>
      </c>
      <c r="D988" s="1" t="str">
        <f t="shared" si="107"/>
        <v>Sunday</v>
      </c>
      <c r="E988" s="1" t="str">
        <f t="shared" si="108"/>
        <v>Weekend</v>
      </c>
      <c r="F988">
        <v>9265</v>
      </c>
      <c r="G988" t="s">
        <v>493</v>
      </c>
      <c r="H988" t="s">
        <v>155</v>
      </c>
      <c r="I988" t="s">
        <v>27</v>
      </c>
      <c r="J988" t="s">
        <v>28</v>
      </c>
      <c r="K988" t="s">
        <v>4</v>
      </c>
      <c r="L988" t="s">
        <v>85</v>
      </c>
      <c r="M988">
        <v>502</v>
      </c>
      <c r="N988" t="s">
        <v>65</v>
      </c>
      <c r="O988" s="2">
        <v>65</v>
      </c>
      <c r="P988" s="2">
        <v>1</v>
      </c>
      <c r="Q988" s="2">
        <f t="shared" si="105"/>
        <v>65</v>
      </c>
      <c r="R988" s="2">
        <v>33.599998470000003</v>
      </c>
      <c r="S988" s="2">
        <f t="shared" si="109"/>
        <v>31.400001529999997</v>
      </c>
      <c r="T988" s="2">
        <f t="shared" si="110"/>
        <v>33.599998470000003</v>
      </c>
      <c r="U988" t="str">
        <f t="shared" si="111"/>
        <v>Sep</v>
      </c>
    </row>
    <row r="989" spans="1:21" x14ac:dyDescent="0.3">
      <c r="A989">
        <v>66854</v>
      </c>
      <c r="B989" s="1">
        <v>43716</v>
      </c>
      <c r="C989" s="1" t="str">
        <f t="shared" si="106"/>
        <v>08-Sep-19</v>
      </c>
      <c r="D989" s="1" t="str">
        <f t="shared" si="107"/>
        <v>Sunday</v>
      </c>
      <c r="E989" s="1" t="str">
        <f t="shared" si="108"/>
        <v>Weekend</v>
      </c>
      <c r="F989">
        <v>40</v>
      </c>
      <c r="G989" t="s">
        <v>7</v>
      </c>
      <c r="H989" t="s">
        <v>329</v>
      </c>
      <c r="I989" t="s">
        <v>2</v>
      </c>
      <c r="J989" t="s">
        <v>3</v>
      </c>
      <c r="K989" t="s">
        <v>4</v>
      </c>
      <c r="L989" t="s">
        <v>67</v>
      </c>
      <c r="M989">
        <v>359</v>
      </c>
      <c r="N989" t="s">
        <v>65</v>
      </c>
      <c r="O989" s="2">
        <v>85</v>
      </c>
      <c r="P989" s="2">
        <v>5</v>
      </c>
      <c r="Q989" s="2">
        <f t="shared" si="105"/>
        <v>425</v>
      </c>
      <c r="R989" s="2">
        <v>221.800003</v>
      </c>
      <c r="S989" s="2">
        <f t="shared" si="109"/>
        <v>203.199997</v>
      </c>
      <c r="T989" s="2">
        <f t="shared" si="110"/>
        <v>44.360000599999999</v>
      </c>
      <c r="U989" t="str">
        <f t="shared" si="111"/>
        <v>Sep</v>
      </c>
    </row>
    <row r="990" spans="1:21" x14ac:dyDescent="0.3">
      <c r="A990">
        <v>19213</v>
      </c>
      <c r="B990" s="1">
        <v>43715</v>
      </c>
      <c r="C990" s="1" t="str">
        <f t="shared" si="106"/>
        <v>07-Sep-19</v>
      </c>
      <c r="D990" s="1" t="str">
        <f t="shared" si="107"/>
        <v>Saturday</v>
      </c>
      <c r="E990" s="1" t="str">
        <f t="shared" si="108"/>
        <v>Weekend</v>
      </c>
      <c r="F990">
        <v>3311</v>
      </c>
      <c r="G990" t="s">
        <v>384</v>
      </c>
      <c r="H990" t="s">
        <v>30</v>
      </c>
      <c r="I990" t="s">
        <v>27</v>
      </c>
      <c r="J990" t="s">
        <v>28</v>
      </c>
      <c r="K990" t="s">
        <v>4</v>
      </c>
      <c r="L990" t="s">
        <v>109</v>
      </c>
      <c r="M990">
        <v>627</v>
      </c>
      <c r="N990" t="s">
        <v>6</v>
      </c>
      <c r="O990" s="2">
        <v>165</v>
      </c>
      <c r="P990" s="2">
        <v>1</v>
      </c>
      <c r="Q990" s="2">
        <f t="shared" si="105"/>
        <v>165</v>
      </c>
      <c r="R990" s="2">
        <v>122.7300034</v>
      </c>
      <c r="S990" s="2">
        <f t="shared" si="109"/>
        <v>42.269996599999999</v>
      </c>
      <c r="T990" s="2">
        <f t="shared" si="110"/>
        <v>122.7300034</v>
      </c>
      <c r="U990" t="str">
        <f t="shared" si="111"/>
        <v>Sep</v>
      </c>
    </row>
    <row r="991" spans="1:21" x14ac:dyDescent="0.3">
      <c r="A991">
        <v>62795</v>
      </c>
      <c r="B991" s="1">
        <v>43714</v>
      </c>
      <c r="C991" s="1" t="str">
        <f t="shared" si="106"/>
        <v>06-Sep-19</v>
      </c>
      <c r="D991" s="1" t="str">
        <f t="shared" si="107"/>
        <v>Friday</v>
      </c>
      <c r="E991" s="1" t="str">
        <f t="shared" si="108"/>
        <v>Weekday</v>
      </c>
      <c r="F991">
        <v>10308</v>
      </c>
      <c r="G991" t="s">
        <v>7</v>
      </c>
      <c r="H991" t="s">
        <v>30</v>
      </c>
      <c r="I991" t="s">
        <v>27</v>
      </c>
      <c r="J991" t="s">
        <v>28</v>
      </c>
      <c r="K991" t="s">
        <v>4</v>
      </c>
      <c r="L991" t="s">
        <v>109</v>
      </c>
      <c r="M991">
        <v>627</v>
      </c>
      <c r="N991" t="s">
        <v>6</v>
      </c>
      <c r="O991" s="2">
        <v>165</v>
      </c>
      <c r="P991" s="2">
        <v>1</v>
      </c>
      <c r="Q991" s="2">
        <f t="shared" si="105"/>
        <v>165</v>
      </c>
      <c r="R991" s="2">
        <v>122.7300034</v>
      </c>
      <c r="S991" s="2">
        <f t="shared" si="109"/>
        <v>42.269996599999999</v>
      </c>
      <c r="T991" s="2">
        <f t="shared" si="110"/>
        <v>122.7300034</v>
      </c>
      <c r="U991" t="str">
        <f t="shared" si="111"/>
        <v>Sep</v>
      </c>
    </row>
    <row r="992" spans="1:21" x14ac:dyDescent="0.3">
      <c r="A992">
        <v>12415</v>
      </c>
      <c r="B992" s="1">
        <v>43713</v>
      </c>
      <c r="C992" s="1" t="str">
        <f t="shared" si="106"/>
        <v>05-Sep-19</v>
      </c>
      <c r="D992" s="1" t="str">
        <f t="shared" si="107"/>
        <v>Thursday</v>
      </c>
      <c r="E992" s="1" t="str">
        <f t="shared" si="108"/>
        <v>Weekday</v>
      </c>
      <c r="F992">
        <v>6320</v>
      </c>
      <c r="G992" t="s">
        <v>7</v>
      </c>
      <c r="H992" t="s">
        <v>30</v>
      </c>
      <c r="I992" t="s">
        <v>27</v>
      </c>
      <c r="J992" t="s">
        <v>28</v>
      </c>
      <c r="K992" t="s">
        <v>4</v>
      </c>
      <c r="L992" t="s">
        <v>438</v>
      </c>
      <c r="M992">
        <v>564</v>
      </c>
      <c r="N992" t="s">
        <v>10</v>
      </c>
      <c r="O992" s="2">
        <v>30</v>
      </c>
      <c r="P992" s="2">
        <v>1</v>
      </c>
      <c r="Q992" s="2">
        <f t="shared" si="105"/>
        <v>30</v>
      </c>
      <c r="R992" s="2">
        <v>18.530000690000001</v>
      </c>
      <c r="S992" s="2">
        <f t="shared" si="109"/>
        <v>11.469999309999999</v>
      </c>
      <c r="T992" s="2">
        <f t="shared" si="110"/>
        <v>18.530000690000001</v>
      </c>
      <c r="U992" t="str">
        <f t="shared" si="111"/>
        <v>Sep</v>
      </c>
    </row>
    <row r="993" spans="1:21" x14ac:dyDescent="0.3">
      <c r="A993">
        <v>11427</v>
      </c>
      <c r="B993" s="1">
        <v>43712</v>
      </c>
      <c r="C993" s="1" t="str">
        <f t="shared" si="106"/>
        <v>04-Sep-19</v>
      </c>
      <c r="D993" s="1" t="str">
        <f t="shared" si="107"/>
        <v>Wednesday</v>
      </c>
      <c r="E993" s="1" t="str">
        <f t="shared" si="108"/>
        <v>Weekday</v>
      </c>
      <c r="F993">
        <v>5480</v>
      </c>
      <c r="G993" t="s">
        <v>266</v>
      </c>
      <c r="H993" t="s">
        <v>30</v>
      </c>
      <c r="I993" t="s">
        <v>27</v>
      </c>
      <c r="J993" t="s">
        <v>28</v>
      </c>
      <c r="K993" t="s">
        <v>4</v>
      </c>
      <c r="L993" t="s">
        <v>109</v>
      </c>
      <c r="M993">
        <v>627</v>
      </c>
      <c r="N993" t="s">
        <v>6</v>
      </c>
      <c r="O993" s="2">
        <v>165</v>
      </c>
      <c r="P993" s="2">
        <v>1</v>
      </c>
      <c r="Q993" s="2">
        <f t="shared" si="105"/>
        <v>165</v>
      </c>
      <c r="R993" s="2">
        <v>122.7300034</v>
      </c>
      <c r="S993" s="2">
        <f t="shared" si="109"/>
        <v>42.269996599999999</v>
      </c>
      <c r="T993" s="2">
        <f t="shared" si="110"/>
        <v>122.7300034</v>
      </c>
      <c r="U993" t="str">
        <f t="shared" si="111"/>
        <v>Sep</v>
      </c>
    </row>
    <row r="994" spans="1:21" x14ac:dyDescent="0.3">
      <c r="A994">
        <v>17465</v>
      </c>
      <c r="B994" s="1">
        <v>43711</v>
      </c>
      <c r="C994" s="1" t="str">
        <f t="shared" si="106"/>
        <v>03-Sep-19</v>
      </c>
      <c r="D994" s="1" t="str">
        <f t="shared" si="107"/>
        <v>Tuesday</v>
      </c>
      <c r="E994" s="1" t="str">
        <f t="shared" si="108"/>
        <v>Weekday</v>
      </c>
      <c r="F994">
        <v>4293</v>
      </c>
      <c r="G994" t="s">
        <v>514</v>
      </c>
      <c r="H994" t="s">
        <v>30</v>
      </c>
      <c r="I994" t="s">
        <v>27</v>
      </c>
      <c r="J994" t="s">
        <v>28</v>
      </c>
      <c r="K994" t="s">
        <v>4</v>
      </c>
      <c r="L994" t="s">
        <v>85</v>
      </c>
      <c r="M994">
        <v>502</v>
      </c>
      <c r="N994" t="s">
        <v>65</v>
      </c>
      <c r="O994" s="2">
        <v>65</v>
      </c>
      <c r="P994" s="2">
        <v>1</v>
      </c>
      <c r="Q994" s="2">
        <f t="shared" si="105"/>
        <v>65</v>
      </c>
      <c r="R994" s="2">
        <v>33.599998470000003</v>
      </c>
      <c r="S994" s="2">
        <f t="shared" si="109"/>
        <v>31.400001529999997</v>
      </c>
      <c r="T994" s="2">
        <f t="shared" si="110"/>
        <v>33.599998470000003</v>
      </c>
      <c r="U994" t="str">
        <f t="shared" si="111"/>
        <v>Sep</v>
      </c>
    </row>
    <row r="995" spans="1:21" x14ac:dyDescent="0.3">
      <c r="A995">
        <v>18950</v>
      </c>
      <c r="B995" s="1">
        <v>43710</v>
      </c>
      <c r="C995" s="1" t="str">
        <f t="shared" si="106"/>
        <v>02-Sep-19</v>
      </c>
      <c r="D995" s="1" t="str">
        <f t="shared" si="107"/>
        <v>Monday</v>
      </c>
      <c r="E995" s="1" t="str">
        <f t="shared" si="108"/>
        <v>Weekday</v>
      </c>
      <c r="F995">
        <v>6428</v>
      </c>
      <c r="G995" t="s">
        <v>7</v>
      </c>
      <c r="H995" t="s">
        <v>30</v>
      </c>
      <c r="I995" t="s">
        <v>27</v>
      </c>
      <c r="J995" t="s">
        <v>28</v>
      </c>
      <c r="K995" t="s">
        <v>4</v>
      </c>
      <c r="L995" t="s">
        <v>109</v>
      </c>
      <c r="M995">
        <v>627</v>
      </c>
      <c r="N995" t="s">
        <v>6</v>
      </c>
      <c r="O995" s="2">
        <v>165</v>
      </c>
      <c r="P995" s="2">
        <v>1</v>
      </c>
      <c r="Q995" s="2">
        <f t="shared" si="105"/>
        <v>165</v>
      </c>
      <c r="R995" s="2">
        <v>122.7300034</v>
      </c>
      <c r="S995" s="2">
        <f t="shared" si="109"/>
        <v>42.269996599999999</v>
      </c>
      <c r="T995" s="2">
        <f t="shared" si="110"/>
        <v>122.7300034</v>
      </c>
      <c r="U995" t="str">
        <f t="shared" si="111"/>
        <v>Sep</v>
      </c>
    </row>
    <row r="996" spans="1:21" x14ac:dyDescent="0.3">
      <c r="A996">
        <v>67968</v>
      </c>
      <c r="B996" s="1">
        <v>43709</v>
      </c>
      <c r="C996" s="1" t="str">
        <f t="shared" si="106"/>
        <v>01-Sep-19</v>
      </c>
      <c r="D996" s="1" t="str">
        <f t="shared" si="107"/>
        <v>Sunday</v>
      </c>
      <c r="E996" s="1" t="str">
        <f t="shared" si="108"/>
        <v>Weekend</v>
      </c>
      <c r="F996">
        <v>2590</v>
      </c>
      <c r="G996" t="s">
        <v>744</v>
      </c>
      <c r="H996" t="s">
        <v>30</v>
      </c>
      <c r="I996" t="s">
        <v>27</v>
      </c>
      <c r="J996" t="s">
        <v>28</v>
      </c>
      <c r="K996" t="s">
        <v>4</v>
      </c>
      <c r="L996" t="s">
        <v>109</v>
      </c>
      <c r="M996">
        <v>627</v>
      </c>
      <c r="N996" t="s">
        <v>6</v>
      </c>
      <c r="O996" s="2">
        <v>165</v>
      </c>
      <c r="P996" s="2">
        <v>1</v>
      </c>
      <c r="Q996" s="2">
        <f t="shared" si="105"/>
        <v>165</v>
      </c>
      <c r="R996" s="2">
        <v>122.7300034</v>
      </c>
      <c r="S996" s="2">
        <f t="shared" si="109"/>
        <v>42.269996599999999</v>
      </c>
      <c r="T996" s="2">
        <f t="shared" si="110"/>
        <v>122.7300034</v>
      </c>
      <c r="U996" t="str">
        <f t="shared" si="111"/>
        <v>Sep</v>
      </c>
    </row>
    <row r="997" spans="1:21" x14ac:dyDescent="0.3">
      <c r="A997">
        <v>73164</v>
      </c>
      <c r="B997" s="1">
        <v>43708</v>
      </c>
      <c r="C997" s="1" t="str">
        <f t="shared" si="106"/>
        <v>31-Aug-19</v>
      </c>
      <c r="D997" s="1" t="str">
        <f t="shared" si="107"/>
        <v>Saturday</v>
      </c>
      <c r="E997" s="1" t="str">
        <f t="shared" si="108"/>
        <v>Weekend</v>
      </c>
      <c r="F997">
        <v>16717</v>
      </c>
      <c r="G997" t="s">
        <v>745</v>
      </c>
      <c r="H997" t="s">
        <v>150</v>
      </c>
      <c r="I997" t="s">
        <v>2</v>
      </c>
      <c r="J997" t="s">
        <v>3</v>
      </c>
      <c r="K997" t="s">
        <v>4</v>
      </c>
      <c r="L997" t="s">
        <v>13</v>
      </c>
      <c r="M997">
        <v>1360</v>
      </c>
      <c r="N997" t="s">
        <v>14</v>
      </c>
      <c r="O997" s="2">
        <v>370</v>
      </c>
      <c r="P997" s="2">
        <v>1</v>
      </c>
      <c r="Q997" s="2">
        <f t="shared" si="105"/>
        <v>370</v>
      </c>
      <c r="R997" s="2">
        <v>249.0899963</v>
      </c>
      <c r="S997" s="2">
        <f t="shared" si="109"/>
        <v>120.9100037</v>
      </c>
      <c r="T997" s="2">
        <f t="shared" si="110"/>
        <v>249.0899963</v>
      </c>
      <c r="U997" t="str">
        <f t="shared" si="111"/>
        <v>Aug</v>
      </c>
    </row>
    <row r="998" spans="1:21" x14ac:dyDescent="0.3">
      <c r="A998">
        <v>73165</v>
      </c>
      <c r="B998" s="1">
        <v>43707</v>
      </c>
      <c r="C998" s="1" t="str">
        <f t="shared" si="106"/>
        <v>30-Aug-19</v>
      </c>
      <c r="D998" s="1" t="str">
        <f t="shared" si="107"/>
        <v>Friday</v>
      </c>
      <c r="E998" s="1" t="str">
        <f t="shared" si="108"/>
        <v>Weekday</v>
      </c>
      <c r="F998">
        <v>16718</v>
      </c>
      <c r="G998" t="s">
        <v>114</v>
      </c>
      <c r="H998" t="s">
        <v>152</v>
      </c>
      <c r="I998" t="s">
        <v>2</v>
      </c>
      <c r="J998" t="s">
        <v>3</v>
      </c>
      <c r="K998" t="s">
        <v>44</v>
      </c>
      <c r="L998" t="s">
        <v>13</v>
      </c>
      <c r="M998">
        <v>1360</v>
      </c>
      <c r="N998" t="s">
        <v>14</v>
      </c>
      <c r="O998" s="2">
        <v>370</v>
      </c>
      <c r="P998" s="2">
        <v>1</v>
      </c>
      <c r="Q998" s="2">
        <f t="shared" si="105"/>
        <v>370</v>
      </c>
      <c r="R998" s="2">
        <v>249.0899963</v>
      </c>
      <c r="S998" s="2">
        <f t="shared" si="109"/>
        <v>120.9100037</v>
      </c>
      <c r="T998" s="2">
        <f t="shared" si="110"/>
        <v>249.0899963</v>
      </c>
      <c r="U998" t="str">
        <f t="shared" si="111"/>
        <v>Aug</v>
      </c>
    </row>
    <row r="999" spans="1:21" x14ac:dyDescent="0.3">
      <c r="A999">
        <v>73166</v>
      </c>
      <c r="B999" s="1">
        <v>43706</v>
      </c>
      <c r="C999" s="1" t="str">
        <f t="shared" si="106"/>
        <v>29-Aug-19</v>
      </c>
      <c r="D999" s="1" t="str">
        <f t="shared" si="107"/>
        <v>Thursday</v>
      </c>
      <c r="E999" s="1" t="str">
        <f t="shared" si="108"/>
        <v>Weekday</v>
      </c>
      <c r="F999">
        <v>16719</v>
      </c>
      <c r="G999" t="s">
        <v>328</v>
      </c>
      <c r="H999" t="s">
        <v>26</v>
      </c>
      <c r="I999" t="s">
        <v>27</v>
      </c>
      <c r="J999" t="s">
        <v>28</v>
      </c>
      <c r="K999" t="s">
        <v>29</v>
      </c>
      <c r="L999" t="s">
        <v>13</v>
      </c>
      <c r="M999">
        <v>1360</v>
      </c>
      <c r="N999" t="s">
        <v>14</v>
      </c>
      <c r="O999" s="2">
        <v>370</v>
      </c>
      <c r="P999" s="2">
        <v>1</v>
      </c>
      <c r="Q999" s="2">
        <f t="shared" si="105"/>
        <v>370</v>
      </c>
      <c r="R999" s="2">
        <v>249.0899963</v>
      </c>
      <c r="S999" s="2">
        <f t="shared" si="109"/>
        <v>120.9100037</v>
      </c>
      <c r="T999" s="2">
        <f t="shared" si="110"/>
        <v>249.0899963</v>
      </c>
      <c r="U999" t="str">
        <f t="shared" si="111"/>
        <v>Aug</v>
      </c>
    </row>
    <row r="1000" spans="1:21" x14ac:dyDescent="0.3">
      <c r="A1000">
        <v>73171</v>
      </c>
      <c r="B1000" s="1">
        <v>43706</v>
      </c>
      <c r="C1000" s="1" t="str">
        <f t="shared" si="106"/>
        <v>29-Aug-19</v>
      </c>
      <c r="D1000" s="1" t="str">
        <f t="shared" si="107"/>
        <v>Thursday</v>
      </c>
      <c r="E1000" s="1" t="str">
        <f t="shared" si="108"/>
        <v>Weekday</v>
      </c>
      <c r="F1000">
        <v>16724</v>
      </c>
      <c r="G1000" t="s">
        <v>746</v>
      </c>
      <c r="H1000" t="s">
        <v>655</v>
      </c>
      <c r="I1000" t="s">
        <v>2</v>
      </c>
      <c r="J1000" t="s">
        <v>3</v>
      </c>
      <c r="K1000" t="s">
        <v>4</v>
      </c>
      <c r="L1000" t="s">
        <v>13</v>
      </c>
      <c r="M1000">
        <v>1360</v>
      </c>
      <c r="N1000" t="s">
        <v>14</v>
      </c>
      <c r="O1000" s="2">
        <v>370</v>
      </c>
      <c r="P1000" s="2">
        <v>1</v>
      </c>
      <c r="Q1000" s="2">
        <f t="shared" si="105"/>
        <v>370</v>
      </c>
      <c r="R1000" s="2">
        <v>249.0899963</v>
      </c>
      <c r="S1000" s="2">
        <f t="shared" si="109"/>
        <v>120.9100037</v>
      </c>
      <c r="T1000" s="2">
        <f t="shared" si="110"/>
        <v>249.0899963</v>
      </c>
      <c r="U1000" t="str">
        <f t="shared" si="111"/>
        <v>Aug</v>
      </c>
    </row>
    <row r="1001" spans="1:21" x14ac:dyDescent="0.3">
      <c r="A1001">
        <v>73172</v>
      </c>
      <c r="B1001" s="1">
        <v>43705</v>
      </c>
      <c r="C1001" s="1" t="str">
        <f t="shared" si="106"/>
        <v>28-Aug-19</v>
      </c>
      <c r="D1001" s="1" t="str">
        <f t="shared" si="107"/>
        <v>Wednesday</v>
      </c>
      <c r="E1001" s="1" t="str">
        <f t="shared" si="108"/>
        <v>Weekday</v>
      </c>
      <c r="F1001">
        <v>16725</v>
      </c>
      <c r="G1001" t="s">
        <v>747</v>
      </c>
      <c r="H1001" t="s">
        <v>59</v>
      </c>
      <c r="I1001" t="s">
        <v>2</v>
      </c>
      <c r="J1001" t="s">
        <v>3</v>
      </c>
      <c r="K1001" t="s">
        <v>4</v>
      </c>
      <c r="L1001" t="s">
        <v>13</v>
      </c>
      <c r="M1001">
        <v>1360</v>
      </c>
      <c r="N1001" t="s">
        <v>14</v>
      </c>
      <c r="O1001" s="2">
        <v>370</v>
      </c>
      <c r="P1001" s="2">
        <v>1</v>
      </c>
      <c r="Q1001" s="2">
        <f t="shared" si="105"/>
        <v>370</v>
      </c>
      <c r="R1001" s="2">
        <v>249.0899963</v>
      </c>
      <c r="S1001" s="2">
        <f t="shared" si="109"/>
        <v>120.9100037</v>
      </c>
      <c r="T1001" s="2">
        <f t="shared" si="110"/>
        <v>249.0899963</v>
      </c>
      <c r="U1001" t="str">
        <f t="shared" si="111"/>
        <v>Aug</v>
      </c>
    </row>
    <row r="1002" spans="1:21" x14ac:dyDescent="0.3">
      <c r="A1002">
        <v>73178</v>
      </c>
      <c r="B1002" s="1">
        <v>43705</v>
      </c>
      <c r="C1002" s="1" t="str">
        <f t="shared" si="106"/>
        <v>28-Aug-19</v>
      </c>
      <c r="D1002" s="1" t="str">
        <f t="shared" si="107"/>
        <v>Wednesday</v>
      </c>
      <c r="E1002" s="1" t="str">
        <f t="shared" si="108"/>
        <v>Weekday</v>
      </c>
      <c r="F1002">
        <v>16731</v>
      </c>
      <c r="G1002" t="s">
        <v>19</v>
      </c>
      <c r="H1002" t="s">
        <v>59</v>
      </c>
      <c r="I1002" t="s">
        <v>2</v>
      </c>
      <c r="J1002" t="s">
        <v>3</v>
      </c>
      <c r="K1002" t="s">
        <v>4</v>
      </c>
      <c r="L1002" t="s">
        <v>13</v>
      </c>
      <c r="M1002">
        <v>1360</v>
      </c>
      <c r="N1002" t="s">
        <v>14</v>
      </c>
      <c r="O1002" s="2">
        <v>370</v>
      </c>
      <c r="P1002" s="2">
        <v>1</v>
      </c>
      <c r="Q1002" s="2">
        <f t="shared" si="105"/>
        <v>370</v>
      </c>
      <c r="R1002" s="2">
        <v>249.0899963</v>
      </c>
      <c r="S1002" s="2">
        <f t="shared" si="109"/>
        <v>120.9100037</v>
      </c>
      <c r="T1002" s="2">
        <f t="shared" si="110"/>
        <v>249.0899963</v>
      </c>
      <c r="U1002" t="str">
        <f t="shared" si="111"/>
        <v>Aug</v>
      </c>
    </row>
    <row r="1003" spans="1:21" x14ac:dyDescent="0.3">
      <c r="A1003">
        <v>73167</v>
      </c>
      <c r="B1003" s="1">
        <v>43705</v>
      </c>
      <c r="C1003" s="1" t="str">
        <f t="shared" si="106"/>
        <v>28-Aug-19</v>
      </c>
      <c r="D1003" s="1" t="str">
        <f t="shared" si="107"/>
        <v>Wednesday</v>
      </c>
      <c r="E1003" s="1" t="str">
        <f t="shared" si="108"/>
        <v>Weekday</v>
      </c>
      <c r="F1003">
        <v>16720</v>
      </c>
      <c r="G1003" t="s">
        <v>493</v>
      </c>
      <c r="H1003" t="s">
        <v>161</v>
      </c>
      <c r="I1003" t="s">
        <v>2</v>
      </c>
      <c r="J1003" t="s">
        <v>3</v>
      </c>
      <c r="K1003" t="s">
        <v>4</v>
      </c>
      <c r="L1003" t="s">
        <v>13</v>
      </c>
      <c r="M1003">
        <v>1360</v>
      </c>
      <c r="N1003" t="s">
        <v>14</v>
      </c>
      <c r="O1003" s="2">
        <v>370</v>
      </c>
      <c r="P1003" s="2">
        <v>1</v>
      </c>
      <c r="Q1003" s="2">
        <f t="shared" si="105"/>
        <v>370</v>
      </c>
      <c r="R1003" s="2">
        <v>249.0899963</v>
      </c>
      <c r="S1003" s="2">
        <f t="shared" si="109"/>
        <v>120.9100037</v>
      </c>
      <c r="T1003" s="2">
        <f t="shared" si="110"/>
        <v>249.0899963</v>
      </c>
      <c r="U1003" t="str">
        <f t="shared" si="111"/>
        <v>Aug</v>
      </c>
    </row>
    <row r="1004" spans="1:21" x14ac:dyDescent="0.3">
      <c r="A1004">
        <v>66766</v>
      </c>
      <c r="B1004" s="1">
        <v>43704</v>
      </c>
      <c r="C1004" s="1" t="str">
        <f t="shared" si="106"/>
        <v>27-Aug-19</v>
      </c>
      <c r="D1004" s="1" t="str">
        <f t="shared" si="107"/>
        <v>Tuesday</v>
      </c>
      <c r="E1004" s="1" t="str">
        <f t="shared" si="108"/>
        <v>Weekday</v>
      </c>
      <c r="F1004">
        <v>4114</v>
      </c>
      <c r="G1004" t="s">
        <v>748</v>
      </c>
      <c r="H1004" t="s">
        <v>30</v>
      </c>
      <c r="I1004" t="s">
        <v>27</v>
      </c>
      <c r="J1004" t="s">
        <v>28</v>
      </c>
      <c r="K1004" t="s">
        <v>4</v>
      </c>
      <c r="L1004" t="s">
        <v>85</v>
      </c>
      <c r="M1004">
        <v>502</v>
      </c>
      <c r="N1004" t="s">
        <v>65</v>
      </c>
      <c r="O1004" s="2">
        <v>65</v>
      </c>
      <c r="P1004" s="2">
        <v>1</v>
      </c>
      <c r="Q1004" s="2">
        <f t="shared" si="105"/>
        <v>65</v>
      </c>
      <c r="R1004" s="2">
        <v>33.599998470000003</v>
      </c>
      <c r="S1004" s="2">
        <f t="shared" si="109"/>
        <v>31.400001529999997</v>
      </c>
      <c r="T1004" s="2">
        <f t="shared" si="110"/>
        <v>33.599998470000003</v>
      </c>
      <c r="U1004" t="str">
        <f t="shared" si="111"/>
        <v>Aug</v>
      </c>
    </row>
    <row r="1005" spans="1:21" x14ac:dyDescent="0.3">
      <c r="A1005">
        <v>73173</v>
      </c>
      <c r="B1005" s="1">
        <v>43704</v>
      </c>
      <c r="C1005" s="1" t="str">
        <f t="shared" si="106"/>
        <v>27-Aug-19</v>
      </c>
      <c r="D1005" s="1" t="str">
        <f t="shared" si="107"/>
        <v>Tuesday</v>
      </c>
      <c r="E1005" s="1" t="str">
        <f t="shared" si="108"/>
        <v>Weekday</v>
      </c>
      <c r="F1005">
        <v>16726</v>
      </c>
      <c r="G1005" t="s">
        <v>658</v>
      </c>
      <c r="H1005" t="s">
        <v>79</v>
      </c>
      <c r="I1005" t="s">
        <v>27</v>
      </c>
      <c r="J1005" t="s">
        <v>3</v>
      </c>
      <c r="K1005" t="s">
        <v>4</v>
      </c>
      <c r="L1005" t="s">
        <v>13</v>
      </c>
      <c r="M1005">
        <v>1360</v>
      </c>
      <c r="N1005" t="s">
        <v>14</v>
      </c>
      <c r="O1005" s="2">
        <v>370</v>
      </c>
      <c r="P1005" s="2">
        <v>1</v>
      </c>
      <c r="Q1005" s="2">
        <f t="shared" si="105"/>
        <v>370</v>
      </c>
      <c r="R1005" s="2">
        <v>249.0899963</v>
      </c>
      <c r="S1005" s="2">
        <f t="shared" si="109"/>
        <v>120.9100037</v>
      </c>
      <c r="T1005" s="2">
        <f t="shared" si="110"/>
        <v>249.0899963</v>
      </c>
      <c r="U1005" t="str">
        <f t="shared" si="111"/>
        <v>Aug</v>
      </c>
    </row>
    <row r="1006" spans="1:21" x14ac:dyDescent="0.3">
      <c r="A1006">
        <v>73168</v>
      </c>
      <c r="B1006" s="1">
        <v>43704</v>
      </c>
      <c r="C1006" s="1" t="str">
        <f t="shared" si="106"/>
        <v>27-Aug-19</v>
      </c>
      <c r="D1006" s="1" t="str">
        <f t="shared" si="107"/>
        <v>Tuesday</v>
      </c>
      <c r="E1006" s="1" t="str">
        <f t="shared" si="108"/>
        <v>Weekday</v>
      </c>
      <c r="F1006">
        <v>16721</v>
      </c>
      <c r="G1006" t="s">
        <v>749</v>
      </c>
      <c r="H1006" t="s">
        <v>163</v>
      </c>
      <c r="I1006" t="s">
        <v>2</v>
      </c>
      <c r="J1006" t="s">
        <v>3</v>
      </c>
      <c r="K1006" t="s">
        <v>44</v>
      </c>
      <c r="L1006" t="s">
        <v>13</v>
      </c>
      <c r="M1006">
        <v>1360</v>
      </c>
      <c r="N1006" t="s">
        <v>14</v>
      </c>
      <c r="O1006" s="2">
        <v>370</v>
      </c>
      <c r="P1006" s="2">
        <v>1</v>
      </c>
      <c r="Q1006" s="2">
        <f t="shared" si="105"/>
        <v>370</v>
      </c>
      <c r="R1006" s="2">
        <v>249.0899963</v>
      </c>
      <c r="S1006" s="2">
        <f t="shared" si="109"/>
        <v>120.9100037</v>
      </c>
      <c r="T1006" s="2">
        <f t="shared" si="110"/>
        <v>249.0899963</v>
      </c>
      <c r="U1006" t="str">
        <f t="shared" si="111"/>
        <v>Aug</v>
      </c>
    </row>
    <row r="1007" spans="1:21" x14ac:dyDescent="0.3">
      <c r="A1007">
        <v>73179</v>
      </c>
      <c r="B1007" s="1">
        <v>43704</v>
      </c>
      <c r="C1007" s="1" t="str">
        <f t="shared" si="106"/>
        <v>27-Aug-19</v>
      </c>
      <c r="D1007" s="1" t="str">
        <f t="shared" si="107"/>
        <v>Tuesday</v>
      </c>
      <c r="E1007" s="1" t="str">
        <f t="shared" si="108"/>
        <v>Weekday</v>
      </c>
      <c r="F1007">
        <v>16732</v>
      </c>
      <c r="G1007" t="s">
        <v>569</v>
      </c>
      <c r="H1007" t="s">
        <v>73</v>
      </c>
      <c r="I1007" t="s">
        <v>2</v>
      </c>
      <c r="J1007" t="s">
        <v>3</v>
      </c>
      <c r="K1007" t="s">
        <v>44</v>
      </c>
      <c r="L1007" t="s">
        <v>13</v>
      </c>
      <c r="M1007">
        <v>1360</v>
      </c>
      <c r="N1007" t="s">
        <v>14</v>
      </c>
      <c r="O1007" s="2">
        <v>370</v>
      </c>
      <c r="P1007" s="2">
        <v>1</v>
      </c>
      <c r="Q1007" s="2">
        <f t="shared" si="105"/>
        <v>370</v>
      </c>
      <c r="R1007" s="2">
        <v>249.0899963</v>
      </c>
      <c r="S1007" s="2">
        <f t="shared" si="109"/>
        <v>120.9100037</v>
      </c>
      <c r="T1007" s="2">
        <f t="shared" si="110"/>
        <v>249.0899963</v>
      </c>
      <c r="U1007" t="str">
        <f t="shared" si="111"/>
        <v>Aug</v>
      </c>
    </row>
    <row r="1008" spans="1:21" x14ac:dyDescent="0.3">
      <c r="A1008">
        <v>73169</v>
      </c>
      <c r="B1008" s="1">
        <v>43703</v>
      </c>
      <c r="C1008" s="1" t="str">
        <f t="shared" si="106"/>
        <v>26-Aug-19</v>
      </c>
      <c r="D1008" s="1" t="str">
        <f t="shared" si="107"/>
        <v>Monday</v>
      </c>
      <c r="E1008" s="1" t="str">
        <f t="shared" si="108"/>
        <v>Weekday</v>
      </c>
      <c r="F1008">
        <v>16722</v>
      </c>
      <c r="G1008" t="s">
        <v>152</v>
      </c>
      <c r="H1008" t="s">
        <v>26</v>
      </c>
      <c r="I1008" t="s">
        <v>27</v>
      </c>
      <c r="J1008" t="s">
        <v>28</v>
      </c>
      <c r="K1008" t="s">
        <v>4</v>
      </c>
      <c r="L1008" t="s">
        <v>13</v>
      </c>
      <c r="M1008">
        <v>1360</v>
      </c>
      <c r="N1008" t="s">
        <v>14</v>
      </c>
      <c r="O1008" s="2">
        <v>370</v>
      </c>
      <c r="P1008" s="2">
        <v>1</v>
      </c>
      <c r="Q1008" s="2">
        <f t="shared" si="105"/>
        <v>370</v>
      </c>
      <c r="R1008" s="2">
        <v>249.0899963</v>
      </c>
      <c r="S1008" s="2">
        <f t="shared" si="109"/>
        <v>120.9100037</v>
      </c>
      <c r="T1008" s="2">
        <f t="shared" si="110"/>
        <v>249.0899963</v>
      </c>
      <c r="U1008" t="str">
        <f t="shared" si="111"/>
        <v>Aug</v>
      </c>
    </row>
    <row r="1009" spans="1:21" x14ac:dyDescent="0.3">
      <c r="A1009">
        <v>10317</v>
      </c>
      <c r="B1009" s="1">
        <v>43703</v>
      </c>
      <c r="C1009" s="1" t="str">
        <f t="shared" si="106"/>
        <v>26-Aug-19</v>
      </c>
      <c r="D1009" s="1" t="str">
        <f t="shared" si="107"/>
        <v>Monday</v>
      </c>
      <c r="E1009" s="1" t="str">
        <f t="shared" si="108"/>
        <v>Weekday</v>
      </c>
      <c r="F1009">
        <v>1785</v>
      </c>
      <c r="G1009" t="s">
        <v>7</v>
      </c>
      <c r="H1009" t="s">
        <v>30</v>
      </c>
      <c r="I1009" t="s">
        <v>27</v>
      </c>
      <c r="J1009" t="s">
        <v>28</v>
      </c>
      <c r="K1009" t="s">
        <v>4</v>
      </c>
      <c r="L1009" t="s">
        <v>85</v>
      </c>
      <c r="M1009">
        <v>502</v>
      </c>
      <c r="N1009" t="s">
        <v>65</v>
      </c>
      <c r="O1009" s="2">
        <v>65</v>
      </c>
      <c r="P1009" s="2">
        <v>1</v>
      </c>
      <c r="Q1009" s="2">
        <f t="shared" si="105"/>
        <v>65</v>
      </c>
      <c r="R1009" s="2">
        <v>33.599998470000003</v>
      </c>
      <c r="S1009" s="2">
        <f t="shared" si="109"/>
        <v>31.400001529999997</v>
      </c>
      <c r="T1009" s="2">
        <f t="shared" si="110"/>
        <v>33.599998470000003</v>
      </c>
      <c r="U1009" t="str">
        <f t="shared" si="111"/>
        <v>Aug</v>
      </c>
    </row>
    <row r="1010" spans="1:21" x14ac:dyDescent="0.3">
      <c r="A1010">
        <v>19555</v>
      </c>
      <c r="B1010" s="1">
        <v>43703</v>
      </c>
      <c r="C1010" s="1" t="str">
        <f t="shared" si="106"/>
        <v>26-Aug-19</v>
      </c>
      <c r="D1010" s="1" t="str">
        <f t="shared" si="107"/>
        <v>Monday</v>
      </c>
      <c r="E1010" s="1" t="str">
        <f t="shared" si="108"/>
        <v>Weekday</v>
      </c>
      <c r="F1010">
        <v>4033</v>
      </c>
      <c r="G1010" t="s">
        <v>584</v>
      </c>
      <c r="H1010" t="s">
        <v>30</v>
      </c>
      <c r="I1010" t="s">
        <v>27</v>
      </c>
      <c r="J1010" t="s">
        <v>28</v>
      </c>
      <c r="K1010" t="s">
        <v>4</v>
      </c>
      <c r="L1010" t="s">
        <v>31</v>
      </c>
      <c r="M1010">
        <v>957</v>
      </c>
      <c r="N1010" t="s">
        <v>32</v>
      </c>
      <c r="O1010" s="2">
        <v>80</v>
      </c>
      <c r="P1010" s="2">
        <v>1</v>
      </c>
      <c r="Q1010" s="2">
        <f t="shared" si="105"/>
        <v>80</v>
      </c>
      <c r="R1010" s="2">
        <v>47.430000309999997</v>
      </c>
      <c r="S1010" s="2">
        <f t="shared" si="109"/>
        <v>32.569999690000003</v>
      </c>
      <c r="T1010" s="2">
        <f t="shared" si="110"/>
        <v>47.430000309999997</v>
      </c>
      <c r="U1010" t="str">
        <f t="shared" si="111"/>
        <v>Aug</v>
      </c>
    </row>
    <row r="1011" spans="1:21" x14ac:dyDescent="0.3">
      <c r="A1011">
        <v>73180</v>
      </c>
      <c r="B1011" s="1">
        <v>43703</v>
      </c>
      <c r="C1011" s="1" t="str">
        <f t="shared" si="106"/>
        <v>26-Aug-19</v>
      </c>
      <c r="D1011" s="1" t="str">
        <f t="shared" si="107"/>
        <v>Monday</v>
      </c>
      <c r="E1011" s="1" t="str">
        <f t="shared" si="108"/>
        <v>Weekday</v>
      </c>
      <c r="F1011">
        <v>16733</v>
      </c>
      <c r="G1011" t="s">
        <v>750</v>
      </c>
      <c r="H1011" t="s">
        <v>79</v>
      </c>
      <c r="I1011" t="s">
        <v>27</v>
      </c>
      <c r="J1011" t="s">
        <v>3</v>
      </c>
      <c r="K1011" t="s">
        <v>4</v>
      </c>
      <c r="L1011" t="s">
        <v>13</v>
      </c>
      <c r="M1011">
        <v>1360</v>
      </c>
      <c r="N1011" t="s">
        <v>14</v>
      </c>
      <c r="O1011" s="2">
        <v>370</v>
      </c>
      <c r="P1011" s="2">
        <v>1</v>
      </c>
      <c r="Q1011" s="2">
        <f t="shared" si="105"/>
        <v>370</v>
      </c>
      <c r="R1011" s="2">
        <v>249.0899963</v>
      </c>
      <c r="S1011" s="2">
        <f t="shared" si="109"/>
        <v>120.9100037</v>
      </c>
      <c r="T1011" s="2">
        <f t="shared" si="110"/>
        <v>249.0899963</v>
      </c>
      <c r="U1011" t="str">
        <f t="shared" si="111"/>
        <v>Aug</v>
      </c>
    </row>
    <row r="1012" spans="1:21" x14ac:dyDescent="0.3">
      <c r="A1012">
        <v>73174</v>
      </c>
      <c r="B1012" s="1">
        <v>43703</v>
      </c>
      <c r="C1012" s="1" t="str">
        <f t="shared" si="106"/>
        <v>26-Aug-19</v>
      </c>
      <c r="D1012" s="1" t="str">
        <f t="shared" si="107"/>
        <v>Monday</v>
      </c>
      <c r="E1012" s="1" t="str">
        <f t="shared" si="108"/>
        <v>Weekday</v>
      </c>
      <c r="F1012">
        <v>16727</v>
      </c>
      <c r="G1012" t="s">
        <v>751</v>
      </c>
      <c r="H1012" t="s">
        <v>635</v>
      </c>
      <c r="I1012" t="s">
        <v>2</v>
      </c>
      <c r="J1012" t="s">
        <v>3</v>
      </c>
      <c r="K1012" t="s">
        <v>44</v>
      </c>
      <c r="L1012" t="s">
        <v>13</v>
      </c>
      <c r="M1012">
        <v>1360</v>
      </c>
      <c r="N1012" t="s">
        <v>14</v>
      </c>
      <c r="O1012" s="2">
        <v>370</v>
      </c>
      <c r="P1012" s="2">
        <v>1</v>
      </c>
      <c r="Q1012" s="2">
        <f t="shared" si="105"/>
        <v>370</v>
      </c>
      <c r="R1012" s="2">
        <v>249.0899963</v>
      </c>
      <c r="S1012" s="2">
        <f t="shared" si="109"/>
        <v>120.9100037</v>
      </c>
      <c r="T1012" s="2">
        <f t="shared" si="110"/>
        <v>249.0899963</v>
      </c>
      <c r="U1012" t="str">
        <f t="shared" si="111"/>
        <v>Aug</v>
      </c>
    </row>
    <row r="1013" spans="1:21" x14ac:dyDescent="0.3">
      <c r="A1013">
        <v>62117</v>
      </c>
      <c r="B1013" s="1">
        <v>43702</v>
      </c>
      <c r="C1013" s="1" t="str">
        <f t="shared" si="106"/>
        <v>25-Aug-19</v>
      </c>
      <c r="D1013" s="1" t="str">
        <f t="shared" si="107"/>
        <v>Sunday</v>
      </c>
      <c r="E1013" s="1" t="str">
        <f t="shared" si="108"/>
        <v>Weekend</v>
      </c>
      <c r="F1013">
        <v>5113</v>
      </c>
      <c r="G1013" t="s">
        <v>752</v>
      </c>
      <c r="H1013" t="s">
        <v>30</v>
      </c>
      <c r="I1013" t="s">
        <v>27</v>
      </c>
      <c r="J1013" t="s">
        <v>28</v>
      </c>
      <c r="K1013" t="s">
        <v>4</v>
      </c>
      <c r="L1013" t="s">
        <v>31</v>
      </c>
      <c r="M1013">
        <v>957</v>
      </c>
      <c r="N1013" t="s">
        <v>32</v>
      </c>
      <c r="O1013" s="2">
        <v>80</v>
      </c>
      <c r="P1013" s="2">
        <v>1</v>
      </c>
      <c r="Q1013" s="2">
        <f t="shared" si="105"/>
        <v>80</v>
      </c>
      <c r="R1013" s="2">
        <v>47.430000309999997</v>
      </c>
      <c r="S1013" s="2">
        <f t="shared" si="109"/>
        <v>32.569999690000003</v>
      </c>
      <c r="T1013" s="2">
        <f t="shared" si="110"/>
        <v>47.430000309999997</v>
      </c>
      <c r="U1013" t="str">
        <f t="shared" si="111"/>
        <v>Aug</v>
      </c>
    </row>
    <row r="1014" spans="1:21" x14ac:dyDescent="0.3">
      <c r="A1014">
        <v>19583</v>
      </c>
      <c r="B1014" s="1">
        <v>43702</v>
      </c>
      <c r="C1014" s="1" t="str">
        <f t="shared" si="106"/>
        <v>25-Aug-19</v>
      </c>
      <c r="D1014" s="1" t="str">
        <f t="shared" si="107"/>
        <v>Sunday</v>
      </c>
      <c r="E1014" s="1" t="str">
        <f t="shared" si="108"/>
        <v>Weekend</v>
      </c>
      <c r="F1014">
        <v>9699</v>
      </c>
      <c r="G1014" t="s">
        <v>753</v>
      </c>
      <c r="H1014" t="s">
        <v>30</v>
      </c>
      <c r="I1014" t="s">
        <v>27</v>
      </c>
      <c r="J1014" t="s">
        <v>28</v>
      </c>
      <c r="K1014" t="s">
        <v>4</v>
      </c>
      <c r="L1014" t="s">
        <v>85</v>
      </c>
      <c r="M1014">
        <v>502</v>
      </c>
      <c r="N1014" t="s">
        <v>65</v>
      </c>
      <c r="O1014" s="2">
        <v>65</v>
      </c>
      <c r="P1014" s="2">
        <v>1</v>
      </c>
      <c r="Q1014" s="2">
        <f t="shared" si="105"/>
        <v>65</v>
      </c>
      <c r="R1014" s="2">
        <v>33.599998470000003</v>
      </c>
      <c r="S1014" s="2">
        <f t="shared" si="109"/>
        <v>31.400001529999997</v>
      </c>
      <c r="T1014" s="2">
        <f t="shared" si="110"/>
        <v>33.599998470000003</v>
      </c>
      <c r="U1014" t="str">
        <f t="shared" si="111"/>
        <v>Aug</v>
      </c>
    </row>
    <row r="1015" spans="1:21" x14ac:dyDescent="0.3">
      <c r="A1015">
        <v>73170</v>
      </c>
      <c r="B1015" s="1">
        <v>43702</v>
      </c>
      <c r="C1015" s="1" t="str">
        <f t="shared" si="106"/>
        <v>25-Aug-19</v>
      </c>
      <c r="D1015" s="1" t="str">
        <f t="shared" si="107"/>
        <v>Sunday</v>
      </c>
      <c r="E1015" s="1" t="str">
        <f t="shared" si="108"/>
        <v>Weekend</v>
      </c>
      <c r="F1015">
        <v>16723</v>
      </c>
      <c r="G1015" t="s">
        <v>754</v>
      </c>
      <c r="H1015" t="s">
        <v>166</v>
      </c>
      <c r="I1015" t="s">
        <v>2</v>
      </c>
      <c r="J1015" t="s">
        <v>3</v>
      </c>
      <c r="K1015" t="s">
        <v>4</v>
      </c>
      <c r="L1015" t="s">
        <v>13</v>
      </c>
      <c r="M1015">
        <v>1360</v>
      </c>
      <c r="N1015" t="s">
        <v>14</v>
      </c>
      <c r="O1015" s="2">
        <v>370</v>
      </c>
      <c r="P1015" s="2">
        <v>1</v>
      </c>
      <c r="Q1015" s="2">
        <f t="shared" si="105"/>
        <v>370</v>
      </c>
      <c r="R1015" s="2">
        <v>249.0899963</v>
      </c>
      <c r="S1015" s="2">
        <f t="shared" si="109"/>
        <v>120.9100037</v>
      </c>
      <c r="T1015" s="2">
        <f t="shared" si="110"/>
        <v>249.0899963</v>
      </c>
      <c r="U1015" t="str">
        <f t="shared" si="111"/>
        <v>Aug</v>
      </c>
    </row>
    <row r="1016" spans="1:21" x14ac:dyDescent="0.3">
      <c r="A1016">
        <v>73175</v>
      </c>
      <c r="B1016" s="1">
        <v>43702</v>
      </c>
      <c r="C1016" s="1" t="str">
        <f t="shared" si="106"/>
        <v>25-Aug-19</v>
      </c>
      <c r="D1016" s="1" t="str">
        <f t="shared" si="107"/>
        <v>Sunday</v>
      </c>
      <c r="E1016" s="1" t="str">
        <f t="shared" si="108"/>
        <v>Weekend</v>
      </c>
      <c r="F1016">
        <v>16728</v>
      </c>
      <c r="G1016" t="s">
        <v>755</v>
      </c>
      <c r="H1016" t="s">
        <v>638</v>
      </c>
      <c r="I1016" t="s">
        <v>2</v>
      </c>
      <c r="J1016" t="s">
        <v>3</v>
      </c>
      <c r="K1016" t="s">
        <v>44</v>
      </c>
      <c r="L1016" t="s">
        <v>13</v>
      </c>
      <c r="M1016">
        <v>1360</v>
      </c>
      <c r="N1016" t="s">
        <v>14</v>
      </c>
      <c r="O1016" s="2">
        <v>370</v>
      </c>
      <c r="P1016" s="2">
        <v>1</v>
      </c>
      <c r="Q1016" s="2">
        <f t="shared" si="105"/>
        <v>370</v>
      </c>
      <c r="R1016" s="2">
        <v>249.0899963</v>
      </c>
      <c r="S1016" s="2">
        <f t="shared" si="109"/>
        <v>120.9100037</v>
      </c>
      <c r="T1016" s="2">
        <f t="shared" si="110"/>
        <v>249.0899963</v>
      </c>
      <c r="U1016" t="str">
        <f t="shared" si="111"/>
        <v>Aug</v>
      </c>
    </row>
    <row r="1017" spans="1:21" x14ac:dyDescent="0.3">
      <c r="A1017">
        <v>73181</v>
      </c>
      <c r="B1017" s="1">
        <v>43702</v>
      </c>
      <c r="C1017" s="1" t="str">
        <f t="shared" si="106"/>
        <v>25-Aug-19</v>
      </c>
      <c r="D1017" s="1" t="str">
        <f t="shared" si="107"/>
        <v>Sunday</v>
      </c>
      <c r="E1017" s="1" t="str">
        <f t="shared" si="108"/>
        <v>Weekend</v>
      </c>
      <c r="F1017">
        <v>16734</v>
      </c>
      <c r="G1017" t="s">
        <v>756</v>
      </c>
      <c r="H1017" t="s">
        <v>34</v>
      </c>
      <c r="I1017" t="s">
        <v>2</v>
      </c>
      <c r="J1017" t="s">
        <v>3</v>
      </c>
      <c r="K1017" t="s">
        <v>4</v>
      </c>
      <c r="L1017" t="s">
        <v>13</v>
      </c>
      <c r="M1017">
        <v>1360</v>
      </c>
      <c r="N1017" t="s">
        <v>14</v>
      </c>
      <c r="O1017" s="2">
        <v>370</v>
      </c>
      <c r="P1017" s="2">
        <v>1</v>
      </c>
      <c r="Q1017" s="2">
        <f t="shared" si="105"/>
        <v>370</v>
      </c>
      <c r="R1017" s="2">
        <v>249.0899963</v>
      </c>
      <c r="S1017" s="2">
        <f t="shared" si="109"/>
        <v>120.9100037</v>
      </c>
      <c r="T1017" s="2">
        <f t="shared" si="110"/>
        <v>249.0899963</v>
      </c>
      <c r="U1017" t="str">
        <f t="shared" si="111"/>
        <v>Aug</v>
      </c>
    </row>
    <row r="1018" spans="1:21" x14ac:dyDescent="0.3">
      <c r="A1018">
        <v>73176</v>
      </c>
      <c r="B1018" s="1">
        <v>43701</v>
      </c>
      <c r="C1018" s="1" t="str">
        <f t="shared" si="106"/>
        <v>24-Aug-19</v>
      </c>
      <c r="D1018" s="1" t="str">
        <f t="shared" si="107"/>
        <v>Saturday</v>
      </c>
      <c r="E1018" s="1" t="str">
        <f t="shared" si="108"/>
        <v>Weekend</v>
      </c>
      <c r="F1018">
        <v>16729</v>
      </c>
      <c r="G1018" t="s">
        <v>757</v>
      </c>
      <c r="H1018" t="s">
        <v>26</v>
      </c>
      <c r="I1018" t="s">
        <v>27</v>
      </c>
      <c r="J1018" t="s">
        <v>28</v>
      </c>
      <c r="K1018" t="s">
        <v>4</v>
      </c>
      <c r="L1018" t="s">
        <v>13</v>
      </c>
      <c r="M1018">
        <v>1360</v>
      </c>
      <c r="N1018" t="s">
        <v>14</v>
      </c>
      <c r="O1018" s="2">
        <v>370</v>
      </c>
      <c r="P1018" s="2">
        <v>1</v>
      </c>
      <c r="Q1018" s="2">
        <f t="shared" si="105"/>
        <v>370</v>
      </c>
      <c r="R1018" s="2">
        <v>249.0899963</v>
      </c>
      <c r="S1018" s="2">
        <f t="shared" si="109"/>
        <v>120.9100037</v>
      </c>
      <c r="T1018" s="2">
        <f t="shared" si="110"/>
        <v>249.0899963</v>
      </c>
      <c r="U1018" t="str">
        <f t="shared" si="111"/>
        <v>Aug</v>
      </c>
    </row>
    <row r="1019" spans="1:21" x14ac:dyDescent="0.3">
      <c r="A1019">
        <v>73182</v>
      </c>
      <c r="B1019" s="1">
        <v>43701</v>
      </c>
      <c r="C1019" s="1" t="str">
        <f t="shared" si="106"/>
        <v>24-Aug-19</v>
      </c>
      <c r="D1019" s="1" t="str">
        <f t="shared" si="107"/>
        <v>Saturday</v>
      </c>
      <c r="E1019" s="1" t="str">
        <f t="shared" si="108"/>
        <v>Weekend</v>
      </c>
      <c r="F1019">
        <v>16735</v>
      </c>
      <c r="G1019" t="s">
        <v>60</v>
      </c>
      <c r="H1019" t="s">
        <v>26</v>
      </c>
      <c r="I1019" t="s">
        <v>27</v>
      </c>
      <c r="J1019" t="s">
        <v>28</v>
      </c>
      <c r="K1019" t="s">
        <v>4</v>
      </c>
      <c r="L1019" t="s">
        <v>13</v>
      </c>
      <c r="M1019">
        <v>1360</v>
      </c>
      <c r="N1019" t="s">
        <v>14</v>
      </c>
      <c r="O1019" s="2">
        <v>370</v>
      </c>
      <c r="P1019" s="2">
        <v>1</v>
      </c>
      <c r="Q1019" s="2">
        <f t="shared" si="105"/>
        <v>370</v>
      </c>
      <c r="R1019" s="2">
        <v>249.0899963</v>
      </c>
      <c r="S1019" s="2">
        <f t="shared" si="109"/>
        <v>120.9100037</v>
      </c>
      <c r="T1019" s="2">
        <f t="shared" si="110"/>
        <v>249.0899963</v>
      </c>
      <c r="U1019" t="str">
        <f t="shared" si="111"/>
        <v>Aug</v>
      </c>
    </row>
    <row r="1020" spans="1:21" x14ac:dyDescent="0.3">
      <c r="A1020">
        <v>63303</v>
      </c>
      <c r="B1020" s="1">
        <v>43701</v>
      </c>
      <c r="C1020" s="1" t="str">
        <f t="shared" si="106"/>
        <v>24-Aug-19</v>
      </c>
      <c r="D1020" s="1" t="str">
        <f t="shared" si="107"/>
        <v>Saturday</v>
      </c>
      <c r="E1020" s="1" t="str">
        <f t="shared" si="108"/>
        <v>Weekend</v>
      </c>
      <c r="F1020">
        <v>2574</v>
      </c>
      <c r="G1020" t="s">
        <v>416</v>
      </c>
      <c r="H1020" t="s">
        <v>30</v>
      </c>
      <c r="I1020" t="s">
        <v>27</v>
      </c>
      <c r="J1020" t="s">
        <v>28</v>
      </c>
      <c r="K1020" t="s">
        <v>4</v>
      </c>
      <c r="L1020" t="s">
        <v>85</v>
      </c>
      <c r="M1020">
        <v>502</v>
      </c>
      <c r="N1020" t="s">
        <v>65</v>
      </c>
      <c r="O1020" s="2">
        <v>65</v>
      </c>
      <c r="P1020" s="2">
        <v>1</v>
      </c>
      <c r="Q1020" s="2">
        <f t="shared" si="105"/>
        <v>65</v>
      </c>
      <c r="R1020" s="2">
        <v>33.599998470000003</v>
      </c>
      <c r="S1020" s="2">
        <f t="shared" si="109"/>
        <v>31.400001529999997</v>
      </c>
      <c r="T1020" s="2">
        <f t="shared" si="110"/>
        <v>33.599998470000003</v>
      </c>
      <c r="U1020" t="str">
        <f t="shared" si="111"/>
        <v>Aug</v>
      </c>
    </row>
    <row r="1021" spans="1:21" x14ac:dyDescent="0.3">
      <c r="A1021">
        <v>65109</v>
      </c>
      <c r="B1021" s="1">
        <v>43700</v>
      </c>
      <c r="C1021" s="1" t="str">
        <f t="shared" si="106"/>
        <v>23-Aug-19</v>
      </c>
      <c r="D1021" s="1" t="str">
        <f t="shared" si="107"/>
        <v>Friday</v>
      </c>
      <c r="E1021" s="1" t="str">
        <f t="shared" si="108"/>
        <v>Weekday</v>
      </c>
      <c r="F1021">
        <v>8524</v>
      </c>
      <c r="G1021" t="s">
        <v>363</v>
      </c>
      <c r="H1021" t="s">
        <v>30</v>
      </c>
      <c r="I1021" t="s">
        <v>27</v>
      </c>
      <c r="J1021" t="s">
        <v>28</v>
      </c>
      <c r="K1021" t="s">
        <v>4</v>
      </c>
      <c r="L1021" t="s">
        <v>85</v>
      </c>
      <c r="M1021">
        <v>502</v>
      </c>
      <c r="N1021" t="s">
        <v>65</v>
      </c>
      <c r="O1021" s="2">
        <v>65</v>
      </c>
      <c r="P1021" s="2">
        <v>1</v>
      </c>
      <c r="Q1021" s="2">
        <f t="shared" si="105"/>
        <v>65</v>
      </c>
      <c r="R1021" s="2">
        <v>33.599998470000003</v>
      </c>
      <c r="S1021" s="2">
        <f t="shared" si="109"/>
        <v>31.400001529999997</v>
      </c>
      <c r="T1021" s="2">
        <f t="shared" si="110"/>
        <v>33.599998470000003</v>
      </c>
      <c r="U1021" t="str">
        <f t="shared" si="111"/>
        <v>Aug</v>
      </c>
    </row>
    <row r="1022" spans="1:21" x14ac:dyDescent="0.3">
      <c r="A1022">
        <v>73177</v>
      </c>
      <c r="B1022" s="1">
        <v>43700</v>
      </c>
      <c r="C1022" s="1" t="str">
        <f t="shared" si="106"/>
        <v>23-Aug-19</v>
      </c>
      <c r="D1022" s="1" t="str">
        <f t="shared" si="107"/>
        <v>Friday</v>
      </c>
      <c r="E1022" s="1" t="str">
        <f t="shared" si="108"/>
        <v>Weekday</v>
      </c>
      <c r="F1022">
        <v>16730</v>
      </c>
      <c r="G1022" t="s">
        <v>758</v>
      </c>
      <c r="H1022" t="s">
        <v>53</v>
      </c>
      <c r="I1022" t="s">
        <v>2</v>
      </c>
      <c r="J1022" t="s">
        <v>3</v>
      </c>
      <c r="K1022" t="s">
        <v>4</v>
      </c>
      <c r="L1022" t="s">
        <v>13</v>
      </c>
      <c r="M1022">
        <v>1360</v>
      </c>
      <c r="N1022" t="s">
        <v>14</v>
      </c>
      <c r="O1022" s="2">
        <v>370</v>
      </c>
      <c r="P1022" s="2">
        <v>1</v>
      </c>
      <c r="Q1022" s="2">
        <f t="shared" si="105"/>
        <v>370</v>
      </c>
      <c r="R1022" s="2">
        <v>249.0899963</v>
      </c>
      <c r="S1022" s="2">
        <f t="shared" si="109"/>
        <v>120.9100037</v>
      </c>
      <c r="T1022" s="2">
        <f t="shared" si="110"/>
        <v>249.0899963</v>
      </c>
      <c r="U1022" t="str">
        <f t="shared" si="111"/>
        <v>Aug</v>
      </c>
    </row>
    <row r="1023" spans="1:21" x14ac:dyDescent="0.3">
      <c r="A1023">
        <v>20234</v>
      </c>
      <c r="B1023" s="1">
        <v>43699</v>
      </c>
      <c r="C1023" s="1" t="str">
        <f t="shared" si="106"/>
        <v>22-Aug-19</v>
      </c>
      <c r="D1023" s="1" t="str">
        <f t="shared" si="107"/>
        <v>Thursday</v>
      </c>
      <c r="E1023" s="1" t="str">
        <f t="shared" si="108"/>
        <v>Weekday</v>
      </c>
      <c r="F1023">
        <v>7132</v>
      </c>
      <c r="G1023" t="s">
        <v>358</v>
      </c>
      <c r="H1023" t="s">
        <v>30</v>
      </c>
      <c r="I1023" t="s">
        <v>27</v>
      </c>
      <c r="J1023" t="s">
        <v>28</v>
      </c>
      <c r="K1023" t="s">
        <v>29</v>
      </c>
      <c r="L1023" t="s">
        <v>85</v>
      </c>
      <c r="M1023">
        <v>502</v>
      </c>
      <c r="N1023" t="s">
        <v>65</v>
      </c>
      <c r="O1023" s="2">
        <v>65</v>
      </c>
      <c r="P1023" s="2">
        <v>1</v>
      </c>
      <c r="Q1023" s="2">
        <f t="shared" si="105"/>
        <v>65</v>
      </c>
      <c r="R1023" s="2">
        <v>33.599998470000003</v>
      </c>
      <c r="S1023" s="2">
        <f t="shared" si="109"/>
        <v>31.400001529999997</v>
      </c>
      <c r="T1023" s="2">
        <f t="shared" si="110"/>
        <v>33.599998470000003</v>
      </c>
      <c r="U1023" t="str">
        <f t="shared" si="111"/>
        <v>Aug</v>
      </c>
    </row>
    <row r="1024" spans="1:21" x14ac:dyDescent="0.3">
      <c r="A1024">
        <v>10676</v>
      </c>
      <c r="B1024" s="1">
        <v>43699</v>
      </c>
      <c r="C1024" s="1" t="str">
        <f t="shared" si="106"/>
        <v>22-Aug-19</v>
      </c>
      <c r="D1024" s="1" t="str">
        <f t="shared" si="107"/>
        <v>Thursday</v>
      </c>
      <c r="E1024" s="1" t="str">
        <f t="shared" si="108"/>
        <v>Weekday</v>
      </c>
      <c r="F1024">
        <v>9640</v>
      </c>
      <c r="G1024" t="s">
        <v>759</v>
      </c>
      <c r="H1024" t="s">
        <v>327</v>
      </c>
      <c r="I1024" t="s">
        <v>2</v>
      </c>
      <c r="J1024" t="s">
        <v>3</v>
      </c>
      <c r="K1024" t="s">
        <v>44</v>
      </c>
      <c r="L1024" t="s">
        <v>85</v>
      </c>
      <c r="M1024">
        <v>502</v>
      </c>
      <c r="N1024" t="s">
        <v>65</v>
      </c>
      <c r="O1024" s="2">
        <v>65</v>
      </c>
      <c r="P1024" s="2">
        <v>4</v>
      </c>
      <c r="Q1024" s="2">
        <f t="shared" si="105"/>
        <v>260</v>
      </c>
      <c r="R1024" s="2">
        <v>134.39999388000001</v>
      </c>
      <c r="S1024" s="2">
        <f t="shared" si="109"/>
        <v>125.60000611999999</v>
      </c>
      <c r="T1024" s="2">
        <f t="shared" si="110"/>
        <v>33.599998470000003</v>
      </c>
      <c r="U1024" t="str">
        <f t="shared" si="111"/>
        <v>Aug</v>
      </c>
    </row>
    <row r="1025" spans="1:21" x14ac:dyDescent="0.3">
      <c r="A1025">
        <v>47321</v>
      </c>
      <c r="B1025" s="1">
        <v>43698</v>
      </c>
      <c r="C1025" s="1" t="str">
        <f t="shared" si="106"/>
        <v>21-Aug-19</v>
      </c>
      <c r="D1025" s="1" t="str">
        <f t="shared" si="107"/>
        <v>Wednesday</v>
      </c>
      <c r="E1025" s="1" t="str">
        <f t="shared" si="108"/>
        <v>Weekday</v>
      </c>
      <c r="F1025">
        <v>7177</v>
      </c>
      <c r="G1025" t="s">
        <v>760</v>
      </c>
      <c r="H1025" t="s">
        <v>30</v>
      </c>
      <c r="I1025" t="s">
        <v>27</v>
      </c>
      <c r="J1025" t="s">
        <v>28</v>
      </c>
      <c r="K1025" t="s">
        <v>4</v>
      </c>
      <c r="L1025" t="s">
        <v>85</v>
      </c>
      <c r="M1025">
        <v>502</v>
      </c>
      <c r="N1025" t="s">
        <v>65</v>
      </c>
      <c r="O1025" s="2">
        <v>65</v>
      </c>
      <c r="P1025" s="2">
        <v>1</v>
      </c>
      <c r="Q1025" s="2">
        <f t="shared" si="105"/>
        <v>65</v>
      </c>
      <c r="R1025" s="2">
        <v>33.599998470000003</v>
      </c>
      <c r="S1025" s="2">
        <f t="shared" si="109"/>
        <v>31.400001529999997</v>
      </c>
      <c r="T1025" s="2">
        <f t="shared" si="110"/>
        <v>33.599998470000003</v>
      </c>
      <c r="U1025" t="str">
        <f t="shared" si="111"/>
        <v>Aug</v>
      </c>
    </row>
    <row r="1026" spans="1:21" x14ac:dyDescent="0.3">
      <c r="A1026">
        <v>64692</v>
      </c>
      <c r="B1026" s="1">
        <v>43698</v>
      </c>
      <c r="C1026" s="1" t="str">
        <f t="shared" si="106"/>
        <v>21-Aug-19</v>
      </c>
      <c r="D1026" s="1" t="str">
        <f t="shared" si="107"/>
        <v>Wednesday</v>
      </c>
      <c r="E1026" s="1" t="str">
        <f t="shared" si="108"/>
        <v>Weekday</v>
      </c>
      <c r="F1026">
        <v>1576</v>
      </c>
      <c r="G1026" t="s">
        <v>555</v>
      </c>
      <c r="H1026" t="s">
        <v>69</v>
      </c>
      <c r="I1026" t="s">
        <v>2</v>
      </c>
      <c r="J1026" t="s">
        <v>3</v>
      </c>
      <c r="K1026" t="s">
        <v>44</v>
      </c>
      <c r="L1026" t="s">
        <v>85</v>
      </c>
      <c r="M1026">
        <v>502</v>
      </c>
      <c r="N1026" t="s">
        <v>65</v>
      </c>
      <c r="O1026" s="2">
        <v>65</v>
      </c>
      <c r="P1026" s="2">
        <v>4</v>
      </c>
      <c r="Q1026" s="2">
        <f t="shared" ref="Q1026:Q1089" si="112">O1026*P1026</f>
        <v>260</v>
      </c>
      <c r="R1026" s="2">
        <v>134.39999388000001</v>
      </c>
      <c r="S1026" s="2">
        <f t="shared" si="109"/>
        <v>125.60000611999999</v>
      </c>
      <c r="T1026" s="2">
        <f t="shared" si="110"/>
        <v>33.599998470000003</v>
      </c>
      <c r="U1026" t="str">
        <f t="shared" si="111"/>
        <v>Aug</v>
      </c>
    </row>
    <row r="1027" spans="1:21" x14ac:dyDescent="0.3">
      <c r="A1027">
        <v>13614</v>
      </c>
      <c r="B1027" s="1">
        <v>43697</v>
      </c>
      <c r="C1027" s="1" t="str">
        <f t="shared" ref="C1027:C1090" si="113">TEXT(B1027,"dd-mmm-yy")</f>
        <v>20-Aug-19</v>
      </c>
      <c r="D1027" s="1" t="str">
        <f t="shared" ref="D1027:D1090" si="114">TEXT(B1027,"dddd")</f>
        <v>Tuesday</v>
      </c>
      <c r="E1027" s="1" t="str">
        <f t="shared" ref="E1027:E1090" si="115">IF(WEEKDAY(B1027,2)&gt;5,"Weekend","Weekday")</f>
        <v>Weekday</v>
      </c>
      <c r="F1027">
        <v>2686</v>
      </c>
      <c r="G1027" t="s">
        <v>625</v>
      </c>
      <c r="H1027" t="s">
        <v>30</v>
      </c>
      <c r="I1027" t="s">
        <v>27</v>
      </c>
      <c r="J1027" t="s">
        <v>28</v>
      </c>
      <c r="K1027" t="s">
        <v>29</v>
      </c>
      <c r="L1027" t="s">
        <v>109</v>
      </c>
      <c r="M1027">
        <v>627</v>
      </c>
      <c r="N1027" t="s">
        <v>6</v>
      </c>
      <c r="O1027" s="2">
        <v>165</v>
      </c>
      <c r="P1027" s="2">
        <v>1</v>
      </c>
      <c r="Q1027" s="2">
        <f t="shared" si="112"/>
        <v>165</v>
      </c>
      <c r="R1027" s="2">
        <v>122.7300034</v>
      </c>
      <c r="S1027" s="2">
        <f t="shared" ref="S1027:S1090" si="116">Q1027-R1027</f>
        <v>42.269996599999999</v>
      </c>
      <c r="T1027" s="2">
        <f t="shared" ref="T1027:T1090" si="117">IF(P1027&gt;0,R1027/P1027,0)</f>
        <v>122.7300034</v>
      </c>
      <c r="U1027" t="str">
        <f t="shared" ref="U1027:U1090" si="118">TEXT(B1027,"mmm")</f>
        <v>Aug</v>
      </c>
    </row>
    <row r="1028" spans="1:21" x14ac:dyDescent="0.3">
      <c r="A1028">
        <v>19800</v>
      </c>
      <c r="B1028" s="1">
        <v>43697</v>
      </c>
      <c r="C1028" s="1" t="str">
        <f t="shared" si="113"/>
        <v>20-Aug-19</v>
      </c>
      <c r="D1028" s="1" t="str">
        <f t="shared" si="114"/>
        <v>Tuesday</v>
      </c>
      <c r="E1028" s="1" t="str">
        <f t="shared" si="115"/>
        <v>Weekday</v>
      </c>
      <c r="F1028">
        <v>3340</v>
      </c>
      <c r="G1028" t="s">
        <v>761</v>
      </c>
      <c r="H1028" t="s">
        <v>762</v>
      </c>
      <c r="I1028" t="s">
        <v>2</v>
      </c>
      <c r="J1028" t="s">
        <v>3</v>
      </c>
      <c r="K1028" t="s">
        <v>44</v>
      </c>
      <c r="L1028" t="s">
        <v>85</v>
      </c>
      <c r="M1028">
        <v>502</v>
      </c>
      <c r="N1028" t="s">
        <v>65</v>
      </c>
      <c r="O1028" s="2">
        <v>65</v>
      </c>
      <c r="P1028" s="2">
        <v>4</v>
      </c>
      <c r="Q1028" s="2">
        <f t="shared" si="112"/>
        <v>260</v>
      </c>
      <c r="R1028" s="2">
        <v>134.39999388000001</v>
      </c>
      <c r="S1028" s="2">
        <f t="shared" si="116"/>
        <v>125.60000611999999</v>
      </c>
      <c r="T1028" s="2">
        <f t="shared" si="117"/>
        <v>33.599998470000003</v>
      </c>
      <c r="U1028" t="str">
        <f t="shared" si="118"/>
        <v>Aug</v>
      </c>
    </row>
    <row r="1029" spans="1:21" x14ac:dyDescent="0.3">
      <c r="A1029">
        <v>19665</v>
      </c>
      <c r="B1029" s="1">
        <v>43696</v>
      </c>
      <c r="C1029" s="1" t="str">
        <f t="shared" si="113"/>
        <v>19-Aug-19</v>
      </c>
      <c r="D1029" s="1" t="str">
        <f t="shared" si="114"/>
        <v>Monday</v>
      </c>
      <c r="E1029" s="1" t="str">
        <f t="shared" si="115"/>
        <v>Weekday</v>
      </c>
      <c r="F1029">
        <v>951</v>
      </c>
      <c r="G1029" t="s">
        <v>232</v>
      </c>
      <c r="H1029" t="s">
        <v>30</v>
      </c>
      <c r="I1029" t="s">
        <v>27</v>
      </c>
      <c r="J1029" t="s">
        <v>28</v>
      </c>
      <c r="K1029" t="s">
        <v>29</v>
      </c>
      <c r="L1029" t="s">
        <v>85</v>
      </c>
      <c r="M1029">
        <v>502</v>
      </c>
      <c r="N1029" t="s">
        <v>65</v>
      </c>
      <c r="O1029" s="2">
        <v>65</v>
      </c>
      <c r="P1029" s="2">
        <v>1</v>
      </c>
      <c r="Q1029" s="2">
        <f t="shared" si="112"/>
        <v>65</v>
      </c>
      <c r="R1029" s="2">
        <v>33.599998470000003</v>
      </c>
      <c r="S1029" s="2">
        <f t="shared" si="116"/>
        <v>31.400001529999997</v>
      </c>
      <c r="T1029" s="2">
        <f t="shared" si="117"/>
        <v>33.599998470000003</v>
      </c>
      <c r="U1029" t="str">
        <f t="shared" si="118"/>
        <v>Aug</v>
      </c>
    </row>
    <row r="1030" spans="1:21" x14ac:dyDescent="0.3">
      <c r="A1030">
        <v>65901</v>
      </c>
      <c r="B1030" s="1">
        <v>43696</v>
      </c>
      <c r="C1030" s="1" t="str">
        <f t="shared" si="113"/>
        <v>19-Aug-19</v>
      </c>
      <c r="D1030" s="1" t="str">
        <f t="shared" si="114"/>
        <v>Monday</v>
      </c>
      <c r="E1030" s="1" t="str">
        <f t="shared" si="115"/>
        <v>Weekday</v>
      </c>
      <c r="F1030">
        <v>12255</v>
      </c>
      <c r="G1030" t="s">
        <v>485</v>
      </c>
      <c r="H1030" t="s">
        <v>34</v>
      </c>
      <c r="I1030" t="s">
        <v>2</v>
      </c>
      <c r="J1030" t="s">
        <v>3</v>
      </c>
      <c r="K1030" t="s">
        <v>44</v>
      </c>
      <c r="L1030" t="s">
        <v>109</v>
      </c>
      <c r="M1030">
        <v>627</v>
      </c>
      <c r="N1030" t="s">
        <v>6</v>
      </c>
      <c r="O1030" s="2">
        <v>165</v>
      </c>
      <c r="P1030" s="2">
        <v>4</v>
      </c>
      <c r="Q1030" s="2">
        <f t="shared" si="112"/>
        <v>660</v>
      </c>
      <c r="R1030" s="2">
        <v>490.9200136</v>
      </c>
      <c r="S1030" s="2">
        <f t="shared" si="116"/>
        <v>169.0799864</v>
      </c>
      <c r="T1030" s="2">
        <f t="shared" si="117"/>
        <v>122.7300034</v>
      </c>
      <c r="U1030" t="str">
        <f t="shared" si="118"/>
        <v>Aug</v>
      </c>
    </row>
    <row r="1031" spans="1:21" x14ac:dyDescent="0.3">
      <c r="A1031">
        <v>63660</v>
      </c>
      <c r="B1031" s="1">
        <v>43695</v>
      </c>
      <c r="C1031" s="1" t="str">
        <f t="shared" si="113"/>
        <v>18-Aug-19</v>
      </c>
      <c r="D1031" s="1" t="str">
        <f t="shared" si="114"/>
        <v>Sunday</v>
      </c>
      <c r="E1031" s="1" t="str">
        <f t="shared" si="115"/>
        <v>Weekend</v>
      </c>
      <c r="F1031">
        <v>609</v>
      </c>
      <c r="G1031" t="s">
        <v>321</v>
      </c>
      <c r="H1031" t="s">
        <v>30</v>
      </c>
      <c r="I1031" t="s">
        <v>27</v>
      </c>
      <c r="J1031" t="s">
        <v>28</v>
      </c>
      <c r="K1031" t="s">
        <v>4</v>
      </c>
      <c r="L1031" t="s">
        <v>109</v>
      </c>
      <c r="M1031">
        <v>627</v>
      </c>
      <c r="N1031" t="s">
        <v>6</v>
      </c>
      <c r="O1031" s="2">
        <v>165</v>
      </c>
      <c r="P1031" s="2">
        <v>1</v>
      </c>
      <c r="Q1031" s="2">
        <f t="shared" si="112"/>
        <v>165</v>
      </c>
      <c r="R1031" s="2">
        <v>122.7300034</v>
      </c>
      <c r="S1031" s="2">
        <f t="shared" si="116"/>
        <v>42.269996599999999</v>
      </c>
      <c r="T1031" s="2">
        <f t="shared" si="117"/>
        <v>122.7300034</v>
      </c>
      <c r="U1031" t="str">
        <f t="shared" si="118"/>
        <v>Aug</v>
      </c>
    </row>
    <row r="1032" spans="1:21" x14ac:dyDescent="0.3">
      <c r="A1032">
        <v>62845</v>
      </c>
      <c r="B1032" s="1">
        <v>43695</v>
      </c>
      <c r="C1032" s="1" t="str">
        <f t="shared" si="113"/>
        <v>18-Aug-19</v>
      </c>
      <c r="D1032" s="1" t="str">
        <f t="shared" si="114"/>
        <v>Sunday</v>
      </c>
      <c r="E1032" s="1" t="str">
        <f t="shared" si="115"/>
        <v>Weekend</v>
      </c>
      <c r="F1032">
        <v>870</v>
      </c>
      <c r="G1032" t="s">
        <v>256</v>
      </c>
      <c r="H1032" t="s">
        <v>30</v>
      </c>
      <c r="I1032" t="s">
        <v>27</v>
      </c>
      <c r="J1032" t="s">
        <v>28</v>
      </c>
      <c r="K1032" t="s">
        <v>4</v>
      </c>
      <c r="L1032" t="s">
        <v>42</v>
      </c>
      <c r="M1032">
        <v>365</v>
      </c>
      <c r="N1032" t="s">
        <v>10</v>
      </c>
      <c r="O1032" s="2">
        <v>94.75</v>
      </c>
      <c r="P1032" s="2">
        <v>1</v>
      </c>
      <c r="Q1032" s="2">
        <f t="shared" si="112"/>
        <v>94.75</v>
      </c>
      <c r="R1032" s="2">
        <v>30.5699997</v>
      </c>
      <c r="S1032" s="2">
        <f t="shared" si="116"/>
        <v>64.180000300000003</v>
      </c>
      <c r="T1032" s="2">
        <f t="shared" si="117"/>
        <v>30.5699997</v>
      </c>
      <c r="U1032" t="str">
        <f t="shared" si="118"/>
        <v>Aug</v>
      </c>
    </row>
    <row r="1033" spans="1:21" x14ac:dyDescent="0.3">
      <c r="A1033">
        <v>66289</v>
      </c>
      <c r="B1033" s="1">
        <v>43694</v>
      </c>
      <c r="C1033" s="1" t="str">
        <f t="shared" si="113"/>
        <v>17-Aug-19</v>
      </c>
      <c r="D1033" s="1" t="str">
        <f t="shared" si="114"/>
        <v>Saturday</v>
      </c>
      <c r="E1033" s="1" t="str">
        <f t="shared" si="115"/>
        <v>Weekend</v>
      </c>
      <c r="F1033">
        <v>10603</v>
      </c>
      <c r="G1033" t="s">
        <v>351</v>
      </c>
      <c r="H1033" t="s">
        <v>30</v>
      </c>
      <c r="I1033" t="s">
        <v>27</v>
      </c>
      <c r="J1033" t="s">
        <v>28</v>
      </c>
      <c r="K1033" t="s">
        <v>4</v>
      </c>
      <c r="L1033" t="s">
        <v>9</v>
      </c>
      <c r="M1033">
        <v>403</v>
      </c>
      <c r="N1033" t="s">
        <v>10</v>
      </c>
      <c r="O1033" s="2">
        <v>133.37</v>
      </c>
      <c r="P1033" s="2">
        <v>1</v>
      </c>
      <c r="Q1033" s="2">
        <f t="shared" si="112"/>
        <v>133.37</v>
      </c>
      <c r="R1033" s="2">
        <v>84.590000149999995</v>
      </c>
      <c r="S1033" s="2">
        <f t="shared" si="116"/>
        <v>48.77999985000001</v>
      </c>
      <c r="T1033" s="2">
        <f t="shared" si="117"/>
        <v>84.590000149999995</v>
      </c>
      <c r="U1033" t="str">
        <f t="shared" si="118"/>
        <v>Aug</v>
      </c>
    </row>
    <row r="1034" spans="1:21" x14ac:dyDescent="0.3">
      <c r="A1034">
        <v>19550</v>
      </c>
      <c r="B1034" s="1">
        <v>43693</v>
      </c>
      <c r="C1034" s="1" t="str">
        <f t="shared" si="113"/>
        <v>16-Aug-19</v>
      </c>
      <c r="D1034" s="1" t="str">
        <f t="shared" si="114"/>
        <v>Friday</v>
      </c>
      <c r="E1034" s="1" t="str">
        <f t="shared" si="115"/>
        <v>Weekday</v>
      </c>
      <c r="F1034">
        <v>7158</v>
      </c>
      <c r="G1034" t="s">
        <v>471</v>
      </c>
      <c r="H1034" t="s">
        <v>30</v>
      </c>
      <c r="I1034" t="s">
        <v>27</v>
      </c>
      <c r="J1034" t="s">
        <v>28</v>
      </c>
      <c r="K1034" t="s">
        <v>29</v>
      </c>
      <c r="L1034" t="s">
        <v>9</v>
      </c>
      <c r="M1034">
        <v>403</v>
      </c>
      <c r="N1034" t="s">
        <v>10</v>
      </c>
      <c r="O1034" s="2">
        <v>133.37</v>
      </c>
      <c r="P1034" s="2">
        <v>1</v>
      </c>
      <c r="Q1034" s="2">
        <f t="shared" si="112"/>
        <v>133.37</v>
      </c>
      <c r="R1034" s="2">
        <v>84.590000149999995</v>
      </c>
      <c r="S1034" s="2">
        <f t="shared" si="116"/>
        <v>48.77999985000001</v>
      </c>
      <c r="T1034" s="2">
        <f t="shared" si="117"/>
        <v>84.590000149999995</v>
      </c>
      <c r="U1034" t="str">
        <f t="shared" si="118"/>
        <v>Aug</v>
      </c>
    </row>
    <row r="1035" spans="1:21" x14ac:dyDescent="0.3">
      <c r="A1035">
        <v>70058</v>
      </c>
      <c r="B1035" s="1">
        <v>43692</v>
      </c>
      <c r="C1035" s="1" t="str">
        <f t="shared" si="113"/>
        <v>15-Aug-19</v>
      </c>
      <c r="D1035" s="1" t="str">
        <f t="shared" si="114"/>
        <v>Thursday</v>
      </c>
      <c r="E1035" s="1" t="str">
        <f t="shared" si="115"/>
        <v>Weekday</v>
      </c>
      <c r="F1035">
        <v>13611</v>
      </c>
      <c r="G1035" t="s">
        <v>119</v>
      </c>
      <c r="H1035" t="s">
        <v>155</v>
      </c>
      <c r="I1035" t="s">
        <v>27</v>
      </c>
      <c r="J1035" t="s">
        <v>28</v>
      </c>
      <c r="K1035" t="s">
        <v>29</v>
      </c>
      <c r="L1035" t="s">
        <v>156</v>
      </c>
      <c r="M1035">
        <v>1350</v>
      </c>
      <c r="N1035" t="s">
        <v>65</v>
      </c>
      <c r="O1035" s="2">
        <v>22.74</v>
      </c>
      <c r="P1035" s="2">
        <v>1</v>
      </c>
      <c r="Q1035" s="2">
        <f t="shared" si="112"/>
        <v>22.74</v>
      </c>
      <c r="R1035" s="2">
        <v>14.6999969</v>
      </c>
      <c r="S1035" s="2">
        <f t="shared" si="116"/>
        <v>8.0400030999999981</v>
      </c>
      <c r="T1035" s="2">
        <f t="shared" si="117"/>
        <v>14.6999969</v>
      </c>
      <c r="U1035" t="str">
        <f t="shared" si="118"/>
        <v>Aug</v>
      </c>
    </row>
    <row r="1036" spans="1:21" x14ac:dyDescent="0.3">
      <c r="A1036">
        <v>63398</v>
      </c>
      <c r="B1036" s="1">
        <v>43691</v>
      </c>
      <c r="C1036" s="1" t="str">
        <f t="shared" si="113"/>
        <v>14-Aug-19</v>
      </c>
      <c r="D1036" s="1" t="str">
        <f t="shared" si="114"/>
        <v>Wednesday</v>
      </c>
      <c r="E1036" s="1" t="str">
        <f t="shared" si="115"/>
        <v>Weekday</v>
      </c>
      <c r="F1036">
        <v>785</v>
      </c>
      <c r="G1036" t="s">
        <v>52</v>
      </c>
      <c r="H1036" t="s">
        <v>30</v>
      </c>
      <c r="I1036" t="s">
        <v>27</v>
      </c>
      <c r="J1036" t="s">
        <v>28</v>
      </c>
      <c r="K1036" t="s">
        <v>4</v>
      </c>
      <c r="L1036" t="s">
        <v>9</v>
      </c>
      <c r="M1036">
        <v>403</v>
      </c>
      <c r="N1036" t="s">
        <v>10</v>
      </c>
      <c r="O1036" s="2">
        <v>133.37</v>
      </c>
      <c r="P1036" s="2">
        <v>1</v>
      </c>
      <c r="Q1036" s="2">
        <f t="shared" si="112"/>
        <v>133.37</v>
      </c>
      <c r="R1036" s="2">
        <v>84.590000149999995</v>
      </c>
      <c r="S1036" s="2">
        <f t="shared" si="116"/>
        <v>48.77999985000001</v>
      </c>
      <c r="T1036" s="2">
        <f t="shared" si="117"/>
        <v>84.590000149999995</v>
      </c>
      <c r="U1036" t="str">
        <f t="shared" si="118"/>
        <v>Aug</v>
      </c>
    </row>
    <row r="1037" spans="1:21" x14ac:dyDescent="0.3">
      <c r="A1037">
        <v>73122</v>
      </c>
      <c r="B1037" s="1">
        <v>43688</v>
      </c>
      <c r="C1037" s="1" t="str">
        <f t="shared" si="113"/>
        <v>11-Aug-19</v>
      </c>
      <c r="D1037" s="1" t="str">
        <f t="shared" si="114"/>
        <v>Sunday</v>
      </c>
      <c r="E1037" s="1" t="str">
        <f t="shared" si="115"/>
        <v>Weekend</v>
      </c>
      <c r="F1037">
        <v>16675</v>
      </c>
      <c r="G1037" t="s">
        <v>386</v>
      </c>
      <c r="H1037" t="s">
        <v>103</v>
      </c>
      <c r="I1037" t="s">
        <v>2</v>
      </c>
      <c r="J1037" t="s">
        <v>3</v>
      </c>
      <c r="K1037" t="s">
        <v>4</v>
      </c>
      <c r="L1037" t="s">
        <v>13</v>
      </c>
      <c r="M1037">
        <v>1360</v>
      </c>
      <c r="N1037" t="s">
        <v>14</v>
      </c>
      <c r="O1037" s="2">
        <v>370</v>
      </c>
      <c r="P1037" s="2">
        <v>1</v>
      </c>
      <c r="Q1037" s="2">
        <f t="shared" si="112"/>
        <v>370</v>
      </c>
      <c r="R1037" s="2">
        <v>249.0899963</v>
      </c>
      <c r="S1037" s="2">
        <f t="shared" si="116"/>
        <v>120.9100037</v>
      </c>
      <c r="T1037" s="2">
        <f t="shared" si="117"/>
        <v>249.0899963</v>
      </c>
      <c r="U1037" t="str">
        <f t="shared" si="118"/>
        <v>Aug</v>
      </c>
    </row>
    <row r="1038" spans="1:21" x14ac:dyDescent="0.3">
      <c r="A1038">
        <v>73123</v>
      </c>
      <c r="B1038" s="1">
        <v>43687</v>
      </c>
      <c r="C1038" s="1" t="str">
        <f t="shared" si="113"/>
        <v>10-Aug-19</v>
      </c>
      <c r="D1038" s="1" t="str">
        <f t="shared" si="114"/>
        <v>Saturday</v>
      </c>
      <c r="E1038" s="1" t="str">
        <f t="shared" si="115"/>
        <v>Weekend</v>
      </c>
      <c r="F1038">
        <v>16676</v>
      </c>
      <c r="G1038" t="s">
        <v>763</v>
      </c>
      <c r="H1038" t="s">
        <v>146</v>
      </c>
      <c r="I1038" t="s">
        <v>27</v>
      </c>
      <c r="J1038" t="s">
        <v>28</v>
      </c>
      <c r="K1038" t="s">
        <v>4</v>
      </c>
      <c r="L1038" t="s">
        <v>13</v>
      </c>
      <c r="M1038">
        <v>1360</v>
      </c>
      <c r="N1038" t="s">
        <v>14</v>
      </c>
      <c r="O1038" s="2">
        <v>370</v>
      </c>
      <c r="P1038" s="2">
        <v>1</v>
      </c>
      <c r="Q1038" s="2">
        <f t="shared" si="112"/>
        <v>370</v>
      </c>
      <c r="R1038" s="2">
        <v>249.0899963</v>
      </c>
      <c r="S1038" s="2">
        <f t="shared" si="116"/>
        <v>120.9100037</v>
      </c>
      <c r="T1038" s="2">
        <f t="shared" si="117"/>
        <v>249.0899963</v>
      </c>
      <c r="U1038" t="str">
        <f t="shared" si="118"/>
        <v>Aug</v>
      </c>
    </row>
    <row r="1039" spans="1:21" x14ac:dyDescent="0.3">
      <c r="A1039">
        <v>73124</v>
      </c>
      <c r="B1039" s="1">
        <v>43686</v>
      </c>
      <c r="C1039" s="1" t="str">
        <f t="shared" si="113"/>
        <v>09-Aug-19</v>
      </c>
      <c r="D1039" s="1" t="str">
        <f t="shared" si="114"/>
        <v>Friday</v>
      </c>
      <c r="E1039" s="1" t="str">
        <f t="shared" si="115"/>
        <v>Weekday</v>
      </c>
      <c r="F1039">
        <v>16677</v>
      </c>
      <c r="G1039" t="s">
        <v>490</v>
      </c>
      <c r="H1039" t="s">
        <v>764</v>
      </c>
      <c r="I1039" t="s">
        <v>2</v>
      </c>
      <c r="J1039" t="s">
        <v>3</v>
      </c>
      <c r="K1039" t="s">
        <v>4</v>
      </c>
      <c r="L1039" t="s">
        <v>13</v>
      </c>
      <c r="M1039">
        <v>1360</v>
      </c>
      <c r="N1039" t="s">
        <v>14</v>
      </c>
      <c r="O1039" s="2">
        <v>370</v>
      </c>
      <c r="P1039" s="2">
        <v>1</v>
      </c>
      <c r="Q1039" s="2">
        <f t="shared" si="112"/>
        <v>370</v>
      </c>
      <c r="R1039" s="2">
        <v>249.0899963</v>
      </c>
      <c r="S1039" s="2">
        <f t="shared" si="116"/>
        <v>120.9100037</v>
      </c>
      <c r="T1039" s="2">
        <f t="shared" si="117"/>
        <v>249.0899963</v>
      </c>
      <c r="U1039" t="str">
        <f t="shared" si="118"/>
        <v>Aug</v>
      </c>
    </row>
    <row r="1040" spans="1:21" x14ac:dyDescent="0.3">
      <c r="A1040">
        <v>73125</v>
      </c>
      <c r="B1040" s="1">
        <v>43685</v>
      </c>
      <c r="C1040" s="1" t="str">
        <f t="shared" si="113"/>
        <v>08-Aug-19</v>
      </c>
      <c r="D1040" s="1" t="str">
        <f t="shared" si="114"/>
        <v>Thursday</v>
      </c>
      <c r="E1040" s="1" t="str">
        <f t="shared" si="115"/>
        <v>Weekday</v>
      </c>
      <c r="F1040">
        <v>16678</v>
      </c>
      <c r="G1040" t="s">
        <v>765</v>
      </c>
      <c r="H1040" t="s">
        <v>286</v>
      </c>
      <c r="I1040" t="s">
        <v>2</v>
      </c>
      <c r="J1040" t="s">
        <v>3</v>
      </c>
      <c r="K1040" t="s">
        <v>4</v>
      </c>
      <c r="L1040" t="s">
        <v>13</v>
      </c>
      <c r="M1040">
        <v>1360</v>
      </c>
      <c r="N1040" t="s">
        <v>14</v>
      </c>
      <c r="O1040" s="2">
        <v>370</v>
      </c>
      <c r="P1040" s="2">
        <v>1</v>
      </c>
      <c r="Q1040" s="2">
        <f t="shared" si="112"/>
        <v>370</v>
      </c>
      <c r="R1040" s="2">
        <v>249.0899963</v>
      </c>
      <c r="S1040" s="2">
        <f t="shared" si="116"/>
        <v>120.9100037</v>
      </c>
      <c r="T1040" s="2">
        <f t="shared" si="117"/>
        <v>249.0899963</v>
      </c>
      <c r="U1040" t="str">
        <f t="shared" si="118"/>
        <v>Aug</v>
      </c>
    </row>
    <row r="1041" spans="1:21" x14ac:dyDescent="0.3">
      <c r="A1041">
        <v>73126</v>
      </c>
      <c r="B1041" s="1">
        <v>43684</v>
      </c>
      <c r="C1041" s="1" t="str">
        <f t="shared" si="113"/>
        <v>07-Aug-19</v>
      </c>
      <c r="D1041" s="1" t="str">
        <f t="shared" si="114"/>
        <v>Wednesday</v>
      </c>
      <c r="E1041" s="1" t="str">
        <f t="shared" si="115"/>
        <v>Weekday</v>
      </c>
      <c r="F1041">
        <v>16679</v>
      </c>
      <c r="G1041" t="s">
        <v>766</v>
      </c>
      <c r="H1041" t="s">
        <v>63</v>
      </c>
      <c r="I1041" t="s">
        <v>27</v>
      </c>
      <c r="J1041" t="s">
        <v>3</v>
      </c>
      <c r="K1041" t="s">
        <v>4</v>
      </c>
      <c r="L1041" t="s">
        <v>13</v>
      </c>
      <c r="M1041">
        <v>1360</v>
      </c>
      <c r="N1041" t="s">
        <v>14</v>
      </c>
      <c r="O1041" s="2">
        <v>370</v>
      </c>
      <c r="P1041" s="2">
        <v>1</v>
      </c>
      <c r="Q1041" s="2">
        <f t="shared" si="112"/>
        <v>370</v>
      </c>
      <c r="R1041" s="2">
        <v>249.0899963</v>
      </c>
      <c r="S1041" s="2">
        <f t="shared" si="116"/>
        <v>120.9100037</v>
      </c>
      <c r="T1041" s="2">
        <f t="shared" si="117"/>
        <v>249.0899963</v>
      </c>
      <c r="U1041" t="str">
        <f t="shared" si="118"/>
        <v>Aug</v>
      </c>
    </row>
    <row r="1042" spans="1:21" x14ac:dyDescent="0.3">
      <c r="A1042">
        <v>71271</v>
      </c>
      <c r="B1042" s="1">
        <v>43683</v>
      </c>
      <c r="C1042" s="1" t="str">
        <f t="shared" si="113"/>
        <v>06-Aug-19</v>
      </c>
      <c r="D1042" s="1" t="str">
        <f t="shared" si="114"/>
        <v>Tuesday</v>
      </c>
      <c r="E1042" s="1" t="str">
        <f t="shared" si="115"/>
        <v>Weekday</v>
      </c>
      <c r="F1042">
        <v>14824</v>
      </c>
      <c r="G1042" t="s">
        <v>471</v>
      </c>
      <c r="H1042" t="s">
        <v>146</v>
      </c>
      <c r="I1042" t="s">
        <v>27</v>
      </c>
      <c r="J1042" t="s">
        <v>28</v>
      </c>
      <c r="K1042" t="s">
        <v>4</v>
      </c>
      <c r="L1042" t="s">
        <v>64</v>
      </c>
      <c r="M1042">
        <v>1353</v>
      </c>
      <c r="N1042" t="s">
        <v>65</v>
      </c>
      <c r="O1042" s="2">
        <v>9.59</v>
      </c>
      <c r="P1042" s="2">
        <v>1</v>
      </c>
      <c r="Q1042" s="2">
        <f t="shared" si="112"/>
        <v>9.59</v>
      </c>
      <c r="R1042" s="2">
        <v>3.6100006100000002</v>
      </c>
      <c r="S1042" s="2">
        <f t="shared" si="116"/>
        <v>5.9799993899999997</v>
      </c>
      <c r="T1042" s="2">
        <f t="shared" si="117"/>
        <v>3.6100006100000002</v>
      </c>
      <c r="U1042" t="str">
        <f t="shared" si="118"/>
        <v>Aug</v>
      </c>
    </row>
    <row r="1043" spans="1:21" x14ac:dyDescent="0.3">
      <c r="A1043">
        <v>73127</v>
      </c>
      <c r="B1043" s="1">
        <v>43683</v>
      </c>
      <c r="C1043" s="1" t="str">
        <f t="shared" si="113"/>
        <v>06-Aug-19</v>
      </c>
      <c r="D1043" s="1" t="str">
        <f t="shared" si="114"/>
        <v>Tuesday</v>
      </c>
      <c r="E1043" s="1" t="str">
        <f t="shared" si="115"/>
        <v>Weekday</v>
      </c>
      <c r="F1043">
        <v>16680</v>
      </c>
      <c r="G1043" t="s">
        <v>767</v>
      </c>
      <c r="H1043" t="s">
        <v>506</v>
      </c>
      <c r="I1043" t="s">
        <v>2</v>
      </c>
      <c r="J1043" t="s">
        <v>3</v>
      </c>
      <c r="K1043" t="s">
        <v>4</v>
      </c>
      <c r="L1043" t="s">
        <v>13</v>
      </c>
      <c r="M1043">
        <v>1360</v>
      </c>
      <c r="N1043" t="s">
        <v>14</v>
      </c>
      <c r="O1043" s="2">
        <v>370</v>
      </c>
      <c r="P1043" s="2">
        <v>1</v>
      </c>
      <c r="Q1043" s="2">
        <f t="shared" si="112"/>
        <v>370</v>
      </c>
      <c r="R1043" s="2">
        <v>249.0899963</v>
      </c>
      <c r="S1043" s="2">
        <f t="shared" si="116"/>
        <v>120.9100037</v>
      </c>
      <c r="T1043" s="2">
        <f t="shared" si="117"/>
        <v>249.0899963</v>
      </c>
      <c r="U1043" t="str">
        <f t="shared" si="118"/>
        <v>Aug</v>
      </c>
    </row>
    <row r="1044" spans="1:21" x14ac:dyDescent="0.3">
      <c r="A1044">
        <v>73128</v>
      </c>
      <c r="B1044" s="1">
        <v>43682</v>
      </c>
      <c r="C1044" s="1" t="str">
        <f t="shared" si="113"/>
        <v>05-Aug-19</v>
      </c>
      <c r="D1044" s="1" t="str">
        <f t="shared" si="114"/>
        <v>Monday</v>
      </c>
      <c r="E1044" s="1" t="str">
        <f t="shared" si="115"/>
        <v>Weekday</v>
      </c>
      <c r="F1044">
        <v>16681</v>
      </c>
      <c r="G1044" t="s">
        <v>768</v>
      </c>
      <c r="H1044" t="s">
        <v>176</v>
      </c>
      <c r="I1044" t="s">
        <v>2</v>
      </c>
      <c r="J1044" t="s">
        <v>3</v>
      </c>
      <c r="K1044" t="s">
        <v>44</v>
      </c>
      <c r="L1044" t="s">
        <v>13</v>
      </c>
      <c r="M1044">
        <v>1360</v>
      </c>
      <c r="N1044" t="s">
        <v>14</v>
      </c>
      <c r="O1044" s="2">
        <v>370</v>
      </c>
      <c r="P1044" s="2">
        <v>1</v>
      </c>
      <c r="Q1044" s="2">
        <f t="shared" si="112"/>
        <v>370</v>
      </c>
      <c r="R1044" s="2">
        <v>249.0899963</v>
      </c>
      <c r="S1044" s="2">
        <f t="shared" si="116"/>
        <v>120.9100037</v>
      </c>
      <c r="T1044" s="2">
        <f t="shared" si="117"/>
        <v>249.0899963</v>
      </c>
      <c r="U1044" t="str">
        <f t="shared" si="118"/>
        <v>Aug</v>
      </c>
    </row>
    <row r="1045" spans="1:21" x14ac:dyDescent="0.3">
      <c r="A1045">
        <v>64813</v>
      </c>
      <c r="B1045" s="1">
        <v>43681</v>
      </c>
      <c r="C1045" s="1" t="str">
        <f t="shared" si="113"/>
        <v>04-Aug-19</v>
      </c>
      <c r="D1045" s="1" t="str">
        <f t="shared" si="114"/>
        <v>Sunday</v>
      </c>
      <c r="E1045" s="1" t="str">
        <f t="shared" si="115"/>
        <v>Weekend</v>
      </c>
      <c r="F1045">
        <v>10018</v>
      </c>
      <c r="G1045" t="s">
        <v>534</v>
      </c>
      <c r="H1045" t="s">
        <v>84</v>
      </c>
      <c r="I1045" t="s">
        <v>27</v>
      </c>
      <c r="J1045" t="s">
        <v>3</v>
      </c>
      <c r="K1045" t="s">
        <v>4</v>
      </c>
      <c r="L1045" t="s">
        <v>109</v>
      </c>
      <c r="M1045">
        <v>627</v>
      </c>
      <c r="N1045" t="s">
        <v>6</v>
      </c>
      <c r="O1045" s="2">
        <v>165</v>
      </c>
      <c r="P1045" s="2">
        <v>3</v>
      </c>
      <c r="Q1045" s="2">
        <f t="shared" si="112"/>
        <v>495</v>
      </c>
      <c r="R1045" s="2">
        <v>368.19001020000002</v>
      </c>
      <c r="S1045" s="2">
        <f t="shared" si="116"/>
        <v>126.80998979999998</v>
      </c>
      <c r="T1045" s="2">
        <f t="shared" si="117"/>
        <v>122.7300034</v>
      </c>
      <c r="U1045" t="str">
        <f t="shared" si="118"/>
        <v>Aug</v>
      </c>
    </row>
    <row r="1046" spans="1:21" x14ac:dyDescent="0.3">
      <c r="A1046">
        <v>73129</v>
      </c>
      <c r="B1046" s="1">
        <v>43681</v>
      </c>
      <c r="C1046" s="1" t="str">
        <f t="shared" si="113"/>
        <v>04-Aug-19</v>
      </c>
      <c r="D1046" s="1" t="str">
        <f t="shared" si="114"/>
        <v>Sunday</v>
      </c>
      <c r="E1046" s="1" t="str">
        <f t="shared" si="115"/>
        <v>Weekend</v>
      </c>
      <c r="F1046">
        <v>16682</v>
      </c>
      <c r="G1046" t="s">
        <v>769</v>
      </c>
      <c r="H1046" t="s">
        <v>63</v>
      </c>
      <c r="I1046" t="s">
        <v>27</v>
      </c>
      <c r="J1046" t="s">
        <v>3</v>
      </c>
      <c r="K1046" t="s">
        <v>44</v>
      </c>
      <c r="L1046" t="s">
        <v>13</v>
      </c>
      <c r="M1046">
        <v>1360</v>
      </c>
      <c r="N1046" t="s">
        <v>14</v>
      </c>
      <c r="O1046" s="2">
        <v>370</v>
      </c>
      <c r="P1046" s="2">
        <v>1</v>
      </c>
      <c r="Q1046" s="2">
        <f t="shared" si="112"/>
        <v>370</v>
      </c>
      <c r="R1046" s="2">
        <v>249.0899963</v>
      </c>
      <c r="S1046" s="2">
        <f t="shared" si="116"/>
        <v>120.9100037</v>
      </c>
      <c r="T1046" s="2">
        <f t="shared" si="117"/>
        <v>249.0899963</v>
      </c>
      <c r="U1046" t="str">
        <f t="shared" si="118"/>
        <v>Aug</v>
      </c>
    </row>
    <row r="1047" spans="1:21" x14ac:dyDescent="0.3">
      <c r="A1047">
        <v>73204</v>
      </c>
      <c r="B1047" s="1">
        <v>43681</v>
      </c>
      <c r="C1047" s="1" t="str">
        <f t="shared" si="113"/>
        <v>04-Aug-19</v>
      </c>
      <c r="D1047" s="1" t="str">
        <f t="shared" si="114"/>
        <v>Sunday</v>
      </c>
      <c r="E1047" s="1" t="str">
        <f t="shared" si="115"/>
        <v>Weekend</v>
      </c>
      <c r="F1047">
        <v>16757</v>
      </c>
      <c r="G1047" t="s">
        <v>191</v>
      </c>
      <c r="H1047" t="s">
        <v>173</v>
      </c>
      <c r="I1047" t="s">
        <v>2</v>
      </c>
      <c r="J1047" t="s">
        <v>3</v>
      </c>
      <c r="K1047" t="s">
        <v>4</v>
      </c>
      <c r="L1047" t="s">
        <v>13</v>
      </c>
      <c r="M1047">
        <v>1360</v>
      </c>
      <c r="N1047" t="s">
        <v>14</v>
      </c>
      <c r="O1047" s="2">
        <v>370</v>
      </c>
      <c r="P1047" s="2">
        <v>1</v>
      </c>
      <c r="Q1047" s="2">
        <f t="shared" si="112"/>
        <v>370</v>
      </c>
      <c r="R1047" s="2">
        <v>249.0899963</v>
      </c>
      <c r="S1047" s="2">
        <f t="shared" si="116"/>
        <v>120.9100037</v>
      </c>
      <c r="T1047" s="2">
        <f t="shared" si="117"/>
        <v>249.0899963</v>
      </c>
      <c r="U1047" t="str">
        <f t="shared" si="118"/>
        <v>Aug</v>
      </c>
    </row>
    <row r="1048" spans="1:21" x14ac:dyDescent="0.3">
      <c r="A1048">
        <v>73130</v>
      </c>
      <c r="B1048" s="1">
        <v>43680</v>
      </c>
      <c r="C1048" s="1" t="str">
        <f t="shared" si="113"/>
        <v>03-Aug-19</v>
      </c>
      <c r="D1048" s="1" t="str">
        <f t="shared" si="114"/>
        <v>Saturday</v>
      </c>
      <c r="E1048" s="1" t="str">
        <f t="shared" si="115"/>
        <v>Weekend</v>
      </c>
      <c r="F1048">
        <v>16683</v>
      </c>
      <c r="G1048" t="s">
        <v>770</v>
      </c>
      <c r="H1048" t="s">
        <v>693</v>
      </c>
      <c r="I1048" t="s">
        <v>2</v>
      </c>
      <c r="J1048" t="s">
        <v>3</v>
      </c>
      <c r="K1048" t="s">
        <v>4</v>
      </c>
      <c r="L1048" t="s">
        <v>13</v>
      </c>
      <c r="M1048">
        <v>1360</v>
      </c>
      <c r="N1048" t="s">
        <v>14</v>
      </c>
      <c r="O1048" s="2">
        <v>370</v>
      </c>
      <c r="P1048" s="2">
        <v>1</v>
      </c>
      <c r="Q1048" s="2">
        <f t="shared" si="112"/>
        <v>370</v>
      </c>
      <c r="R1048" s="2">
        <v>249.0899963</v>
      </c>
      <c r="S1048" s="2">
        <f t="shared" si="116"/>
        <v>120.9100037</v>
      </c>
      <c r="T1048" s="2">
        <f t="shared" si="117"/>
        <v>249.0899963</v>
      </c>
      <c r="U1048" t="str">
        <f t="shared" si="118"/>
        <v>Aug</v>
      </c>
    </row>
    <row r="1049" spans="1:21" x14ac:dyDescent="0.3">
      <c r="A1049">
        <v>67147</v>
      </c>
      <c r="B1049" s="1">
        <v>43679</v>
      </c>
      <c r="C1049" s="1" t="str">
        <f t="shared" si="113"/>
        <v>02-Aug-19</v>
      </c>
      <c r="D1049" s="1" t="str">
        <f t="shared" si="114"/>
        <v>Friday</v>
      </c>
      <c r="E1049" s="1" t="str">
        <f t="shared" si="115"/>
        <v>Weekday</v>
      </c>
      <c r="F1049">
        <v>412</v>
      </c>
      <c r="G1049" t="s">
        <v>186</v>
      </c>
      <c r="H1049" t="s">
        <v>30</v>
      </c>
      <c r="I1049" t="s">
        <v>27</v>
      </c>
      <c r="J1049" t="s">
        <v>3</v>
      </c>
      <c r="K1049" t="s">
        <v>4</v>
      </c>
      <c r="L1049" t="s">
        <v>230</v>
      </c>
      <c r="M1049">
        <v>305</v>
      </c>
      <c r="N1049" t="s">
        <v>1077</v>
      </c>
      <c r="O1049" s="2">
        <v>199</v>
      </c>
      <c r="P1049" s="2">
        <v>1</v>
      </c>
      <c r="Q1049" s="2">
        <f t="shared" si="112"/>
        <v>199</v>
      </c>
      <c r="R1049" s="2">
        <v>107.34000014999999</v>
      </c>
      <c r="S1049" s="2">
        <f t="shared" si="116"/>
        <v>91.659999850000005</v>
      </c>
      <c r="T1049" s="2">
        <f t="shared" si="117"/>
        <v>107.34000014999999</v>
      </c>
      <c r="U1049" t="str">
        <f t="shared" si="118"/>
        <v>Aug</v>
      </c>
    </row>
    <row r="1050" spans="1:21" x14ac:dyDescent="0.3">
      <c r="A1050">
        <v>73131</v>
      </c>
      <c r="B1050" s="1">
        <v>43679</v>
      </c>
      <c r="C1050" s="1" t="str">
        <f t="shared" si="113"/>
        <v>02-Aug-19</v>
      </c>
      <c r="D1050" s="1" t="str">
        <f t="shared" si="114"/>
        <v>Friday</v>
      </c>
      <c r="E1050" s="1" t="str">
        <f t="shared" si="115"/>
        <v>Weekday</v>
      </c>
      <c r="F1050">
        <v>16684</v>
      </c>
      <c r="G1050" t="s">
        <v>771</v>
      </c>
      <c r="H1050" t="s">
        <v>772</v>
      </c>
      <c r="I1050" t="s">
        <v>2</v>
      </c>
      <c r="J1050" t="s">
        <v>3</v>
      </c>
      <c r="K1050" t="s">
        <v>4</v>
      </c>
      <c r="L1050" t="s">
        <v>13</v>
      </c>
      <c r="M1050">
        <v>1360</v>
      </c>
      <c r="N1050" t="s">
        <v>14</v>
      </c>
      <c r="O1050" s="2">
        <v>370</v>
      </c>
      <c r="P1050" s="2">
        <v>1</v>
      </c>
      <c r="Q1050" s="2">
        <f t="shared" si="112"/>
        <v>370</v>
      </c>
      <c r="R1050" s="2">
        <v>249.0899963</v>
      </c>
      <c r="S1050" s="2">
        <f t="shared" si="116"/>
        <v>120.9100037</v>
      </c>
      <c r="T1050" s="2">
        <f t="shared" si="117"/>
        <v>249.0899963</v>
      </c>
      <c r="U1050" t="str">
        <f t="shared" si="118"/>
        <v>Aug</v>
      </c>
    </row>
    <row r="1051" spans="1:21" x14ac:dyDescent="0.3">
      <c r="A1051">
        <v>73132</v>
      </c>
      <c r="B1051" s="1">
        <v>43678</v>
      </c>
      <c r="C1051" s="1" t="str">
        <f t="shared" si="113"/>
        <v>01-Aug-19</v>
      </c>
      <c r="D1051" s="1" t="str">
        <f t="shared" si="114"/>
        <v>Thursday</v>
      </c>
      <c r="E1051" s="1" t="str">
        <f t="shared" si="115"/>
        <v>Weekday</v>
      </c>
      <c r="F1051">
        <v>16685</v>
      </c>
      <c r="G1051" t="s">
        <v>736</v>
      </c>
      <c r="H1051" t="s">
        <v>146</v>
      </c>
      <c r="I1051" t="s">
        <v>27</v>
      </c>
      <c r="J1051" t="s">
        <v>28</v>
      </c>
      <c r="K1051" t="s">
        <v>44</v>
      </c>
      <c r="L1051" t="s">
        <v>13</v>
      </c>
      <c r="M1051">
        <v>1360</v>
      </c>
      <c r="N1051" t="s">
        <v>14</v>
      </c>
      <c r="O1051" s="2">
        <v>370</v>
      </c>
      <c r="P1051" s="2">
        <v>1</v>
      </c>
      <c r="Q1051" s="2">
        <f t="shared" si="112"/>
        <v>370</v>
      </c>
      <c r="R1051" s="2">
        <v>249.0899963</v>
      </c>
      <c r="S1051" s="2">
        <f t="shared" si="116"/>
        <v>120.9100037</v>
      </c>
      <c r="T1051" s="2">
        <f t="shared" si="117"/>
        <v>249.0899963</v>
      </c>
      <c r="U1051" t="str">
        <f t="shared" si="118"/>
        <v>Aug</v>
      </c>
    </row>
    <row r="1052" spans="1:21" x14ac:dyDescent="0.3">
      <c r="A1052">
        <v>64775</v>
      </c>
      <c r="B1052" s="1">
        <v>43678</v>
      </c>
      <c r="C1052" s="1" t="str">
        <f t="shared" si="113"/>
        <v>01-Aug-19</v>
      </c>
      <c r="D1052" s="1" t="str">
        <f t="shared" si="114"/>
        <v>Thursday</v>
      </c>
      <c r="E1052" s="1" t="str">
        <f t="shared" si="115"/>
        <v>Weekday</v>
      </c>
      <c r="F1052">
        <v>5576</v>
      </c>
      <c r="G1052" t="s">
        <v>119</v>
      </c>
      <c r="H1052" t="s">
        <v>121</v>
      </c>
      <c r="I1052" t="s">
        <v>27</v>
      </c>
      <c r="J1052" t="s">
        <v>3</v>
      </c>
      <c r="K1052" t="s">
        <v>4</v>
      </c>
      <c r="L1052" t="s">
        <v>85</v>
      </c>
      <c r="M1052">
        <v>502</v>
      </c>
      <c r="N1052" t="s">
        <v>65</v>
      </c>
      <c r="O1052" s="2">
        <v>65</v>
      </c>
      <c r="P1052" s="2">
        <v>1</v>
      </c>
      <c r="Q1052" s="2">
        <f t="shared" si="112"/>
        <v>65</v>
      </c>
      <c r="R1052" s="2">
        <v>33.599998470000003</v>
      </c>
      <c r="S1052" s="2">
        <f t="shared" si="116"/>
        <v>31.400001529999997</v>
      </c>
      <c r="T1052" s="2">
        <f t="shared" si="117"/>
        <v>33.599998470000003</v>
      </c>
      <c r="U1052" t="str">
        <f t="shared" si="118"/>
        <v>Aug</v>
      </c>
    </row>
    <row r="1053" spans="1:21" x14ac:dyDescent="0.3">
      <c r="A1053">
        <v>64559</v>
      </c>
      <c r="B1053" s="1">
        <v>43677</v>
      </c>
      <c r="C1053" s="1" t="str">
        <f t="shared" si="113"/>
        <v>31-Jul-19</v>
      </c>
      <c r="D1053" s="1" t="str">
        <f t="shared" si="114"/>
        <v>Wednesday</v>
      </c>
      <c r="E1053" s="1" t="str">
        <f t="shared" si="115"/>
        <v>Weekday</v>
      </c>
      <c r="F1053">
        <v>10366</v>
      </c>
      <c r="G1053" t="s">
        <v>773</v>
      </c>
      <c r="H1053" t="s">
        <v>41</v>
      </c>
      <c r="I1053" t="s">
        <v>27</v>
      </c>
      <c r="J1053" t="s">
        <v>3</v>
      </c>
      <c r="K1053" t="s">
        <v>4</v>
      </c>
      <c r="L1053" t="s">
        <v>9</v>
      </c>
      <c r="M1053">
        <v>403</v>
      </c>
      <c r="N1053" t="s">
        <v>10</v>
      </c>
      <c r="O1053" s="2">
        <v>133.37</v>
      </c>
      <c r="P1053" s="2">
        <v>1</v>
      </c>
      <c r="Q1053" s="2">
        <f t="shared" si="112"/>
        <v>133.37</v>
      </c>
      <c r="R1053" s="2">
        <v>84.590000149999995</v>
      </c>
      <c r="S1053" s="2">
        <f t="shared" si="116"/>
        <v>48.77999985000001</v>
      </c>
      <c r="T1053" s="2">
        <f t="shared" si="117"/>
        <v>84.590000149999995</v>
      </c>
      <c r="U1053" t="str">
        <f t="shared" si="118"/>
        <v>Jul</v>
      </c>
    </row>
    <row r="1054" spans="1:21" x14ac:dyDescent="0.3">
      <c r="A1054">
        <v>73133</v>
      </c>
      <c r="B1054" s="1">
        <v>43677</v>
      </c>
      <c r="C1054" s="1" t="str">
        <f t="shared" si="113"/>
        <v>31-Jul-19</v>
      </c>
      <c r="D1054" s="1" t="str">
        <f t="shared" si="114"/>
        <v>Wednesday</v>
      </c>
      <c r="E1054" s="1" t="str">
        <f t="shared" si="115"/>
        <v>Weekday</v>
      </c>
      <c r="F1054">
        <v>16686</v>
      </c>
      <c r="G1054" t="s">
        <v>774</v>
      </c>
      <c r="H1054" t="s">
        <v>217</v>
      </c>
      <c r="I1054" t="s">
        <v>2</v>
      </c>
      <c r="J1054" t="s">
        <v>3</v>
      </c>
      <c r="K1054" t="s">
        <v>4</v>
      </c>
      <c r="L1054" t="s">
        <v>13</v>
      </c>
      <c r="M1054">
        <v>1360</v>
      </c>
      <c r="N1054" t="s">
        <v>14</v>
      </c>
      <c r="O1054" s="2">
        <v>370</v>
      </c>
      <c r="P1054" s="2">
        <v>1</v>
      </c>
      <c r="Q1054" s="2">
        <f t="shared" si="112"/>
        <v>370</v>
      </c>
      <c r="R1054" s="2">
        <v>249.0899963</v>
      </c>
      <c r="S1054" s="2">
        <f t="shared" si="116"/>
        <v>120.9100037</v>
      </c>
      <c r="T1054" s="2">
        <f t="shared" si="117"/>
        <v>249.0899963</v>
      </c>
      <c r="U1054" t="str">
        <f t="shared" si="118"/>
        <v>Jul</v>
      </c>
    </row>
    <row r="1055" spans="1:21" x14ac:dyDescent="0.3">
      <c r="A1055">
        <v>73134</v>
      </c>
      <c r="B1055" s="1">
        <v>43676</v>
      </c>
      <c r="C1055" s="1" t="str">
        <f t="shared" si="113"/>
        <v>30-Jul-19</v>
      </c>
      <c r="D1055" s="1" t="str">
        <f t="shared" si="114"/>
        <v>Tuesday</v>
      </c>
      <c r="E1055" s="1" t="str">
        <f t="shared" si="115"/>
        <v>Weekday</v>
      </c>
      <c r="F1055">
        <v>16687</v>
      </c>
      <c r="G1055" t="s">
        <v>443</v>
      </c>
      <c r="H1055" t="s">
        <v>63</v>
      </c>
      <c r="I1055" t="s">
        <v>27</v>
      </c>
      <c r="J1055" t="s">
        <v>3</v>
      </c>
      <c r="K1055" t="s">
        <v>44</v>
      </c>
      <c r="L1055" t="s">
        <v>13</v>
      </c>
      <c r="M1055">
        <v>1360</v>
      </c>
      <c r="N1055" t="s">
        <v>14</v>
      </c>
      <c r="O1055" s="2">
        <v>370</v>
      </c>
      <c r="P1055" s="2">
        <v>1</v>
      </c>
      <c r="Q1055" s="2">
        <f t="shared" si="112"/>
        <v>370</v>
      </c>
      <c r="R1055" s="2">
        <v>249.0899963</v>
      </c>
      <c r="S1055" s="2">
        <f t="shared" si="116"/>
        <v>120.9100037</v>
      </c>
      <c r="T1055" s="2">
        <f t="shared" si="117"/>
        <v>249.0899963</v>
      </c>
      <c r="U1055" t="str">
        <f t="shared" si="118"/>
        <v>Jul</v>
      </c>
    </row>
    <row r="1056" spans="1:21" x14ac:dyDescent="0.3">
      <c r="A1056">
        <v>73135</v>
      </c>
      <c r="B1056" s="1">
        <v>43675</v>
      </c>
      <c r="C1056" s="1" t="str">
        <f t="shared" si="113"/>
        <v>29-Jul-19</v>
      </c>
      <c r="D1056" s="1" t="str">
        <f t="shared" si="114"/>
        <v>Monday</v>
      </c>
      <c r="E1056" s="1" t="str">
        <f t="shared" si="115"/>
        <v>Weekday</v>
      </c>
      <c r="F1056">
        <v>16688</v>
      </c>
      <c r="G1056" t="s">
        <v>775</v>
      </c>
      <c r="H1056" t="s">
        <v>374</v>
      </c>
      <c r="I1056" t="s">
        <v>2</v>
      </c>
      <c r="J1056" t="s">
        <v>3</v>
      </c>
      <c r="K1056" t="s">
        <v>44</v>
      </c>
      <c r="L1056" t="s">
        <v>13</v>
      </c>
      <c r="M1056">
        <v>1360</v>
      </c>
      <c r="N1056" t="s">
        <v>14</v>
      </c>
      <c r="O1056" s="2">
        <v>370</v>
      </c>
      <c r="P1056" s="2">
        <v>1</v>
      </c>
      <c r="Q1056" s="2">
        <f t="shared" si="112"/>
        <v>370</v>
      </c>
      <c r="R1056" s="2">
        <v>249.0899963</v>
      </c>
      <c r="S1056" s="2">
        <f t="shared" si="116"/>
        <v>120.9100037</v>
      </c>
      <c r="T1056" s="2">
        <f t="shared" si="117"/>
        <v>249.0899963</v>
      </c>
      <c r="U1056" t="str">
        <f t="shared" si="118"/>
        <v>Jul</v>
      </c>
    </row>
    <row r="1057" spans="1:21" x14ac:dyDescent="0.3">
      <c r="A1057">
        <v>73136</v>
      </c>
      <c r="B1057" s="1">
        <v>43674</v>
      </c>
      <c r="C1057" s="1" t="str">
        <f t="shared" si="113"/>
        <v>28-Jul-19</v>
      </c>
      <c r="D1057" s="1" t="str">
        <f t="shared" si="114"/>
        <v>Sunday</v>
      </c>
      <c r="E1057" s="1" t="str">
        <f t="shared" si="115"/>
        <v>Weekend</v>
      </c>
      <c r="F1057">
        <v>16689</v>
      </c>
      <c r="G1057" t="s">
        <v>352</v>
      </c>
      <c r="H1057" t="s">
        <v>146</v>
      </c>
      <c r="I1057" t="s">
        <v>27</v>
      </c>
      <c r="J1057" t="s">
        <v>28</v>
      </c>
      <c r="K1057" t="s">
        <v>4</v>
      </c>
      <c r="L1057" t="s">
        <v>13</v>
      </c>
      <c r="M1057">
        <v>1360</v>
      </c>
      <c r="N1057" t="s">
        <v>14</v>
      </c>
      <c r="O1057" s="2">
        <v>370</v>
      </c>
      <c r="P1057" s="2">
        <v>1</v>
      </c>
      <c r="Q1057" s="2">
        <f t="shared" si="112"/>
        <v>370</v>
      </c>
      <c r="R1057" s="2">
        <v>249.0899963</v>
      </c>
      <c r="S1057" s="2">
        <f t="shared" si="116"/>
        <v>120.9100037</v>
      </c>
      <c r="T1057" s="2">
        <f t="shared" si="117"/>
        <v>249.0899963</v>
      </c>
      <c r="U1057" t="str">
        <f t="shared" si="118"/>
        <v>Jul</v>
      </c>
    </row>
    <row r="1058" spans="1:21" x14ac:dyDescent="0.3">
      <c r="A1058">
        <v>73137</v>
      </c>
      <c r="B1058" s="1">
        <v>43673</v>
      </c>
      <c r="C1058" s="1" t="str">
        <f t="shared" si="113"/>
        <v>27-Jul-19</v>
      </c>
      <c r="D1058" s="1" t="str">
        <f t="shared" si="114"/>
        <v>Saturday</v>
      </c>
      <c r="E1058" s="1" t="str">
        <f t="shared" si="115"/>
        <v>Weekend</v>
      </c>
      <c r="F1058">
        <v>16690</v>
      </c>
      <c r="G1058" t="s">
        <v>650</v>
      </c>
      <c r="H1058" t="s">
        <v>161</v>
      </c>
      <c r="I1058" t="s">
        <v>2</v>
      </c>
      <c r="J1058" t="s">
        <v>3</v>
      </c>
      <c r="K1058" t="s">
        <v>44</v>
      </c>
      <c r="L1058" t="s">
        <v>13</v>
      </c>
      <c r="M1058">
        <v>1360</v>
      </c>
      <c r="N1058" t="s">
        <v>14</v>
      </c>
      <c r="O1058" s="2">
        <v>370</v>
      </c>
      <c r="P1058" s="2">
        <v>1</v>
      </c>
      <c r="Q1058" s="2">
        <f t="shared" si="112"/>
        <v>370</v>
      </c>
      <c r="R1058" s="2">
        <v>249.0899963</v>
      </c>
      <c r="S1058" s="2">
        <f t="shared" si="116"/>
        <v>120.9100037</v>
      </c>
      <c r="T1058" s="2">
        <f t="shared" si="117"/>
        <v>249.0899963</v>
      </c>
      <c r="U1058" t="str">
        <f t="shared" si="118"/>
        <v>Jul</v>
      </c>
    </row>
    <row r="1059" spans="1:21" x14ac:dyDescent="0.3">
      <c r="A1059">
        <v>73138</v>
      </c>
      <c r="B1059" s="1">
        <v>43672</v>
      </c>
      <c r="C1059" s="1" t="str">
        <f t="shared" si="113"/>
        <v>26-Jul-19</v>
      </c>
      <c r="D1059" s="1" t="str">
        <f t="shared" si="114"/>
        <v>Friday</v>
      </c>
      <c r="E1059" s="1" t="str">
        <f t="shared" si="115"/>
        <v>Weekday</v>
      </c>
      <c r="F1059">
        <v>16691</v>
      </c>
      <c r="G1059" t="s">
        <v>776</v>
      </c>
      <c r="H1059" t="s">
        <v>146</v>
      </c>
      <c r="I1059" t="s">
        <v>27</v>
      </c>
      <c r="J1059" t="s">
        <v>28</v>
      </c>
      <c r="K1059" t="s">
        <v>4</v>
      </c>
      <c r="L1059" t="s">
        <v>13</v>
      </c>
      <c r="M1059">
        <v>1360</v>
      </c>
      <c r="N1059" t="s">
        <v>14</v>
      </c>
      <c r="O1059" s="2">
        <v>370</v>
      </c>
      <c r="P1059" s="2">
        <v>1</v>
      </c>
      <c r="Q1059" s="2">
        <f t="shared" si="112"/>
        <v>370</v>
      </c>
      <c r="R1059" s="2">
        <v>249.0899963</v>
      </c>
      <c r="S1059" s="2">
        <f t="shared" si="116"/>
        <v>120.9100037</v>
      </c>
      <c r="T1059" s="2">
        <f t="shared" si="117"/>
        <v>249.0899963</v>
      </c>
      <c r="U1059" t="str">
        <f t="shared" si="118"/>
        <v>Jul</v>
      </c>
    </row>
    <row r="1060" spans="1:21" x14ac:dyDescent="0.3">
      <c r="A1060">
        <v>73139</v>
      </c>
      <c r="B1060" s="1">
        <v>43671</v>
      </c>
      <c r="C1060" s="1" t="str">
        <f t="shared" si="113"/>
        <v>25-Jul-19</v>
      </c>
      <c r="D1060" s="1" t="str">
        <f t="shared" si="114"/>
        <v>Thursday</v>
      </c>
      <c r="E1060" s="1" t="str">
        <f t="shared" si="115"/>
        <v>Weekday</v>
      </c>
      <c r="F1060">
        <v>16692</v>
      </c>
      <c r="G1060" t="s">
        <v>777</v>
      </c>
      <c r="H1060" t="s">
        <v>183</v>
      </c>
      <c r="I1060" t="s">
        <v>2</v>
      </c>
      <c r="J1060" t="s">
        <v>3</v>
      </c>
      <c r="K1060" t="s">
        <v>4</v>
      </c>
      <c r="L1060" t="s">
        <v>13</v>
      </c>
      <c r="M1060">
        <v>1360</v>
      </c>
      <c r="N1060" t="s">
        <v>14</v>
      </c>
      <c r="O1060" s="2">
        <v>370</v>
      </c>
      <c r="P1060" s="2">
        <v>1</v>
      </c>
      <c r="Q1060" s="2">
        <f t="shared" si="112"/>
        <v>370</v>
      </c>
      <c r="R1060" s="2">
        <v>249.0899963</v>
      </c>
      <c r="S1060" s="2">
        <f t="shared" si="116"/>
        <v>120.9100037</v>
      </c>
      <c r="T1060" s="2">
        <f t="shared" si="117"/>
        <v>249.0899963</v>
      </c>
      <c r="U1060" t="str">
        <f t="shared" si="118"/>
        <v>Jul</v>
      </c>
    </row>
    <row r="1061" spans="1:21" x14ac:dyDescent="0.3">
      <c r="A1061">
        <v>63936</v>
      </c>
      <c r="B1061" s="1">
        <v>43668</v>
      </c>
      <c r="C1061" s="1" t="str">
        <f t="shared" si="113"/>
        <v>22-Jul-19</v>
      </c>
      <c r="D1061" s="1" t="str">
        <f t="shared" si="114"/>
        <v>Monday</v>
      </c>
      <c r="E1061" s="1" t="str">
        <f t="shared" si="115"/>
        <v>Weekday</v>
      </c>
      <c r="F1061">
        <v>11329</v>
      </c>
      <c r="G1061" t="s">
        <v>7</v>
      </c>
      <c r="H1061" t="s">
        <v>63</v>
      </c>
      <c r="I1061" t="s">
        <v>27</v>
      </c>
      <c r="J1061" t="s">
        <v>3</v>
      </c>
      <c r="K1061" t="s">
        <v>4</v>
      </c>
      <c r="L1061" t="s">
        <v>85</v>
      </c>
      <c r="M1061">
        <v>502</v>
      </c>
      <c r="N1061" t="s">
        <v>65</v>
      </c>
      <c r="O1061" s="2">
        <v>65</v>
      </c>
      <c r="P1061" s="2">
        <v>3</v>
      </c>
      <c r="Q1061" s="2">
        <f t="shared" si="112"/>
        <v>195</v>
      </c>
      <c r="R1061" s="2">
        <v>100.79999541000001</v>
      </c>
      <c r="S1061" s="2">
        <f t="shared" si="116"/>
        <v>94.200004589999992</v>
      </c>
      <c r="T1061" s="2">
        <f t="shared" si="117"/>
        <v>33.599998470000003</v>
      </c>
      <c r="U1061" t="str">
        <f t="shared" si="118"/>
        <v>Jul</v>
      </c>
    </row>
    <row r="1062" spans="1:21" x14ac:dyDescent="0.3">
      <c r="A1062">
        <v>74454</v>
      </c>
      <c r="B1062" s="1">
        <v>43668</v>
      </c>
      <c r="C1062" s="1" t="str">
        <f t="shared" si="113"/>
        <v>22-Jul-19</v>
      </c>
      <c r="D1062" s="1" t="str">
        <f t="shared" si="114"/>
        <v>Monday</v>
      </c>
      <c r="E1062" s="1" t="str">
        <f t="shared" si="115"/>
        <v>Weekday</v>
      </c>
      <c r="F1062">
        <v>18007</v>
      </c>
      <c r="G1062" t="s">
        <v>469</v>
      </c>
      <c r="H1062" t="s">
        <v>574</v>
      </c>
      <c r="I1062" t="s">
        <v>2</v>
      </c>
      <c r="J1062" t="s">
        <v>3</v>
      </c>
      <c r="K1062" t="s">
        <v>4</v>
      </c>
      <c r="L1062" t="s">
        <v>156</v>
      </c>
      <c r="M1062">
        <v>1350</v>
      </c>
      <c r="N1062" t="s">
        <v>65</v>
      </c>
      <c r="O1062" s="2">
        <v>22.74</v>
      </c>
      <c r="P1062" s="2">
        <v>1</v>
      </c>
      <c r="Q1062" s="2">
        <f t="shared" si="112"/>
        <v>22.74</v>
      </c>
      <c r="R1062" s="2">
        <v>14.6999969</v>
      </c>
      <c r="S1062" s="2">
        <f t="shared" si="116"/>
        <v>8.0400030999999981</v>
      </c>
      <c r="T1062" s="2">
        <f t="shared" si="117"/>
        <v>14.6999969</v>
      </c>
      <c r="U1062" t="str">
        <f t="shared" si="118"/>
        <v>Jul</v>
      </c>
    </row>
    <row r="1063" spans="1:21" x14ac:dyDescent="0.3">
      <c r="A1063">
        <v>73218</v>
      </c>
      <c r="B1063" s="1">
        <v>43660</v>
      </c>
      <c r="C1063" s="1" t="str">
        <f t="shared" si="113"/>
        <v>14-Jul-19</v>
      </c>
      <c r="D1063" s="1" t="str">
        <f t="shared" si="114"/>
        <v>Sunday</v>
      </c>
      <c r="E1063" s="1" t="str">
        <f t="shared" si="115"/>
        <v>Weekend</v>
      </c>
      <c r="F1063">
        <v>16771</v>
      </c>
      <c r="G1063" t="s">
        <v>778</v>
      </c>
      <c r="H1063" t="s">
        <v>79</v>
      </c>
      <c r="I1063" t="s">
        <v>27</v>
      </c>
      <c r="J1063" t="s">
        <v>3</v>
      </c>
      <c r="K1063" t="s">
        <v>44</v>
      </c>
      <c r="L1063" t="s">
        <v>13</v>
      </c>
      <c r="M1063">
        <v>1360</v>
      </c>
      <c r="N1063" t="s">
        <v>14</v>
      </c>
      <c r="O1063" s="2">
        <v>370</v>
      </c>
      <c r="P1063" s="2">
        <v>1</v>
      </c>
      <c r="Q1063" s="2">
        <f t="shared" si="112"/>
        <v>370</v>
      </c>
      <c r="R1063" s="2">
        <v>249.0899963</v>
      </c>
      <c r="S1063" s="2">
        <f t="shared" si="116"/>
        <v>120.9100037</v>
      </c>
      <c r="T1063" s="2">
        <f t="shared" si="117"/>
        <v>249.0899963</v>
      </c>
      <c r="U1063" t="str">
        <f t="shared" si="118"/>
        <v>Jul</v>
      </c>
    </row>
    <row r="1064" spans="1:21" x14ac:dyDescent="0.3">
      <c r="A1064">
        <v>62789</v>
      </c>
      <c r="B1064" s="1">
        <v>43659</v>
      </c>
      <c r="C1064" s="1" t="str">
        <f t="shared" si="113"/>
        <v>13-Jul-19</v>
      </c>
      <c r="D1064" s="1" t="str">
        <f t="shared" si="114"/>
        <v>Saturday</v>
      </c>
      <c r="E1064" s="1" t="str">
        <f t="shared" si="115"/>
        <v>Weekend</v>
      </c>
      <c r="F1064">
        <v>1628</v>
      </c>
      <c r="G1064" t="s">
        <v>7</v>
      </c>
      <c r="H1064" t="s">
        <v>239</v>
      </c>
      <c r="I1064" t="s">
        <v>2</v>
      </c>
      <c r="J1064" t="s">
        <v>3</v>
      </c>
      <c r="K1064" t="s">
        <v>44</v>
      </c>
      <c r="L1064" t="s">
        <v>57</v>
      </c>
      <c r="M1064">
        <v>191</v>
      </c>
      <c r="N1064" t="s">
        <v>65</v>
      </c>
      <c r="O1064" s="2">
        <v>85</v>
      </c>
      <c r="P1064" s="2">
        <v>4</v>
      </c>
      <c r="Q1064" s="2">
        <f t="shared" si="112"/>
        <v>340</v>
      </c>
      <c r="R1064" s="2">
        <v>219.11999520000001</v>
      </c>
      <c r="S1064" s="2">
        <f t="shared" si="116"/>
        <v>120.88000479999999</v>
      </c>
      <c r="T1064" s="2">
        <f t="shared" si="117"/>
        <v>54.779998800000001</v>
      </c>
      <c r="U1064" t="str">
        <f t="shared" si="118"/>
        <v>Jul</v>
      </c>
    </row>
    <row r="1065" spans="1:21" x14ac:dyDescent="0.3">
      <c r="A1065">
        <v>60807</v>
      </c>
      <c r="B1065" s="1">
        <v>43652</v>
      </c>
      <c r="C1065" s="1" t="str">
        <f t="shared" si="113"/>
        <v>06-Jul-19</v>
      </c>
      <c r="D1065" s="1" t="str">
        <f t="shared" si="114"/>
        <v>Saturday</v>
      </c>
      <c r="E1065" s="1" t="str">
        <f t="shared" si="115"/>
        <v>Weekend</v>
      </c>
      <c r="F1065">
        <v>9854</v>
      </c>
      <c r="G1065" t="s">
        <v>7</v>
      </c>
      <c r="H1065" t="s">
        <v>84</v>
      </c>
      <c r="I1065" t="s">
        <v>27</v>
      </c>
      <c r="J1065" t="s">
        <v>3</v>
      </c>
      <c r="K1065" t="s">
        <v>4</v>
      </c>
      <c r="L1065" t="s">
        <v>42</v>
      </c>
      <c r="M1065">
        <v>365</v>
      </c>
      <c r="N1065" t="s">
        <v>10</v>
      </c>
      <c r="O1065" s="2">
        <v>94.75</v>
      </c>
      <c r="P1065" s="2">
        <v>3</v>
      </c>
      <c r="Q1065" s="2">
        <f t="shared" si="112"/>
        <v>284.25</v>
      </c>
      <c r="R1065" s="2">
        <v>91.709999100000005</v>
      </c>
      <c r="S1065" s="2">
        <f t="shared" si="116"/>
        <v>192.5400009</v>
      </c>
      <c r="T1065" s="2">
        <f t="shared" si="117"/>
        <v>30.5699997</v>
      </c>
      <c r="U1065" t="str">
        <f t="shared" si="118"/>
        <v>Jul</v>
      </c>
    </row>
    <row r="1066" spans="1:21" x14ac:dyDescent="0.3">
      <c r="A1066">
        <v>65312</v>
      </c>
      <c r="B1066" s="1">
        <v>43652</v>
      </c>
      <c r="C1066" s="1" t="str">
        <f t="shared" si="113"/>
        <v>06-Jul-19</v>
      </c>
      <c r="D1066" s="1" t="str">
        <f t="shared" si="114"/>
        <v>Saturday</v>
      </c>
      <c r="E1066" s="1" t="str">
        <f t="shared" si="115"/>
        <v>Weekend</v>
      </c>
      <c r="F1066">
        <v>6506</v>
      </c>
      <c r="G1066" t="s">
        <v>205</v>
      </c>
      <c r="H1066" t="s">
        <v>50</v>
      </c>
      <c r="I1066" t="s">
        <v>2</v>
      </c>
      <c r="J1066" t="s">
        <v>3</v>
      </c>
      <c r="K1066" t="s">
        <v>44</v>
      </c>
      <c r="L1066" t="s">
        <v>57</v>
      </c>
      <c r="M1066">
        <v>191</v>
      </c>
      <c r="N1066" t="s">
        <v>65</v>
      </c>
      <c r="O1066" s="2">
        <v>85</v>
      </c>
      <c r="P1066" s="2">
        <v>4</v>
      </c>
      <c r="Q1066" s="2">
        <f t="shared" si="112"/>
        <v>340</v>
      </c>
      <c r="R1066" s="2">
        <v>219.11999520000001</v>
      </c>
      <c r="S1066" s="2">
        <f t="shared" si="116"/>
        <v>120.88000479999999</v>
      </c>
      <c r="T1066" s="2">
        <f t="shared" si="117"/>
        <v>54.779998800000001</v>
      </c>
      <c r="U1066" t="str">
        <f t="shared" si="118"/>
        <v>Jul</v>
      </c>
    </row>
    <row r="1067" spans="1:21" x14ac:dyDescent="0.3">
      <c r="A1067">
        <v>66764</v>
      </c>
      <c r="B1067" s="1">
        <v>43652</v>
      </c>
      <c r="C1067" s="1" t="str">
        <f t="shared" si="113"/>
        <v>06-Jul-19</v>
      </c>
      <c r="D1067" s="1" t="str">
        <f t="shared" si="114"/>
        <v>Saturday</v>
      </c>
      <c r="E1067" s="1" t="str">
        <f t="shared" si="115"/>
        <v>Weekend</v>
      </c>
      <c r="F1067">
        <v>10577</v>
      </c>
      <c r="G1067" t="s">
        <v>779</v>
      </c>
      <c r="H1067" t="s">
        <v>59</v>
      </c>
      <c r="I1067" t="s">
        <v>2</v>
      </c>
      <c r="J1067" t="s">
        <v>3</v>
      </c>
      <c r="K1067" t="s">
        <v>44</v>
      </c>
      <c r="L1067" t="s">
        <v>85</v>
      </c>
      <c r="M1067">
        <v>502</v>
      </c>
      <c r="N1067" t="s">
        <v>65</v>
      </c>
      <c r="O1067" s="2">
        <v>65</v>
      </c>
      <c r="P1067" s="2">
        <v>4</v>
      </c>
      <c r="Q1067" s="2">
        <f t="shared" si="112"/>
        <v>260</v>
      </c>
      <c r="R1067" s="2">
        <v>134.39999388000001</v>
      </c>
      <c r="S1067" s="2">
        <f t="shared" si="116"/>
        <v>125.60000611999999</v>
      </c>
      <c r="T1067" s="2">
        <f t="shared" si="117"/>
        <v>33.599998470000003</v>
      </c>
      <c r="U1067" t="str">
        <f t="shared" si="118"/>
        <v>Jul</v>
      </c>
    </row>
    <row r="1068" spans="1:21" x14ac:dyDescent="0.3">
      <c r="A1068">
        <v>50466</v>
      </c>
      <c r="B1068" s="1">
        <v>43652</v>
      </c>
      <c r="C1068" s="1" t="str">
        <f t="shared" si="113"/>
        <v>06-Jul-19</v>
      </c>
      <c r="D1068" s="1" t="str">
        <f t="shared" si="114"/>
        <v>Saturday</v>
      </c>
      <c r="E1068" s="1" t="str">
        <f t="shared" si="115"/>
        <v>Weekend</v>
      </c>
      <c r="F1068">
        <v>822</v>
      </c>
      <c r="G1068" t="s">
        <v>7</v>
      </c>
      <c r="H1068" t="s">
        <v>43</v>
      </c>
      <c r="I1068" t="s">
        <v>2</v>
      </c>
      <c r="J1068" t="s">
        <v>3</v>
      </c>
      <c r="K1068" t="s">
        <v>4</v>
      </c>
      <c r="L1068" t="s">
        <v>9</v>
      </c>
      <c r="M1068">
        <v>403</v>
      </c>
      <c r="N1068" t="s">
        <v>10</v>
      </c>
      <c r="O1068" s="2">
        <v>133.37</v>
      </c>
      <c r="P1068" s="2">
        <v>1</v>
      </c>
      <c r="Q1068" s="2">
        <f t="shared" si="112"/>
        <v>133.37</v>
      </c>
      <c r="R1068" s="2">
        <v>84.590000149999995</v>
      </c>
      <c r="S1068" s="2">
        <f t="shared" si="116"/>
        <v>48.77999985000001</v>
      </c>
      <c r="T1068" s="2">
        <f t="shared" si="117"/>
        <v>84.590000149999995</v>
      </c>
      <c r="U1068" t="str">
        <f t="shared" si="118"/>
        <v>Jul</v>
      </c>
    </row>
    <row r="1069" spans="1:21" x14ac:dyDescent="0.3">
      <c r="A1069">
        <v>50364</v>
      </c>
      <c r="B1069" s="1">
        <v>43651</v>
      </c>
      <c r="C1069" s="1" t="str">
        <f t="shared" si="113"/>
        <v>05-Jul-19</v>
      </c>
      <c r="D1069" s="1" t="str">
        <f t="shared" si="114"/>
        <v>Friday</v>
      </c>
      <c r="E1069" s="1" t="str">
        <f t="shared" si="115"/>
        <v>Weekday</v>
      </c>
      <c r="F1069">
        <v>9082</v>
      </c>
      <c r="G1069" t="s">
        <v>74</v>
      </c>
      <c r="H1069" t="s">
        <v>39</v>
      </c>
      <c r="I1069" t="s">
        <v>27</v>
      </c>
      <c r="J1069" t="s">
        <v>3</v>
      </c>
      <c r="K1069" t="s">
        <v>4</v>
      </c>
      <c r="L1069" t="s">
        <v>31</v>
      </c>
      <c r="M1069">
        <v>957</v>
      </c>
      <c r="N1069" t="s">
        <v>32</v>
      </c>
      <c r="O1069" s="2">
        <v>80</v>
      </c>
      <c r="P1069" s="2">
        <v>1</v>
      </c>
      <c r="Q1069" s="2">
        <f t="shared" si="112"/>
        <v>80</v>
      </c>
      <c r="R1069" s="2">
        <v>47.430000309999997</v>
      </c>
      <c r="S1069" s="2">
        <f t="shared" si="116"/>
        <v>32.569999690000003</v>
      </c>
      <c r="T1069" s="2">
        <f t="shared" si="117"/>
        <v>47.430000309999997</v>
      </c>
      <c r="U1069" t="str">
        <f t="shared" si="118"/>
        <v>Jul</v>
      </c>
    </row>
    <row r="1070" spans="1:21" x14ac:dyDescent="0.3">
      <c r="A1070">
        <v>67046</v>
      </c>
      <c r="B1070" s="1">
        <v>43651</v>
      </c>
      <c r="C1070" s="1" t="str">
        <f t="shared" si="113"/>
        <v>05-Jul-19</v>
      </c>
      <c r="D1070" s="1" t="str">
        <f t="shared" si="114"/>
        <v>Friday</v>
      </c>
      <c r="E1070" s="1" t="str">
        <f t="shared" si="115"/>
        <v>Weekday</v>
      </c>
      <c r="F1070">
        <v>4460</v>
      </c>
      <c r="G1070" t="s">
        <v>7</v>
      </c>
      <c r="H1070" t="s">
        <v>34</v>
      </c>
      <c r="I1070" t="s">
        <v>2</v>
      </c>
      <c r="J1070" t="s">
        <v>3</v>
      </c>
      <c r="K1070" t="s">
        <v>44</v>
      </c>
      <c r="L1070" t="s">
        <v>57</v>
      </c>
      <c r="M1070">
        <v>191</v>
      </c>
      <c r="N1070" t="s">
        <v>65</v>
      </c>
      <c r="O1070" s="2">
        <v>85</v>
      </c>
      <c r="P1070" s="2">
        <v>4</v>
      </c>
      <c r="Q1070" s="2">
        <f t="shared" si="112"/>
        <v>340</v>
      </c>
      <c r="R1070" s="2">
        <v>219.11999520000001</v>
      </c>
      <c r="S1070" s="2">
        <f t="shared" si="116"/>
        <v>120.88000479999999</v>
      </c>
      <c r="T1070" s="2">
        <f t="shared" si="117"/>
        <v>54.779998800000001</v>
      </c>
      <c r="U1070" t="str">
        <f t="shared" si="118"/>
        <v>Jul</v>
      </c>
    </row>
    <row r="1071" spans="1:21" x14ac:dyDescent="0.3">
      <c r="A1071">
        <v>66764</v>
      </c>
      <c r="B1071" s="1">
        <v>43651</v>
      </c>
      <c r="C1071" s="1" t="str">
        <f t="shared" si="113"/>
        <v>05-Jul-19</v>
      </c>
      <c r="D1071" s="1" t="str">
        <f t="shared" si="114"/>
        <v>Friday</v>
      </c>
      <c r="E1071" s="1" t="str">
        <f t="shared" si="115"/>
        <v>Weekday</v>
      </c>
      <c r="F1071">
        <v>10577</v>
      </c>
      <c r="G1071" t="s">
        <v>779</v>
      </c>
      <c r="H1071" t="s">
        <v>59</v>
      </c>
      <c r="I1071" t="s">
        <v>2</v>
      </c>
      <c r="J1071" t="s">
        <v>3</v>
      </c>
      <c r="K1071" t="s">
        <v>44</v>
      </c>
      <c r="L1071" t="s">
        <v>85</v>
      </c>
      <c r="M1071">
        <v>502</v>
      </c>
      <c r="N1071" t="s">
        <v>65</v>
      </c>
      <c r="O1071" s="2">
        <v>65</v>
      </c>
      <c r="P1071" s="2">
        <v>4</v>
      </c>
      <c r="Q1071" s="2">
        <f t="shared" si="112"/>
        <v>260</v>
      </c>
      <c r="R1071" s="2">
        <v>134.39999388000001</v>
      </c>
      <c r="S1071" s="2">
        <f t="shared" si="116"/>
        <v>125.60000611999999</v>
      </c>
      <c r="T1071" s="2">
        <f t="shared" si="117"/>
        <v>33.599998470000003</v>
      </c>
      <c r="U1071" t="str">
        <f t="shared" si="118"/>
        <v>Jul</v>
      </c>
    </row>
    <row r="1072" spans="1:21" x14ac:dyDescent="0.3">
      <c r="A1072">
        <v>50377</v>
      </c>
      <c r="B1072" s="1">
        <v>43651</v>
      </c>
      <c r="C1072" s="1" t="str">
        <f t="shared" si="113"/>
        <v>05-Jul-19</v>
      </c>
      <c r="D1072" s="1" t="str">
        <f t="shared" si="114"/>
        <v>Friday</v>
      </c>
      <c r="E1072" s="1" t="str">
        <f t="shared" si="115"/>
        <v>Weekday</v>
      </c>
      <c r="F1072">
        <v>6376</v>
      </c>
      <c r="G1072" t="s">
        <v>534</v>
      </c>
      <c r="H1072" t="s">
        <v>282</v>
      </c>
      <c r="I1072" t="s">
        <v>2</v>
      </c>
      <c r="J1072" t="s">
        <v>3</v>
      </c>
      <c r="K1072" t="s">
        <v>4</v>
      </c>
      <c r="L1072" t="s">
        <v>9</v>
      </c>
      <c r="M1072">
        <v>403</v>
      </c>
      <c r="N1072" t="s">
        <v>10</v>
      </c>
      <c r="O1072" s="2">
        <v>133.37</v>
      </c>
      <c r="P1072" s="2">
        <v>1</v>
      </c>
      <c r="Q1072" s="2">
        <f t="shared" si="112"/>
        <v>133.37</v>
      </c>
      <c r="R1072" s="2">
        <v>84.590000149999995</v>
      </c>
      <c r="S1072" s="2">
        <f t="shared" si="116"/>
        <v>48.77999985000001</v>
      </c>
      <c r="T1072" s="2">
        <f t="shared" si="117"/>
        <v>84.590000149999995</v>
      </c>
      <c r="U1072" t="str">
        <f t="shared" si="118"/>
        <v>Jul</v>
      </c>
    </row>
    <row r="1073" spans="1:21" x14ac:dyDescent="0.3">
      <c r="A1073">
        <v>73220</v>
      </c>
      <c r="B1073" s="1">
        <v>43650</v>
      </c>
      <c r="C1073" s="1" t="str">
        <f t="shared" si="113"/>
        <v>04-Jul-19</v>
      </c>
      <c r="D1073" s="1" t="str">
        <f t="shared" si="114"/>
        <v>Thursday</v>
      </c>
      <c r="E1073" s="1" t="str">
        <f t="shared" si="115"/>
        <v>Weekday</v>
      </c>
      <c r="F1073">
        <v>16773</v>
      </c>
      <c r="G1073" t="s">
        <v>774</v>
      </c>
      <c r="H1073" t="s">
        <v>26</v>
      </c>
      <c r="I1073" t="s">
        <v>27</v>
      </c>
      <c r="J1073" t="s">
        <v>28</v>
      </c>
      <c r="K1073" t="s">
        <v>44</v>
      </c>
      <c r="L1073" t="s">
        <v>13</v>
      </c>
      <c r="M1073">
        <v>1360</v>
      </c>
      <c r="N1073" t="s">
        <v>14</v>
      </c>
      <c r="O1073" s="2">
        <v>370</v>
      </c>
      <c r="P1073" s="2">
        <v>1</v>
      </c>
      <c r="Q1073" s="2">
        <f t="shared" si="112"/>
        <v>370</v>
      </c>
      <c r="R1073" s="2">
        <v>249.0899963</v>
      </c>
      <c r="S1073" s="2">
        <f t="shared" si="116"/>
        <v>120.9100037</v>
      </c>
      <c r="T1073" s="2">
        <f t="shared" si="117"/>
        <v>249.0899963</v>
      </c>
      <c r="U1073" t="str">
        <f t="shared" si="118"/>
        <v>Jul</v>
      </c>
    </row>
    <row r="1074" spans="1:21" x14ac:dyDescent="0.3">
      <c r="A1074">
        <v>66958</v>
      </c>
      <c r="B1074" s="1">
        <v>43650</v>
      </c>
      <c r="C1074" s="1" t="str">
        <f t="shared" si="113"/>
        <v>04-Jul-19</v>
      </c>
      <c r="D1074" s="1" t="str">
        <f t="shared" si="114"/>
        <v>Thursday</v>
      </c>
      <c r="E1074" s="1" t="str">
        <f t="shared" si="115"/>
        <v>Weekday</v>
      </c>
      <c r="F1074">
        <v>467</v>
      </c>
      <c r="G1074" t="s">
        <v>7</v>
      </c>
      <c r="H1074" t="s">
        <v>203</v>
      </c>
      <c r="I1074" t="s">
        <v>2</v>
      </c>
      <c r="J1074" t="s">
        <v>3</v>
      </c>
      <c r="K1074" t="s">
        <v>44</v>
      </c>
      <c r="L1074" t="s">
        <v>109</v>
      </c>
      <c r="M1074">
        <v>627</v>
      </c>
      <c r="N1074" t="s">
        <v>6</v>
      </c>
      <c r="O1074" s="2">
        <v>165</v>
      </c>
      <c r="P1074" s="2">
        <v>4</v>
      </c>
      <c r="Q1074" s="2">
        <f t="shared" si="112"/>
        <v>660</v>
      </c>
      <c r="R1074" s="2">
        <v>490.9200136</v>
      </c>
      <c r="S1074" s="2">
        <f t="shared" si="116"/>
        <v>169.0799864</v>
      </c>
      <c r="T1074" s="2">
        <f t="shared" si="117"/>
        <v>122.7300034</v>
      </c>
      <c r="U1074" t="str">
        <f t="shared" si="118"/>
        <v>Jul</v>
      </c>
    </row>
    <row r="1075" spans="1:21" x14ac:dyDescent="0.3">
      <c r="A1075">
        <v>62571</v>
      </c>
      <c r="B1075" s="1">
        <v>43648</v>
      </c>
      <c r="C1075" s="1" t="str">
        <f t="shared" si="113"/>
        <v>02-Jul-19</v>
      </c>
      <c r="D1075" s="1" t="str">
        <f t="shared" si="114"/>
        <v>Tuesday</v>
      </c>
      <c r="E1075" s="1" t="str">
        <f t="shared" si="115"/>
        <v>Weekday</v>
      </c>
      <c r="F1075">
        <v>9353</v>
      </c>
      <c r="G1075" t="s">
        <v>206</v>
      </c>
      <c r="H1075" t="s">
        <v>84</v>
      </c>
      <c r="I1075" t="s">
        <v>27</v>
      </c>
      <c r="J1075" t="s">
        <v>3</v>
      </c>
      <c r="K1075" t="s">
        <v>4</v>
      </c>
      <c r="L1075" t="s">
        <v>42</v>
      </c>
      <c r="M1075">
        <v>365</v>
      </c>
      <c r="N1075" t="s">
        <v>10</v>
      </c>
      <c r="O1075" s="2">
        <v>94.75</v>
      </c>
      <c r="P1075" s="2">
        <v>3</v>
      </c>
      <c r="Q1075" s="2">
        <f t="shared" si="112"/>
        <v>284.25</v>
      </c>
      <c r="R1075" s="2">
        <v>91.709999100000005</v>
      </c>
      <c r="S1075" s="2">
        <f t="shared" si="116"/>
        <v>192.5400009</v>
      </c>
      <c r="T1075" s="2">
        <f t="shared" si="117"/>
        <v>30.5699997</v>
      </c>
      <c r="U1075" t="str">
        <f t="shared" si="118"/>
        <v>Jul</v>
      </c>
    </row>
    <row r="1076" spans="1:21" x14ac:dyDescent="0.3">
      <c r="A1076">
        <v>58298</v>
      </c>
      <c r="B1076" s="1">
        <v>43647</v>
      </c>
      <c r="C1076" s="1" t="str">
        <f t="shared" si="113"/>
        <v>01-Jul-19</v>
      </c>
      <c r="D1076" s="1" t="str">
        <f t="shared" si="114"/>
        <v>Monday</v>
      </c>
      <c r="E1076" s="1" t="str">
        <f t="shared" si="115"/>
        <v>Weekday</v>
      </c>
      <c r="F1076">
        <v>4280</v>
      </c>
      <c r="G1076" t="s">
        <v>498</v>
      </c>
      <c r="H1076" t="s">
        <v>146</v>
      </c>
      <c r="I1076" t="s">
        <v>27</v>
      </c>
      <c r="J1076" t="s">
        <v>28</v>
      </c>
      <c r="K1076" t="s">
        <v>44</v>
      </c>
      <c r="L1076" t="s">
        <v>42</v>
      </c>
      <c r="M1076">
        <v>365</v>
      </c>
      <c r="N1076" t="s">
        <v>10</v>
      </c>
      <c r="O1076" s="2">
        <v>94.75</v>
      </c>
      <c r="P1076" s="2">
        <v>5</v>
      </c>
      <c r="Q1076" s="2">
        <f t="shared" si="112"/>
        <v>473.75</v>
      </c>
      <c r="R1076" s="2">
        <v>152.8499985</v>
      </c>
      <c r="S1076" s="2">
        <f t="shared" si="116"/>
        <v>320.90000150000003</v>
      </c>
      <c r="T1076" s="2">
        <f t="shared" si="117"/>
        <v>30.5699997</v>
      </c>
      <c r="U1076" t="str">
        <f t="shared" si="118"/>
        <v>Jul</v>
      </c>
    </row>
    <row r="1077" spans="1:21" x14ac:dyDescent="0.3">
      <c r="A1077">
        <v>56244</v>
      </c>
      <c r="B1077" s="1">
        <v>43647</v>
      </c>
      <c r="C1077" s="1" t="str">
        <f t="shared" si="113"/>
        <v>01-Jul-19</v>
      </c>
      <c r="D1077" s="1" t="str">
        <f t="shared" si="114"/>
        <v>Monday</v>
      </c>
      <c r="E1077" s="1" t="str">
        <f t="shared" si="115"/>
        <v>Weekday</v>
      </c>
      <c r="F1077">
        <v>437</v>
      </c>
      <c r="G1077" t="s">
        <v>780</v>
      </c>
      <c r="H1077" t="s">
        <v>30</v>
      </c>
      <c r="I1077" t="s">
        <v>27</v>
      </c>
      <c r="J1077" t="s">
        <v>28</v>
      </c>
      <c r="K1077" t="s">
        <v>44</v>
      </c>
      <c r="L1077" t="s">
        <v>42</v>
      </c>
      <c r="M1077">
        <v>365</v>
      </c>
      <c r="N1077" t="s">
        <v>10</v>
      </c>
      <c r="O1077" s="2">
        <v>94.75</v>
      </c>
      <c r="P1077" s="2">
        <v>5</v>
      </c>
      <c r="Q1077" s="2">
        <f t="shared" si="112"/>
        <v>473.75</v>
      </c>
      <c r="R1077" s="2">
        <v>152.8499985</v>
      </c>
      <c r="S1077" s="2">
        <f t="shared" si="116"/>
        <v>320.90000150000003</v>
      </c>
      <c r="T1077" s="2">
        <f t="shared" si="117"/>
        <v>30.5699997</v>
      </c>
      <c r="U1077" t="str">
        <f t="shared" si="118"/>
        <v>Jul</v>
      </c>
    </row>
    <row r="1078" spans="1:21" x14ac:dyDescent="0.3">
      <c r="A1078">
        <v>65015</v>
      </c>
      <c r="B1078" s="1">
        <v>43645</v>
      </c>
      <c r="C1078" s="1" t="str">
        <f t="shared" si="113"/>
        <v>29-Jun-19</v>
      </c>
      <c r="D1078" s="1" t="str">
        <f t="shared" si="114"/>
        <v>Saturday</v>
      </c>
      <c r="E1078" s="1" t="str">
        <f t="shared" si="115"/>
        <v>Weekend</v>
      </c>
      <c r="F1078">
        <v>12286</v>
      </c>
      <c r="G1078" t="s">
        <v>7</v>
      </c>
      <c r="H1078" t="s">
        <v>574</v>
      </c>
      <c r="I1078" t="s">
        <v>2</v>
      </c>
      <c r="J1078" t="s">
        <v>3</v>
      </c>
      <c r="K1078" t="s">
        <v>44</v>
      </c>
      <c r="L1078" t="s">
        <v>781</v>
      </c>
      <c r="M1078">
        <v>258</v>
      </c>
      <c r="N1078" t="s">
        <v>1077</v>
      </c>
      <c r="O1078" s="2">
        <v>44.99</v>
      </c>
      <c r="P1078" s="2">
        <v>4</v>
      </c>
      <c r="Q1078" s="2">
        <f t="shared" si="112"/>
        <v>179.96</v>
      </c>
      <c r="R1078" s="2">
        <v>118.19999695999999</v>
      </c>
      <c r="S1078" s="2">
        <f t="shared" si="116"/>
        <v>61.760003040000015</v>
      </c>
      <c r="T1078" s="2">
        <f t="shared" si="117"/>
        <v>29.549999239999998</v>
      </c>
      <c r="U1078" t="str">
        <f t="shared" si="118"/>
        <v>Jun</v>
      </c>
    </row>
    <row r="1079" spans="1:21" x14ac:dyDescent="0.3">
      <c r="A1079">
        <v>19126</v>
      </c>
      <c r="B1079" s="1">
        <v>43644</v>
      </c>
      <c r="C1079" s="1" t="str">
        <f t="shared" si="113"/>
        <v>28-Jun-19</v>
      </c>
      <c r="D1079" s="1" t="str">
        <f t="shared" si="114"/>
        <v>Friday</v>
      </c>
      <c r="E1079" s="1" t="str">
        <f t="shared" si="115"/>
        <v>Weekday</v>
      </c>
      <c r="F1079">
        <v>10070</v>
      </c>
      <c r="G1079" t="s">
        <v>234</v>
      </c>
      <c r="H1079" t="s">
        <v>30</v>
      </c>
      <c r="I1079" t="s">
        <v>27</v>
      </c>
      <c r="J1079" t="s">
        <v>28</v>
      </c>
      <c r="K1079" t="s">
        <v>4</v>
      </c>
      <c r="L1079" t="s">
        <v>9</v>
      </c>
      <c r="M1079">
        <v>403</v>
      </c>
      <c r="N1079" t="s">
        <v>10</v>
      </c>
      <c r="O1079" s="2">
        <v>133.37</v>
      </c>
      <c r="P1079" s="2">
        <v>1</v>
      </c>
      <c r="Q1079" s="2">
        <f t="shared" si="112"/>
        <v>133.37</v>
      </c>
      <c r="R1079" s="2">
        <v>84.590000149999995</v>
      </c>
      <c r="S1079" s="2">
        <f t="shared" si="116"/>
        <v>48.77999985000001</v>
      </c>
      <c r="T1079" s="2">
        <f t="shared" si="117"/>
        <v>84.590000149999995</v>
      </c>
      <c r="U1079" t="str">
        <f t="shared" si="118"/>
        <v>Jun</v>
      </c>
    </row>
    <row r="1080" spans="1:21" x14ac:dyDescent="0.3">
      <c r="A1080">
        <v>66458</v>
      </c>
      <c r="B1080" s="1">
        <v>43644</v>
      </c>
      <c r="C1080" s="1" t="str">
        <f t="shared" si="113"/>
        <v>28-Jun-19</v>
      </c>
      <c r="D1080" s="1" t="str">
        <f t="shared" si="114"/>
        <v>Friday</v>
      </c>
      <c r="E1080" s="1" t="str">
        <f t="shared" si="115"/>
        <v>Weekday</v>
      </c>
      <c r="F1080">
        <v>6049</v>
      </c>
      <c r="G1080" t="s">
        <v>7</v>
      </c>
      <c r="H1080" t="s">
        <v>782</v>
      </c>
      <c r="I1080" t="s">
        <v>2</v>
      </c>
      <c r="J1080" t="s">
        <v>3</v>
      </c>
      <c r="K1080" t="s">
        <v>44</v>
      </c>
      <c r="L1080" t="s">
        <v>57</v>
      </c>
      <c r="M1080">
        <v>191</v>
      </c>
      <c r="N1080" t="s">
        <v>65</v>
      </c>
      <c r="O1080" s="2">
        <v>85</v>
      </c>
      <c r="P1080" s="2">
        <v>4</v>
      </c>
      <c r="Q1080" s="2">
        <f t="shared" si="112"/>
        <v>340</v>
      </c>
      <c r="R1080" s="2">
        <v>219.11999520000001</v>
      </c>
      <c r="S1080" s="2">
        <f t="shared" si="116"/>
        <v>120.88000479999999</v>
      </c>
      <c r="T1080" s="2">
        <f t="shared" si="117"/>
        <v>54.779998800000001</v>
      </c>
      <c r="U1080" t="str">
        <f t="shared" si="118"/>
        <v>Jun</v>
      </c>
    </row>
    <row r="1081" spans="1:21" x14ac:dyDescent="0.3">
      <c r="A1081">
        <v>19885</v>
      </c>
      <c r="B1081" s="1">
        <v>43643</v>
      </c>
      <c r="C1081" s="1" t="str">
        <f t="shared" si="113"/>
        <v>27-Jun-19</v>
      </c>
      <c r="D1081" s="1" t="str">
        <f t="shared" si="114"/>
        <v>Thursday</v>
      </c>
      <c r="E1081" s="1" t="str">
        <f t="shared" si="115"/>
        <v>Weekday</v>
      </c>
      <c r="F1081">
        <v>10327</v>
      </c>
      <c r="G1081" t="s">
        <v>562</v>
      </c>
      <c r="H1081" t="s">
        <v>30</v>
      </c>
      <c r="I1081" t="s">
        <v>27</v>
      </c>
      <c r="J1081" t="s">
        <v>28</v>
      </c>
      <c r="K1081" t="s">
        <v>4</v>
      </c>
      <c r="L1081" t="s">
        <v>9</v>
      </c>
      <c r="M1081">
        <v>403</v>
      </c>
      <c r="N1081" t="s">
        <v>10</v>
      </c>
      <c r="O1081" s="2">
        <v>133.37</v>
      </c>
      <c r="P1081" s="2">
        <v>1</v>
      </c>
      <c r="Q1081" s="2">
        <f t="shared" si="112"/>
        <v>133.37</v>
      </c>
      <c r="R1081" s="2">
        <v>84.590000149999995</v>
      </c>
      <c r="S1081" s="2">
        <f t="shared" si="116"/>
        <v>48.77999985000001</v>
      </c>
      <c r="T1081" s="2">
        <f t="shared" si="117"/>
        <v>84.590000149999995</v>
      </c>
      <c r="U1081" t="str">
        <f t="shared" si="118"/>
        <v>Jun</v>
      </c>
    </row>
    <row r="1082" spans="1:21" x14ac:dyDescent="0.3">
      <c r="A1082">
        <v>71215</v>
      </c>
      <c r="B1082" s="1">
        <v>43642</v>
      </c>
      <c r="C1082" s="1" t="str">
        <f t="shared" si="113"/>
        <v>26-Jun-19</v>
      </c>
      <c r="D1082" s="1" t="str">
        <f t="shared" si="114"/>
        <v>Wednesday</v>
      </c>
      <c r="E1082" s="1" t="str">
        <f t="shared" si="115"/>
        <v>Weekday</v>
      </c>
      <c r="F1082">
        <v>14768</v>
      </c>
      <c r="G1082" t="s">
        <v>783</v>
      </c>
      <c r="H1082" t="s">
        <v>146</v>
      </c>
      <c r="I1082" t="s">
        <v>27</v>
      </c>
      <c r="J1082" t="s">
        <v>28</v>
      </c>
      <c r="K1082" t="s">
        <v>4</v>
      </c>
      <c r="L1082" t="s">
        <v>64</v>
      </c>
      <c r="M1082">
        <v>1353</v>
      </c>
      <c r="N1082" t="s">
        <v>65</v>
      </c>
      <c r="O1082" s="2">
        <v>9.59</v>
      </c>
      <c r="P1082" s="2">
        <v>1</v>
      </c>
      <c r="Q1082" s="2">
        <f t="shared" si="112"/>
        <v>9.59</v>
      </c>
      <c r="R1082" s="2">
        <v>3.6100006100000002</v>
      </c>
      <c r="S1082" s="2">
        <f t="shared" si="116"/>
        <v>5.9799993899999997</v>
      </c>
      <c r="T1082" s="2">
        <f t="shared" si="117"/>
        <v>3.6100006100000002</v>
      </c>
      <c r="U1082" t="str">
        <f t="shared" si="118"/>
        <v>Jun</v>
      </c>
    </row>
    <row r="1083" spans="1:21" x14ac:dyDescent="0.3">
      <c r="A1083">
        <v>19544</v>
      </c>
      <c r="B1083" s="1">
        <v>43641</v>
      </c>
      <c r="C1083" s="1" t="str">
        <f t="shared" si="113"/>
        <v>25-Jun-19</v>
      </c>
      <c r="D1083" s="1" t="str">
        <f t="shared" si="114"/>
        <v>Tuesday</v>
      </c>
      <c r="E1083" s="1" t="str">
        <f t="shared" si="115"/>
        <v>Weekday</v>
      </c>
      <c r="F1083">
        <v>5292</v>
      </c>
      <c r="G1083" t="s">
        <v>245</v>
      </c>
      <c r="H1083" t="s">
        <v>30</v>
      </c>
      <c r="I1083" t="s">
        <v>27</v>
      </c>
      <c r="J1083" t="s">
        <v>28</v>
      </c>
      <c r="K1083" t="s">
        <v>4</v>
      </c>
      <c r="L1083" t="s">
        <v>42</v>
      </c>
      <c r="M1083">
        <v>365</v>
      </c>
      <c r="N1083" t="s">
        <v>10</v>
      </c>
      <c r="O1083" s="2">
        <v>94.75</v>
      </c>
      <c r="P1083" s="2">
        <v>1</v>
      </c>
      <c r="Q1083" s="2">
        <f t="shared" si="112"/>
        <v>94.75</v>
      </c>
      <c r="R1083" s="2">
        <v>30.5699997</v>
      </c>
      <c r="S1083" s="2">
        <f t="shared" si="116"/>
        <v>64.180000300000003</v>
      </c>
      <c r="T1083" s="2">
        <f t="shared" si="117"/>
        <v>30.5699997</v>
      </c>
      <c r="U1083" t="str">
        <f t="shared" si="118"/>
        <v>Jun</v>
      </c>
    </row>
    <row r="1084" spans="1:21" x14ac:dyDescent="0.3">
      <c r="A1084">
        <v>62003</v>
      </c>
      <c r="B1084" s="1">
        <v>43640</v>
      </c>
      <c r="C1084" s="1" t="str">
        <f t="shared" si="113"/>
        <v>24-Jun-19</v>
      </c>
      <c r="D1084" s="1" t="str">
        <f t="shared" si="114"/>
        <v>Monday</v>
      </c>
      <c r="E1084" s="1" t="str">
        <f t="shared" si="115"/>
        <v>Weekday</v>
      </c>
      <c r="F1084">
        <v>4033</v>
      </c>
      <c r="G1084" t="s">
        <v>584</v>
      </c>
      <c r="H1084" t="s">
        <v>30</v>
      </c>
      <c r="I1084" t="s">
        <v>27</v>
      </c>
      <c r="J1084" t="s">
        <v>28</v>
      </c>
      <c r="K1084" t="s">
        <v>4</v>
      </c>
      <c r="L1084" t="s">
        <v>42</v>
      </c>
      <c r="M1084">
        <v>365</v>
      </c>
      <c r="N1084" t="s">
        <v>10</v>
      </c>
      <c r="O1084" s="2">
        <v>94.75</v>
      </c>
      <c r="P1084" s="2">
        <v>1</v>
      </c>
      <c r="Q1084" s="2">
        <f t="shared" si="112"/>
        <v>94.75</v>
      </c>
      <c r="R1084" s="2">
        <v>30.5699997</v>
      </c>
      <c r="S1084" s="2">
        <f t="shared" si="116"/>
        <v>64.180000300000003</v>
      </c>
      <c r="T1084" s="2">
        <f t="shared" si="117"/>
        <v>30.5699997</v>
      </c>
      <c r="U1084" t="str">
        <f t="shared" si="118"/>
        <v>Jun</v>
      </c>
    </row>
    <row r="1085" spans="1:21" x14ac:dyDescent="0.3">
      <c r="A1085">
        <v>12264</v>
      </c>
      <c r="B1085" s="1">
        <v>43640</v>
      </c>
      <c r="C1085" s="1" t="str">
        <f t="shared" si="113"/>
        <v>24-Jun-19</v>
      </c>
      <c r="D1085" s="1" t="str">
        <f t="shared" si="114"/>
        <v>Monday</v>
      </c>
      <c r="E1085" s="1" t="str">
        <f t="shared" si="115"/>
        <v>Weekday</v>
      </c>
      <c r="F1085">
        <v>4943</v>
      </c>
      <c r="G1085" t="s">
        <v>784</v>
      </c>
      <c r="H1085" t="s">
        <v>30</v>
      </c>
      <c r="I1085" t="s">
        <v>27</v>
      </c>
      <c r="J1085" t="s">
        <v>28</v>
      </c>
      <c r="K1085" t="s">
        <v>4</v>
      </c>
      <c r="L1085" t="s">
        <v>57</v>
      </c>
      <c r="M1085">
        <v>191</v>
      </c>
      <c r="N1085" t="s">
        <v>65</v>
      </c>
      <c r="O1085" s="2">
        <v>85</v>
      </c>
      <c r="P1085" s="2">
        <v>1</v>
      </c>
      <c r="Q1085" s="2">
        <f t="shared" si="112"/>
        <v>85</v>
      </c>
      <c r="R1085" s="2">
        <v>54.779998800000001</v>
      </c>
      <c r="S1085" s="2">
        <f t="shared" si="116"/>
        <v>30.220001199999999</v>
      </c>
      <c r="T1085" s="2">
        <f t="shared" si="117"/>
        <v>54.779998800000001</v>
      </c>
      <c r="U1085" t="str">
        <f t="shared" si="118"/>
        <v>Jun</v>
      </c>
    </row>
    <row r="1086" spans="1:21" x14ac:dyDescent="0.3">
      <c r="A1086">
        <v>70795</v>
      </c>
      <c r="B1086" s="1">
        <v>43639</v>
      </c>
      <c r="C1086" s="1" t="str">
        <f t="shared" si="113"/>
        <v>23-Jun-19</v>
      </c>
      <c r="D1086" s="1" t="str">
        <f t="shared" si="114"/>
        <v>Sunday</v>
      </c>
      <c r="E1086" s="1" t="str">
        <f t="shared" si="115"/>
        <v>Weekend</v>
      </c>
      <c r="F1086">
        <v>14348</v>
      </c>
      <c r="G1086" t="s">
        <v>785</v>
      </c>
      <c r="H1086" t="s">
        <v>155</v>
      </c>
      <c r="I1086" t="s">
        <v>27</v>
      </c>
      <c r="J1086" t="s">
        <v>28</v>
      </c>
      <c r="K1086" t="s">
        <v>4</v>
      </c>
      <c r="L1086" t="s">
        <v>707</v>
      </c>
      <c r="M1086">
        <v>1351</v>
      </c>
      <c r="N1086" t="s">
        <v>14</v>
      </c>
      <c r="O1086" s="2">
        <v>1650</v>
      </c>
      <c r="P1086" s="2">
        <v>1</v>
      </c>
      <c r="Q1086" s="2">
        <f t="shared" si="112"/>
        <v>1650</v>
      </c>
      <c r="R1086" s="2">
        <v>595.34997559999999</v>
      </c>
      <c r="S1086" s="2">
        <f t="shared" si="116"/>
        <v>1054.6500243999999</v>
      </c>
      <c r="T1086" s="2">
        <f t="shared" si="117"/>
        <v>595.34997559999999</v>
      </c>
      <c r="U1086" t="str">
        <f t="shared" si="118"/>
        <v>Jun</v>
      </c>
    </row>
    <row r="1087" spans="1:21" x14ac:dyDescent="0.3">
      <c r="A1087">
        <v>73188</v>
      </c>
      <c r="B1087" s="1">
        <v>43633</v>
      </c>
      <c r="C1087" s="1" t="str">
        <f t="shared" si="113"/>
        <v>17-Jun-19</v>
      </c>
      <c r="D1087" s="1" t="str">
        <f t="shared" si="114"/>
        <v>Monday</v>
      </c>
      <c r="E1087" s="1" t="str">
        <f t="shared" si="115"/>
        <v>Weekday</v>
      </c>
      <c r="F1087">
        <v>16741</v>
      </c>
      <c r="G1087" t="s">
        <v>786</v>
      </c>
      <c r="H1087" t="s">
        <v>195</v>
      </c>
      <c r="I1087" t="s">
        <v>2</v>
      </c>
      <c r="J1087" t="s">
        <v>3</v>
      </c>
      <c r="K1087" t="s">
        <v>4</v>
      </c>
      <c r="L1087" t="s">
        <v>13</v>
      </c>
      <c r="M1087">
        <v>1360</v>
      </c>
      <c r="N1087" t="s">
        <v>14</v>
      </c>
      <c r="O1087" s="2">
        <v>370</v>
      </c>
      <c r="P1087" s="2">
        <v>1</v>
      </c>
      <c r="Q1087" s="2">
        <f t="shared" si="112"/>
        <v>370</v>
      </c>
      <c r="R1087" s="2">
        <v>249.0899963</v>
      </c>
      <c r="S1087" s="2">
        <f t="shared" si="116"/>
        <v>120.9100037</v>
      </c>
      <c r="T1087" s="2">
        <f t="shared" si="117"/>
        <v>249.0899963</v>
      </c>
      <c r="U1087" t="str">
        <f t="shared" si="118"/>
        <v>Jun</v>
      </c>
    </row>
    <row r="1088" spans="1:21" x14ac:dyDescent="0.3">
      <c r="A1088">
        <v>73189</v>
      </c>
      <c r="B1088" s="1">
        <v>43632</v>
      </c>
      <c r="C1088" s="1" t="str">
        <f t="shared" si="113"/>
        <v>16-Jun-19</v>
      </c>
      <c r="D1088" s="1" t="str">
        <f t="shared" si="114"/>
        <v>Sunday</v>
      </c>
      <c r="E1088" s="1" t="str">
        <f t="shared" si="115"/>
        <v>Weekend</v>
      </c>
      <c r="F1088">
        <v>16742</v>
      </c>
      <c r="G1088" t="s">
        <v>787</v>
      </c>
      <c r="H1088" t="s">
        <v>197</v>
      </c>
      <c r="I1088" t="s">
        <v>2</v>
      </c>
      <c r="J1088" t="s">
        <v>3</v>
      </c>
      <c r="K1088" t="s">
        <v>44</v>
      </c>
      <c r="L1088" t="s">
        <v>13</v>
      </c>
      <c r="M1088">
        <v>1360</v>
      </c>
      <c r="N1088" t="s">
        <v>14</v>
      </c>
      <c r="O1088" s="2">
        <v>370</v>
      </c>
      <c r="P1088" s="2">
        <v>1</v>
      </c>
      <c r="Q1088" s="2">
        <f t="shared" si="112"/>
        <v>370</v>
      </c>
      <c r="R1088" s="2">
        <v>249.0899963</v>
      </c>
      <c r="S1088" s="2">
        <f t="shared" si="116"/>
        <v>120.9100037</v>
      </c>
      <c r="T1088" s="2">
        <f t="shared" si="117"/>
        <v>249.0899963</v>
      </c>
      <c r="U1088" t="str">
        <f t="shared" si="118"/>
        <v>Jun</v>
      </c>
    </row>
    <row r="1089" spans="1:21" x14ac:dyDescent="0.3">
      <c r="A1089">
        <v>73190</v>
      </c>
      <c r="B1089" s="1">
        <v>43631</v>
      </c>
      <c r="C1089" s="1" t="str">
        <f t="shared" si="113"/>
        <v>15-Jun-19</v>
      </c>
      <c r="D1089" s="1" t="str">
        <f t="shared" si="114"/>
        <v>Saturday</v>
      </c>
      <c r="E1089" s="1" t="str">
        <f t="shared" si="115"/>
        <v>Weekend</v>
      </c>
      <c r="F1089">
        <v>16743</v>
      </c>
      <c r="G1089" t="s">
        <v>714</v>
      </c>
      <c r="H1089" t="s">
        <v>26</v>
      </c>
      <c r="I1089" t="s">
        <v>27</v>
      </c>
      <c r="J1089" t="s">
        <v>28</v>
      </c>
      <c r="K1089" t="s">
        <v>4</v>
      </c>
      <c r="L1089" t="s">
        <v>13</v>
      </c>
      <c r="M1089">
        <v>1360</v>
      </c>
      <c r="N1089" t="s">
        <v>14</v>
      </c>
      <c r="O1089" s="2">
        <v>370</v>
      </c>
      <c r="P1089" s="2">
        <v>1</v>
      </c>
      <c r="Q1089" s="2">
        <f t="shared" si="112"/>
        <v>370</v>
      </c>
      <c r="R1089" s="2">
        <v>249.0899963</v>
      </c>
      <c r="S1089" s="2">
        <f t="shared" si="116"/>
        <v>120.9100037</v>
      </c>
      <c r="T1089" s="2">
        <f t="shared" si="117"/>
        <v>249.0899963</v>
      </c>
      <c r="U1089" t="str">
        <f t="shared" si="118"/>
        <v>Jun</v>
      </c>
    </row>
    <row r="1090" spans="1:21" x14ac:dyDescent="0.3">
      <c r="A1090">
        <v>73191</v>
      </c>
      <c r="B1090" s="1">
        <v>43630</v>
      </c>
      <c r="C1090" s="1" t="str">
        <f t="shared" si="113"/>
        <v>14-Jun-19</v>
      </c>
      <c r="D1090" s="1" t="str">
        <f t="shared" si="114"/>
        <v>Friday</v>
      </c>
      <c r="E1090" s="1" t="str">
        <f t="shared" si="115"/>
        <v>Weekday</v>
      </c>
      <c r="F1090">
        <v>16744</v>
      </c>
      <c r="G1090" t="s">
        <v>788</v>
      </c>
      <c r="H1090" t="s">
        <v>200</v>
      </c>
      <c r="I1090" t="s">
        <v>2</v>
      </c>
      <c r="J1090" t="s">
        <v>3</v>
      </c>
      <c r="K1090" t="s">
        <v>4</v>
      </c>
      <c r="L1090" t="s">
        <v>13</v>
      </c>
      <c r="M1090">
        <v>1360</v>
      </c>
      <c r="N1090" t="s">
        <v>14</v>
      </c>
      <c r="O1090" s="2">
        <v>370</v>
      </c>
      <c r="P1090" s="2">
        <v>1</v>
      </c>
      <c r="Q1090" s="2">
        <f t="shared" ref="Q1090:Q1153" si="119">O1090*P1090</f>
        <v>370</v>
      </c>
      <c r="R1090" s="2">
        <v>249.0899963</v>
      </c>
      <c r="S1090" s="2">
        <f t="shared" si="116"/>
        <v>120.9100037</v>
      </c>
      <c r="T1090" s="2">
        <f t="shared" si="117"/>
        <v>249.0899963</v>
      </c>
      <c r="U1090" t="str">
        <f t="shared" si="118"/>
        <v>Jun</v>
      </c>
    </row>
    <row r="1091" spans="1:21" x14ac:dyDescent="0.3">
      <c r="A1091">
        <v>73192</v>
      </c>
      <c r="B1091" s="1">
        <v>43629</v>
      </c>
      <c r="C1091" s="1" t="str">
        <f t="shared" ref="C1091:C1154" si="120">TEXT(B1091,"dd-mmm-yy")</f>
        <v>13-Jun-19</v>
      </c>
      <c r="D1091" s="1" t="str">
        <f t="shared" ref="D1091:D1154" si="121">TEXT(B1091,"dddd")</f>
        <v>Thursday</v>
      </c>
      <c r="E1091" s="1" t="str">
        <f t="shared" ref="E1091:E1154" si="122">IF(WEEKDAY(B1091,2)&gt;5,"Weekend","Weekday")</f>
        <v>Weekday</v>
      </c>
      <c r="F1091">
        <v>16745</v>
      </c>
      <c r="G1091" t="s">
        <v>789</v>
      </c>
      <c r="H1091" t="s">
        <v>79</v>
      </c>
      <c r="I1091" t="s">
        <v>27</v>
      </c>
      <c r="J1091" t="s">
        <v>3</v>
      </c>
      <c r="K1091" t="s">
        <v>4</v>
      </c>
      <c r="L1091" t="s">
        <v>13</v>
      </c>
      <c r="M1091">
        <v>1360</v>
      </c>
      <c r="N1091" t="s">
        <v>14</v>
      </c>
      <c r="O1091" s="2">
        <v>370</v>
      </c>
      <c r="P1091" s="2">
        <v>1</v>
      </c>
      <c r="Q1091" s="2">
        <f t="shared" si="119"/>
        <v>370</v>
      </c>
      <c r="R1091" s="2">
        <v>249.0899963</v>
      </c>
      <c r="S1091" s="2">
        <f t="shared" ref="S1091:S1154" si="123">Q1091-R1091</f>
        <v>120.9100037</v>
      </c>
      <c r="T1091" s="2">
        <f t="shared" ref="T1091:T1154" si="124">IF(P1091&gt;0,R1091/P1091,0)</f>
        <v>249.0899963</v>
      </c>
      <c r="U1091" t="str">
        <f t="shared" ref="U1091:U1154" si="125">TEXT(B1091,"mmm")</f>
        <v>Jun</v>
      </c>
    </row>
    <row r="1092" spans="1:21" x14ac:dyDescent="0.3">
      <c r="A1092">
        <v>73193</v>
      </c>
      <c r="B1092" s="1">
        <v>43628</v>
      </c>
      <c r="C1092" s="1" t="str">
        <f t="shared" si="120"/>
        <v>12-Jun-19</v>
      </c>
      <c r="D1092" s="1" t="str">
        <f t="shared" si="121"/>
        <v>Wednesday</v>
      </c>
      <c r="E1092" s="1" t="str">
        <f t="shared" si="122"/>
        <v>Weekday</v>
      </c>
      <c r="F1092">
        <v>16746</v>
      </c>
      <c r="G1092" t="s">
        <v>790</v>
      </c>
      <c r="H1092" t="s">
        <v>203</v>
      </c>
      <c r="I1092" t="s">
        <v>2</v>
      </c>
      <c r="J1092" t="s">
        <v>3</v>
      </c>
      <c r="K1092" t="s">
        <v>4</v>
      </c>
      <c r="L1092" t="s">
        <v>13</v>
      </c>
      <c r="M1092">
        <v>1360</v>
      </c>
      <c r="N1092" t="s">
        <v>14</v>
      </c>
      <c r="O1092" s="2">
        <v>370</v>
      </c>
      <c r="P1092" s="2">
        <v>1</v>
      </c>
      <c r="Q1092" s="2">
        <f t="shared" si="119"/>
        <v>370</v>
      </c>
      <c r="R1092" s="2">
        <v>249.0899963</v>
      </c>
      <c r="S1092" s="2">
        <f t="shared" si="123"/>
        <v>120.9100037</v>
      </c>
      <c r="T1092" s="2">
        <f t="shared" si="124"/>
        <v>249.0899963</v>
      </c>
      <c r="U1092" t="str">
        <f t="shared" si="125"/>
        <v>Jun</v>
      </c>
    </row>
    <row r="1093" spans="1:21" x14ac:dyDescent="0.3">
      <c r="A1093">
        <v>73194</v>
      </c>
      <c r="B1093" s="1">
        <v>43627</v>
      </c>
      <c r="C1093" s="1" t="str">
        <f t="shared" si="120"/>
        <v>11-Jun-19</v>
      </c>
      <c r="D1093" s="1" t="str">
        <f t="shared" si="121"/>
        <v>Tuesday</v>
      </c>
      <c r="E1093" s="1" t="str">
        <f t="shared" si="122"/>
        <v>Weekday</v>
      </c>
      <c r="F1093">
        <v>16747</v>
      </c>
      <c r="G1093" t="s">
        <v>791</v>
      </c>
      <c r="H1093" t="s">
        <v>79</v>
      </c>
      <c r="I1093" t="s">
        <v>27</v>
      </c>
      <c r="J1093" t="s">
        <v>3</v>
      </c>
      <c r="K1093" t="s">
        <v>4</v>
      </c>
      <c r="L1093" t="s">
        <v>13</v>
      </c>
      <c r="M1093">
        <v>1360</v>
      </c>
      <c r="N1093" t="s">
        <v>14</v>
      </c>
      <c r="O1093" s="2">
        <v>370</v>
      </c>
      <c r="P1093" s="2">
        <v>1</v>
      </c>
      <c r="Q1093" s="2">
        <f t="shared" si="119"/>
        <v>370</v>
      </c>
      <c r="R1093" s="2">
        <v>249.0899963</v>
      </c>
      <c r="S1093" s="2">
        <f t="shared" si="123"/>
        <v>120.9100037</v>
      </c>
      <c r="T1093" s="2">
        <f t="shared" si="124"/>
        <v>249.0899963</v>
      </c>
      <c r="U1093" t="str">
        <f t="shared" si="125"/>
        <v>Jun</v>
      </c>
    </row>
    <row r="1094" spans="1:21" x14ac:dyDescent="0.3">
      <c r="A1094">
        <v>73195</v>
      </c>
      <c r="B1094" s="1">
        <v>43626</v>
      </c>
      <c r="C1094" s="1" t="str">
        <f t="shared" si="120"/>
        <v>10-Jun-19</v>
      </c>
      <c r="D1094" s="1" t="str">
        <f t="shared" si="121"/>
        <v>Monday</v>
      </c>
      <c r="E1094" s="1" t="str">
        <f t="shared" si="122"/>
        <v>Weekday</v>
      </c>
      <c r="F1094">
        <v>16748</v>
      </c>
      <c r="G1094" t="s">
        <v>792</v>
      </c>
      <c r="H1094" t="s">
        <v>34</v>
      </c>
      <c r="I1094" t="s">
        <v>2</v>
      </c>
      <c r="J1094" t="s">
        <v>3</v>
      </c>
      <c r="K1094" t="s">
        <v>4</v>
      </c>
      <c r="L1094" t="s">
        <v>13</v>
      </c>
      <c r="M1094">
        <v>1360</v>
      </c>
      <c r="N1094" t="s">
        <v>14</v>
      </c>
      <c r="O1094" s="2">
        <v>370</v>
      </c>
      <c r="P1094" s="2">
        <v>1</v>
      </c>
      <c r="Q1094" s="2">
        <f t="shared" si="119"/>
        <v>370</v>
      </c>
      <c r="R1094" s="2">
        <v>249.0899963</v>
      </c>
      <c r="S1094" s="2">
        <f t="shared" si="123"/>
        <v>120.9100037</v>
      </c>
      <c r="T1094" s="2">
        <f t="shared" si="124"/>
        <v>249.0899963</v>
      </c>
      <c r="U1094" t="str">
        <f t="shared" si="125"/>
        <v>Jun</v>
      </c>
    </row>
    <row r="1095" spans="1:21" x14ac:dyDescent="0.3">
      <c r="A1095">
        <v>73196</v>
      </c>
      <c r="B1095" s="1">
        <v>43625</v>
      </c>
      <c r="C1095" s="1" t="str">
        <f t="shared" si="120"/>
        <v>09-Jun-19</v>
      </c>
      <c r="D1095" s="1" t="str">
        <f t="shared" si="121"/>
        <v>Sunday</v>
      </c>
      <c r="E1095" s="1" t="str">
        <f t="shared" si="122"/>
        <v>Weekend</v>
      </c>
      <c r="F1095">
        <v>16749</v>
      </c>
      <c r="G1095" t="s">
        <v>754</v>
      </c>
      <c r="H1095" t="s">
        <v>79</v>
      </c>
      <c r="I1095" t="s">
        <v>27</v>
      </c>
      <c r="J1095" t="s">
        <v>3</v>
      </c>
      <c r="K1095" t="s">
        <v>4</v>
      </c>
      <c r="L1095" t="s">
        <v>13</v>
      </c>
      <c r="M1095">
        <v>1360</v>
      </c>
      <c r="N1095" t="s">
        <v>14</v>
      </c>
      <c r="O1095" s="2">
        <v>370</v>
      </c>
      <c r="P1095" s="2">
        <v>1</v>
      </c>
      <c r="Q1095" s="2">
        <f t="shared" si="119"/>
        <v>370</v>
      </c>
      <c r="R1095" s="2">
        <v>249.0899963</v>
      </c>
      <c r="S1095" s="2">
        <f t="shared" si="123"/>
        <v>120.9100037</v>
      </c>
      <c r="T1095" s="2">
        <f t="shared" si="124"/>
        <v>249.0899963</v>
      </c>
      <c r="U1095" t="str">
        <f t="shared" si="125"/>
        <v>Jun</v>
      </c>
    </row>
    <row r="1096" spans="1:21" x14ac:dyDescent="0.3">
      <c r="A1096">
        <v>73197</v>
      </c>
      <c r="B1096" s="1">
        <v>43624</v>
      </c>
      <c r="C1096" s="1" t="str">
        <f t="shared" si="120"/>
        <v>08-Jun-19</v>
      </c>
      <c r="D1096" s="1" t="str">
        <f t="shared" si="121"/>
        <v>Saturday</v>
      </c>
      <c r="E1096" s="1" t="str">
        <f t="shared" si="122"/>
        <v>Weekend</v>
      </c>
      <c r="F1096">
        <v>16750</v>
      </c>
      <c r="G1096" t="s">
        <v>602</v>
      </c>
      <c r="H1096" t="s">
        <v>208</v>
      </c>
      <c r="I1096" t="s">
        <v>2</v>
      </c>
      <c r="J1096" t="s">
        <v>3</v>
      </c>
      <c r="K1096" t="s">
        <v>4</v>
      </c>
      <c r="L1096" t="s">
        <v>13</v>
      </c>
      <c r="M1096">
        <v>1360</v>
      </c>
      <c r="N1096" t="s">
        <v>14</v>
      </c>
      <c r="O1096" s="2">
        <v>370</v>
      </c>
      <c r="P1096" s="2">
        <v>1</v>
      </c>
      <c r="Q1096" s="2">
        <f t="shared" si="119"/>
        <v>370</v>
      </c>
      <c r="R1096" s="2">
        <v>249.0899963</v>
      </c>
      <c r="S1096" s="2">
        <f t="shared" si="123"/>
        <v>120.9100037</v>
      </c>
      <c r="T1096" s="2">
        <f t="shared" si="124"/>
        <v>249.0899963</v>
      </c>
      <c r="U1096" t="str">
        <f t="shared" si="125"/>
        <v>Jun</v>
      </c>
    </row>
    <row r="1097" spans="1:21" x14ac:dyDescent="0.3">
      <c r="A1097">
        <v>73198</v>
      </c>
      <c r="B1097" s="1">
        <v>43623</v>
      </c>
      <c r="C1097" s="1" t="str">
        <f t="shared" si="120"/>
        <v>07-Jun-19</v>
      </c>
      <c r="D1097" s="1" t="str">
        <f t="shared" si="121"/>
        <v>Friday</v>
      </c>
      <c r="E1097" s="1" t="str">
        <f t="shared" si="122"/>
        <v>Weekday</v>
      </c>
      <c r="F1097">
        <v>16751</v>
      </c>
      <c r="G1097" t="s">
        <v>793</v>
      </c>
      <c r="H1097" t="s">
        <v>79</v>
      </c>
      <c r="I1097" t="s">
        <v>27</v>
      </c>
      <c r="J1097" t="s">
        <v>3</v>
      </c>
      <c r="K1097" t="s">
        <v>44</v>
      </c>
      <c r="L1097" t="s">
        <v>13</v>
      </c>
      <c r="M1097">
        <v>1360</v>
      </c>
      <c r="N1097" t="s">
        <v>14</v>
      </c>
      <c r="O1097" s="2">
        <v>370</v>
      </c>
      <c r="P1097" s="2">
        <v>1</v>
      </c>
      <c r="Q1097" s="2">
        <f t="shared" si="119"/>
        <v>370</v>
      </c>
      <c r="R1097" s="2">
        <v>249.0899963</v>
      </c>
      <c r="S1097" s="2">
        <f t="shared" si="123"/>
        <v>120.9100037</v>
      </c>
      <c r="T1097" s="2">
        <f t="shared" si="124"/>
        <v>249.0899963</v>
      </c>
      <c r="U1097" t="str">
        <f t="shared" si="125"/>
        <v>Jun</v>
      </c>
    </row>
    <row r="1098" spans="1:21" x14ac:dyDescent="0.3">
      <c r="A1098">
        <v>73199</v>
      </c>
      <c r="B1098" s="1">
        <v>43622</v>
      </c>
      <c r="C1098" s="1" t="str">
        <f t="shared" si="120"/>
        <v>06-Jun-19</v>
      </c>
      <c r="D1098" s="1" t="str">
        <f t="shared" si="121"/>
        <v>Thursday</v>
      </c>
      <c r="E1098" s="1" t="str">
        <f t="shared" si="122"/>
        <v>Weekday</v>
      </c>
      <c r="F1098">
        <v>16752</v>
      </c>
      <c r="G1098" t="s">
        <v>229</v>
      </c>
      <c r="H1098" t="s">
        <v>643</v>
      </c>
      <c r="I1098" t="s">
        <v>2</v>
      </c>
      <c r="J1098" t="s">
        <v>3</v>
      </c>
      <c r="K1098" t="s">
        <v>44</v>
      </c>
      <c r="L1098" t="s">
        <v>13</v>
      </c>
      <c r="M1098">
        <v>1360</v>
      </c>
      <c r="N1098" t="s">
        <v>14</v>
      </c>
      <c r="O1098" s="2">
        <v>370</v>
      </c>
      <c r="P1098" s="2">
        <v>1</v>
      </c>
      <c r="Q1098" s="2">
        <f t="shared" si="119"/>
        <v>370</v>
      </c>
      <c r="R1098" s="2">
        <v>249.0899963</v>
      </c>
      <c r="S1098" s="2">
        <f t="shared" si="123"/>
        <v>120.9100037</v>
      </c>
      <c r="T1098" s="2">
        <f t="shared" si="124"/>
        <v>249.0899963</v>
      </c>
      <c r="U1098" t="str">
        <f t="shared" si="125"/>
        <v>Jun</v>
      </c>
    </row>
    <row r="1099" spans="1:21" x14ac:dyDescent="0.3">
      <c r="A1099">
        <v>73200</v>
      </c>
      <c r="B1099" s="1">
        <v>43621</v>
      </c>
      <c r="C1099" s="1" t="str">
        <f t="shared" si="120"/>
        <v>05-Jun-19</v>
      </c>
      <c r="D1099" s="1" t="str">
        <f t="shared" si="121"/>
        <v>Wednesday</v>
      </c>
      <c r="E1099" s="1" t="str">
        <f t="shared" si="122"/>
        <v>Weekday</v>
      </c>
      <c r="F1099">
        <v>16753</v>
      </c>
      <c r="G1099" t="s">
        <v>606</v>
      </c>
      <c r="H1099" t="s">
        <v>79</v>
      </c>
      <c r="I1099" t="s">
        <v>27</v>
      </c>
      <c r="J1099" t="s">
        <v>3</v>
      </c>
      <c r="K1099" t="s">
        <v>4</v>
      </c>
      <c r="L1099" t="s">
        <v>13</v>
      </c>
      <c r="M1099">
        <v>1360</v>
      </c>
      <c r="N1099" t="s">
        <v>14</v>
      </c>
      <c r="O1099" s="2">
        <v>370</v>
      </c>
      <c r="P1099" s="2">
        <v>1</v>
      </c>
      <c r="Q1099" s="2">
        <f t="shared" si="119"/>
        <v>370</v>
      </c>
      <c r="R1099" s="2">
        <v>249.0899963</v>
      </c>
      <c r="S1099" s="2">
        <f t="shared" si="123"/>
        <v>120.9100037</v>
      </c>
      <c r="T1099" s="2">
        <f t="shared" si="124"/>
        <v>249.0899963</v>
      </c>
      <c r="U1099" t="str">
        <f t="shared" si="125"/>
        <v>Jun</v>
      </c>
    </row>
    <row r="1100" spans="1:21" x14ac:dyDescent="0.3">
      <c r="A1100">
        <v>60673</v>
      </c>
      <c r="B1100" s="1">
        <v>43620</v>
      </c>
      <c r="C1100" s="1" t="str">
        <f t="shared" si="120"/>
        <v>04-Jun-19</v>
      </c>
      <c r="D1100" s="1" t="str">
        <f t="shared" si="121"/>
        <v>Tuesday</v>
      </c>
      <c r="E1100" s="1" t="str">
        <f t="shared" si="122"/>
        <v>Weekday</v>
      </c>
      <c r="F1100">
        <v>2053</v>
      </c>
      <c r="G1100" t="s">
        <v>7</v>
      </c>
      <c r="H1100" t="s">
        <v>30</v>
      </c>
      <c r="I1100" t="s">
        <v>27</v>
      </c>
      <c r="J1100" t="s">
        <v>28</v>
      </c>
      <c r="K1100" t="s">
        <v>44</v>
      </c>
      <c r="L1100" t="s">
        <v>109</v>
      </c>
      <c r="M1100">
        <v>627</v>
      </c>
      <c r="N1100" t="s">
        <v>6</v>
      </c>
      <c r="O1100" s="2">
        <v>165</v>
      </c>
      <c r="P1100" s="2">
        <v>5</v>
      </c>
      <c r="Q1100" s="2">
        <f t="shared" si="119"/>
        <v>825</v>
      </c>
      <c r="R1100" s="2">
        <v>613.65001700000005</v>
      </c>
      <c r="S1100" s="2">
        <f t="shared" si="123"/>
        <v>211.34998299999995</v>
      </c>
      <c r="T1100" s="2">
        <f t="shared" si="124"/>
        <v>122.73000340000002</v>
      </c>
      <c r="U1100" t="str">
        <f t="shared" si="125"/>
        <v>Jun</v>
      </c>
    </row>
    <row r="1101" spans="1:21" x14ac:dyDescent="0.3">
      <c r="A1101">
        <v>73201</v>
      </c>
      <c r="B1101" s="1">
        <v>43620</v>
      </c>
      <c r="C1101" s="1" t="str">
        <f t="shared" si="120"/>
        <v>04-Jun-19</v>
      </c>
      <c r="D1101" s="1" t="str">
        <f t="shared" si="121"/>
        <v>Tuesday</v>
      </c>
      <c r="E1101" s="1" t="str">
        <f t="shared" si="122"/>
        <v>Weekday</v>
      </c>
      <c r="F1101">
        <v>16754</v>
      </c>
      <c r="G1101" t="s">
        <v>794</v>
      </c>
      <c r="H1101" t="s">
        <v>795</v>
      </c>
      <c r="I1101" t="s">
        <v>2</v>
      </c>
      <c r="J1101" t="s">
        <v>3</v>
      </c>
      <c r="K1101" t="s">
        <v>4</v>
      </c>
      <c r="L1101" t="s">
        <v>13</v>
      </c>
      <c r="M1101">
        <v>1360</v>
      </c>
      <c r="N1101" t="s">
        <v>14</v>
      </c>
      <c r="O1101" s="2">
        <v>370</v>
      </c>
      <c r="P1101" s="2">
        <v>1</v>
      </c>
      <c r="Q1101" s="2">
        <f t="shared" si="119"/>
        <v>370</v>
      </c>
      <c r="R1101" s="2">
        <v>249.0899963</v>
      </c>
      <c r="S1101" s="2">
        <f t="shared" si="123"/>
        <v>120.9100037</v>
      </c>
      <c r="T1101" s="2">
        <f t="shared" si="124"/>
        <v>249.0899963</v>
      </c>
      <c r="U1101" t="str">
        <f t="shared" si="125"/>
        <v>Jun</v>
      </c>
    </row>
    <row r="1102" spans="1:21" x14ac:dyDescent="0.3">
      <c r="A1102">
        <v>60386</v>
      </c>
      <c r="B1102" s="1">
        <v>43616</v>
      </c>
      <c r="C1102" s="1" t="str">
        <f t="shared" si="120"/>
        <v>31-May-19</v>
      </c>
      <c r="D1102" s="1" t="str">
        <f t="shared" si="121"/>
        <v>Friday</v>
      </c>
      <c r="E1102" s="1" t="str">
        <f t="shared" si="122"/>
        <v>Weekday</v>
      </c>
      <c r="F1102">
        <v>9554</v>
      </c>
      <c r="G1102" t="s">
        <v>637</v>
      </c>
      <c r="H1102" t="s">
        <v>30</v>
      </c>
      <c r="I1102" t="s">
        <v>27</v>
      </c>
      <c r="J1102" t="s">
        <v>28</v>
      </c>
      <c r="K1102" t="s">
        <v>29</v>
      </c>
      <c r="L1102" t="s">
        <v>85</v>
      </c>
      <c r="M1102">
        <v>502</v>
      </c>
      <c r="N1102" t="s">
        <v>65</v>
      </c>
      <c r="O1102" s="2">
        <v>65</v>
      </c>
      <c r="P1102" s="2">
        <v>5</v>
      </c>
      <c r="Q1102" s="2">
        <f t="shared" si="119"/>
        <v>325</v>
      </c>
      <c r="R1102" s="2">
        <v>167.99999235000001</v>
      </c>
      <c r="S1102" s="2">
        <f t="shared" si="123"/>
        <v>157.00000764999999</v>
      </c>
      <c r="T1102" s="2">
        <f t="shared" si="124"/>
        <v>33.599998470000003</v>
      </c>
      <c r="U1102" t="str">
        <f t="shared" si="125"/>
        <v>May</v>
      </c>
    </row>
    <row r="1103" spans="1:21" x14ac:dyDescent="0.3">
      <c r="A1103">
        <v>60127</v>
      </c>
      <c r="B1103" s="1">
        <v>43612</v>
      </c>
      <c r="C1103" s="1" t="str">
        <f t="shared" si="120"/>
        <v>27-May-19</v>
      </c>
      <c r="D1103" s="1" t="str">
        <f t="shared" si="121"/>
        <v>Monday</v>
      </c>
      <c r="E1103" s="1" t="str">
        <f t="shared" si="122"/>
        <v>Weekday</v>
      </c>
      <c r="F1103">
        <v>9204</v>
      </c>
      <c r="G1103" t="s">
        <v>796</v>
      </c>
      <c r="H1103" t="s">
        <v>30</v>
      </c>
      <c r="I1103" t="s">
        <v>27</v>
      </c>
      <c r="J1103" t="s">
        <v>28</v>
      </c>
      <c r="K1103" t="s">
        <v>29</v>
      </c>
      <c r="L1103" t="s">
        <v>85</v>
      </c>
      <c r="M1103">
        <v>502</v>
      </c>
      <c r="N1103" t="s">
        <v>65</v>
      </c>
      <c r="O1103" s="2">
        <v>65</v>
      </c>
      <c r="P1103" s="2">
        <v>5</v>
      </c>
      <c r="Q1103" s="2">
        <f t="shared" si="119"/>
        <v>325</v>
      </c>
      <c r="R1103" s="2">
        <v>167.99999235000001</v>
      </c>
      <c r="S1103" s="2">
        <f t="shared" si="123"/>
        <v>157.00000764999999</v>
      </c>
      <c r="T1103" s="2">
        <f t="shared" si="124"/>
        <v>33.599998470000003</v>
      </c>
      <c r="U1103" t="str">
        <f t="shared" si="125"/>
        <v>May</v>
      </c>
    </row>
    <row r="1104" spans="1:21" x14ac:dyDescent="0.3">
      <c r="A1104">
        <v>59754</v>
      </c>
      <c r="B1104" s="1">
        <v>43607</v>
      </c>
      <c r="C1104" s="1" t="str">
        <f t="shared" si="120"/>
        <v>22-May-19</v>
      </c>
      <c r="D1104" s="1" t="str">
        <f t="shared" si="121"/>
        <v>Wednesday</v>
      </c>
      <c r="E1104" s="1" t="str">
        <f t="shared" si="122"/>
        <v>Weekday</v>
      </c>
      <c r="F1104">
        <v>8456</v>
      </c>
      <c r="G1104" t="s">
        <v>7</v>
      </c>
      <c r="H1104" t="s">
        <v>30</v>
      </c>
      <c r="I1104" t="s">
        <v>27</v>
      </c>
      <c r="J1104" t="s">
        <v>28</v>
      </c>
      <c r="K1104" t="s">
        <v>44</v>
      </c>
      <c r="L1104" t="s">
        <v>42</v>
      </c>
      <c r="M1104">
        <v>365</v>
      </c>
      <c r="N1104" t="s">
        <v>10</v>
      </c>
      <c r="O1104" s="2">
        <v>94.75</v>
      </c>
      <c r="P1104" s="2">
        <v>5</v>
      </c>
      <c r="Q1104" s="2">
        <f t="shared" si="119"/>
        <v>473.75</v>
      </c>
      <c r="R1104" s="2">
        <v>152.8499985</v>
      </c>
      <c r="S1104" s="2">
        <f t="shared" si="123"/>
        <v>320.90000150000003</v>
      </c>
      <c r="T1104" s="2">
        <f t="shared" si="124"/>
        <v>30.5699997</v>
      </c>
      <c r="U1104" t="str">
        <f t="shared" si="125"/>
        <v>May</v>
      </c>
    </row>
    <row r="1105" spans="1:21" x14ac:dyDescent="0.3">
      <c r="A1105">
        <v>62545</v>
      </c>
      <c r="B1105" s="1">
        <v>43607</v>
      </c>
      <c r="C1105" s="1" t="str">
        <f t="shared" si="120"/>
        <v>22-May-19</v>
      </c>
      <c r="D1105" s="1" t="str">
        <f t="shared" si="121"/>
        <v>Wednesday</v>
      </c>
      <c r="E1105" s="1" t="str">
        <f t="shared" si="122"/>
        <v>Weekday</v>
      </c>
      <c r="F1105">
        <v>450</v>
      </c>
      <c r="G1105" t="s">
        <v>292</v>
      </c>
      <c r="H1105" t="s">
        <v>30</v>
      </c>
      <c r="I1105" t="s">
        <v>27</v>
      </c>
      <c r="J1105" t="s">
        <v>3</v>
      </c>
      <c r="K1105" t="s">
        <v>4</v>
      </c>
      <c r="L1105" t="s">
        <v>414</v>
      </c>
      <c r="M1105">
        <v>24</v>
      </c>
      <c r="N1105" t="s">
        <v>1077</v>
      </c>
      <c r="O1105" s="2">
        <v>40.89</v>
      </c>
      <c r="P1105" s="2">
        <v>1</v>
      </c>
      <c r="Q1105" s="2">
        <f t="shared" si="119"/>
        <v>40.89</v>
      </c>
      <c r="R1105" s="2">
        <v>17.049999239999998</v>
      </c>
      <c r="S1105" s="2">
        <f t="shared" si="123"/>
        <v>23.840000760000002</v>
      </c>
      <c r="T1105" s="2">
        <f t="shared" si="124"/>
        <v>17.049999239999998</v>
      </c>
      <c r="U1105" t="str">
        <f t="shared" si="125"/>
        <v>May</v>
      </c>
    </row>
    <row r="1106" spans="1:21" x14ac:dyDescent="0.3">
      <c r="A1106">
        <v>67718</v>
      </c>
      <c r="B1106" s="1">
        <v>43606</v>
      </c>
      <c r="C1106" s="1" t="str">
        <f t="shared" si="120"/>
        <v>21-May-19</v>
      </c>
      <c r="D1106" s="1" t="str">
        <f t="shared" si="121"/>
        <v>Tuesday</v>
      </c>
      <c r="E1106" s="1" t="str">
        <f t="shared" si="122"/>
        <v>Weekday</v>
      </c>
      <c r="F1106">
        <v>1673</v>
      </c>
      <c r="G1106" t="s">
        <v>7</v>
      </c>
      <c r="H1106" t="s">
        <v>36</v>
      </c>
      <c r="I1106" t="s">
        <v>27</v>
      </c>
      <c r="J1106" t="s">
        <v>3</v>
      </c>
      <c r="K1106" t="s">
        <v>4</v>
      </c>
      <c r="L1106" t="s">
        <v>1081</v>
      </c>
      <c r="M1106">
        <v>58</v>
      </c>
      <c r="N1106" t="s">
        <v>1077</v>
      </c>
      <c r="O1106" s="2">
        <v>157.94999999999999</v>
      </c>
      <c r="P1106" s="2">
        <v>1</v>
      </c>
      <c r="Q1106" s="2">
        <f t="shared" si="119"/>
        <v>157.94999999999999</v>
      </c>
      <c r="R1106" s="2">
        <v>86.400001529999997</v>
      </c>
      <c r="S1106" s="2">
        <f t="shared" si="123"/>
        <v>71.549998469999991</v>
      </c>
      <c r="T1106" s="2">
        <f t="shared" si="124"/>
        <v>86.400001529999997</v>
      </c>
      <c r="U1106" t="str">
        <f t="shared" si="125"/>
        <v>May</v>
      </c>
    </row>
    <row r="1107" spans="1:21" x14ac:dyDescent="0.3">
      <c r="A1107">
        <v>70744</v>
      </c>
      <c r="B1107" s="1">
        <v>43605</v>
      </c>
      <c r="C1107" s="1" t="str">
        <f t="shared" si="120"/>
        <v>20-May-19</v>
      </c>
      <c r="D1107" s="1" t="str">
        <f t="shared" si="121"/>
        <v>Monday</v>
      </c>
      <c r="E1107" s="1" t="str">
        <f t="shared" si="122"/>
        <v>Weekday</v>
      </c>
      <c r="F1107">
        <v>14297</v>
      </c>
      <c r="G1107" t="s">
        <v>797</v>
      </c>
      <c r="H1107" t="s">
        <v>63</v>
      </c>
      <c r="I1107" t="s">
        <v>27</v>
      </c>
      <c r="J1107" t="s">
        <v>3</v>
      </c>
      <c r="K1107" t="s">
        <v>4</v>
      </c>
      <c r="L1107" t="s">
        <v>707</v>
      </c>
      <c r="M1107">
        <v>1351</v>
      </c>
      <c r="N1107" t="s">
        <v>14</v>
      </c>
      <c r="O1107" s="2">
        <v>1650</v>
      </c>
      <c r="P1107" s="2">
        <v>1</v>
      </c>
      <c r="Q1107" s="2">
        <f t="shared" si="119"/>
        <v>1650</v>
      </c>
      <c r="R1107" s="2">
        <v>595.34997559999999</v>
      </c>
      <c r="S1107" s="2">
        <f t="shared" si="123"/>
        <v>1054.6500243999999</v>
      </c>
      <c r="T1107" s="2">
        <f t="shared" si="124"/>
        <v>595.34997559999999</v>
      </c>
      <c r="U1107" t="str">
        <f t="shared" si="125"/>
        <v>May</v>
      </c>
    </row>
    <row r="1108" spans="1:21" x14ac:dyDescent="0.3">
      <c r="A1108">
        <v>69655</v>
      </c>
      <c r="B1108" s="1">
        <v>43604</v>
      </c>
      <c r="C1108" s="1" t="str">
        <f t="shared" si="120"/>
        <v>19-May-19</v>
      </c>
      <c r="D1108" s="1" t="str">
        <f t="shared" si="121"/>
        <v>Sunday</v>
      </c>
      <c r="E1108" s="1" t="str">
        <f t="shared" si="122"/>
        <v>Weekend</v>
      </c>
      <c r="F1108">
        <v>13208</v>
      </c>
      <c r="G1108" t="s">
        <v>798</v>
      </c>
      <c r="H1108" t="s">
        <v>63</v>
      </c>
      <c r="I1108" t="s">
        <v>27</v>
      </c>
      <c r="J1108" t="s">
        <v>3</v>
      </c>
      <c r="K1108" t="s">
        <v>4</v>
      </c>
      <c r="L1108" t="s">
        <v>513</v>
      </c>
      <c r="M1108">
        <v>1349</v>
      </c>
      <c r="N1108" t="s">
        <v>14</v>
      </c>
      <c r="O1108" s="2">
        <v>99.98</v>
      </c>
      <c r="P1108" s="2">
        <v>1</v>
      </c>
      <c r="Q1108" s="2">
        <f t="shared" si="119"/>
        <v>99.98</v>
      </c>
      <c r="R1108" s="2">
        <v>76.830001800000005</v>
      </c>
      <c r="S1108" s="2">
        <f t="shared" si="123"/>
        <v>23.149998199999999</v>
      </c>
      <c r="T1108" s="2">
        <f t="shared" si="124"/>
        <v>76.830001800000005</v>
      </c>
      <c r="U1108" t="str">
        <f t="shared" si="125"/>
        <v>May</v>
      </c>
    </row>
    <row r="1109" spans="1:21" x14ac:dyDescent="0.3">
      <c r="A1109">
        <v>69817</v>
      </c>
      <c r="B1109" s="1">
        <v>43603</v>
      </c>
      <c r="C1109" s="1" t="str">
        <f t="shared" si="120"/>
        <v>18-May-19</v>
      </c>
      <c r="D1109" s="1" t="str">
        <f t="shared" si="121"/>
        <v>Saturday</v>
      </c>
      <c r="E1109" s="1" t="str">
        <f t="shared" si="122"/>
        <v>Weekend</v>
      </c>
      <c r="F1109">
        <v>13370</v>
      </c>
      <c r="G1109" t="s">
        <v>799</v>
      </c>
      <c r="H1109" t="s">
        <v>63</v>
      </c>
      <c r="I1109" t="s">
        <v>27</v>
      </c>
      <c r="J1109" t="s">
        <v>3</v>
      </c>
      <c r="K1109" t="s">
        <v>4</v>
      </c>
      <c r="L1109" t="s">
        <v>513</v>
      </c>
      <c r="M1109">
        <v>1349</v>
      </c>
      <c r="N1109" t="s">
        <v>14</v>
      </c>
      <c r="O1109" s="2">
        <v>99.98</v>
      </c>
      <c r="P1109" s="2">
        <v>1</v>
      </c>
      <c r="Q1109" s="2">
        <f t="shared" si="119"/>
        <v>99.98</v>
      </c>
      <c r="R1109" s="2">
        <v>76.830001800000005</v>
      </c>
      <c r="S1109" s="2">
        <f t="shared" si="123"/>
        <v>23.149998199999999</v>
      </c>
      <c r="T1109" s="2">
        <f t="shared" si="124"/>
        <v>76.830001800000005</v>
      </c>
      <c r="U1109" t="str">
        <f t="shared" si="125"/>
        <v>May</v>
      </c>
    </row>
    <row r="1110" spans="1:21" x14ac:dyDescent="0.3">
      <c r="A1110">
        <v>69943</v>
      </c>
      <c r="B1110" s="1">
        <v>43602</v>
      </c>
      <c r="C1110" s="1" t="str">
        <f t="shared" si="120"/>
        <v>17-May-19</v>
      </c>
      <c r="D1110" s="1" t="str">
        <f t="shared" si="121"/>
        <v>Friday</v>
      </c>
      <c r="E1110" s="1" t="str">
        <f t="shared" si="122"/>
        <v>Weekday</v>
      </c>
      <c r="F1110">
        <v>13496</v>
      </c>
      <c r="G1110" t="s">
        <v>800</v>
      </c>
      <c r="H1110" t="s">
        <v>63</v>
      </c>
      <c r="I1110" t="s">
        <v>27</v>
      </c>
      <c r="J1110" t="s">
        <v>3</v>
      </c>
      <c r="K1110" t="s">
        <v>4</v>
      </c>
      <c r="L1110" t="s">
        <v>513</v>
      </c>
      <c r="M1110">
        <v>1349</v>
      </c>
      <c r="N1110" t="s">
        <v>14</v>
      </c>
      <c r="O1110" s="2">
        <v>99.98</v>
      </c>
      <c r="P1110" s="2">
        <v>1</v>
      </c>
      <c r="Q1110" s="2">
        <f t="shared" si="119"/>
        <v>99.98</v>
      </c>
      <c r="R1110" s="2">
        <v>76.830001800000005</v>
      </c>
      <c r="S1110" s="2">
        <f t="shared" si="123"/>
        <v>23.149998199999999</v>
      </c>
      <c r="T1110" s="2">
        <f t="shared" si="124"/>
        <v>76.830001800000005</v>
      </c>
      <c r="U1110" t="str">
        <f t="shared" si="125"/>
        <v>May</v>
      </c>
    </row>
    <row r="1111" spans="1:21" x14ac:dyDescent="0.3">
      <c r="A1111">
        <v>59387</v>
      </c>
      <c r="B1111" s="1">
        <v>43601</v>
      </c>
      <c r="C1111" s="1" t="str">
        <f t="shared" si="120"/>
        <v>16-May-19</v>
      </c>
      <c r="D1111" s="1" t="str">
        <f t="shared" si="121"/>
        <v>Thursday</v>
      </c>
      <c r="E1111" s="1" t="str">
        <f t="shared" si="122"/>
        <v>Weekday</v>
      </c>
      <c r="F1111">
        <v>10344</v>
      </c>
      <c r="G1111" t="s">
        <v>7</v>
      </c>
      <c r="H1111" t="s">
        <v>26</v>
      </c>
      <c r="I1111" t="s">
        <v>27</v>
      </c>
      <c r="J1111" t="s">
        <v>28</v>
      </c>
      <c r="K1111" t="s">
        <v>44</v>
      </c>
      <c r="L1111" t="s">
        <v>85</v>
      </c>
      <c r="M1111">
        <v>502</v>
      </c>
      <c r="N1111" t="s">
        <v>65</v>
      </c>
      <c r="O1111" s="2">
        <v>65</v>
      </c>
      <c r="P1111" s="2">
        <v>5</v>
      </c>
      <c r="Q1111" s="2">
        <f t="shared" si="119"/>
        <v>325</v>
      </c>
      <c r="R1111" s="2">
        <v>167.99999235000001</v>
      </c>
      <c r="S1111" s="2">
        <f t="shared" si="123"/>
        <v>157.00000764999999</v>
      </c>
      <c r="T1111" s="2">
        <f t="shared" si="124"/>
        <v>33.599998470000003</v>
      </c>
      <c r="U1111" t="str">
        <f t="shared" si="125"/>
        <v>May</v>
      </c>
    </row>
    <row r="1112" spans="1:21" x14ac:dyDescent="0.3">
      <c r="A1112">
        <v>69476</v>
      </c>
      <c r="B1112" s="1">
        <v>43596</v>
      </c>
      <c r="C1112" s="1" t="str">
        <f t="shared" si="120"/>
        <v>11-May-19</v>
      </c>
      <c r="D1112" s="1" t="str">
        <f t="shared" si="121"/>
        <v>Saturday</v>
      </c>
      <c r="E1112" s="1" t="str">
        <f t="shared" si="122"/>
        <v>Weekend</v>
      </c>
      <c r="F1112">
        <v>13029</v>
      </c>
      <c r="G1112" t="s">
        <v>801</v>
      </c>
      <c r="H1112" t="s">
        <v>63</v>
      </c>
      <c r="I1112" t="s">
        <v>27</v>
      </c>
      <c r="J1112" t="s">
        <v>3</v>
      </c>
      <c r="K1112" t="s">
        <v>4</v>
      </c>
      <c r="L1112" t="s">
        <v>513</v>
      </c>
      <c r="M1112">
        <v>1349</v>
      </c>
      <c r="N1112" t="s">
        <v>14</v>
      </c>
      <c r="O1112" s="2">
        <v>99.98</v>
      </c>
      <c r="P1112" s="2">
        <v>1</v>
      </c>
      <c r="Q1112" s="2">
        <f t="shared" si="119"/>
        <v>99.98</v>
      </c>
      <c r="R1112" s="2">
        <v>76.830001800000005</v>
      </c>
      <c r="S1112" s="2">
        <f t="shared" si="123"/>
        <v>23.149998199999999</v>
      </c>
      <c r="T1112" s="2">
        <f t="shared" si="124"/>
        <v>76.830001800000005</v>
      </c>
      <c r="U1112" t="str">
        <f t="shared" si="125"/>
        <v>May</v>
      </c>
    </row>
    <row r="1113" spans="1:21" x14ac:dyDescent="0.3">
      <c r="A1113">
        <v>75907</v>
      </c>
      <c r="B1113" s="1">
        <v>43591</v>
      </c>
      <c r="C1113" s="1" t="str">
        <f t="shared" si="120"/>
        <v>06-May-19</v>
      </c>
      <c r="D1113" s="1" t="str">
        <f t="shared" si="121"/>
        <v>Monday</v>
      </c>
      <c r="E1113" s="1" t="str">
        <f t="shared" si="122"/>
        <v>Weekday</v>
      </c>
      <c r="F1113">
        <v>19460</v>
      </c>
      <c r="G1113" t="s">
        <v>802</v>
      </c>
      <c r="H1113" t="s">
        <v>327</v>
      </c>
      <c r="I1113" t="s">
        <v>2</v>
      </c>
      <c r="J1113" t="s">
        <v>3</v>
      </c>
      <c r="K1113" t="s">
        <v>4</v>
      </c>
      <c r="L1113" t="s">
        <v>13</v>
      </c>
      <c r="M1113">
        <v>1360</v>
      </c>
      <c r="N1113" t="s">
        <v>14</v>
      </c>
      <c r="O1113" s="2">
        <v>370</v>
      </c>
      <c r="P1113" s="2">
        <v>1</v>
      </c>
      <c r="Q1113" s="2">
        <f t="shared" si="119"/>
        <v>370</v>
      </c>
      <c r="R1113" s="2">
        <v>249.0899963</v>
      </c>
      <c r="S1113" s="2">
        <f t="shared" si="123"/>
        <v>120.9100037</v>
      </c>
      <c r="T1113" s="2">
        <f t="shared" si="124"/>
        <v>249.0899963</v>
      </c>
      <c r="U1113" t="str">
        <f t="shared" si="125"/>
        <v>May</v>
      </c>
    </row>
    <row r="1114" spans="1:21" x14ac:dyDescent="0.3">
      <c r="A1114">
        <v>50419</v>
      </c>
      <c r="B1114" s="1">
        <v>43590</v>
      </c>
      <c r="C1114" s="1" t="str">
        <f t="shared" si="120"/>
        <v>05-May-19</v>
      </c>
      <c r="D1114" s="1" t="str">
        <f t="shared" si="121"/>
        <v>Sunday</v>
      </c>
      <c r="E1114" s="1" t="str">
        <f t="shared" si="122"/>
        <v>Weekend</v>
      </c>
      <c r="F1114">
        <v>3546</v>
      </c>
      <c r="G1114" t="s">
        <v>803</v>
      </c>
      <c r="H1114" t="s">
        <v>77</v>
      </c>
      <c r="I1114" t="s">
        <v>27</v>
      </c>
      <c r="J1114" t="s">
        <v>3</v>
      </c>
      <c r="K1114" t="s">
        <v>4</v>
      </c>
      <c r="L1114" t="s">
        <v>75</v>
      </c>
      <c r="M1114">
        <v>897</v>
      </c>
      <c r="N1114" t="s">
        <v>6</v>
      </c>
      <c r="O1114" s="2">
        <v>52.99</v>
      </c>
      <c r="P1114" s="2">
        <v>1</v>
      </c>
      <c r="Q1114" s="2">
        <f t="shared" si="119"/>
        <v>52.99</v>
      </c>
      <c r="R1114" s="2">
        <v>35.86000061</v>
      </c>
      <c r="S1114" s="2">
        <f t="shared" si="123"/>
        <v>17.129999390000002</v>
      </c>
      <c r="T1114" s="2">
        <f t="shared" si="124"/>
        <v>35.86000061</v>
      </c>
      <c r="U1114" t="str">
        <f t="shared" si="125"/>
        <v>May</v>
      </c>
    </row>
    <row r="1115" spans="1:21" x14ac:dyDescent="0.3">
      <c r="A1115">
        <v>56037</v>
      </c>
      <c r="B1115" s="1">
        <v>43589</v>
      </c>
      <c r="C1115" s="1" t="str">
        <f t="shared" si="120"/>
        <v>04-May-19</v>
      </c>
      <c r="D1115" s="1" t="str">
        <f t="shared" si="121"/>
        <v>Saturday</v>
      </c>
      <c r="E1115" s="1" t="str">
        <f t="shared" si="122"/>
        <v>Weekend</v>
      </c>
      <c r="F1115">
        <v>3125</v>
      </c>
      <c r="G1115" t="s">
        <v>523</v>
      </c>
      <c r="H1115" t="s">
        <v>30</v>
      </c>
      <c r="I1115" t="s">
        <v>27</v>
      </c>
      <c r="J1115" t="s">
        <v>28</v>
      </c>
      <c r="K1115" t="s">
        <v>29</v>
      </c>
      <c r="L1115" t="s">
        <v>57</v>
      </c>
      <c r="M1115">
        <v>191</v>
      </c>
      <c r="N1115" t="s">
        <v>65</v>
      </c>
      <c r="O1115" s="2">
        <v>85</v>
      </c>
      <c r="P1115" s="2">
        <v>1</v>
      </c>
      <c r="Q1115" s="2">
        <f t="shared" si="119"/>
        <v>85</v>
      </c>
      <c r="R1115" s="2">
        <v>54.779998800000001</v>
      </c>
      <c r="S1115" s="2">
        <f t="shared" si="123"/>
        <v>30.220001199999999</v>
      </c>
      <c r="T1115" s="2">
        <f t="shared" si="124"/>
        <v>54.779998800000001</v>
      </c>
      <c r="U1115" t="str">
        <f t="shared" si="125"/>
        <v>May</v>
      </c>
    </row>
    <row r="1116" spans="1:21" x14ac:dyDescent="0.3">
      <c r="A1116">
        <v>73206</v>
      </c>
      <c r="B1116" s="1">
        <v>43589</v>
      </c>
      <c r="C1116" s="1" t="str">
        <f t="shared" si="120"/>
        <v>04-May-19</v>
      </c>
      <c r="D1116" s="1" t="str">
        <f t="shared" si="121"/>
        <v>Saturday</v>
      </c>
      <c r="E1116" s="1" t="str">
        <f t="shared" si="122"/>
        <v>Weekend</v>
      </c>
      <c r="F1116">
        <v>16759</v>
      </c>
      <c r="G1116" t="s">
        <v>688</v>
      </c>
      <c r="H1116" t="s">
        <v>648</v>
      </c>
      <c r="I1116" t="s">
        <v>2</v>
      </c>
      <c r="J1116" t="s">
        <v>3</v>
      </c>
      <c r="K1116" t="s">
        <v>4</v>
      </c>
      <c r="L1116" t="s">
        <v>13</v>
      </c>
      <c r="M1116">
        <v>1360</v>
      </c>
      <c r="N1116" t="s">
        <v>14</v>
      </c>
      <c r="O1116" s="2">
        <v>370</v>
      </c>
      <c r="P1116" s="2">
        <v>1</v>
      </c>
      <c r="Q1116" s="2">
        <f t="shared" si="119"/>
        <v>370</v>
      </c>
      <c r="R1116" s="2">
        <v>249.0899963</v>
      </c>
      <c r="S1116" s="2">
        <f t="shared" si="123"/>
        <v>120.9100037</v>
      </c>
      <c r="T1116" s="2">
        <f t="shared" si="124"/>
        <v>249.0899963</v>
      </c>
      <c r="U1116" t="str">
        <f t="shared" si="125"/>
        <v>May</v>
      </c>
    </row>
    <row r="1117" spans="1:21" x14ac:dyDescent="0.3">
      <c r="A1117">
        <v>58375</v>
      </c>
      <c r="B1117" s="1">
        <v>43587</v>
      </c>
      <c r="C1117" s="1" t="str">
        <f t="shared" si="120"/>
        <v>02-May-19</v>
      </c>
      <c r="D1117" s="1" t="str">
        <f t="shared" si="121"/>
        <v>Thursday</v>
      </c>
      <c r="E1117" s="1" t="str">
        <f t="shared" si="122"/>
        <v>Weekday</v>
      </c>
      <c r="F1117">
        <v>3990</v>
      </c>
      <c r="G1117" t="s">
        <v>7</v>
      </c>
      <c r="H1117" t="s">
        <v>30</v>
      </c>
      <c r="I1117" t="s">
        <v>27</v>
      </c>
      <c r="J1117" t="s">
        <v>28</v>
      </c>
      <c r="K1117" t="s">
        <v>44</v>
      </c>
      <c r="L1117" t="s">
        <v>804</v>
      </c>
      <c r="M1117">
        <v>306</v>
      </c>
      <c r="N1117" t="s">
        <v>1077</v>
      </c>
      <c r="O1117" s="2">
        <v>79.989999999999995</v>
      </c>
      <c r="P1117" s="2">
        <v>5</v>
      </c>
      <c r="Q1117" s="2">
        <f t="shared" si="119"/>
        <v>399.95</v>
      </c>
      <c r="R1117" s="2">
        <v>245.9500122</v>
      </c>
      <c r="S1117" s="2">
        <f t="shared" si="123"/>
        <v>153.99998779999999</v>
      </c>
      <c r="T1117" s="2">
        <f t="shared" si="124"/>
        <v>49.190002440000001</v>
      </c>
      <c r="U1117" t="str">
        <f t="shared" si="125"/>
        <v>May</v>
      </c>
    </row>
    <row r="1118" spans="1:21" x14ac:dyDescent="0.3">
      <c r="A1118">
        <v>5042</v>
      </c>
      <c r="B1118" s="1">
        <v>43587</v>
      </c>
      <c r="C1118" s="1" t="str">
        <f t="shared" si="120"/>
        <v>02-May-19</v>
      </c>
      <c r="D1118" s="1" t="str">
        <f t="shared" si="121"/>
        <v>Thursday</v>
      </c>
      <c r="E1118" s="1" t="str">
        <f t="shared" si="122"/>
        <v>Weekday</v>
      </c>
      <c r="F1118">
        <v>2339</v>
      </c>
      <c r="G1118" t="s">
        <v>7</v>
      </c>
      <c r="H1118" t="s">
        <v>36</v>
      </c>
      <c r="I1118" t="s">
        <v>27</v>
      </c>
      <c r="J1118" t="s">
        <v>3</v>
      </c>
      <c r="K1118" t="s">
        <v>4</v>
      </c>
      <c r="L1118" t="s">
        <v>85</v>
      </c>
      <c r="M1118">
        <v>502</v>
      </c>
      <c r="N1118" t="s">
        <v>65</v>
      </c>
      <c r="O1118" s="2">
        <v>65</v>
      </c>
      <c r="P1118" s="2">
        <v>4</v>
      </c>
      <c r="Q1118" s="2">
        <f t="shared" si="119"/>
        <v>260</v>
      </c>
      <c r="R1118" s="2">
        <v>134.39999388000001</v>
      </c>
      <c r="S1118" s="2">
        <f t="shared" si="123"/>
        <v>125.60000611999999</v>
      </c>
      <c r="T1118" s="2">
        <f t="shared" si="124"/>
        <v>33.599998470000003</v>
      </c>
      <c r="U1118" t="str">
        <f t="shared" si="125"/>
        <v>May</v>
      </c>
    </row>
    <row r="1119" spans="1:21" x14ac:dyDescent="0.3">
      <c r="A1119">
        <v>56260</v>
      </c>
      <c r="B1119" s="1">
        <v>43586</v>
      </c>
      <c r="C1119" s="1" t="str">
        <f t="shared" si="120"/>
        <v>01-May-19</v>
      </c>
      <c r="D1119" s="1" t="str">
        <f t="shared" si="121"/>
        <v>Wednesday</v>
      </c>
      <c r="E1119" s="1" t="str">
        <f t="shared" si="122"/>
        <v>Weekday</v>
      </c>
      <c r="F1119">
        <v>6871</v>
      </c>
      <c r="G1119" t="s">
        <v>58</v>
      </c>
      <c r="H1119" t="s">
        <v>30</v>
      </c>
      <c r="I1119" t="s">
        <v>27</v>
      </c>
      <c r="J1119" t="s">
        <v>3</v>
      </c>
      <c r="K1119" t="s">
        <v>4</v>
      </c>
      <c r="L1119" t="s">
        <v>42</v>
      </c>
      <c r="M1119">
        <v>365</v>
      </c>
      <c r="N1119" t="s">
        <v>10</v>
      </c>
      <c r="O1119" s="2">
        <v>94.75</v>
      </c>
      <c r="P1119" s="2">
        <v>4</v>
      </c>
      <c r="Q1119" s="2">
        <f t="shared" si="119"/>
        <v>379</v>
      </c>
      <c r="R1119" s="2">
        <v>122.2799988</v>
      </c>
      <c r="S1119" s="2">
        <f t="shared" si="123"/>
        <v>256.72000120000001</v>
      </c>
      <c r="T1119" s="2">
        <f t="shared" si="124"/>
        <v>30.5699997</v>
      </c>
      <c r="U1119" t="str">
        <f t="shared" si="125"/>
        <v>May</v>
      </c>
    </row>
    <row r="1120" spans="1:21" x14ac:dyDescent="0.3">
      <c r="A1120">
        <v>57999</v>
      </c>
      <c r="B1120" s="1">
        <v>43581</v>
      </c>
      <c r="C1120" s="1" t="str">
        <f t="shared" si="120"/>
        <v>26-Apr-19</v>
      </c>
      <c r="D1120" s="1" t="str">
        <f t="shared" si="121"/>
        <v>Friday</v>
      </c>
      <c r="E1120" s="1" t="str">
        <f t="shared" si="122"/>
        <v>Weekday</v>
      </c>
      <c r="F1120">
        <v>5506</v>
      </c>
      <c r="G1120" t="s">
        <v>7</v>
      </c>
      <c r="H1120" t="s">
        <v>30</v>
      </c>
      <c r="I1120" t="s">
        <v>27</v>
      </c>
      <c r="J1120" t="s">
        <v>28</v>
      </c>
      <c r="K1120" t="s">
        <v>44</v>
      </c>
      <c r="L1120" t="s">
        <v>85</v>
      </c>
      <c r="M1120">
        <v>502</v>
      </c>
      <c r="N1120" t="s">
        <v>65</v>
      </c>
      <c r="O1120" s="2">
        <v>65</v>
      </c>
      <c r="P1120" s="2">
        <v>5</v>
      </c>
      <c r="Q1120" s="2">
        <f t="shared" si="119"/>
        <v>325</v>
      </c>
      <c r="R1120" s="2">
        <v>167.99999235000001</v>
      </c>
      <c r="S1120" s="2">
        <f t="shared" si="123"/>
        <v>157.00000764999999</v>
      </c>
      <c r="T1120" s="2">
        <f t="shared" si="124"/>
        <v>33.599998470000003</v>
      </c>
      <c r="U1120" t="str">
        <f t="shared" si="125"/>
        <v>Apr</v>
      </c>
    </row>
    <row r="1121" spans="1:21" x14ac:dyDescent="0.3">
      <c r="A1121">
        <v>73219</v>
      </c>
      <c r="B1121" s="1">
        <v>43579</v>
      </c>
      <c r="C1121" s="1" t="str">
        <f t="shared" si="120"/>
        <v>24-Apr-19</v>
      </c>
      <c r="D1121" s="1" t="str">
        <f t="shared" si="121"/>
        <v>Wednesday</v>
      </c>
      <c r="E1121" s="1" t="str">
        <f t="shared" si="122"/>
        <v>Weekday</v>
      </c>
      <c r="F1121">
        <v>16772</v>
      </c>
      <c r="G1121" t="s">
        <v>805</v>
      </c>
      <c r="H1121" t="s">
        <v>484</v>
      </c>
      <c r="I1121" t="s">
        <v>2</v>
      </c>
      <c r="J1121" t="s">
        <v>3</v>
      </c>
      <c r="K1121" t="s">
        <v>4</v>
      </c>
      <c r="L1121" t="s">
        <v>13</v>
      </c>
      <c r="M1121">
        <v>1360</v>
      </c>
      <c r="N1121" t="s">
        <v>14</v>
      </c>
      <c r="O1121" s="2">
        <v>370</v>
      </c>
      <c r="P1121" s="2">
        <v>1</v>
      </c>
      <c r="Q1121" s="2">
        <f t="shared" si="119"/>
        <v>370</v>
      </c>
      <c r="R1121" s="2">
        <v>249.0899963</v>
      </c>
      <c r="S1121" s="2">
        <f t="shared" si="123"/>
        <v>120.9100037</v>
      </c>
      <c r="T1121" s="2">
        <f t="shared" si="124"/>
        <v>249.0899963</v>
      </c>
      <c r="U1121" t="str">
        <f t="shared" si="125"/>
        <v>Apr</v>
      </c>
    </row>
    <row r="1122" spans="1:21" x14ac:dyDescent="0.3">
      <c r="A1122">
        <v>72460</v>
      </c>
      <c r="B1122" s="1">
        <v>43578</v>
      </c>
      <c r="C1122" s="1" t="str">
        <f t="shared" si="120"/>
        <v>23-Apr-19</v>
      </c>
      <c r="D1122" s="1" t="str">
        <f t="shared" si="121"/>
        <v>Tuesday</v>
      </c>
      <c r="E1122" s="1" t="str">
        <f t="shared" si="122"/>
        <v>Weekday</v>
      </c>
      <c r="F1122">
        <v>16013</v>
      </c>
      <c r="G1122" t="s">
        <v>806</v>
      </c>
      <c r="H1122" t="s">
        <v>18</v>
      </c>
      <c r="I1122" t="s">
        <v>2</v>
      </c>
      <c r="J1122" t="s">
        <v>3</v>
      </c>
      <c r="K1122" t="s">
        <v>4</v>
      </c>
      <c r="L1122" t="s">
        <v>692</v>
      </c>
      <c r="M1122">
        <v>1357</v>
      </c>
      <c r="N1122" t="s">
        <v>32</v>
      </c>
      <c r="O1122" s="2">
        <v>27.97</v>
      </c>
      <c r="P1122" s="2">
        <v>1</v>
      </c>
      <c r="Q1122" s="2">
        <f t="shared" si="119"/>
        <v>27.97</v>
      </c>
      <c r="R1122" s="2">
        <v>14.01999664</v>
      </c>
      <c r="S1122" s="2">
        <f t="shared" si="123"/>
        <v>13.950003359999998</v>
      </c>
      <c r="T1122" s="2">
        <f t="shared" si="124"/>
        <v>14.01999664</v>
      </c>
      <c r="U1122" t="str">
        <f t="shared" si="125"/>
        <v>Apr</v>
      </c>
    </row>
    <row r="1123" spans="1:21" x14ac:dyDescent="0.3">
      <c r="A1123">
        <v>72458</v>
      </c>
      <c r="B1123" s="1">
        <v>43578</v>
      </c>
      <c r="C1123" s="1" t="str">
        <f t="shared" si="120"/>
        <v>23-Apr-19</v>
      </c>
      <c r="D1123" s="1" t="str">
        <f t="shared" si="121"/>
        <v>Tuesday</v>
      </c>
      <c r="E1123" s="1" t="str">
        <f t="shared" si="122"/>
        <v>Weekday</v>
      </c>
      <c r="F1123">
        <v>16011</v>
      </c>
      <c r="G1123" t="s">
        <v>807</v>
      </c>
      <c r="H1123" t="s">
        <v>225</v>
      </c>
      <c r="I1123" t="s">
        <v>2</v>
      </c>
      <c r="J1123" t="s">
        <v>3</v>
      </c>
      <c r="K1123" t="s">
        <v>4</v>
      </c>
      <c r="L1123" t="s">
        <v>692</v>
      </c>
      <c r="M1123">
        <v>1357</v>
      </c>
      <c r="N1123" t="s">
        <v>32</v>
      </c>
      <c r="O1123" s="2">
        <v>27.97</v>
      </c>
      <c r="P1123" s="2">
        <v>1</v>
      </c>
      <c r="Q1123" s="2">
        <f t="shared" si="119"/>
        <v>27.97</v>
      </c>
      <c r="R1123" s="2">
        <v>14.01999664</v>
      </c>
      <c r="S1123" s="2">
        <f t="shared" si="123"/>
        <v>13.950003359999998</v>
      </c>
      <c r="T1123" s="2">
        <f t="shared" si="124"/>
        <v>14.01999664</v>
      </c>
      <c r="U1123" t="str">
        <f t="shared" si="125"/>
        <v>Apr</v>
      </c>
    </row>
    <row r="1124" spans="1:21" x14ac:dyDescent="0.3">
      <c r="A1124">
        <v>72442</v>
      </c>
      <c r="B1124" s="1">
        <v>43578</v>
      </c>
      <c r="C1124" s="1" t="str">
        <f t="shared" si="120"/>
        <v>23-Apr-19</v>
      </c>
      <c r="D1124" s="1" t="str">
        <f t="shared" si="121"/>
        <v>Tuesday</v>
      </c>
      <c r="E1124" s="1" t="str">
        <f t="shared" si="122"/>
        <v>Weekday</v>
      </c>
      <c r="F1124">
        <v>15995</v>
      </c>
      <c r="G1124" t="s">
        <v>808</v>
      </c>
      <c r="H1124" t="s">
        <v>282</v>
      </c>
      <c r="I1124" t="s">
        <v>2</v>
      </c>
      <c r="J1124" t="s">
        <v>3</v>
      </c>
      <c r="K1124" t="s">
        <v>4</v>
      </c>
      <c r="L1124" t="s">
        <v>692</v>
      </c>
      <c r="M1124">
        <v>1357</v>
      </c>
      <c r="N1124" t="s">
        <v>32</v>
      </c>
      <c r="O1124" s="2">
        <v>27.97</v>
      </c>
      <c r="P1124" s="2">
        <v>1</v>
      </c>
      <c r="Q1124" s="2">
        <f t="shared" si="119"/>
        <v>27.97</v>
      </c>
      <c r="R1124" s="2">
        <v>14.01999664</v>
      </c>
      <c r="S1124" s="2">
        <f t="shared" si="123"/>
        <v>13.950003359999998</v>
      </c>
      <c r="T1124" s="2">
        <f t="shared" si="124"/>
        <v>14.01999664</v>
      </c>
      <c r="U1124" t="str">
        <f t="shared" si="125"/>
        <v>Apr</v>
      </c>
    </row>
    <row r="1125" spans="1:21" x14ac:dyDescent="0.3">
      <c r="A1125">
        <v>57598</v>
      </c>
      <c r="B1125" s="1">
        <v>43575</v>
      </c>
      <c r="C1125" s="1" t="str">
        <f t="shared" si="120"/>
        <v>20-Apr-19</v>
      </c>
      <c r="D1125" s="1" t="str">
        <f t="shared" si="121"/>
        <v>Saturday</v>
      </c>
      <c r="E1125" s="1" t="str">
        <f t="shared" si="122"/>
        <v>Weekend</v>
      </c>
      <c r="F1125">
        <v>138</v>
      </c>
      <c r="G1125" t="s">
        <v>188</v>
      </c>
      <c r="H1125" t="s">
        <v>30</v>
      </c>
      <c r="I1125" t="s">
        <v>27</v>
      </c>
      <c r="J1125" t="s">
        <v>28</v>
      </c>
      <c r="K1125" t="s">
        <v>44</v>
      </c>
      <c r="L1125" t="s">
        <v>85</v>
      </c>
      <c r="M1125">
        <v>502</v>
      </c>
      <c r="N1125" t="s">
        <v>65</v>
      </c>
      <c r="O1125" s="2">
        <v>65</v>
      </c>
      <c r="P1125" s="2">
        <v>5</v>
      </c>
      <c r="Q1125" s="2">
        <f t="shared" si="119"/>
        <v>325</v>
      </c>
      <c r="R1125" s="2">
        <v>167.99999235000001</v>
      </c>
      <c r="S1125" s="2">
        <f t="shared" si="123"/>
        <v>157.00000764999999</v>
      </c>
      <c r="T1125" s="2">
        <f t="shared" si="124"/>
        <v>33.599998470000003</v>
      </c>
      <c r="U1125" t="str">
        <f t="shared" si="125"/>
        <v>Apr</v>
      </c>
    </row>
    <row r="1126" spans="1:21" x14ac:dyDescent="0.3">
      <c r="A1126">
        <v>75932</v>
      </c>
      <c r="B1126" s="1">
        <v>43570</v>
      </c>
      <c r="C1126" s="1" t="str">
        <f t="shared" si="120"/>
        <v>15-Apr-19</v>
      </c>
      <c r="D1126" s="1" t="str">
        <f t="shared" si="121"/>
        <v>Monday</v>
      </c>
      <c r="E1126" s="1" t="str">
        <f t="shared" si="122"/>
        <v>Weekday</v>
      </c>
      <c r="F1126">
        <v>19485</v>
      </c>
      <c r="G1126" t="s">
        <v>757</v>
      </c>
      <c r="H1126" t="s">
        <v>39</v>
      </c>
      <c r="I1126" t="s">
        <v>27</v>
      </c>
      <c r="J1126" t="s">
        <v>28</v>
      </c>
      <c r="K1126" t="s">
        <v>29</v>
      </c>
      <c r="L1126" t="s">
        <v>13</v>
      </c>
      <c r="M1126">
        <v>1360</v>
      </c>
      <c r="N1126" t="s">
        <v>14</v>
      </c>
      <c r="O1126" s="2">
        <v>370</v>
      </c>
      <c r="P1126" s="2">
        <v>1</v>
      </c>
      <c r="Q1126" s="2">
        <f t="shared" si="119"/>
        <v>370</v>
      </c>
      <c r="R1126" s="2">
        <v>249.0899963</v>
      </c>
      <c r="S1126" s="2">
        <f t="shared" si="123"/>
        <v>120.9100037</v>
      </c>
      <c r="T1126" s="2">
        <f t="shared" si="124"/>
        <v>249.0899963</v>
      </c>
      <c r="U1126" t="str">
        <f t="shared" si="125"/>
        <v>Apr</v>
      </c>
    </row>
    <row r="1127" spans="1:21" x14ac:dyDescent="0.3">
      <c r="A1127">
        <v>57106</v>
      </c>
      <c r="B1127" s="1">
        <v>43568</v>
      </c>
      <c r="C1127" s="1" t="str">
        <f t="shared" si="120"/>
        <v>13-Apr-19</v>
      </c>
      <c r="D1127" s="1" t="str">
        <f t="shared" si="121"/>
        <v>Saturday</v>
      </c>
      <c r="E1127" s="1" t="str">
        <f t="shared" si="122"/>
        <v>Weekend</v>
      </c>
      <c r="F1127">
        <v>8917</v>
      </c>
      <c r="G1127" t="s">
        <v>7</v>
      </c>
      <c r="H1127" t="s">
        <v>30</v>
      </c>
      <c r="I1127" t="s">
        <v>27</v>
      </c>
      <c r="J1127" t="s">
        <v>28</v>
      </c>
      <c r="K1127" t="s">
        <v>29</v>
      </c>
      <c r="L1127" t="s">
        <v>85</v>
      </c>
      <c r="M1127">
        <v>502</v>
      </c>
      <c r="N1127" t="s">
        <v>65</v>
      </c>
      <c r="O1127" s="2">
        <v>65</v>
      </c>
      <c r="P1127" s="2">
        <v>5</v>
      </c>
      <c r="Q1127" s="2">
        <f t="shared" si="119"/>
        <v>325</v>
      </c>
      <c r="R1127" s="2">
        <v>167.99999235000001</v>
      </c>
      <c r="S1127" s="2">
        <f t="shared" si="123"/>
        <v>157.00000764999999</v>
      </c>
      <c r="T1127" s="2">
        <f t="shared" si="124"/>
        <v>33.599998470000003</v>
      </c>
      <c r="U1127" t="str">
        <f t="shared" si="125"/>
        <v>Apr</v>
      </c>
    </row>
    <row r="1128" spans="1:21" x14ac:dyDescent="0.3">
      <c r="A1128">
        <v>70746</v>
      </c>
      <c r="B1128" s="1">
        <v>43568</v>
      </c>
      <c r="C1128" s="1" t="str">
        <f t="shared" si="120"/>
        <v>13-Apr-19</v>
      </c>
      <c r="D1128" s="1" t="str">
        <f t="shared" si="121"/>
        <v>Saturday</v>
      </c>
      <c r="E1128" s="1" t="str">
        <f t="shared" si="122"/>
        <v>Weekend</v>
      </c>
      <c r="F1128">
        <v>14299</v>
      </c>
      <c r="G1128" t="s">
        <v>302</v>
      </c>
      <c r="H1128" t="s">
        <v>63</v>
      </c>
      <c r="I1128" t="s">
        <v>27</v>
      </c>
      <c r="J1128" t="s">
        <v>3</v>
      </c>
      <c r="K1128" t="s">
        <v>4</v>
      </c>
      <c r="L1128" t="s">
        <v>707</v>
      </c>
      <c r="M1128">
        <v>1351</v>
      </c>
      <c r="N1128" t="s">
        <v>14</v>
      </c>
      <c r="O1128" s="2">
        <v>1650</v>
      </c>
      <c r="P1128" s="2">
        <v>1</v>
      </c>
      <c r="Q1128" s="2">
        <f t="shared" si="119"/>
        <v>1650</v>
      </c>
      <c r="R1128" s="2">
        <v>595.34997559999999</v>
      </c>
      <c r="S1128" s="2">
        <f t="shared" si="123"/>
        <v>1054.6500243999999</v>
      </c>
      <c r="T1128" s="2">
        <f t="shared" si="124"/>
        <v>595.34997559999999</v>
      </c>
      <c r="U1128" t="str">
        <f t="shared" si="125"/>
        <v>Apr</v>
      </c>
    </row>
    <row r="1129" spans="1:21" x14ac:dyDescent="0.3">
      <c r="A1129">
        <v>69711</v>
      </c>
      <c r="B1129" s="1">
        <v>43567</v>
      </c>
      <c r="C1129" s="1" t="str">
        <f t="shared" si="120"/>
        <v>12-Apr-19</v>
      </c>
      <c r="D1129" s="1" t="str">
        <f t="shared" si="121"/>
        <v>Friday</v>
      </c>
      <c r="E1129" s="1" t="str">
        <f t="shared" si="122"/>
        <v>Weekday</v>
      </c>
      <c r="F1129">
        <v>13264</v>
      </c>
      <c r="G1129" t="s">
        <v>391</v>
      </c>
      <c r="H1129" t="s">
        <v>63</v>
      </c>
      <c r="I1129" t="s">
        <v>27</v>
      </c>
      <c r="J1129" t="s">
        <v>3</v>
      </c>
      <c r="K1129" t="s">
        <v>4</v>
      </c>
      <c r="L1129" t="s">
        <v>513</v>
      </c>
      <c r="M1129">
        <v>1349</v>
      </c>
      <c r="N1129" t="s">
        <v>14</v>
      </c>
      <c r="O1129" s="2">
        <v>99.98</v>
      </c>
      <c r="P1129" s="2">
        <v>1</v>
      </c>
      <c r="Q1129" s="2">
        <f t="shared" si="119"/>
        <v>99.98</v>
      </c>
      <c r="R1129" s="2">
        <v>76.830001800000005</v>
      </c>
      <c r="S1129" s="2">
        <f t="shared" si="123"/>
        <v>23.149998199999999</v>
      </c>
      <c r="T1129" s="2">
        <f t="shared" si="124"/>
        <v>76.830001800000005</v>
      </c>
      <c r="U1129" t="str">
        <f t="shared" si="125"/>
        <v>Apr</v>
      </c>
    </row>
    <row r="1130" spans="1:21" x14ac:dyDescent="0.3">
      <c r="A1130">
        <v>69478</v>
      </c>
      <c r="B1130" s="1">
        <v>43566</v>
      </c>
      <c r="C1130" s="1" t="str">
        <f t="shared" si="120"/>
        <v>11-Apr-19</v>
      </c>
      <c r="D1130" s="1" t="str">
        <f t="shared" si="121"/>
        <v>Thursday</v>
      </c>
      <c r="E1130" s="1" t="str">
        <f t="shared" si="122"/>
        <v>Weekday</v>
      </c>
      <c r="F1130">
        <v>13031</v>
      </c>
      <c r="G1130" t="s">
        <v>60</v>
      </c>
      <c r="H1130" t="s">
        <v>63</v>
      </c>
      <c r="I1130" t="s">
        <v>27</v>
      </c>
      <c r="J1130" t="s">
        <v>3</v>
      </c>
      <c r="K1130" t="s">
        <v>4</v>
      </c>
      <c r="L1130" t="s">
        <v>513</v>
      </c>
      <c r="M1130">
        <v>1349</v>
      </c>
      <c r="N1130" t="s">
        <v>14</v>
      </c>
      <c r="O1130" s="2">
        <v>99.98</v>
      </c>
      <c r="P1130" s="2">
        <v>1</v>
      </c>
      <c r="Q1130" s="2">
        <f t="shared" si="119"/>
        <v>99.98</v>
      </c>
      <c r="R1130" s="2">
        <v>76.830001800000005</v>
      </c>
      <c r="S1130" s="2">
        <f t="shared" si="123"/>
        <v>23.149998199999999</v>
      </c>
      <c r="T1130" s="2">
        <f t="shared" si="124"/>
        <v>76.830001800000005</v>
      </c>
      <c r="U1130" t="str">
        <f t="shared" si="125"/>
        <v>Apr</v>
      </c>
    </row>
    <row r="1131" spans="1:21" x14ac:dyDescent="0.3">
      <c r="A1131">
        <v>56973</v>
      </c>
      <c r="B1131" s="1">
        <v>43566</v>
      </c>
      <c r="C1131" s="1" t="str">
        <f t="shared" si="120"/>
        <v>11-Apr-19</v>
      </c>
      <c r="D1131" s="1" t="str">
        <f t="shared" si="121"/>
        <v>Thursday</v>
      </c>
      <c r="E1131" s="1" t="str">
        <f t="shared" si="122"/>
        <v>Weekday</v>
      </c>
      <c r="F1131">
        <v>8541</v>
      </c>
      <c r="G1131" t="s">
        <v>7</v>
      </c>
      <c r="H1131" t="s">
        <v>39</v>
      </c>
      <c r="I1131" t="s">
        <v>27</v>
      </c>
      <c r="J1131" t="s">
        <v>3</v>
      </c>
      <c r="K1131" t="s">
        <v>4</v>
      </c>
      <c r="L1131" t="s">
        <v>85</v>
      </c>
      <c r="M1131">
        <v>502</v>
      </c>
      <c r="N1131" t="s">
        <v>65</v>
      </c>
      <c r="O1131" s="2">
        <v>65</v>
      </c>
      <c r="P1131" s="2">
        <v>3</v>
      </c>
      <c r="Q1131" s="2">
        <f t="shared" si="119"/>
        <v>195</v>
      </c>
      <c r="R1131" s="2">
        <v>100.79999541000001</v>
      </c>
      <c r="S1131" s="2">
        <f t="shared" si="123"/>
        <v>94.200004589999992</v>
      </c>
      <c r="T1131" s="2">
        <f t="shared" si="124"/>
        <v>33.599998470000003</v>
      </c>
      <c r="U1131" t="str">
        <f t="shared" si="125"/>
        <v>Apr</v>
      </c>
    </row>
    <row r="1132" spans="1:21" x14ac:dyDescent="0.3">
      <c r="A1132">
        <v>67275</v>
      </c>
      <c r="B1132" s="1">
        <v>43564</v>
      </c>
      <c r="C1132" s="1" t="str">
        <f t="shared" si="120"/>
        <v>09-Apr-19</v>
      </c>
      <c r="D1132" s="1" t="str">
        <f t="shared" si="121"/>
        <v>Tuesday</v>
      </c>
      <c r="E1132" s="1" t="str">
        <f t="shared" si="122"/>
        <v>Weekday</v>
      </c>
      <c r="F1132">
        <v>4195</v>
      </c>
      <c r="G1132" t="s">
        <v>190</v>
      </c>
      <c r="H1132" t="s">
        <v>217</v>
      </c>
      <c r="I1132" t="s">
        <v>2</v>
      </c>
      <c r="J1132" t="s">
        <v>3</v>
      </c>
      <c r="K1132" t="s">
        <v>44</v>
      </c>
      <c r="L1132" t="s">
        <v>42</v>
      </c>
      <c r="M1132">
        <v>365</v>
      </c>
      <c r="N1132" t="s">
        <v>10</v>
      </c>
      <c r="O1132" s="2">
        <v>94.75</v>
      </c>
      <c r="P1132" s="2">
        <v>4</v>
      </c>
      <c r="Q1132" s="2">
        <f t="shared" si="119"/>
        <v>379</v>
      </c>
      <c r="R1132" s="2">
        <v>122.2799988</v>
      </c>
      <c r="S1132" s="2">
        <f t="shared" si="123"/>
        <v>256.72000120000001</v>
      </c>
      <c r="T1132" s="2">
        <f t="shared" si="124"/>
        <v>30.5699997</v>
      </c>
      <c r="U1132" t="str">
        <f t="shared" si="125"/>
        <v>Apr</v>
      </c>
    </row>
    <row r="1133" spans="1:21" x14ac:dyDescent="0.3">
      <c r="A1133">
        <v>58738</v>
      </c>
      <c r="B1133" s="1">
        <v>43562</v>
      </c>
      <c r="C1133" s="1" t="str">
        <f t="shared" si="120"/>
        <v>07-Apr-19</v>
      </c>
      <c r="D1133" s="1" t="str">
        <f t="shared" si="121"/>
        <v>Sunday</v>
      </c>
      <c r="E1133" s="1" t="str">
        <f t="shared" si="122"/>
        <v>Weekend</v>
      </c>
      <c r="F1133">
        <v>1070</v>
      </c>
      <c r="G1133" t="s">
        <v>62</v>
      </c>
      <c r="H1133" t="s">
        <v>36</v>
      </c>
      <c r="I1133" t="s">
        <v>27</v>
      </c>
      <c r="J1133" t="s">
        <v>3</v>
      </c>
      <c r="K1133" t="s">
        <v>4</v>
      </c>
      <c r="L1133" t="s">
        <v>42</v>
      </c>
      <c r="M1133">
        <v>365</v>
      </c>
      <c r="N1133" t="s">
        <v>10</v>
      </c>
      <c r="O1133" s="2">
        <v>94.75</v>
      </c>
      <c r="P1133" s="2">
        <v>4</v>
      </c>
      <c r="Q1133" s="2">
        <f t="shared" si="119"/>
        <v>379</v>
      </c>
      <c r="R1133" s="2">
        <v>122.2799988</v>
      </c>
      <c r="S1133" s="2">
        <f t="shared" si="123"/>
        <v>256.72000120000001</v>
      </c>
      <c r="T1133" s="2">
        <f t="shared" si="124"/>
        <v>30.5699997</v>
      </c>
      <c r="U1133" t="str">
        <f t="shared" si="125"/>
        <v>Apr</v>
      </c>
    </row>
    <row r="1134" spans="1:21" x14ac:dyDescent="0.3">
      <c r="A1134">
        <v>56448</v>
      </c>
      <c r="B1134" s="1">
        <v>43558</v>
      </c>
      <c r="C1134" s="1" t="str">
        <f t="shared" si="120"/>
        <v>03-Apr-19</v>
      </c>
      <c r="D1134" s="1" t="str">
        <f t="shared" si="121"/>
        <v>Wednesday</v>
      </c>
      <c r="E1134" s="1" t="str">
        <f t="shared" si="122"/>
        <v>Weekday</v>
      </c>
      <c r="F1134">
        <v>7247</v>
      </c>
      <c r="G1134" t="s">
        <v>7</v>
      </c>
      <c r="H1134" t="s">
        <v>30</v>
      </c>
      <c r="I1134" t="s">
        <v>27</v>
      </c>
      <c r="J1134" t="s">
        <v>28</v>
      </c>
      <c r="K1134" t="s">
        <v>44</v>
      </c>
      <c r="L1134" t="s">
        <v>809</v>
      </c>
      <c r="M1134">
        <v>977</v>
      </c>
      <c r="N1134" t="s">
        <v>294</v>
      </c>
      <c r="O1134" s="2">
        <v>29.99</v>
      </c>
      <c r="P1134" s="2">
        <v>5</v>
      </c>
      <c r="Q1134" s="2">
        <f t="shared" si="119"/>
        <v>149.94999999999999</v>
      </c>
      <c r="R1134" s="2">
        <v>74.249992349999999</v>
      </c>
      <c r="S1134" s="2">
        <f t="shared" si="123"/>
        <v>75.700007649999989</v>
      </c>
      <c r="T1134" s="2">
        <f t="shared" si="124"/>
        <v>14.849998469999999</v>
      </c>
      <c r="U1134" t="str">
        <f t="shared" si="125"/>
        <v>Apr</v>
      </c>
    </row>
    <row r="1135" spans="1:21" x14ac:dyDescent="0.3">
      <c r="A1135">
        <v>56359</v>
      </c>
      <c r="B1135" s="1">
        <v>43557</v>
      </c>
      <c r="C1135" s="1" t="str">
        <f t="shared" si="120"/>
        <v>02-Apr-19</v>
      </c>
      <c r="D1135" s="1" t="str">
        <f t="shared" si="121"/>
        <v>Tuesday</v>
      </c>
      <c r="E1135" s="1" t="str">
        <f t="shared" si="122"/>
        <v>Weekday</v>
      </c>
      <c r="F1135">
        <v>1025</v>
      </c>
      <c r="G1135" t="s">
        <v>471</v>
      </c>
      <c r="H1135" t="s">
        <v>36</v>
      </c>
      <c r="I1135" t="s">
        <v>27</v>
      </c>
      <c r="J1135" t="s">
        <v>3</v>
      </c>
      <c r="K1135" t="s">
        <v>4</v>
      </c>
      <c r="L1135" t="s">
        <v>42</v>
      </c>
      <c r="M1135">
        <v>365</v>
      </c>
      <c r="N1135" t="s">
        <v>10</v>
      </c>
      <c r="O1135" s="2">
        <v>94.75</v>
      </c>
      <c r="P1135" s="2">
        <v>3</v>
      </c>
      <c r="Q1135" s="2">
        <f t="shared" si="119"/>
        <v>284.25</v>
      </c>
      <c r="R1135" s="2">
        <v>91.709999100000005</v>
      </c>
      <c r="S1135" s="2">
        <f t="shared" si="123"/>
        <v>192.5400009</v>
      </c>
      <c r="T1135" s="2">
        <f t="shared" si="124"/>
        <v>30.5699997</v>
      </c>
      <c r="U1135" t="str">
        <f t="shared" si="125"/>
        <v>Apr</v>
      </c>
    </row>
    <row r="1136" spans="1:21" x14ac:dyDescent="0.3">
      <c r="A1136">
        <v>73207</v>
      </c>
      <c r="B1136" s="1">
        <v>43557</v>
      </c>
      <c r="C1136" s="1" t="str">
        <f t="shared" si="120"/>
        <v>02-Apr-19</v>
      </c>
      <c r="D1136" s="1" t="str">
        <f t="shared" si="121"/>
        <v>Tuesday</v>
      </c>
      <c r="E1136" s="1" t="str">
        <f t="shared" si="122"/>
        <v>Weekday</v>
      </c>
      <c r="F1136">
        <v>16760</v>
      </c>
      <c r="G1136" t="s">
        <v>810</v>
      </c>
      <c r="H1136" t="s">
        <v>633</v>
      </c>
      <c r="I1136" t="s">
        <v>2</v>
      </c>
      <c r="J1136" t="s">
        <v>3</v>
      </c>
      <c r="K1136" t="s">
        <v>4</v>
      </c>
      <c r="L1136" t="s">
        <v>13</v>
      </c>
      <c r="M1136">
        <v>1360</v>
      </c>
      <c r="N1136" t="s">
        <v>14</v>
      </c>
      <c r="O1136" s="2">
        <v>370</v>
      </c>
      <c r="P1136" s="2">
        <v>1</v>
      </c>
      <c r="Q1136" s="2">
        <f t="shared" si="119"/>
        <v>370</v>
      </c>
      <c r="R1136" s="2">
        <v>249.0899963</v>
      </c>
      <c r="S1136" s="2">
        <f t="shared" si="123"/>
        <v>120.9100037</v>
      </c>
      <c r="T1136" s="2">
        <f t="shared" si="124"/>
        <v>249.0899963</v>
      </c>
      <c r="U1136" t="str">
        <f t="shared" si="125"/>
        <v>Apr</v>
      </c>
    </row>
    <row r="1137" spans="1:21" x14ac:dyDescent="0.3">
      <c r="A1137">
        <v>73208</v>
      </c>
      <c r="B1137" s="1">
        <v>43556</v>
      </c>
      <c r="C1137" s="1" t="str">
        <f t="shared" si="120"/>
        <v>01-Apr-19</v>
      </c>
      <c r="D1137" s="1" t="str">
        <f t="shared" si="121"/>
        <v>Monday</v>
      </c>
      <c r="E1137" s="1" t="str">
        <f t="shared" si="122"/>
        <v>Weekday</v>
      </c>
      <c r="F1137">
        <v>16761</v>
      </c>
      <c r="G1137" t="s">
        <v>811</v>
      </c>
      <c r="H1137" t="s">
        <v>26</v>
      </c>
      <c r="I1137" t="s">
        <v>27</v>
      </c>
      <c r="J1137" t="s">
        <v>28</v>
      </c>
      <c r="K1137" t="s">
        <v>4</v>
      </c>
      <c r="L1137" t="s">
        <v>13</v>
      </c>
      <c r="M1137">
        <v>1360</v>
      </c>
      <c r="N1137" t="s">
        <v>14</v>
      </c>
      <c r="O1137" s="2">
        <v>370</v>
      </c>
      <c r="P1137" s="2">
        <v>1</v>
      </c>
      <c r="Q1137" s="2">
        <f t="shared" si="119"/>
        <v>370</v>
      </c>
      <c r="R1137" s="2">
        <v>249.0899963</v>
      </c>
      <c r="S1137" s="2">
        <f t="shared" si="123"/>
        <v>120.9100037</v>
      </c>
      <c r="T1137" s="2">
        <f t="shared" si="124"/>
        <v>249.0899963</v>
      </c>
      <c r="U1137" t="str">
        <f t="shared" si="125"/>
        <v>Apr</v>
      </c>
    </row>
    <row r="1138" spans="1:21" x14ac:dyDescent="0.3">
      <c r="A1138">
        <v>73209</v>
      </c>
      <c r="B1138" s="1">
        <v>43555</v>
      </c>
      <c r="C1138" s="1" t="str">
        <f t="shared" si="120"/>
        <v>31-Mar-19</v>
      </c>
      <c r="D1138" s="1" t="str">
        <f t="shared" si="121"/>
        <v>Sunday</v>
      </c>
      <c r="E1138" s="1" t="str">
        <f t="shared" si="122"/>
        <v>Weekend</v>
      </c>
      <c r="F1138">
        <v>16762</v>
      </c>
      <c r="G1138" t="s">
        <v>812</v>
      </c>
      <c r="H1138" t="s">
        <v>307</v>
      </c>
      <c r="I1138" t="s">
        <v>2</v>
      </c>
      <c r="J1138" t="s">
        <v>3</v>
      </c>
      <c r="K1138" t="s">
        <v>4</v>
      </c>
      <c r="L1138" t="s">
        <v>13</v>
      </c>
      <c r="M1138">
        <v>1360</v>
      </c>
      <c r="N1138" t="s">
        <v>14</v>
      </c>
      <c r="O1138" s="2">
        <v>370</v>
      </c>
      <c r="P1138" s="2">
        <v>1</v>
      </c>
      <c r="Q1138" s="2">
        <f t="shared" si="119"/>
        <v>370</v>
      </c>
      <c r="R1138" s="2">
        <v>249.0899963</v>
      </c>
      <c r="S1138" s="2">
        <f t="shared" si="123"/>
        <v>120.9100037</v>
      </c>
      <c r="T1138" s="2">
        <f t="shared" si="124"/>
        <v>249.0899963</v>
      </c>
      <c r="U1138" t="str">
        <f t="shared" si="125"/>
        <v>Mar</v>
      </c>
    </row>
    <row r="1139" spans="1:21" x14ac:dyDescent="0.3">
      <c r="A1139">
        <v>73210</v>
      </c>
      <c r="B1139" s="1">
        <v>43554</v>
      </c>
      <c r="C1139" s="1" t="str">
        <f t="shared" si="120"/>
        <v>30-Mar-19</v>
      </c>
      <c r="D1139" s="1" t="str">
        <f t="shared" si="121"/>
        <v>Saturday</v>
      </c>
      <c r="E1139" s="1" t="str">
        <f t="shared" si="122"/>
        <v>Weekend</v>
      </c>
      <c r="F1139">
        <v>16763</v>
      </c>
      <c r="G1139" t="s">
        <v>813</v>
      </c>
      <c r="H1139" t="s">
        <v>79</v>
      </c>
      <c r="I1139" t="s">
        <v>27</v>
      </c>
      <c r="J1139" t="s">
        <v>3</v>
      </c>
      <c r="K1139" t="s">
        <v>44</v>
      </c>
      <c r="L1139" t="s">
        <v>13</v>
      </c>
      <c r="M1139">
        <v>1360</v>
      </c>
      <c r="N1139" t="s">
        <v>14</v>
      </c>
      <c r="O1139" s="2">
        <v>370</v>
      </c>
      <c r="P1139" s="2">
        <v>1</v>
      </c>
      <c r="Q1139" s="2">
        <f t="shared" si="119"/>
        <v>370</v>
      </c>
      <c r="R1139" s="2">
        <v>249.0899963</v>
      </c>
      <c r="S1139" s="2">
        <f t="shared" si="123"/>
        <v>120.9100037</v>
      </c>
      <c r="T1139" s="2">
        <f t="shared" si="124"/>
        <v>249.0899963</v>
      </c>
      <c r="U1139" t="str">
        <f t="shared" si="125"/>
        <v>Mar</v>
      </c>
    </row>
    <row r="1140" spans="1:21" x14ac:dyDescent="0.3">
      <c r="A1140">
        <v>73211</v>
      </c>
      <c r="B1140" s="1">
        <v>43553</v>
      </c>
      <c r="C1140" s="1" t="str">
        <f t="shared" si="120"/>
        <v>29-Mar-19</v>
      </c>
      <c r="D1140" s="1" t="str">
        <f t="shared" si="121"/>
        <v>Friday</v>
      </c>
      <c r="E1140" s="1" t="str">
        <f t="shared" si="122"/>
        <v>Weekday</v>
      </c>
      <c r="F1140">
        <v>16764</v>
      </c>
      <c r="G1140" t="s">
        <v>74</v>
      </c>
      <c r="H1140" t="s">
        <v>243</v>
      </c>
      <c r="I1140" t="s">
        <v>2</v>
      </c>
      <c r="J1140" t="s">
        <v>3</v>
      </c>
      <c r="K1140" t="s">
        <v>4</v>
      </c>
      <c r="L1140" t="s">
        <v>13</v>
      </c>
      <c r="M1140">
        <v>1360</v>
      </c>
      <c r="N1140" t="s">
        <v>14</v>
      </c>
      <c r="O1140" s="2">
        <v>370</v>
      </c>
      <c r="P1140" s="2">
        <v>1</v>
      </c>
      <c r="Q1140" s="2">
        <f t="shared" si="119"/>
        <v>370</v>
      </c>
      <c r="R1140" s="2">
        <v>249.0899963</v>
      </c>
      <c r="S1140" s="2">
        <f t="shared" si="123"/>
        <v>120.9100037</v>
      </c>
      <c r="T1140" s="2">
        <f t="shared" si="124"/>
        <v>249.0899963</v>
      </c>
      <c r="U1140" t="str">
        <f t="shared" si="125"/>
        <v>Mar</v>
      </c>
    </row>
    <row r="1141" spans="1:21" x14ac:dyDescent="0.3">
      <c r="A1141">
        <v>55984</v>
      </c>
      <c r="B1141" s="1">
        <v>43552</v>
      </c>
      <c r="C1141" s="1" t="str">
        <f t="shared" si="120"/>
        <v>28-Mar-19</v>
      </c>
      <c r="D1141" s="1" t="str">
        <f t="shared" si="121"/>
        <v>Thursday</v>
      </c>
      <c r="E1141" s="1" t="str">
        <f t="shared" si="122"/>
        <v>Weekday</v>
      </c>
      <c r="F1141">
        <v>1339</v>
      </c>
      <c r="G1141" t="s">
        <v>380</v>
      </c>
      <c r="H1141" t="s">
        <v>30</v>
      </c>
      <c r="I1141" t="s">
        <v>27</v>
      </c>
      <c r="J1141" t="s">
        <v>28</v>
      </c>
      <c r="K1141" t="s">
        <v>44</v>
      </c>
      <c r="L1141" t="s">
        <v>51</v>
      </c>
      <c r="M1141">
        <v>818</v>
      </c>
      <c r="N1141" t="s">
        <v>6</v>
      </c>
      <c r="O1141" s="2">
        <v>46.69</v>
      </c>
      <c r="P1141" s="2">
        <v>5</v>
      </c>
      <c r="Q1141" s="2">
        <f t="shared" si="119"/>
        <v>233.45</v>
      </c>
      <c r="R1141" s="2">
        <v>148.45000264999999</v>
      </c>
      <c r="S1141" s="2">
        <f t="shared" si="123"/>
        <v>84.999997350000001</v>
      </c>
      <c r="T1141" s="2">
        <f t="shared" si="124"/>
        <v>29.690000529999999</v>
      </c>
      <c r="U1141" t="str">
        <f t="shared" si="125"/>
        <v>Mar</v>
      </c>
    </row>
    <row r="1142" spans="1:21" x14ac:dyDescent="0.3">
      <c r="A1142">
        <v>73212</v>
      </c>
      <c r="B1142" s="1">
        <v>43552</v>
      </c>
      <c r="C1142" s="1" t="str">
        <f t="shared" si="120"/>
        <v>28-Mar-19</v>
      </c>
      <c r="D1142" s="1" t="str">
        <f t="shared" si="121"/>
        <v>Thursday</v>
      </c>
      <c r="E1142" s="1" t="str">
        <f t="shared" si="122"/>
        <v>Weekday</v>
      </c>
      <c r="F1142">
        <v>16765</v>
      </c>
      <c r="G1142" t="s">
        <v>422</v>
      </c>
      <c r="H1142" t="s">
        <v>393</v>
      </c>
      <c r="I1142" t="s">
        <v>2</v>
      </c>
      <c r="J1142" t="s">
        <v>3</v>
      </c>
      <c r="K1142" t="s">
        <v>44</v>
      </c>
      <c r="L1142" t="s">
        <v>13</v>
      </c>
      <c r="M1142">
        <v>1360</v>
      </c>
      <c r="N1142" t="s">
        <v>14</v>
      </c>
      <c r="O1142" s="2">
        <v>370</v>
      </c>
      <c r="P1142" s="2">
        <v>1</v>
      </c>
      <c r="Q1142" s="2">
        <f t="shared" si="119"/>
        <v>370</v>
      </c>
      <c r="R1142" s="2">
        <v>249.0899963</v>
      </c>
      <c r="S1142" s="2">
        <f t="shared" si="123"/>
        <v>120.9100037</v>
      </c>
      <c r="T1142" s="2">
        <f t="shared" si="124"/>
        <v>249.0899963</v>
      </c>
      <c r="U1142" t="str">
        <f t="shared" si="125"/>
        <v>Mar</v>
      </c>
    </row>
    <row r="1143" spans="1:21" x14ac:dyDescent="0.3">
      <c r="A1143">
        <v>73213</v>
      </c>
      <c r="B1143" s="1">
        <v>43551</v>
      </c>
      <c r="C1143" s="1" t="str">
        <f t="shared" si="120"/>
        <v>27-Mar-19</v>
      </c>
      <c r="D1143" s="1" t="str">
        <f t="shared" si="121"/>
        <v>Wednesday</v>
      </c>
      <c r="E1143" s="1" t="str">
        <f t="shared" si="122"/>
        <v>Weekday</v>
      </c>
      <c r="F1143">
        <v>16766</v>
      </c>
      <c r="G1143" t="s">
        <v>360</v>
      </c>
      <c r="H1143" t="s">
        <v>79</v>
      </c>
      <c r="I1143" t="s">
        <v>27</v>
      </c>
      <c r="J1143" t="s">
        <v>3</v>
      </c>
      <c r="K1143" t="s">
        <v>4</v>
      </c>
      <c r="L1143" t="s">
        <v>13</v>
      </c>
      <c r="M1143">
        <v>1360</v>
      </c>
      <c r="N1143" t="s">
        <v>14</v>
      </c>
      <c r="O1143" s="2">
        <v>370</v>
      </c>
      <c r="P1143" s="2">
        <v>1</v>
      </c>
      <c r="Q1143" s="2">
        <f t="shared" si="119"/>
        <v>370</v>
      </c>
      <c r="R1143" s="2">
        <v>249.0899963</v>
      </c>
      <c r="S1143" s="2">
        <f t="shared" si="123"/>
        <v>120.9100037</v>
      </c>
      <c r="T1143" s="2">
        <f t="shared" si="124"/>
        <v>249.0899963</v>
      </c>
      <c r="U1143" t="str">
        <f t="shared" si="125"/>
        <v>Mar</v>
      </c>
    </row>
    <row r="1144" spans="1:21" x14ac:dyDescent="0.3">
      <c r="A1144">
        <v>73214</v>
      </c>
      <c r="B1144" s="1">
        <v>43550</v>
      </c>
      <c r="C1144" s="1" t="str">
        <f t="shared" si="120"/>
        <v>26-Mar-19</v>
      </c>
      <c r="D1144" s="1" t="str">
        <f t="shared" si="121"/>
        <v>Tuesday</v>
      </c>
      <c r="E1144" s="1" t="str">
        <f t="shared" si="122"/>
        <v>Weekday</v>
      </c>
      <c r="F1144">
        <v>16767</v>
      </c>
      <c r="G1144" t="s">
        <v>196</v>
      </c>
      <c r="H1144" t="s">
        <v>26</v>
      </c>
      <c r="I1144" t="s">
        <v>27</v>
      </c>
      <c r="J1144" t="s">
        <v>28</v>
      </c>
      <c r="K1144" t="s">
        <v>44</v>
      </c>
      <c r="L1144" t="s">
        <v>13</v>
      </c>
      <c r="M1144">
        <v>1360</v>
      </c>
      <c r="N1144" t="s">
        <v>14</v>
      </c>
      <c r="O1144" s="2">
        <v>370</v>
      </c>
      <c r="P1144" s="2">
        <v>1</v>
      </c>
      <c r="Q1144" s="2">
        <f t="shared" si="119"/>
        <v>370</v>
      </c>
      <c r="R1144" s="2">
        <v>249.0899963</v>
      </c>
      <c r="S1144" s="2">
        <f t="shared" si="123"/>
        <v>120.9100037</v>
      </c>
      <c r="T1144" s="2">
        <f t="shared" si="124"/>
        <v>249.0899963</v>
      </c>
      <c r="U1144" t="str">
        <f t="shared" si="125"/>
        <v>Mar</v>
      </c>
    </row>
    <row r="1145" spans="1:21" x14ac:dyDescent="0.3">
      <c r="A1145">
        <v>55829</v>
      </c>
      <c r="B1145" s="1">
        <v>43549</v>
      </c>
      <c r="C1145" s="1" t="str">
        <f t="shared" si="120"/>
        <v>25-Mar-19</v>
      </c>
      <c r="D1145" s="1" t="str">
        <f t="shared" si="121"/>
        <v>Monday</v>
      </c>
      <c r="E1145" s="1" t="str">
        <f t="shared" si="122"/>
        <v>Weekday</v>
      </c>
      <c r="F1145">
        <v>6428</v>
      </c>
      <c r="G1145" t="s">
        <v>7</v>
      </c>
      <c r="H1145" t="s">
        <v>30</v>
      </c>
      <c r="I1145" t="s">
        <v>27</v>
      </c>
      <c r="J1145" t="s">
        <v>28</v>
      </c>
      <c r="K1145" t="s">
        <v>44</v>
      </c>
      <c r="L1145" t="s">
        <v>85</v>
      </c>
      <c r="M1145">
        <v>502</v>
      </c>
      <c r="N1145" t="s">
        <v>65</v>
      </c>
      <c r="O1145" s="2">
        <v>65</v>
      </c>
      <c r="P1145" s="2">
        <v>5</v>
      </c>
      <c r="Q1145" s="2">
        <f t="shared" si="119"/>
        <v>325</v>
      </c>
      <c r="R1145" s="2">
        <v>167.99999235000001</v>
      </c>
      <c r="S1145" s="2">
        <f t="shared" si="123"/>
        <v>157.00000764999999</v>
      </c>
      <c r="T1145" s="2">
        <f t="shared" si="124"/>
        <v>33.599998470000003</v>
      </c>
      <c r="U1145" t="str">
        <f t="shared" si="125"/>
        <v>Mar</v>
      </c>
    </row>
    <row r="1146" spans="1:21" x14ac:dyDescent="0.3">
      <c r="A1146">
        <v>73215</v>
      </c>
      <c r="B1146" s="1">
        <v>43549</v>
      </c>
      <c r="C1146" s="1" t="str">
        <f t="shared" si="120"/>
        <v>25-Mar-19</v>
      </c>
      <c r="D1146" s="1" t="str">
        <f t="shared" si="121"/>
        <v>Monday</v>
      </c>
      <c r="E1146" s="1" t="str">
        <f t="shared" si="122"/>
        <v>Weekday</v>
      </c>
      <c r="F1146">
        <v>16768</v>
      </c>
      <c r="G1146" t="s">
        <v>814</v>
      </c>
      <c r="H1146" t="s">
        <v>12</v>
      </c>
      <c r="I1146" t="s">
        <v>2</v>
      </c>
      <c r="J1146" t="s">
        <v>3</v>
      </c>
      <c r="K1146" t="s">
        <v>4</v>
      </c>
      <c r="L1146" t="s">
        <v>13</v>
      </c>
      <c r="M1146">
        <v>1360</v>
      </c>
      <c r="N1146" t="s">
        <v>14</v>
      </c>
      <c r="O1146" s="2">
        <v>370</v>
      </c>
      <c r="P1146" s="2">
        <v>1</v>
      </c>
      <c r="Q1146" s="2">
        <f t="shared" si="119"/>
        <v>370</v>
      </c>
      <c r="R1146" s="2">
        <v>249.0899963</v>
      </c>
      <c r="S1146" s="2">
        <f t="shared" si="123"/>
        <v>120.9100037</v>
      </c>
      <c r="T1146" s="2">
        <f t="shared" si="124"/>
        <v>249.0899963</v>
      </c>
      <c r="U1146" t="str">
        <f t="shared" si="125"/>
        <v>Mar</v>
      </c>
    </row>
    <row r="1147" spans="1:21" x14ac:dyDescent="0.3">
      <c r="A1147">
        <v>73216</v>
      </c>
      <c r="B1147" s="1">
        <v>43548</v>
      </c>
      <c r="C1147" s="1" t="str">
        <f t="shared" si="120"/>
        <v>24-Mar-19</v>
      </c>
      <c r="D1147" s="1" t="str">
        <f t="shared" si="121"/>
        <v>Sunday</v>
      </c>
      <c r="E1147" s="1" t="str">
        <f t="shared" si="122"/>
        <v>Weekend</v>
      </c>
      <c r="F1147">
        <v>16769</v>
      </c>
      <c r="G1147" t="s">
        <v>62</v>
      </c>
      <c r="H1147" t="s">
        <v>449</v>
      </c>
      <c r="I1147" t="s">
        <v>2</v>
      </c>
      <c r="J1147" t="s">
        <v>3</v>
      </c>
      <c r="K1147" t="s">
        <v>44</v>
      </c>
      <c r="L1147" t="s">
        <v>13</v>
      </c>
      <c r="M1147">
        <v>1360</v>
      </c>
      <c r="N1147" t="s">
        <v>14</v>
      </c>
      <c r="O1147" s="2">
        <v>370</v>
      </c>
      <c r="P1147" s="2">
        <v>1</v>
      </c>
      <c r="Q1147" s="2">
        <f t="shared" si="119"/>
        <v>370</v>
      </c>
      <c r="R1147" s="2">
        <v>249.0899963</v>
      </c>
      <c r="S1147" s="2">
        <f t="shared" si="123"/>
        <v>120.9100037</v>
      </c>
      <c r="T1147" s="2">
        <f t="shared" si="124"/>
        <v>249.0899963</v>
      </c>
      <c r="U1147" t="str">
        <f t="shared" si="125"/>
        <v>Mar</v>
      </c>
    </row>
    <row r="1148" spans="1:21" x14ac:dyDescent="0.3">
      <c r="A1148">
        <v>73217</v>
      </c>
      <c r="B1148" s="1">
        <v>43547</v>
      </c>
      <c r="C1148" s="1" t="str">
        <f t="shared" si="120"/>
        <v>23-Mar-19</v>
      </c>
      <c r="D1148" s="1" t="str">
        <f t="shared" si="121"/>
        <v>Saturday</v>
      </c>
      <c r="E1148" s="1" t="str">
        <f t="shared" si="122"/>
        <v>Weekend</v>
      </c>
      <c r="F1148">
        <v>16770</v>
      </c>
      <c r="G1148" t="s">
        <v>420</v>
      </c>
      <c r="H1148" t="s">
        <v>461</v>
      </c>
      <c r="I1148" t="s">
        <v>2</v>
      </c>
      <c r="J1148" t="s">
        <v>3</v>
      </c>
      <c r="K1148" t="s">
        <v>4</v>
      </c>
      <c r="L1148" t="s">
        <v>13</v>
      </c>
      <c r="M1148">
        <v>1360</v>
      </c>
      <c r="N1148" t="s">
        <v>14</v>
      </c>
      <c r="O1148" s="2">
        <v>370</v>
      </c>
      <c r="P1148" s="2">
        <v>1</v>
      </c>
      <c r="Q1148" s="2">
        <f t="shared" si="119"/>
        <v>370</v>
      </c>
      <c r="R1148" s="2">
        <v>249.0899963</v>
      </c>
      <c r="S1148" s="2">
        <f t="shared" si="123"/>
        <v>120.9100037</v>
      </c>
      <c r="T1148" s="2">
        <f t="shared" si="124"/>
        <v>249.0899963</v>
      </c>
      <c r="U1148" t="str">
        <f t="shared" si="125"/>
        <v>Mar</v>
      </c>
    </row>
    <row r="1149" spans="1:21" x14ac:dyDescent="0.3">
      <c r="A1149">
        <v>74194</v>
      </c>
      <c r="B1149" s="1">
        <v>43543</v>
      </c>
      <c r="C1149" s="1" t="str">
        <f t="shared" si="120"/>
        <v>19-Mar-19</v>
      </c>
      <c r="D1149" s="1" t="str">
        <f t="shared" si="121"/>
        <v>Tuesday</v>
      </c>
      <c r="E1149" s="1" t="str">
        <f t="shared" si="122"/>
        <v>Weekday</v>
      </c>
      <c r="F1149">
        <v>17747</v>
      </c>
      <c r="G1149" t="s">
        <v>333</v>
      </c>
      <c r="H1149" t="s">
        <v>285</v>
      </c>
      <c r="I1149" t="s">
        <v>2</v>
      </c>
      <c r="J1149" t="s">
        <v>3</v>
      </c>
      <c r="K1149" t="s">
        <v>4</v>
      </c>
      <c r="L1149" t="s">
        <v>1082</v>
      </c>
      <c r="M1149">
        <v>1347</v>
      </c>
      <c r="N1149" t="s">
        <v>65</v>
      </c>
      <c r="O1149" s="2">
        <v>69.989999999999995</v>
      </c>
      <c r="P1149" s="2">
        <v>1</v>
      </c>
      <c r="Q1149" s="2">
        <f t="shared" si="119"/>
        <v>69.989999999999995</v>
      </c>
      <c r="R1149" s="2">
        <v>38.520000459999999</v>
      </c>
      <c r="S1149" s="2">
        <f t="shared" si="123"/>
        <v>31.469999539999996</v>
      </c>
      <c r="T1149" s="2">
        <f t="shared" si="124"/>
        <v>38.520000459999999</v>
      </c>
      <c r="U1149" t="str">
        <f t="shared" si="125"/>
        <v>Mar</v>
      </c>
    </row>
    <row r="1150" spans="1:21" x14ac:dyDescent="0.3">
      <c r="A1150">
        <v>55155</v>
      </c>
      <c r="B1150" s="1">
        <v>43540</v>
      </c>
      <c r="C1150" s="1" t="str">
        <f t="shared" si="120"/>
        <v>16-Mar-19</v>
      </c>
      <c r="D1150" s="1" t="str">
        <f t="shared" si="121"/>
        <v>Saturday</v>
      </c>
      <c r="E1150" s="1" t="str">
        <f t="shared" si="122"/>
        <v>Weekend</v>
      </c>
      <c r="F1150">
        <v>3752</v>
      </c>
      <c r="G1150" t="s">
        <v>518</v>
      </c>
      <c r="H1150" t="s">
        <v>77</v>
      </c>
      <c r="I1150" t="s">
        <v>27</v>
      </c>
      <c r="J1150" t="s">
        <v>3</v>
      </c>
      <c r="K1150" t="s">
        <v>4</v>
      </c>
      <c r="L1150" t="s">
        <v>85</v>
      </c>
      <c r="M1150">
        <v>502</v>
      </c>
      <c r="N1150" t="s">
        <v>65</v>
      </c>
      <c r="O1150" s="2">
        <v>65</v>
      </c>
      <c r="P1150" s="2">
        <v>3</v>
      </c>
      <c r="Q1150" s="2">
        <f t="shared" si="119"/>
        <v>195</v>
      </c>
      <c r="R1150" s="2">
        <v>100.79999541000001</v>
      </c>
      <c r="S1150" s="2">
        <f t="shared" si="123"/>
        <v>94.200004589999992</v>
      </c>
      <c r="T1150" s="2">
        <f t="shared" si="124"/>
        <v>33.599998470000003</v>
      </c>
      <c r="U1150" t="str">
        <f t="shared" si="125"/>
        <v>Mar</v>
      </c>
    </row>
    <row r="1151" spans="1:21" x14ac:dyDescent="0.3">
      <c r="A1151">
        <v>54585</v>
      </c>
      <c r="B1151" s="1">
        <v>43531</v>
      </c>
      <c r="C1151" s="1" t="str">
        <f t="shared" si="120"/>
        <v>07-Mar-19</v>
      </c>
      <c r="D1151" s="1" t="str">
        <f t="shared" si="121"/>
        <v>Thursday</v>
      </c>
      <c r="E1151" s="1" t="str">
        <f t="shared" si="122"/>
        <v>Weekday</v>
      </c>
      <c r="F1151">
        <v>1423</v>
      </c>
      <c r="G1151" t="s">
        <v>120</v>
      </c>
      <c r="H1151" t="s">
        <v>30</v>
      </c>
      <c r="I1151" t="s">
        <v>27</v>
      </c>
      <c r="J1151" t="s">
        <v>28</v>
      </c>
      <c r="K1151" t="s">
        <v>44</v>
      </c>
      <c r="L1151" t="s">
        <v>85</v>
      </c>
      <c r="M1151">
        <v>502</v>
      </c>
      <c r="N1151" t="s">
        <v>65</v>
      </c>
      <c r="O1151" s="2">
        <v>65</v>
      </c>
      <c r="P1151" s="2">
        <v>5</v>
      </c>
      <c r="Q1151" s="2">
        <f t="shared" si="119"/>
        <v>325</v>
      </c>
      <c r="R1151" s="2">
        <v>167.99999235000001</v>
      </c>
      <c r="S1151" s="2">
        <f t="shared" si="123"/>
        <v>157.00000764999999</v>
      </c>
      <c r="T1151" s="2">
        <f t="shared" si="124"/>
        <v>33.599998470000003</v>
      </c>
      <c r="U1151" t="str">
        <f t="shared" si="125"/>
        <v>Mar</v>
      </c>
    </row>
    <row r="1152" spans="1:21" x14ac:dyDescent="0.3">
      <c r="A1152">
        <v>52601</v>
      </c>
      <c r="B1152" s="1">
        <v>43530</v>
      </c>
      <c r="C1152" s="1" t="str">
        <f t="shared" si="120"/>
        <v>06-Mar-19</v>
      </c>
      <c r="D1152" s="1" t="str">
        <f t="shared" si="121"/>
        <v>Wednesday</v>
      </c>
      <c r="E1152" s="1" t="str">
        <f t="shared" si="122"/>
        <v>Weekday</v>
      </c>
      <c r="F1152">
        <v>1695</v>
      </c>
      <c r="G1152" t="s">
        <v>305</v>
      </c>
      <c r="H1152" t="s">
        <v>284</v>
      </c>
      <c r="I1152" t="s">
        <v>2</v>
      </c>
      <c r="J1152" t="s">
        <v>3</v>
      </c>
      <c r="K1152" t="s">
        <v>44</v>
      </c>
      <c r="L1152" t="s">
        <v>109</v>
      </c>
      <c r="M1152">
        <v>627</v>
      </c>
      <c r="N1152" t="s">
        <v>6</v>
      </c>
      <c r="O1152" s="2">
        <v>165</v>
      </c>
      <c r="P1152" s="2">
        <v>2</v>
      </c>
      <c r="Q1152" s="2">
        <f t="shared" si="119"/>
        <v>330</v>
      </c>
      <c r="R1152" s="2">
        <v>245.4600068</v>
      </c>
      <c r="S1152" s="2">
        <f t="shared" si="123"/>
        <v>84.539993199999998</v>
      </c>
      <c r="T1152" s="2">
        <f t="shared" si="124"/>
        <v>122.7300034</v>
      </c>
      <c r="U1152" t="str">
        <f t="shared" si="125"/>
        <v>Mar</v>
      </c>
    </row>
    <row r="1153" spans="1:21" x14ac:dyDescent="0.3">
      <c r="A1153">
        <v>66998</v>
      </c>
      <c r="B1153" s="1">
        <v>43529</v>
      </c>
      <c r="C1153" s="1" t="str">
        <f t="shared" si="120"/>
        <v>05-Mar-19</v>
      </c>
      <c r="D1153" s="1" t="str">
        <f t="shared" si="121"/>
        <v>Tuesday</v>
      </c>
      <c r="E1153" s="1" t="str">
        <f t="shared" si="122"/>
        <v>Weekday</v>
      </c>
      <c r="F1153">
        <v>9466</v>
      </c>
      <c r="G1153" t="s">
        <v>7</v>
      </c>
      <c r="H1153" t="s">
        <v>646</v>
      </c>
      <c r="I1153" t="s">
        <v>2</v>
      </c>
      <c r="J1153" t="s">
        <v>3</v>
      </c>
      <c r="K1153" t="s">
        <v>4</v>
      </c>
      <c r="L1153" t="s">
        <v>57</v>
      </c>
      <c r="M1153">
        <v>191</v>
      </c>
      <c r="N1153" t="s">
        <v>65</v>
      </c>
      <c r="O1153" s="2">
        <v>85</v>
      </c>
      <c r="P1153" s="2">
        <v>5</v>
      </c>
      <c r="Q1153" s="2">
        <f t="shared" si="119"/>
        <v>425</v>
      </c>
      <c r="R1153" s="2">
        <v>273.89999399999999</v>
      </c>
      <c r="S1153" s="2">
        <f t="shared" si="123"/>
        <v>151.10000600000001</v>
      </c>
      <c r="T1153" s="2">
        <f t="shared" si="124"/>
        <v>54.779998800000001</v>
      </c>
      <c r="U1153" t="str">
        <f t="shared" si="125"/>
        <v>Mar</v>
      </c>
    </row>
    <row r="1154" spans="1:21" x14ac:dyDescent="0.3">
      <c r="A1154">
        <v>54274</v>
      </c>
      <c r="B1154" s="1">
        <v>43527</v>
      </c>
      <c r="C1154" s="1" t="str">
        <f t="shared" si="120"/>
        <v>03-Mar-19</v>
      </c>
      <c r="D1154" s="1" t="str">
        <f t="shared" si="121"/>
        <v>Sunday</v>
      </c>
      <c r="E1154" s="1" t="str">
        <f t="shared" si="122"/>
        <v>Weekend</v>
      </c>
      <c r="F1154">
        <v>6360</v>
      </c>
      <c r="G1154" t="s">
        <v>337</v>
      </c>
      <c r="H1154" t="s">
        <v>30</v>
      </c>
      <c r="I1154" t="s">
        <v>27</v>
      </c>
      <c r="J1154" t="s">
        <v>28</v>
      </c>
      <c r="K1154" t="s">
        <v>44</v>
      </c>
      <c r="L1154" t="s">
        <v>85</v>
      </c>
      <c r="M1154">
        <v>502</v>
      </c>
      <c r="N1154" t="s">
        <v>65</v>
      </c>
      <c r="O1154" s="2">
        <v>65</v>
      </c>
      <c r="P1154" s="2">
        <v>5</v>
      </c>
      <c r="Q1154" s="2">
        <f t="shared" ref="Q1154:Q1217" si="126">O1154*P1154</f>
        <v>325</v>
      </c>
      <c r="R1154" s="2">
        <v>167.99999235000001</v>
      </c>
      <c r="S1154" s="2">
        <f t="shared" si="123"/>
        <v>157.00000764999999</v>
      </c>
      <c r="T1154" s="2">
        <f t="shared" si="124"/>
        <v>33.599998470000003</v>
      </c>
      <c r="U1154" t="str">
        <f t="shared" si="125"/>
        <v>Mar</v>
      </c>
    </row>
    <row r="1155" spans="1:21" x14ac:dyDescent="0.3">
      <c r="A1155">
        <v>67753</v>
      </c>
      <c r="B1155" s="1">
        <v>43516</v>
      </c>
      <c r="C1155" s="1" t="str">
        <f t="shared" ref="C1155:C1218" si="127">TEXT(B1155,"dd-mmm-yy")</f>
        <v>20-Feb-19</v>
      </c>
      <c r="D1155" s="1" t="str">
        <f t="shared" ref="D1155:D1218" si="128">TEXT(B1155,"dddd")</f>
        <v>Wednesday</v>
      </c>
      <c r="E1155" s="1" t="str">
        <f t="shared" ref="E1155:E1218" si="129">IF(WEEKDAY(B1155,2)&gt;5,"Weekend","Weekday")</f>
        <v>Weekday</v>
      </c>
      <c r="F1155">
        <v>1566</v>
      </c>
      <c r="G1155" t="s">
        <v>348</v>
      </c>
      <c r="H1155" t="s">
        <v>30</v>
      </c>
      <c r="I1155" t="s">
        <v>27</v>
      </c>
      <c r="J1155" t="s">
        <v>28</v>
      </c>
      <c r="K1155" t="s">
        <v>4</v>
      </c>
      <c r="L1155" t="s">
        <v>9</v>
      </c>
      <c r="M1155">
        <v>403</v>
      </c>
      <c r="N1155" t="s">
        <v>10</v>
      </c>
      <c r="O1155" s="2">
        <v>133.37</v>
      </c>
      <c r="P1155" s="2">
        <v>1</v>
      </c>
      <c r="Q1155" s="2">
        <f t="shared" si="126"/>
        <v>133.37</v>
      </c>
      <c r="R1155" s="2">
        <v>84.590000149999995</v>
      </c>
      <c r="S1155" s="2">
        <f t="shared" ref="S1155:S1218" si="130">Q1155-R1155</f>
        <v>48.77999985000001</v>
      </c>
      <c r="T1155" s="2">
        <f t="shared" ref="T1155:T1218" si="131">IF(P1155&gt;0,R1155/P1155,0)</f>
        <v>84.590000149999995</v>
      </c>
      <c r="U1155" t="str">
        <f t="shared" ref="U1155:U1218" si="132">TEXT(B1155,"mmm")</f>
        <v>Feb</v>
      </c>
    </row>
    <row r="1156" spans="1:21" x14ac:dyDescent="0.3">
      <c r="A1156">
        <v>70044</v>
      </c>
      <c r="B1156" s="1">
        <v>43515</v>
      </c>
      <c r="C1156" s="1" t="str">
        <f t="shared" si="127"/>
        <v>19-Feb-19</v>
      </c>
      <c r="D1156" s="1" t="str">
        <f t="shared" si="128"/>
        <v>Tuesday</v>
      </c>
      <c r="E1156" s="1" t="str">
        <f t="shared" si="129"/>
        <v>Weekday</v>
      </c>
      <c r="F1156">
        <v>13597</v>
      </c>
      <c r="G1156" t="s">
        <v>668</v>
      </c>
      <c r="H1156" t="s">
        <v>155</v>
      </c>
      <c r="I1156" t="s">
        <v>27</v>
      </c>
      <c r="J1156" t="s">
        <v>28</v>
      </c>
      <c r="K1156" t="s">
        <v>4</v>
      </c>
      <c r="L1156" t="s">
        <v>156</v>
      </c>
      <c r="M1156">
        <v>1350</v>
      </c>
      <c r="N1156" t="s">
        <v>65</v>
      </c>
      <c r="O1156" s="2">
        <v>22.74</v>
      </c>
      <c r="P1156" s="2">
        <v>1</v>
      </c>
      <c r="Q1156" s="2">
        <f t="shared" si="126"/>
        <v>22.74</v>
      </c>
      <c r="R1156" s="2">
        <v>14.6999969</v>
      </c>
      <c r="S1156" s="2">
        <f t="shared" si="130"/>
        <v>8.0400030999999981</v>
      </c>
      <c r="T1156" s="2">
        <f t="shared" si="131"/>
        <v>14.6999969</v>
      </c>
      <c r="U1156" t="str">
        <f t="shared" si="132"/>
        <v>Feb</v>
      </c>
    </row>
    <row r="1157" spans="1:21" x14ac:dyDescent="0.3">
      <c r="A1157">
        <v>53403</v>
      </c>
      <c r="B1157" s="1">
        <v>43514</v>
      </c>
      <c r="C1157" s="1" t="str">
        <f t="shared" si="127"/>
        <v>18-Feb-19</v>
      </c>
      <c r="D1157" s="1" t="str">
        <f t="shared" si="128"/>
        <v>Monday</v>
      </c>
      <c r="E1157" s="1" t="str">
        <f t="shared" si="129"/>
        <v>Weekday</v>
      </c>
      <c r="F1157">
        <v>10485</v>
      </c>
      <c r="G1157" t="s">
        <v>7</v>
      </c>
      <c r="H1157" t="s">
        <v>41</v>
      </c>
      <c r="I1157" t="s">
        <v>27</v>
      </c>
      <c r="J1157" t="s">
        <v>3</v>
      </c>
      <c r="K1157" t="s">
        <v>4</v>
      </c>
      <c r="L1157" t="s">
        <v>85</v>
      </c>
      <c r="M1157">
        <v>502</v>
      </c>
      <c r="N1157" t="s">
        <v>65</v>
      </c>
      <c r="O1157" s="2">
        <v>65</v>
      </c>
      <c r="P1157" s="2">
        <v>3</v>
      </c>
      <c r="Q1157" s="2">
        <f t="shared" si="126"/>
        <v>195</v>
      </c>
      <c r="R1157" s="2">
        <v>100.79999541000001</v>
      </c>
      <c r="S1157" s="2">
        <f t="shared" si="130"/>
        <v>94.200004589999992</v>
      </c>
      <c r="T1157" s="2">
        <f t="shared" si="131"/>
        <v>33.599998470000003</v>
      </c>
      <c r="U1157" t="str">
        <f t="shared" si="132"/>
        <v>Feb</v>
      </c>
    </row>
    <row r="1158" spans="1:21" x14ac:dyDescent="0.3">
      <c r="A1158">
        <v>74193</v>
      </c>
      <c r="B1158" s="1">
        <v>43507</v>
      </c>
      <c r="C1158" s="1" t="str">
        <f t="shared" si="127"/>
        <v>11-Feb-19</v>
      </c>
      <c r="D1158" s="1" t="str">
        <f t="shared" si="128"/>
        <v>Monday</v>
      </c>
      <c r="E1158" s="1" t="str">
        <f t="shared" si="129"/>
        <v>Weekday</v>
      </c>
      <c r="F1158">
        <v>17746</v>
      </c>
      <c r="G1158" t="s">
        <v>815</v>
      </c>
      <c r="H1158" t="s">
        <v>816</v>
      </c>
      <c r="I1158" t="s">
        <v>2</v>
      </c>
      <c r="J1158" t="s">
        <v>3</v>
      </c>
      <c r="K1158" t="s">
        <v>4</v>
      </c>
      <c r="L1158" t="s">
        <v>1082</v>
      </c>
      <c r="M1158">
        <v>1347</v>
      </c>
      <c r="N1158" t="s">
        <v>65</v>
      </c>
      <c r="O1158" s="2">
        <v>69.989999999999995</v>
      </c>
      <c r="P1158" s="2">
        <v>1</v>
      </c>
      <c r="Q1158" s="2">
        <f t="shared" si="126"/>
        <v>69.989999999999995</v>
      </c>
      <c r="R1158" s="2">
        <v>38.520000459999999</v>
      </c>
      <c r="S1158" s="2">
        <f t="shared" si="130"/>
        <v>31.469999539999996</v>
      </c>
      <c r="T1158" s="2">
        <f t="shared" si="131"/>
        <v>38.520000459999999</v>
      </c>
      <c r="U1158" t="str">
        <f t="shared" si="132"/>
        <v>Feb</v>
      </c>
    </row>
    <row r="1159" spans="1:21" x14ac:dyDescent="0.3">
      <c r="A1159">
        <v>52640</v>
      </c>
      <c r="B1159" s="1">
        <v>43503</v>
      </c>
      <c r="C1159" s="1" t="str">
        <f t="shared" si="127"/>
        <v>07-Feb-19</v>
      </c>
      <c r="D1159" s="1" t="str">
        <f t="shared" si="128"/>
        <v>Thursday</v>
      </c>
      <c r="E1159" s="1" t="str">
        <f t="shared" si="129"/>
        <v>Weekday</v>
      </c>
      <c r="F1159">
        <v>6398</v>
      </c>
      <c r="G1159" t="s">
        <v>7</v>
      </c>
      <c r="H1159" t="s">
        <v>30</v>
      </c>
      <c r="I1159" t="s">
        <v>27</v>
      </c>
      <c r="J1159" t="s">
        <v>28</v>
      </c>
      <c r="K1159" t="s">
        <v>44</v>
      </c>
      <c r="L1159" t="s">
        <v>85</v>
      </c>
      <c r="M1159">
        <v>502</v>
      </c>
      <c r="N1159" t="s">
        <v>65</v>
      </c>
      <c r="O1159" s="2">
        <v>65</v>
      </c>
      <c r="P1159" s="2">
        <v>5</v>
      </c>
      <c r="Q1159" s="2">
        <f t="shared" si="126"/>
        <v>325</v>
      </c>
      <c r="R1159" s="2">
        <v>167.99999235000001</v>
      </c>
      <c r="S1159" s="2">
        <f t="shared" si="130"/>
        <v>157.00000764999999</v>
      </c>
      <c r="T1159" s="2">
        <f t="shared" si="131"/>
        <v>33.599998470000003</v>
      </c>
      <c r="U1159" t="str">
        <f t="shared" si="132"/>
        <v>Feb</v>
      </c>
    </row>
    <row r="1160" spans="1:21" x14ac:dyDescent="0.3">
      <c r="A1160">
        <v>52640</v>
      </c>
      <c r="B1160" s="1">
        <v>43503</v>
      </c>
      <c r="C1160" s="1" t="str">
        <f t="shared" si="127"/>
        <v>07-Feb-19</v>
      </c>
      <c r="D1160" s="1" t="str">
        <f t="shared" si="128"/>
        <v>Thursday</v>
      </c>
      <c r="E1160" s="1" t="str">
        <f t="shared" si="129"/>
        <v>Weekday</v>
      </c>
      <c r="F1160">
        <v>6398</v>
      </c>
      <c r="G1160" t="s">
        <v>7</v>
      </c>
      <c r="H1160" t="s">
        <v>30</v>
      </c>
      <c r="I1160" t="s">
        <v>27</v>
      </c>
      <c r="J1160" t="s">
        <v>28</v>
      </c>
      <c r="K1160" t="s">
        <v>44</v>
      </c>
      <c r="L1160" t="s">
        <v>109</v>
      </c>
      <c r="M1160">
        <v>627</v>
      </c>
      <c r="N1160" t="s">
        <v>6</v>
      </c>
      <c r="O1160" s="2">
        <v>165</v>
      </c>
      <c r="P1160" s="2">
        <v>5</v>
      </c>
      <c r="Q1160" s="2">
        <f t="shared" si="126"/>
        <v>825</v>
      </c>
      <c r="R1160" s="2">
        <v>613.65001700000005</v>
      </c>
      <c r="S1160" s="2">
        <f t="shared" si="130"/>
        <v>211.34998299999995</v>
      </c>
      <c r="T1160" s="2">
        <f t="shared" si="131"/>
        <v>122.73000340000002</v>
      </c>
      <c r="U1160" t="str">
        <f t="shared" si="132"/>
        <v>Feb</v>
      </c>
    </row>
    <row r="1161" spans="1:21" x14ac:dyDescent="0.3">
      <c r="A1161">
        <v>73205</v>
      </c>
      <c r="B1161" s="1">
        <v>43502</v>
      </c>
      <c r="C1161" s="1" t="str">
        <f t="shared" si="127"/>
        <v>06-Feb-19</v>
      </c>
      <c r="D1161" s="1" t="str">
        <f t="shared" si="128"/>
        <v>Wednesday</v>
      </c>
      <c r="E1161" s="1" t="str">
        <f t="shared" si="129"/>
        <v>Weekday</v>
      </c>
      <c r="F1161">
        <v>16758</v>
      </c>
      <c r="G1161" t="s">
        <v>817</v>
      </c>
      <c r="H1161" t="s">
        <v>26</v>
      </c>
      <c r="I1161" t="s">
        <v>27</v>
      </c>
      <c r="J1161" t="s">
        <v>28</v>
      </c>
      <c r="K1161" t="s">
        <v>29</v>
      </c>
      <c r="L1161" t="s">
        <v>13</v>
      </c>
      <c r="M1161">
        <v>1360</v>
      </c>
      <c r="N1161" t="s">
        <v>14</v>
      </c>
      <c r="O1161" s="2">
        <v>370</v>
      </c>
      <c r="P1161" s="2">
        <v>1</v>
      </c>
      <c r="Q1161" s="2">
        <f t="shared" si="126"/>
        <v>370</v>
      </c>
      <c r="R1161" s="2">
        <v>249.0899963</v>
      </c>
      <c r="S1161" s="2">
        <f t="shared" si="130"/>
        <v>120.9100037</v>
      </c>
      <c r="T1161" s="2">
        <f t="shared" si="131"/>
        <v>249.0899963</v>
      </c>
      <c r="U1161" t="str">
        <f t="shared" si="132"/>
        <v>Feb</v>
      </c>
    </row>
    <row r="1162" spans="1:21" x14ac:dyDescent="0.3">
      <c r="A1162">
        <v>52562</v>
      </c>
      <c r="B1162" s="1">
        <v>43502</v>
      </c>
      <c r="C1162" s="1" t="str">
        <f t="shared" si="127"/>
        <v>06-Feb-19</v>
      </c>
      <c r="D1162" s="1" t="str">
        <f t="shared" si="128"/>
        <v>Wednesday</v>
      </c>
      <c r="E1162" s="1" t="str">
        <f t="shared" si="129"/>
        <v>Weekday</v>
      </c>
      <c r="F1162">
        <v>11106</v>
      </c>
      <c r="G1162" t="s">
        <v>794</v>
      </c>
      <c r="H1162" t="s">
        <v>30</v>
      </c>
      <c r="I1162" t="s">
        <v>27</v>
      </c>
      <c r="J1162" t="s">
        <v>28</v>
      </c>
      <c r="K1162" t="s">
        <v>44</v>
      </c>
      <c r="L1162" t="s">
        <v>42</v>
      </c>
      <c r="M1162">
        <v>365</v>
      </c>
      <c r="N1162" t="s">
        <v>10</v>
      </c>
      <c r="O1162" s="2">
        <v>94.75</v>
      </c>
      <c r="P1162" s="2">
        <v>5</v>
      </c>
      <c r="Q1162" s="2">
        <f t="shared" si="126"/>
        <v>473.75</v>
      </c>
      <c r="R1162" s="2">
        <v>152.8499985</v>
      </c>
      <c r="S1162" s="2">
        <f t="shared" si="130"/>
        <v>320.90000150000003</v>
      </c>
      <c r="T1162" s="2">
        <f t="shared" si="131"/>
        <v>30.5699997</v>
      </c>
      <c r="U1162" t="str">
        <f t="shared" si="132"/>
        <v>Feb</v>
      </c>
    </row>
    <row r="1163" spans="1:21" x14ac:dyDescent="0.3">
      <c r="A1163">
        <v>52478</v>
      </c>
      <c r="B1163" s="1">
        <v>43501</v>
      </c>
      <c r="C1163" s="1" t="str">
        <f t="shared" si="127"/>
        <v>05-Feb-19</v>
      </c>
      <c r="D1163" s="1" t="str">
        <f t="shared" si="128"/>
        <v>Tuesday</v>
      </c>
      <c r="E1163" s="1" t="str">
        <f t="shared" si="129"/>
        <v>Weekday</v>
      </c>
      <c r="F1163">
        <v>6543</v>
      </c>
      <c r="G1163" t="s">
        <v>7</v>
      </c>
      <c r="H1163" t="s">
        <v>30</v>
      </c>
      <c r="I1163" t="s">
        <v>27</v>
      </c>
      <c r="J1163" t="s">
        <v>28</v>
      </c>
      <c r="K1163" t="s">
        <v>44</v>
      </c>
      <c r="L1163" t="s">
        <v>85</v>
      </c>
      <c r="M1163">
        <v>502</v>
      </c>
      <c r="N1163" t="s">
        <v>65</v>
      </c>
      <c r="O1163" s="2">
        <v>65</v>
      </c>
      <c r="P1163" s="2">
        <v>5</v>
      </c>
      <c r="Q1163" s="2">
        <f t="shared" si="126"/>
        <v>325</v>
      </c>
      <c r="R1163" s="2">
        <v>167.99999235000001</v>
      </c>
      <c r="S1163" s="2">
        <f t="shared" si="130"/>
        <v>157.00000764999999</v>
      </c>
      <c r="T1163" s="2">
        <f t="shared" si="131"/>
        <v>33.599998470000003</v>
      </c>
      <c r="U1163" t="str">
        <f t="shared" si="132"/>
        <v>Feb</v>
      </c>
    </row>
    <row r="1164" spans="1:21" x14ac:dyDescent="0.3">
      <c r="A1164">
        <v>52478</v>
      </c>
      <c r="B1164" s="1">
        <v>43501</v>
      </c>
      <c r="C1164" s="1" t="str">
        <f t="shared" si="127"/>
        <v>05-Feb-19</v>
      </c>
      <c r="D1164" s="1" t="str">
        <f t="shared" si="128"/>
        <v>Tuesday</v>
      </c>
      <c r="E1164" s="1" t="str">
        <f t="shared" si="129"/>
        <v>Weekday</v>
      </c>
      <c r="F1164">
        <v>6543</v>
      </c>
      <c r="G1164" t="s">
        <v>7</v>
      </c>
      <c r="H1164" t="s">
        <v>30</v>
      </c>
      <c r="I1164" t="s">
        <v>27</v>
      </c>
      <c r="J1164" t="s">
        <v>28</v>
      </c>
      <c r="K1164" t="s">
        <v>44</v>
      </c>
      <c r="L1164" t="s">
        <v>614</v>
      </c>
      <c r="M1164">
        <v>825</v>
      </c>
      <c r="N1164" t="s">
        <v>6</v>
      </c>
      <c r="O1164" s="2">
        <v>185</v>
      </c>
      <c r="P1164" s="2">
        <v>5</v>
      </c>
      <c r="Q1164" s="2">
        <f t="shared" si="126"/>
        <v>925</v>
      </c>
      <c r="R1164" s="2">
        <v>568.49998474999995</v>
      </c>
      <c r="S1164" s="2">
        <f t="shared" si="130"/>
        <v>356.50001525000005</v>
      </c>
      <c r="T1164" s="2">
        <f t="shared" si="131"/>
        <v>113.69999694999998</v>
      </c>
      <c r="U1164" t="str">
        <f t="shared" si="132"/>
        <v>Feb</v>
      </c>
    </row>
    <row r="1165" spans="1:21" x14ac:dyDescent="0.3">
      <c r="A1165">
        <v>54572</v>
      </c>
      <c r="B1165" s="1">
        <v>43498</v>
      </c>
      <c r="C1165" s="1" t="str">
        <f t="shared" si="127"/>
        <v>02-Feb-19</v>
      </c>
      <c r="D1165" s="1" t="str">
        <f t="shared" si="128"/>
        <v>Saturday</v>
      </c>
      <c r="E1165" s="1" t="str">
        <f t="shared" si="129"/>
        <v>Weekend</v>
      </c>
      <c r="F1165">
        <v>7844</v>
      </c>
      <c r="G1165" t="s">
        <v>7</v>
      </c>
      <c r="H1165" t="s">
        <v>26</v>
      </c>
      <c r="I1165" t="s">
        <v>27</v>
      </c>
      <c r="J1165" t="s">
        <v>28</v>
      </c>
      <c r="K1165" t="s">
        <v>44</v>
      </c>
      <c r="L1165" t="s">
        <v>42</v>
      </c>
      <c r="M1165">
        <v>365</v>
      </c>
      <c r="N1165" t="s">
        <v>10</v>
      </c>
      <c r="O1165" s="2">
        <v>94.75</v>
      </c>
      <c r="P1165" s="2">
        <v>5</v>
      </c>
      <c r="Q1165" s="2">
        <f t="shared" si="126"/>
        <v>473.75</v>
      </c>
      <c r="R1165" s="2">
        <v>152.8499985</v>
      </c>
      <c r="S1165" s="2">
        <f t="shared" si="130"/>
        <v>320.90000150000003</v>
      </c>
      <c r="T1165" s="2">
        <f t="shared" si="131"/>
        <v>30.5699997</v>
      </c>
      <c r="U1165" t="str">
        <f t="shared" si="132"/>
        <v>Feb</v>
      </c>
    </row>
    <row r="1166" spans="1:21" x14ac:dyDescent="0.3">
      <c r="A1166">
        <v>17228</v>
      </c>
      <c r="B1166" s="1">
        <v>43498</v>
      </c>
      <c r="C1166" s="1" t="str">
        <f t="shared" si="127"/>
        <v>02-Feb-19</v>
      </c>
      <c r="D1166" s="1" t="str">
        <f t="shared" si="128"/>
        <v>Saturday</v>
      </c>
      <c r="E1166" s="1" t="str">
        <f t="shared" si="129"/>
        <v>Weekend</v>
      </c>
      <c r="F1166">
        <v>10224</v>
      </c>
      <c r="G1166" t="s">
        <v>385</v>
      </c>
      <c r="H1166" t="s">
        <v>282</v>
      </c>
      <c r="I1166" t="s">
        <v>2</v>
      </c>
      <c r="J1166" t="s">
        <v>3</v>
      </c>
      <c r="K1166" t="s">
        <v>4</v>
      </c>
      <c r="L1166" t="s">
        <v>57</v>
      </c>
      <c r="M1166">
        <v>191</v>
      </c>
      <c r="N1166" t="s">
        <v>65</v>
      </c>
      <c r="O1166" s="2">
        <v>85</v>
      </c>
      <c r="P1166" s="2">
        <v>5</v>
      </c>
      <c r="Q1166" s="2">
        <f t="shared" si="126"/>
        <v>425</v>
      </c>
      <c r="R1166" s="2">
        <v>273.89999399999999</v>
      </c>
      <c r="S1166" s="2">
        <f t="shared" si="130"/>
        <v>151.10000600000001</v>
      </c>
      <c r="T1166" s="2">
        <f t="shared" si="131"/>
        <v>54.779998800000001</v>
      </c>
      <c r="U1166" t="str">
        <f t="shared" si="132"/>
        <v>Feb</v>
      </c>
    </row>
    <row r="1167" spans="1:21" x14ac:dyDescent="0.3">
      <c r="A1167">
        <v>9681</v>
      </c>
      <c r="B1167" s="1">
        <v>43498</v>
      </c>
      <c r="C1167" s="1" t="str">
        <f t="shared" si="127"/>
        <v>02-Feb-19</v>
      </c>
      <c r="D1167" s="1" t="str">
        <f t="shared" si="128"/>
        <v>Saturday</v>
      </c>
      <c r="E1167" s="1" t="str">
        <f t="shared" si="129"/>
        <v>Weekend</v>
      </c>
      <c r="F1167">
        <v>629</v>
      </c>
      <c r="G1167" t="s">
        <v>62</v>
      </c>
      <c r="H1167" t="s">
        <v>818</v>
      </c>
      <c r="I1167" t="s">
        <v>2</v>
      </c>
      <c r="J1167" t="s">
        <v>3</v>
      </c>
      <c r="K1167" t="s">
        <v>44</v>
      </c>
      <c r="L1167" t="s">
        <v>85</v>
      </c>
      <c r="M1167">
        <v>502</v>
      </c>
      <c r="N1167" t="s">
        <v>65</v>
      </c>
      <c r="O1167" s="2">
        <v>65</v>
      </c>
      <c r="P1167" s="2">
        <v>2</v>
      </c>
      <c r="Q1167" s="2">
        <f t="shared" si="126"/>
        <v>130</v>
      </c>
      <c r="R1167" s="2">
        <v>67.199996940000005</v>
      </c>
      <c r="S1167" s="2">
        <f t="shared" si="130"/>
        <v>62.800003059999995</v>
      </c>
      <c r="T1167" s="2">
        <f t="shared" si="131"/>
        <v>33.599998470000003</v>
      </c>
      <c r="U1167" t="str">
        <f t="shared" si="132"/>
        <v>Feb</v>
      </c>
    </row>
    <row r="1168" spans="1:21" x14ac:dyDescent="0.3">
      <c r="A1168">
        <v>58315</v>
      </c>
      <c r="B1168" s="1">
        <v>43497</v>
      </c>
      <c r="C1168" s="1" t="str">
        <f t="shared" si="127"/>
        <v>01-Feb-19</v>
      </c>
      <c r="D1168" s="1" t="str">
        <f t="shared" si="128"/>
        <v>Friday</v>
      </c>
      <c r="E1168" s="1" t="str">
        <f t="shared" si="129"/>
        <v>Weekday</v>
      </c>
      <c r="F1168">
        <v>12382</v>
      </c>
      <c r="G1168" t="s">
        <v>7</v>
      </c>
      <c r="H1168" t="s">
        <v>30</v>
      </c>
      <c r="I1168" t="s">
        <v>27</v>
      </c>
      <c r="J1168" t="s">
        <v>28</v>
      </c>
      <c r="K1168" t="s">
        <v>44</v>
      </c>
      <c r="L1168" t="s">
        <v>42</v>
      </c>
      <c r="M1168">
        <v>365</v>
      </c>
      <c r="N1168" t="s">
        <v>10</v>
      </c>
      <c r="O1168" s="2">
        <v>94.75</v>
      </c>
      <c r="P1168" s="2">
        <v>5</v>
      </c>
      <c r="Q1168" s="2">
        <f t="shared" si="126"/>
        <v>473.75</v>
      </c>
      <c r="R1168" s="2">
        <v>152.8499985</v>
      </c>
      <c r="S1168" s="2">
        <f t="shared" si="130"/>
        <v>320.90000150000003</v>
      </c>
      <c r="T1168" s="2">
        <f t="shared" si="131"/>
        <v>30.5699997</v>
      </c>
      <c r="U1168" t="str">
        <f t="shared" si="132"/>
        <v>Feb</v>
      </c>
    </row>
    <row r="1169" spans="1:21" x14ac:dyDescent="0.3">
      <c r="A1169">
        <v>16299</v>
      </c>
      <c r="B1169" s="1">
        <v>43497</v>
      </c>
      <c r="C1169" s="1" t="str">
        <f t="shared" si="127"/>
        <v>01-Feb-19</v>
      </c>
      <c r="D1169" s="1" t="str">
        <f t="shared" si="128"/>
        <v>Friday</v>
      </c>
      <c r="E1169" s="1" t="str">
        <f t="shared" si="129"/>
        <v>Weekday</v>
      </c>
      <c r="F1169">
        <v>11348</v>
      </c>
      <c r="G1169" t="s">
        <v>144</v>
      </c>
      <c r="H1169" t="s">
        <v>819</v>
      </c>
      <c r="I1169" t="s">
        <v>2</v>
      </c>
      <c r="J1169" t="s">
        <v>3</v>
      </c>
      <c r="K1169" t="s">
        <v>4</v>
      </c>
      <c r="L1169" t="s">
        <v>57</v>
      </c>
      <c r="M1169">
        <v>191</v>
      </c>
      <c r="N1169" t="s">
        <v>65</v>
      </c>
      <c r="O1169" s="2">
        <v>85</v>
      </c>
      <c r="P1169" s="2">
        <v>5</v>
      </c>
      <c r="Q1169" s="2">
        <f t="shared" si="126"/>
        <v>425</v>
      </c>
      <c r="R1169" s="2">
        <v>273.89999399999999</v>
      </c>
      <c r="S1169" s="2">
        <f t="shared" si="130"/>
        <v>151.10000600000001</v>
      </c>
      <c r="T1169" s="2">
        <f t="shared" si="131"/>
        <v>54.779998800000001</v>
      </c>
      <c r="U1169" t="str">
        <f t="shared" si="132"/>
        <v>Feb</v>
      </c>
    </row>
    <row r="1170" spans="1:21" x14ac:dyDescent="0.3">
      <c r="A1170">
        <v>10584</v>
      </c>
      <c r="B1170" s="1">
        <v>43497</v>
      </c>
      <c r="C1170" s="1" t="str">
        <f t="shared" si="127"/>
        <v>01-Feb-19</v>
      </c>
      <c r="D1170" s="1" t="str">
        <f t="shared" si="128"/>
        <v>Friday</v>
      </c>
      <c r="E1170" s="1" t="str">
        <f t="shared" si="129"/>
        <v>Weekday</v>
      </c>
      <c r="F1170">
        <v>2698</v>
      </c>
      <c r="G1170" t="s">
        <v>125</v>
      </c>
      <c r="H1170" t="s">
        <v>126</v>
      </c>
      <c r="I1170" t="s">
        <v>2</v>
      </c>
      <c r="J1170" t="s">
        <v>3</v>
      </c>
      <c r="K1170" t="s">
        <v>4</v>
      </c>
      <c r="L1170" t="s">
        <v>57</v>
      </c>
      <c r="M1170">
        <v>191</v>
      </c>
      <c r="N1170" t="s">
        <v>65</v>
      </c>
      <c r="O1170" s="2">
        <v>85</v>
      </c>
      <c r="P1170" s="2">
        <v>5</v>
      </c>
      <c r="Q1170" s="2">
        <f t="shared" si="126"/>
        <v>425</v>
      </c>
      <c r="R1170" s="2">
        <v>273.89999399999999</v>
      </c>
      <c r="S1170" s="2">
        <f t="shared" si="130"/>
        <v>151.10000600000001</v>
      </c>
      <c r="T1170" s="2">
        <f t="shared" si="131"/>
        <v>54.779998800000001</v>
      </c>
      <c r="U1170" t="str">
        <f t="shared" si="132"/>
        <v>Feb</v>
      </c>
    </row>
    <row r="1171" spans="1:21" x14ac:dyDescent="0.3">
      <c r="A1171">
        <v>4487</v>
      </c>
      <c r="B1171" s="1">
        <v>43497</v>
      </c>
      <c r="C1171" s="1" t="str">
        <f t="shared" si="127"/>
        <v>01-Feb-19</v>
      </c>
      <c r="D1171" s="1" t="str">
        <f t="shared" si="128"/>
        <v>Friday</v>
      </c>
      <c r="E1171" s="1" t="str">
        <f t="shared" si="129"/>
        <v>Weekday</v>
      </c>
      <c r="F1171">
        <v>1975</v>
      </c>
      <c r="G1171" t="s">
        <v>7</v>
      </c>
      <c r="H1171" t="s">
        <v>161</v>
      </c>
      <c r="I1171" t="s">
        <v>2</v>
      </c>
      <c r="J1171" t="s">
        <v>3</v>
      </c>
      <c r="K1171" t="s">
        <v>44</v>
      </c>
      <c r="L1171" t="s">
        <v>85</v>
      </c>
      <c r="M1171">
        <v>502</v>
      </c>
      <c r="N1171" t="s">
        <v>65</v>
      </c>
      <c r="O1171" s="2">
        <v>65</v>
      </c>
      <c r="P1171" s="2">
        <v>2</v>
      </c>
      <c r="Q1171" s="2">
        <f t="shared" si="126"/>
        <v>130</v>
      </c>
      <c r="R1171" s="2">
        <v>67.199996940000005</v>
      </c>
      <c r="S1171" s="2">
        <f t="shared" si="130"/>
        <v>62.800003059999995</v>
      </c>
      <c r="T1171" s="2">
        <f t="shared" si="131"/>
        <v>33.599998470000003</v>
      </c>
      <c r="U1171" t="str">
        <f t="shared" si="132"/>
        <v>Feb</v>
      </c>
    </row>
    <row r="1172" spans="1:21" x14ac:dyDescent="0.3">
      <c r="A1172">
        <v>52166</v>
      </c>
      <c r="B1172" s="1">
        <v>43496</v>
      </c>
      <c r="C1172" s="1" t="str">
        <f t="shared" si="127"/>
        <v>31-Jan-19</v>
      </c>
      <c r="D1172" s="1" t="str">
        <f t="shared" si="128"/>
        <v>Thursday</v>
      </c>
      <c r="E1172" s="1" t="str">
        <f t="shared" si="129"/>
        <v>Weekday</v>
      </c>
      <c r="F1172">
        <v>1425</v>
      </c>
      <c r="G1172" t="s">
        <v>123</v>
      </c>
      <c r="H1172" t="s">
        <v>30</v>
      </c>
      <c r="I1172" t="s">
        <v>27</v>
      </c>
      <c r="J1172" t="s">
        <v>28</v>
      </c>
      <c r="K1172" t="s">
        <v>44</v>
      </c>
      <c r="L1172" t="s">
        <v>820</v>
      </c>
      <c r="M1172">
        <v>642</v>
      </c>
      <c r="N1172" t="s">
        <v>6</v>
      </c>
      <c r="O1172" s="2">
        <v>30</v>
      </c>
      <c r="P1172" s="2">
        <v>5</v>
      </c>
      <c r="Q1172" s="2">
        <f t="shared" si="126"/>
        <v>150</v>
      </c>
      <c r="R1172" s="2">
        <v>84.449996949999999</v>
      </c>
      <c r="S1172" s="2">
        <f t="shared" si="130"/>
        <v>65.550003050000001</v>
      </c>
      <c r="T1172" s="2">
        <f t="shared" si="131"/>
        <v>16.88999939</v>
      </c>
      <c r="U1172" t="str">
        <f t="shared" si="132"/>
        <v>Jan</v>
      </c>
    </row>
    <row r="1173" spans="1:21" x14ac:dyDescent="0.3">
      <c r="A1173">
        <v>64559</v>
      </c>
      <c r="B1173" s="1">
        <v>43496</v>
      </c>
      <c r="C1173" s="1" t="str">
        <f t="shared" si="127"/>
        <v>31-Jan-19</v>
      </c>
      <c r="D1173" s="1" t="str">
        <f t="shared" si="128"/>
        <v>Thursday</v>
      </c>
      <c r="E1173" s="1" t="str">
        <f t="shared" si="129"/>
        <v>Weekday</v>
      </c>
      <c r="F1173">
        <v>10366</v>
      </c>
      <c r="G1173" t="s">
        <v>773</v>
      </c>
      <c r="H1173" t="s">
        <v>41</v>
      </c>
      <c r="I1173" t="s">
        <v>27</v>
      </c>
      <c r="J1173" t="s">
        <v>3</v>
      </c>
      <c r="K1173" t="s">
        <v>4</v>
      </c>
      <c r="L1173" t="s">
        <v>9</v>
      </c>
      <c r="M1173">
        <v>403</v>
      </c>
      <c r="N1173" t="s">
        <v>10</v>
      </c>
      <c r="O1173" s="2">
        <v>133.37</v>
      </c>
      <c r="P1173" s="2">
        <v>1</v>
      </c>
      <c r="Q1173" s="2">
        <f t="shared" si="126"/>
        <v>133.37</v>
      </c>
      <c r="R1173" s="2">
        <v>84.590000149999995</v>
      </c>
      <c r="S1173" s="2">
        <f t="shared" si="130"/>
        <v>48.77999985000001</v>
      </c>
      <c r="T1173" s="2">
        <f t="shared" si="131"/>
        <v>84.590000149999995</v>
      </c>
      <c r="U1173" t="str">
        <f t="shared" si="132"/>
        <v>Jan</v>
      </c>
    </row>
    <row r="1174" spans="1:21" x14ac:dyDescent="0.3">
      <c r="A1174">
        <v>66702</v>
      </c>
      <c r="B1174" s="1">
        <v>43496</v>
      </c>
      <c r="C1174" s="1" t="str">
        <f t="shared" si="127"/>
        <v>31-Jan-19</v>
      </c>
      <c r="D1174" s="1" t="str">
        <f t="shared" si="128"/>
        <v>Thursday</v>
      </c>
      <c r="E1174" s="1" t="str">
        <f t="shared" si="129"/>
        <v>Weekday</v>
      </c>
      <c r="F1174">
        <v>5036</v>
      </c>
      <c r="G1174" t="s">
        <v>7</v>
      </c>
      <c r="H1174" t="s">
        <v>821</v>
      </c>
      <c r="I1174" t="s">
        <v>2</v>
      </c>
      <c r="J1174" t="s">
        <v>3</v>
      </c>
      <c r="K1174" t="s">
        <v>4</v>
      </c>
      <c r="L1174" t="s">
        <v>57</v>
      </c>
      <c r="M1174">
        <v>191</v>
      </c>
      <c r="N1174" t="s">
        <v>65</v>
      </c>
      <c r="O1174" s="2">
        <v>85</v>
      </c>
      <c r="P1174" s="2">
        <v>5</v>
      </c>
      <c r="Q1174" s="2">
        <f t="shared" si="126"/>
        <v>425</v>
      </c>
      <c r="R1174" s="2">
        <v>273.89999399999999</v>
      </c>
      <c r="S1174" s="2">
        <f t="shared" si="130"/>
        <v>151.10000600000001</v>
      </c>
      <c r="T1174" s="2">
        <f t="shared" si="131"/>
        <v>54.779998800000001</v>
      </c>
      <c r="U1174" t="str">
        <f t="shared" si="132"/>
        <v>Jan</v>
      </c>
    </row>
    <row r="1175" spans="1:21" x14ac:dyDescent="0.3">
      <c r="A1175">
        <v>56217</v>
      </c>
      <c r="B1175" s="1">
        <v>43496</v>
      </c>
      <c r="C1175" s="1" t="str">
        <f t="shared" si="127"/>
        <v>31-Jan-19</v>
      </c>
      <c r="D1175" s="1" t="str">
        <f t="shared" si="128"/>
        <v>Thursday</v>
      </c>
      <c r="E1175" s="1" t="str">
        <f t="shared" si="129"/>
        <v>Weekday</v>
      </c>
      <c r="F1175">
        <v>4140</v>
      </c>
      <c r="G1175" t="s">
        <v>7</v>
      </c>
      <c r="H1175" t="s">
        <v>41</v>
      </c>
      <c r="I1175" t="s">
        <v>2</v>
      </c>
      <c r="J1175" t="s">
        <v>3</v>
      </c>
      <c r="K1175" t="s">
        <v>44</v>
      </c>
      <c r="L1175" t="s">
        <v>109</v>
      </c>
      <c r="M1175">
        <v>627</v>
      </c>
      <c r="N1175" t="s">
        <v>6</v>
      </c>
      <c r="O1175" s="2">
        <v>165</v>
      </c>
      <c r="P1175" s="2">
        <v>2</v>
      </c>
      <c r="Q1175" s="2">
        <f t="shared" si="126"/>
        <v>330</v>
      </c>
      <c r="R1175" s="2">
        <v>245.4600068</v>
      </c>
      <c r="S1175" s="2">
        <f t="shared" si="130"/>
        <v>84.539993199999998</v>
      </c>
      <c r="T1175" s="2">
        <f t="shared" si="131"/>
        <v>122.7300034</v>
      </c>
      <c r="U1175" t="str">
        <f t="shared" si="132"/>
        <v>Jan</v>
      </c>
    </row>
    <row r="1176" spans="1:21" x14ac:dyDescent="0.3">
      <c r="A1176">
        <v>6776</v>
      </c>
      <c r="B1176" s="1">
        <v>43496</v>
      </c>
      <c r="C1176" s="1" t="str">
        <f t="shared" si="127"/>
        <v>31-Jan-19</v>
      </c>
      <c r="D1176" s="1" t="str">
        <f t="shared" si="128"/>
        <v>Thursday</v>
      </c>
      <c r="E1176" s="1" t="str">
        <f t="shared" si="129"/>
        <v>Weekday</v>
      </c>
      <c r="F1176">
        <v>7307</v>
      </c>
      <c r="G1176" t="s">
        <v>308</v>
      </c>
      <c r="H1176" t="s">
        <v>8</v>
      </c>
      <c r="I1176" t="s">
        <v>2</v>
      </c>
      <c r="J1176" t="s">
        <v>3</v>
      </c>
      <c r="K1176" t="s">
        <v>44</v>
      </c>
      <c r="L1176" t="s">
        <v>85</v>
      </c>
      <c r="M1176">
        <v>502</v>
      </c>
      <c r="N1176" t="s">
        <v>65</v>
      </c>
      <c r="O1176" s="2">
        <v>65</v>
      </c>
      <c r="P1176" s="2">
        <v>2</v>
      </c>
      <c r="Q1176" s="2">
        <f t="shared" si="126"/>
        <v>130</v>
      </c>
      <c r="R1176" s="2">
        <v>67.199996940000005</v>
      </c>
      <c r="S1176" s="2">
        <f t="shared" si="130"/>
        <v>62.800003059999995</v>
      </c>
      <c r="T1176" s="2">
        <f t="shared" si="131"/>
        <v>33.599998470000003</v>
      </c>
      <c r="U1176" t="str">
        <f t="shared" si="132"/>
        <v>Jan</v>
      </c>
    </row>
    <row r="1177" spans="1:21" x14ac:dyDescent="0.3">
      <c r="A1177">
        <v>64599</v>
      </c>
      <c r="B1177" s="1">
        <v>43496</v>
      </c>
      <c r="C1177" s="1" t="str">
        <f t="shared" si="127"/>
        <v>31-Jan-19</v>
      </c>
      <c r="D1177" s="1" t="str">
        <f t="shared" si="128"/>
        <v>Thursday</v>
      </c>
      <c r="E1177" s="1" t="str">
        <f t="shared" si="129"/>
        <v>Weekday</v>
      </c>
      <c r="F1177">
        <v>3315</v>
      </c>
      <c r="G1177" t="s">
        <v>497</v>
      </c>
      <c r="H1177" t="s">
        <v>822</v>
      </c>
      <c r="I1177" t="s">
        <v>2</v>
      </c>
      <c r="J1177" t="s">
        <v>3</v>
      </c>
      <c r="K1177" t="s">
        <v>44</v>
      </c>
      <c r="L1177" t="s">
        <v>42</v>
      </c>
      <c r="M1177">
        <v>365</v>
      </c>
      <c r="N1177" t="s">
        <v>10</v>
      </c>
      <c r="O1177" s="2">
        <v>94.75</v>
      </c>
      <c r="P1177" s="2">
        <v>4</v>
      </c>
      <c r="Q1177" s="2">
        <f t="shared" si="126"/>
        <v>379</v>
      </c>
      <c r="R1177" s="2">
        <v>122.2799988</v>
      </c>
      <c r="S1177" s="2">
        <f t="shared" si="130"/>
        <v>256.72000120000001</v>
      </c>
      <c r="T1177" s="2">
        <f t="shared" si="131"/>
        <v>30.5699997</v>
      </c>
      <c r="U1177" t="str">
        <f t="shared" si="132"/>
        <v>Jan</v>
      </c>
    </row>
    <row r="1178" spans="1:21" x14ac:dyDescent="0.3">
      <c r="A1178">
        <v>19168</v>
      </c>
      <c r="B1178" s="1">
        <v>43496</v>
      </c>
      <c r="C1178" s="1" t="str">
        <f t="shared" si="127"/>
        <v>31-Jan-19</v>
      </c>
      <c r="D1178" s="1" t="str">
        <f t="shared" si="128"/>
        <v>Thursday</v>
      </c>
      <c r="E1178" s="1" t="str">
        <f t="shared" si="129"/>
        <v>Weekday</v>
      </c>
      <c r="F1178">
        <v>2170</v>
      </c>
      <c r="G1178" t="s">
        <v>7</v>
      </c>
      <c r="H1178" t="s">
        <v>398</v>
      </c>
      <c r="I1178" t="s">
        <v>2</v>
      </c>
      <c r="J1178" t="s">
        <v>3</v>
      </c>
      <c r="K1178" t="s">
        <v>4</v>
      </c>
      <c r="L1178" t="s">
        <v>57</v>
      </c>
      <c r="M1178">
        <v>191</v>
      </c>
      <c r="N1178" t="s">
        <v>65</v>
      </c>
      <c r="O1178" s="2">
        <v>85</v>
      </c>
      <c r="P1178" s="2">
        <v>5</v>
      </c>
      <c r="Q1178" s="2">
        <f t="shared" si="126"/>
        <v>425</v>
      </c>
      <c r="R1178" s="2">
        <v>273.89999399999999</v>
      </c>
      <c r="S1178" s="2">
        <f t="shared" si="130"/>
        <v>151.10000600000001</v>
      </c>
      <c r="T1178" s="2">
        <f t="shared" si="131"/>
        <v>54.779998800000001</v>
      </c>
      <c r="U1178" t="str">
        <f t="shared" si="132"/>
        <v>Jan</v>
      </c>
    </row>
    <row r="1179" spans="1:21" x14ac:dyDescent="0.3">
      <c r="A1179">
        <v>56172</v>
      </c>
      <c r="B1179" s="1">
        <v>43495</v>
      </c>
      <c r="C1179" s="1" t="str">
        <f t="shared" si="127"/>
        <v>30-Jan-19</v>
      </c>
      <c r="D1179" s="1" t="str">
        <f t="shared" si="128"/>
        <v>Wednesday</v>
      </c>
      <c r="E1179" s="1" t="str">
        <f t="shared" si="129"/>
        <v>Weekday</v>
      </c>
      <c r="F1179">
        <v>2737</v>
      </c>
      <c r="G1179" t="s">
        <v>7</v>
      </c>
      <c r="H1179" t="s">
        <v>30</v>
      </c>
      <c r="I1179" t="s">
        <v>27</v>
      </c>
      <c r="J1179" t="s">
        <v>28</v>
      </c>
      <c r="K1179" t="s">
        <v>44</v>
      </c>
      <c r="L1179" t="s">
        <v>109</v>
      </c>
      <c r="M1179">
        <v>627</v>
      </c>
      <c r="N1179" t="s">
        <v>6</v>
      </c>
      <c r="O1179" s="2">
        <v>165</v>
      </c>
      <c r="P1179" s="2">
        <v>5</v>
      </c>
      <c r="Q1179" s="2">
        <f t="shared" si="126"/>
        <v>825</v>
      </c>
      <c r="R1179" s="2">
        <v>613.65001700000005</v>
      </c>
      <c r="S1179" s="2">
        <f t="shared" si="130"/>
        <v>211.34998299999995</v>
      </c>
      <c r="T1179" s="2">
        <f t="shared" si="131"/>
        <v>122.73000340000002</v>
      </c>
      <c r="U1179" t="str">
        <f t="shared" si="132"/>
        <v>Jan</v>
      </c>
    </row>
    <row r="1180" spans="1:21" x14ac:dyDescent="0.3">
      <c r="A1180">
        <v>66587</v>
      </c>
      <c r="B1180" s="1">
        <v>43495</v>
      </c>
      <c r="C1180" s="1" t="str">
        <f t="shared" si="127"/>
        <v>30-Jan-19</v>
      </c>
      <c r="D1180" s="1" t="str">
        <f t="shared" si="128"/>
        <v>Wednesday</v>
      </c>
      <c r="E1180" s="1" t="str">
        <f t="shared" si="129"/>
        <v>Weekday</v>
      </c>
      <c r="F1180">
        <v>3050</v>
      </c>
      <c r="G1180" t="s">
        <v>7</v>
      </c>
      <c r="H1180" t="s">
        <v>30</v>
      </c>
      <c r="I1180" t="s">
        <v>27</v>
      </c>
      <c r="J1180" t="s">
        <v>28</v>
      </c>
      <c r="K1180" t="s">
        <v>4</v>
      </c>
      <c r="L1180" t="s">
        <v>9</v>
      </c>
      <c r="M1180">
        <v>403</v>
      </c>
      <c r="N1180" t="s">
        <v>10</v>
      </c>
      <c r="O1180" s="2">
        <v>133.37</v>
      </c>
      <c r="P1180" s="2">
        <v>1</v>
      </c>
      <c r="Q1180" s="2">
        <f t="shared" si="126"/>
        <v>133.37</v>
      </c>
      <c r="R1180" s="2">
        <v>84.590000149999995</v>
      </c>
      <c r="S1180" s="2">
        <f t="shared" si="130"/>
        <v>48.77999985000001</v>
      </c>
      <c r="T1180" s="2">
        <f t="shared" si="131"/>
        <v>84.590000149999995</v>
      </c>
      <c r="U1180" t="str">
        <f t="shared" si="132"/>
        <v>Jan</v>
      </c>
    </row>
    <row r="1181" spans="1:21" x14ac:dyDescent="0.3">
      <c r="A1181">
        <v>60317</v>
      </c>
      <c r="B1181" s="1">
        <v>43495</v>
      </c>
      <c r="C1181" s="1" t="str">
        <f t="shared" si="127"/>
        <v>30-Jan-19</v>
      </c>
      <c r="D1181" s="1" t="str">
        <f t="shared" si="128"/>
        <v>Wednesday</v>
      </c>
      <c r="E1181" s="1" t="str">
        <f t="shared" si="129"/>
        <v>Weekday</v>
      </c>
      <c r="F1181">
        <v>3484</v>
      </c>
      <c r="G1181" t="s">
        <v>823</v>
      </c>
      <c r="H1181" t="s">
        <v>824</v>
      </c>
      <c r="I1181" t="s">
        <v>2</v>
      </c>
      <c r="J1181" t="s">
        <v>3</v>
      </c>
      <c r="K1181" t="s">
        <v>44</v>
      </c>
      <c r="L1181" t="s">
        <v>109</v>
      </c>
      <c r="M1181">
        <v>627</v>
      </c>
      <c r="N1181" t="s">
        <v>6</v>
      </c>
      <c r="O1181" s="2">
        <v>165</v>
      </c>
      <c r="P1181" s="2">
        <v>2</v>
      </c>
      <c r="Q1181" s="2">
        <f t="shared" si="126"/>
        <v>330</v>
      </c>
      <c r="R1181" s="2">
        <v>245.4600068</v>
      </c>
      <c r="S1181" s="2">
        <f t="shared" si="130"/>
        <v>84.539993199999998</v>
      </c>
      <c r="T1181" s="2">
        <f t="shared" si="131"/>
        <v>122.7300034</v>
      </c>
      <c r="U1181" t="str">
        <f t="shared" si="132"/>
        <v>Jan</v>
      </c>
    </row>
    <row r="1182" spans="1:21" x14ac:dyDescent="0.3">
      <c r="A1182">
        <v>64531</v>
      </c>
      <c r="B1182" s="1">
        <v>43495</v>
      </c>
      <c r="C1182" s="1" t="str">
        <f t="shared" si="127"/>
        <v>30-Jan-19</v>
      </c>
      <c r="D1182" s="1" t="str">
        <f t="shared" si="128"/>
        <v>Wednesday</v>
      </c>
      <c r="E1182" s="1" t="str">
        <f t="shared" si="129"/>
        <v>Weekday</v>
      </c>
      <c r="F1182">
        <v>3364</v>
      </c>
      <c r="G1182" t="s">
        <v>568</v>
      </c>
      <c r="H1182" t="s">
        <v>529</v>
      </c>
      <c r="I1182" t="s">
        <v>2</v>
      </c>
      <c r="J1182" t="s">
        <v>3</v>
      </c>
      <c r="K1182" t="s">
        <v>4</v>
      </c>
      <c r="L1182" t="s">
        <v>57</v>
      </c>
      <c r="M1182">
        <v>191</v>
      </c>
      <c r="N1182" t="s">
        <v>65</v>
      </c>
      <c r="O1182" s="2">
        <v>85</v>
      </c>
      <c r="P1182" s="2">
        <v>5</v>
      </c>
      <c r="Q1182" s="2">
        <f t="shared" si="126"/>
        <v>425</v>
      </c>
      <c r="R1182" s="2">
        <v>273.89999399999999</v>
      </c>
      <c r="S1182" s="2">
        <f t="shared" si="130"/>
        <v>151.10000600000001</v>
      </c>
      <c r="T1182" s="2">
        <f t="shared" si="131"/>
        <v>54.779998800000001</v>
      </c>
      <c r="U1182" t="str">
        <f t="shared" si="132"/>
        <v>Jan</v>
      </c>
    </row>
    <row r="1183" spans="1:21" x14ac:dyDescent="0.3">
      <c r="A1183">
        <v>58623</v>
      </c>
      <c r="B1183" s="1">
        <v>43495</v>
      </c>
      <c r="C1183" s="1" t="str">
        <f t="shared" si="127"/>
        <v>30-Jan-19</v>
      </c>
      <c r="D1183" s="1" t="str">
        <f t="shared" si="128"/>
        <v>Wednesday</v>
      </c>
      <c r="E1183" s="1" t="str">
        <f t="shared" si="129"/>
        <v>Weekday</v>
      </c>
      <c r="F1183">
        <v>5088</v>
      </c>
      <c r="G1183" t="s">
        <v>7</v>
      </c>
      <c r="H1183" t="s">
        <v>178</v>
      </c>
      <c r="I1183" t="s">
        <v>2</v>
      </c>
      <c r="J1183" t="s">
        <v>3</v>
      </c>
      <c r="K1183" t="s">
        <v>44</v>
      </c>
      <c r="L1183" t="s">
        <v>85</v>
      </c>
      <c r="M1183">
        <v>502</v>
      </c>
      <c r="N1183" t="s">
        <v>65</v>
      </c>
      <c r="O1183" s="2">
        <v>65</v>
      </c>
      <c r="P1183" s="2">
        <v>2</v>
      </c>
      <c r="Q1183" s="2">
        <f t="shared" si="126"/>
        <v>130</v>
      </c>
      <c r="R1183" s="2">
        <v>67.199996940000005</v>
      </c>
      <c r="S1183" s="2">
        <f t="shared" si="130"/>
        <v>62.800003059999995</v>
      </c>
      <c r="T1183" s="2">
        <f t="shared" si="131"/>
        <v>33.599998470000003</v>
      </c>
      <c r="U1183" t="str">
        <f t="shared" si="132"/>
        <v>Jan</v>
      </c>
    </row>
    <row r="1184" spans="1:21" x14ac:dyDescent="0.3">
      <c r="A1184">
        <v>2203</v>
      </c>
      <c r="B1184" s="1">
        <v>43494</v>
      </c>
      <c r="C1184" s="1" t="str">
        <f t="shared" si="127"/>
        <v>29-Jan-19</v>
      </c>
      <c r="D1184" s="1" t="str">
        <f t="shared" si="128"/>
        <v>Tuesday</v>
      </c>
      <c r="E1184" s="1" t="str">
        <f t="shared" si="129"/>
        <v>Weekday</v>
      </c>
      <c r="F1184">
        <v>7701</v>
      </c>
      <c r="G1184" t="s">
        <v>385</v>
      </c>
      <c r="H1184" t="s">
        <v>30</v>
      </c>
      <c r="I1184" t="s">
        <v>27</v>
      </c>
      <c r="J1184" t="s">
        <v>28</v>
      </c>
      <c r="K1184" t="s">
        <v>44</v>
      </c>
      <c r="L1184" t="s">
        <v>85</v>
      </c>
      <c r="M1184">
        <v>502</v>
      </c>
      <c r="N1184" t="s">
        <v>65</v>
      </c>
      <c r="O1184" s="2">
        <v>65</v>
      </c>
      <c r="P1184" s="2">
        <v>5</v>
      </c>
      <c r="Q1184" s="2">
        <f t="shared" si="126"/>
        <v>325</v>
      </c>
      <c r="R1184" s="2">
        <v>167.99999235000001</v>
      </c>
      <c r="S1184" s="2">
        <f t="shared" si="130"/>
        <v>157.00000764999999</v>
      </c>
      <c r="T1184" s="2">
        <f t="shared" si="131"/>
        <v>33.599998470000003</v>
      </c>
      <c r="U1184" t="str">
        <f t="shared" si="132"/>
        <v>Jan</v>
      </c>
    </row>
    <row r="1185" spans="1:21" x14ac:dyDescent="0.3">
      <c r="A1185">
        <v>68645</v>
      </c>
      <c r="B1185" s="1">
        <v>43494</v>
      </c>
      <c r="C1185" s="1" t="str">
        <f t="shared" si="127"/>
        <v>29-Jan-19</v>
      </c>
      <c r="D1185" s="1" t="str">
        <f t="shared" si="128"/>
        <v>Tuesday</v>
      </c>
      <c r="E1185" s="1" t="str">
        <f t="shared" si="129"/>
        <v>Weekday</v>
      </c>
      <c r="F1185">
        <v>10013</v>
      </c>
      <c r="G1185" t="s">
        <v>7</v>
      </c>
      <c r="H1185" t="s">
        <v>84</v>
      </c>
      <c r="I1185" t="s">
        <v>27</v>
      </c>
      <c r="J1185" t="s">
        <v>3</v>
      </c>
      <c r="K1185" t="s">
        <v>4</v>
      </c>
      <c r="L1185" t="s">
        <v>566</v>
      </c>
      <c r="M1185">
        <v>364</v>
      </c>
      <c r="N1185" t="s">
        <v>1077</v>
      </c>
      <c r="O1185" s="2">
        <v>209.99</v>
      </c>
      <c r="P1185" s="2">
        <v>1</v>
      </c>
      <c r="Q1185" s="2">
        <f t="shared" si="126"/>
        <v>209.99</v>
      </c>
      <c r="R1185" s="2">
        <v>104.4673756</v>
      </c>
      <c r="S1185" s="2">
        <f t="shared" si="130"/>
        <v>105.52262440000001</v>
      </c>
      <c r="T1185" s="2">
        <f t="shared" si="131"/>
        <v>104.4673756</v>
      </c>
      <c r="U1185" t="str">
        <f t="shared" si="132"/>
        <v>Jan</v>
      </c>
    </row>
    <row r="1186" spans="1:21" x14ac:dyDescent="0.3">
      <c r="A1186">
        <v>68645</v>
      </c>
      <c r="B1186" s="1">
        <v>43494</v>
      </c>
      <c r="C1186" s="1" t="str">
        <f t="shared" si="127"/>
        <v>29-Jan-19</v>
      </c>
      <c r="D1186" s="1" t="str">
        <f t="shared" si="128"/>
        <v>Tuesday</v>
      </c>
      <c r="E1186" s="1" t="str">
        <f t="shared" si="129"/>
        <v>Weekday</v>
      </c>
      <c r="F1186">
        <v>10013</v>
      </c>
      <c r="G1186" t="s">
        <v>7</v>
      </c>
      <c r="H1186" t="s">
        <v>84</v>
      </c>
      <c r="I1186" t="s">
        <v>27</v>
      </c>
      <c r="J1186" t="s">
        <v>3</v>
      </c>
      <c r="K1186" t="s">
        <v>4</v>
      </c>
      <c r="L1186" t="s">
        <v>9</v>
      </c>
      <c r="M1186">
        <v>403</v>
      </c>
      <c r="N1186" t="s">
        <v>10</v>
      </c>
      <c r="O1186" s="2">
        <v>133.37</v>
      </c>
      <c r="P1186" s="2">
        <v>1</v>
      </c>
      <c r="Q1186" s="2">
        <f t="shared" si="126"/>
        <v>133.37</v>
      </c>
      <c r="R1186" s="2">
        <v>84.590000149999995</v>
      </c>
      <c r="S1186" s="2">
        <f t="shared" si="130"/>
        <v>48.77999985000001</v>
      </c>
      <c r="T1186" s="2">
        <f t="shared" si="131"/>
        <v>84.590000149999995</v>
      </c>
      <c r="U1186" t="str">
        <f t="shared" si="132"/>
        <v>Jan</v>
      </c>
    </row>
    <row r="1187" spans="1:21" x14ac:dyDescent="0.3">
      <c r="A1187">
        <v>19444</v>
      </c>
      <c r="B1187" s="1">
        <v>43494</v>
      </c>
      <c r="C1187" s="1" t="str">
        <f t="shared" si="127"/>
        <v>29-Jan-19</v>
      </c>
      <c r="D1187" s="1" t="str">
        <f t="shared" si="128"/>
        <v>Tuesday</v>
      </c>
      <c r="E1187" s="1" t="str">
        <f t="shared" si="129"/>
        <v>Weekday</v>
      </c>
      <c r="F1187">
        <v>2916</v>
      </c>
      <c r="G1187" t="s">
        <v>102</v>
      </c>
      <c r="H1187" t="s">
        <v>36</v>
      </c>
      <c r="I1187" t="s">
        <v>27</v>
      </c>
      <c r="J1187" t="s">
        <v>3</v>
      </c>
      <c r="K1187" t="s">
        <v>4</v>
      </c>
      <c r="L1187" t="s">
        <v>85</v>
      </c>
      <c r="M1187">
        <v>502</v>
      </c>
      <c r="N1187" t="s">
        <v>65</v>
      </c>
      <c r="O1187" s="2">
        <v>65</v>
      </c>
      <c r="P1187" s="2">
        <v>4</v>
      </c>
      <c r="Q1187" s="2">
        <f t="shared" si="126"/>
        <v>260</v>
      </c>
      <c r="R1187" s="2">
        <v>134.39999388000001</v>
      </c>
      <c r="S1187" s="2">
        <f t="shared" si="130"/>
        <v>125.60000611999999</v>
      </c>
      <c r="T1187" s="2">
        <f t="shared" si="131"/>
        <v>33.599998470000003</v>
      </c>
      <c r="U1187" t="str">
        <f t="shared" si="132"/>
        <v>Jan</v>
      </c>
    </row>
    <row r="1188" spans="1:21" x14ac:dyDescent="0.3">
      <c r="A1188">
        <v>54446</v>
      </c>
      <c r="B1188" s="1">
        <v>43494</v>
      </c>
      <c r="C1188" s="1" t="str">
        <f t="shared" si="127"/>
        <v>29-Jan-19</v>
      </c>
      <c r="D1188" s="1" t="str">
        <f t="shared" si="128"/>
        <v>Tuesday</v>
      </c>
      <c r="E1188" s="1" t="str">
        <f t="shared" si="129"/>
        <v>Weekday</v>
      </c>
      <c r="F1188">
        <v>12094</v>
      </c>
      <c r="G1188" t="s">
        <v>7</v>
      </c>
      <c r="H1188" t="s">
        <v>50</v>
      </c>
      <c r="I1188" t="s">
        <v>2</v>
      </c>
      <c r="J1188" t="s">
        <v>3</v>
      </c>
      <c r="K1188" t="s">
        <v>44</v>
      </c>
      <c r="L1188" t="s">
        <v>85</v>
      </c>
      <c r="M1188">
        <v>502</v>
      </c>
      <c r="N1188" t="s">
        <v>65</v>
      </c>
      <c r="O1188" s="2">
        <v>65</v>
      </c>
      <c r="P1188" s="2">
        <v>2</v>
      </c>
      <c r="Q1188" s="2">
        <f t="shared" si="126"/>
        <v>130</v>
      </c>
      <c r="R1188" s="2">
        <v>67.199996940000005</v>
      </c>
      <c r="S1188" s="2">
        <f t="shared" si="130"/>
        <v>62.800003059999995</v>
      </c>
      <c r="T1188" s="2">
        <f t="shared" si="131"/>
        <v>33.599998470000003</v>
      </c>
      <c r="U1188" t="str">
        <f t="shared" si="132"/>
        <v>Jan</v>
      </c>
    </row>
    <row r="1189" spans="1:21" x14ac:dyDescent="0.3">
      <c r="A1189">
        <v>68700</v>
      </c>
      <c r="B1189" s="1">
        <v>43494</v>
      </c>
      <c r="C1189" s="1" t="str">
        <f t="shared" si="127"/>
        <v>29-Jan-19</v>
      </c>
      <c r="D1189" s="1" t="str">
        <f t="shared" si="128"/>
        <v>Tuesday</v>
      </c>
      <c r="E1189" s="1" t="str">
        <f t="shared" si="129"/>
        <v>Weekday</v>
      </c>
      <c r="F1189">
        <v>11078</v>
      </c>
      <c r="G1189" t="s">
        <v>825</v>
      </c>
      <c r="H1189" t="s">
        <v>826</v>
      </c>
      <c r="I1189" t="s">
        <v>2</v>
      </c>
      <c r="J1189" t="s">
        <v>3</v>
      </c>
      <c r="K1189" t="s">
        <v>44</v>
      </c>
      <c r="L1189" t="s">
        <v>42</v>
      </c>
      <c r="M1189">
        <v>365</v>
      </c>
      <c r="N1189" t="s">
        <v>10</v>
      </c>
      <c r="O1189" s="2">
        <v>94.75</v>
      </c>
      <c r="P1189" s="2">
        <v>4</v>
      </c>
      <c r="Q1189" s="2">
        <f t="shared" si="126"/>
        <v>379</v>
      </c>
      <c r="R1189" s="2">
        <v>122.2799988</v>
      </c>
      <c r="S1189" s="2">
        <f t="shared" si="130"/>
        <v>256.72000120000001</v>
      </c>
      <c r="T1189" s="2">
        <f t="shared" si="131"/>
        <v>30.5699997</v>
      </c>
      <c r="U1189" t="str">
        <f t="shared" si="132"/>
        <v>Jan</v>
      </c>
    </row>
    <row r="1190" spans="1:21" x14ac:dyDescent="0.3">
      <c r="A1190">
        <v>64451</v>
      </c>
      <c r="B1190" s="1">
        <v>43494</v>
      </c>
      <c r="C1190" s="1" t="str">
        <f t="shared" si="127"/>
        <v>29-Jan-19</v>
      </c>
      <c r="D1190" s="1" t="str">
        <f t="shared" si="128"/>
        <v>Tuesday</v>
      </c>
      <c r="E1190" s="1" t="str">
        <f t="shared" si="129"/>
        <v>Weekday</v>
      </c>
      <c r="F1190">
        <v>4210</v>
      </c>
      <c r="G1190" t="s">
        <v>827</v>
      </c>
      <c r="H1190" t="s">
        <v>239</v>
      </c>
      <c r="I1190" t="s">
        <v>2</v>
      </c>
      <c r="J1190" t="s">
        <v>3</v>
      </c>
      <c r="K1190" t="s">
        <v>4</v>
      </c>
      <c r="L1190" t="s">
        <v>57</v>
      </c>
      <c r="M1190">
        <v>191</v>
      </c>
      <c r="N1190" t="s">
        <v>65</v>
      </c>
      <c r="O1190" s="2">
        <v>85</v>
      </c>
      <c r="P1190" s="2">
        <v>5</v>
      </c>
      <c r="Q1190" s="2">
        <f t="shared" si="126"/>
        <v>425</v>
      </c>
      <c r="R1190" s="2">
        <v>273.89999399999999</v>
      </c>
      <c r="S1190" s="2">
        <f t="shared" si="130"/>
        <v>151.10000600000001</v>
      </c>
      <c r="T1190" s="2">
        <f t="shared" si="131"/>
        <v>54.779998800000001</v>
      </c>
      <c r="U1190" t="str">
        <f t="shared" si="132"/>
        <v>Jan</v>
      </c>
    </row>
    <row r="1191" spans="1:21" x14ac:dyDescent="0.3">
      <c r="A1191">
        <v>60567</v>
      </c>
      <c r="B1191" s="1">
        <v>43493</v>
      </c>
      <c r="C1191" s="1" t="str">
        <f t="shared" si="127"/>
        <v>28-Jan-19</v>
      </c>
      <c r="D1191" s="1" t="str">
        <f t="shared" si="128"/>
        <v>Monday</v>
      </c>
      <c r="E1191" s="1" t="str">
        <f t="shared" si="129"/>
        <v>Weekday</v>
      </c>
      <c r="F1191">
        <v>8517</v>
      </c>
      <c r="G1191" t="s">
        <v>7</v>
      </c>
      <c r="H1191" t="s">
        <v>26</v>
      </c>
      <c r="I1191" t="s">
        <v>27</v>
      </c>
      <c r="J1191" t="s">
        <v>28</v>
      </c>
      <c r="K1191" t="s">
        <v>44</v>
      </c>
      <c r="L1191" t="s">
        <v>85</v>
      </c>
      <c r="M1191">
        <v>502</v>
      </c>
      <c r="N1191" t="s">
        <v>65</v>
      </c>
      <c r="O1191" s="2">
        <v>65</v>
      </c>
      <c r="P1191" s="2">
        <v>5</v>
      </c>
      <c r="Q1191" s="2">
        <f t="shared" si="126"/>
        <v>325</v>
      </c>
      <c r="R1191" s="2">
        <v>167.99999235000001</v>
      </c>
      <c r="S1191" s="2">
        <f t="shared" si="130"/>
        <v>157.00000764999999</v>
      </c>
      <c r="T1191" s="2">
        <f t="shared" si="131"/>
        <v>33.599998470000003</v>
      </c>
      <c r="U1191" t="str">
        <f t="shared" si="132"/>
        <v>Jan</v>
      </c>
    </row>
    <row r="1192" spans="1:21" x14ac:dyDescent="0.3">
      <c r="A1192">
        <v>64362</v>
      </c>
      <c r="B1192" s="1">
        <v>43493</v>
      </c>
      <c r="C1192" s="1" t="str">
        <f t="shared" si="127"/>
        <v>28-Jan-19</v>
      </c>
      <c r="D1192" s="1" t="str">
        <f t="shared" si="128"/>
        <v>Monday</v>
      </c>
      <c r="E1192" s="1" t="str">
        <f t="shared" si="129"/>
        <v>Weekday</v>
      </c>
      <c r="F1192">
        <v>2123</v>
      </c>
      <c r="G1192" t="s">
        <v>828</v>
      </c>
      <c r="H1192" t="s">
        <v>30</v>
      </c>
      <c r="I1192" t="s">
        <v>27</v>
      </c>
      <c r="J1192" t="s">
        <v>28</v>
      </c>
      <c r="K1192" t="s">
        <v>4</v>
      </c>
      <c r="L1192" t="s">
        <v>31</v>
      </c>
      <c r="M1192">
        <v>957</v>
      </c>
      <c r="N1192" t="s">
        <v>32</v>
      </c>
      <c r="O1192" s="2">
        <v>80</v>
      </c>
      <c r="P1192" s="2">
        <v>1</v>
      </c>
      <c r="Q1192" s="2">
        <f t="shared" si="126"/>
        <v>80</v>
      </c>
      <c r="R1192" s="2">
        <v>47.430000309999997</v>
      </c>
      <c r="S1192" s="2">
        <f t="shared" si="130"/>
        <v>32.569999690000003</v>
      </c>
      <c r="T1192" s="2">
        <f t="shared" si="131"/>
        <v>47.430000309999997</v>
      </c>
      <c r="U1192" t="str">
        <f t="shared" si="132"/>
        <v>Jan</v>
      </c>
    </row>
    <row r="1193" spans="1:21" x14ac:dyDescent="0.3">
      <c r="A1193">
        <v>58239</v>
      </c>
      <c r="B1193" s="1">
        <v>43493</v>
      </c>
      <c r="C1193" s="1" t="str">
        <f t="shared" si="127"/>
        <v>28-Jan-19</v>
      </c>
      <c r="D1193" s="1" t="str">
        <f t="shared" si="128"/>
        <v>Monday</v>
      </c>
      <c r="E1193" s="1" t="str">
        <f t="shared" si="129"/>
        <v>Weekday</v>
      </c>
      <c r="F1193">
        <v>10166</v>
      </c>
      <c r="G1193" t="s">
        <v>7</v>
      </c>
      <c r="H1193" t="s">
        <v>84</v>
      </c>
      <c r="I1193" t="s">
        <v>27</v>
      </c>
      <c r="J1193" t="s">
        <v>3</v>
      </c>
      <c r="K1193" t="s">
        <v>4</v>
      </c>
      <c r="L1193" t="s">
        <v>57</v>
      </c>
      <c r="M1193">
        <v>191</v>
      </c>
      <c r="N1193" t="s">
        <v>65</v>
      </c>
      <c r="O1193" s="2">
        <v>85</v>
      </c>
      <c r="P1193" s="2">
        <v>4</v>
      </c>
      <c r="Q1193" s="2">
        <f t="shared" si="126"/>
        <v>340</v>
      </c>
      <c r="R1193" s="2">
        <v>219.11999520000001</v>
      </c>
      <c r="S1193" s="2">
        <f t="shared" si="130"/>
        <v>120.88000479999999</v>
      </c>
      <c r="T1193" s="2">
        <f t="shared" si="131"/>
        <v>54.779998800000001</v>
      </c>
      <c r="U1193" t="str">
        <f t="shared" si="132"/>
        <v>Jan</v>
      </c>
    </row>
    <row r="1194" spans="1:21" x14ac:dyDescent="0.3">
      <c r="A1194">
        <v>49622</v>
      </c>
      <c r="B1194" s="1">
        <v>43493</v>
      </c>
      <c r="C1194" s="1" t="str">
        <f t="shared" si="127"/>
        <v>28-Jan-19</v>
      </c>
      <c r="D1194" s="1" t="str">
        <f t="shared" si="128"/>
        <v>Monday</v>
      </c>
      <c r="E1194" s="1" t="str">
        <f t="shared" si="129"/>
        <v>Weekday</v>
      </c>
      <c r="F1194">
        <v>7112</v>
      </c>
      <c r="G1194" t="s">
        <v>796</v>
      </c>
      <c r="H1194" t="s">
        <v>108</v>
      </c>
      <c r="I1194" t="s">
        <v>27</v>
      </c>
      <c r="J1194" t="s">
        <v>3</v>
      </c>
      <c r="K1194" t="s">
        <v>4</v>
      </c>
      <c r="L1194" t="s">
        <v>109</v>
      </c>
      <c r="M1194">
        <v>627</v>
      </c>
      <c r="N1194" t="s">
        <v>6</v>
      </c>
      <c r="O1194" s="2">
        <v>165</v>
      </c>
      <c r="P1194" s="2">
        <v>4</v>
      </c>
      <c r="Q1194" s="2">
        <f t="shared" si="126"/>
        <v>660</v>
      </c>
      <c r="R1194" s="2">
        <v>490.9200136</v>
      </c>
      <c r="S1194" s="2">
        <f t="shared" si="130"/>
        <v>169.0799864</v>
      </c>
      <c r="T1194" s="2">
        <f t="shared" si="131"/>
        <v>122.7300034</v>
      </c>
      <c r="U1194" t="str">
        <f t="shared" si="132"/>
        <v>Jan</v>
      </c>
    </row>
    <row r="1195" spans="1:21" x14ac:dyDescent="0.3">
      <c r="A1195">
        <v>2937</v>
      </c>
      <c r="B1195" s="1">
        <v>43493</v>
      </c>
      <c r="C1195" s="1" t="str">
        <f t="shared" si="127"/>
        <v>28-Jan-19</v>
      </c>
      <c r="D1195" s="1" t="str">
        <f t="shared" si="128"/>
        <v>Monday</v>
      </c>
      <c r="E1195" s="1" t="str">
        <f t="shared" si="129"/>
        <v>Weekday</v>
      </c>
      <c r="F1195">
        <v>10860</v>
      </c>
      <c r="G1195" t="s">
        <v>362</v>
      </c>
      <c r="H1195" t="s">
        <v>704</v>
      </c>
      <c r="I1195" t="s">
        <v>2</v>
      </c>
      <c r="J1195" t="s">
        <v>3</v>
      </c>
      <c r="K1195" t="s">
        <v>44</v>
      </c>
      <c r="L1195" t="s">
        <v>85</v>
      </c>
      <c r="M1195">
        <v>502</v>
      </c>
      <c r="N1195" t="s">
        <v>65</v>
      </c>
      <c r="O1195" s="2">
        <v>65</v>
      </c>
      <c r="P1195" s="2">
        <v>2</v>
      </c>
      <c r="Q1195" s="2">
        <f t="shared" si="126"/>
        <v>130</v>
      </c>
      <c r="R1195" s="2">
        <v>67.199996940000005</v>
      </c>
      <c r="S1195" s="2">
        <f t="shared" si="130"/>
        <v>62.800003059999995</v>
      </c>
      <c r="T1195" s="2">
        <f t="shared" si="131"/>
        <v>33.599998470000003</v>
      </c>
      <c r="U1195" t="str">
        <f t="shared" si="132"/>
        <v>Jan</v>
      </c>
    </row>
    <row r="1196" spans="1:21" x14ac:dyDescent="0.3">
      <c r="A1196">
        <v>62336</v>
      </c>
      <c r="B1196" s="1">
        <v>43493</v>
      </c>
      <c r="C1196" s="1" t="str">
        <f t="shared" si="127"/>
        <v>28-Jan-19</v>
      </c>
      <c r="D1196" s="1" t="str">
        <f t="shared" si="128"/>
        <v>Monday</v>
      </c>
      <c r="E1196" s="1" t="str">
        <f t="shared" si="129"/>
        <v>Weekday</v>
      </c>
      <c r="F1196">
        <v>9385</v>
      </c>
      <c r="G1196" t="s">
        <v>634</v>
      </c>
      <c r="H1196" t="s">
        <v>829</v>
      </c>
      <c r="I1196" t="s">
        <v>2</v>
      </c>
      <c r="J1196" t="s">
        <v>3</v>
      </c>
      <c r="K1196" t="s">
        <v>4</v>
      </c>
      <c r="L1196" t="s">
        <v>57</v>
      </c>
      <c r="M1196">
        <v>191</v>
      </c>
      <c r="N1196" t="s">
        <v>65</v>
      </c>
      <c r="O1196" s="2">
        <v>85</v>
      </c>
      <c r="P1196" s="2">
        <v>5</v>
      </c>
      <c r="Q1196" s="2">
        <f t="shared" si="126"/>
        <v>425</v>
      </c>
      <c r="R1196" s="2">
        <v>273.89999399999999</v>
      </c>
      <c r="S1196" s="2">
        <f t="shared" si="130"/>
        <v>151.10000600000001</v>
      </c>
      <c r="T1196" s="2">
        <f t="shared" si="131"/>
        <v>54.779998800000001</v>
      </c>
      <c r="U1196" t="str">
        <f t="shared" si="132"/>
        <v>Jan</v>
      </c>
    </row>
    <row r="1197" spans="1:21" x14ac:dyDescent="0.3">
      <c r="A1197">
        <v>55636</v>
      </c>
      <c r="B1197" s="1">
        <v>43492</v>
      </c>
      <c r="C1197" s="1" t="str">
        <f t="shared" si="127"/>
        <v>27-Jan-19</v>
      </c>
      <c r="D1197" s="1" t="str">
        <f t="shared" si="128"/>
        <v>Sunday</v>
      </c>
      <c r="E1197" s="1" t="str">
        <f t="shared" si="129"/>
        <v>Weekend</v>
      </c>
      <c r="F1197">
        <v>5011</v>
      </c>
      <c r="G1197" t="s">
        <v>88</v>
      </c>
      <c r="H1197" t="s">
        <v>30</v>
      </c>
      <c r="I1197" t="s">
        <v>27</v>
      </c>
      <c r="J1197" t="s">
        <v>28</v>
      </c>
      <c r="K1197" t="s">
        <v>44</v>
      </c>
      <c r="L1197" t="s">
        <v>470</v>
      </c>
      <c r="M1197">
        <v>565</v>
      </c>
      <c r="N1197" t="s">
        <v>10</v>
      </c>
      <c r="O1197" s="2">
        <v>70</v>
      </c>
      <c r="P1197" s="2">
        <v>5</v>
      </c>
      <c r="Q1197" s="2">
        <f t="shared" si="126"/>
        <v>350</v>
      </c>
      <c r="R1197" s="2">
        <v>195.75000764999999</v>
      </c>
      <c r="S1197" s="2">
        <f t="shared" si="130"/>
        <v>154.24999235000001</v>
      </c>
      <c r="T1197" s="2">
        <f t="shared" si="131"/>
        <v>39.150001529999997</v>
      </c>
      <c r="U1197" t="str">
        <f t="shared" si="132"/>
        <v>Jan</v>
      </c>
    </row>
    <row r="1198" spans="1:21" x14ac:dyDescent="0.3">
      <c r="A1198">
        <v>58034</v>
      </c>
      <c r="B1198" s="1">
        <v>43492</v>
      </c>
      <c r="C1198" s="1" t="str">
        <f t="shared" si="127"/>
        <v>27-Jan-19</v>
      </c>
      <c r="D1198" s="1" t="str">
        <f t="shared" si="128"/>
        <v>Sunday</v>
      </c>
      <c r="E1198" s="1" t="str">
        <f t="shared" si="129"/>
        <v>Weekend</v>
      </c>
      <c r="F1198">
        <v>6277</v>
      </c>
      <c r="G1198" t="s">
        <v>7</v>
      </c>
      <c r="H1198" t="s">
        <v>30</v>
      </c>
      <c r="I1198" t="s">
        <v>27</v>
      </c>
      <c r="J1198" t="s">
        <v>28</v>
      </c>
      <c r="K1198" t="s">
        <v>44</v>
      </c>
      <c r="L1198" t="s">
        <v>57</v>
      </c>
      <c r="M1198">
        <v>191</v>
      </c>
      <c r="N1198" t="s">
        <v>65</v>
      </c>
      <c r="O1198" s="2">
        <v>85</v>
      </c>
      <c r="P1198" s="2">
        <v>5</v>
      </c>
      <c r="Q1198" s="2">
        <f t="shared" si="126"/>
        <v>425</v>
      </c>
      <c r="R1198" s="2">
        <v>273.89999399999999</v>
      </c>
      <c r="S1198" s="2">
        <f t="shared" si="130"/>
        <v>151.10000600000001</v>
      </c>
      <c r="T1198" s="2">
        <f t="shared" si="131"/>
        <v>54.779998800000001</v>
      </c>
      <c r="U1198" t="str">
        <f t="shared" si="132"/>
        <v>Jan</v>
      </c>
    </row>
    <row r="1199" spans="1:21" x14ac:dyDescent="0.3">
      <c r="A1199">
        <v>66423</v>
      </c>
      <c r="B1199" s="1">
        <v>43492</v>
      </c>
      <c r="C1199" s="1" t="str">
        <f t="shared" si="127"/>
        <v>27-Jan-19</v>
      </c>
      <c r="D1199" s="1" t="str">
        <f t="shared" si="128"/>
        <v>Sunday</v>
      </c>
      <c r="E1199" s="1" t="str">
        <f t="shared" si="129"/>
        <v>Weekend</v>
      </c>
      <c r="F1199">
        <v>6346</v>
      </c>
      <c r="G1199" t="s">
        <v>677</v>
      </c>
      <c r="H1199" t="s">
        <v>30</v>
      </c>
      <c r="I1199" t="s">
        <v>27</v>
      </c>
      <c r="J1199" t="s">
        <v>28</v>
      </c>
      <c r="K1199" t="s">
        <v>29</v>
      </c>
      <c r="L1199" t="s">
        <v>9</v>
      </c>
      <c r="M1199">
        <v>403</v>
      </c>
      <c r="N1199" t="s">
        <v>10</v>
      </c>
      <c r="O1199" s="2">
        <v>133.37</v>
      </c>
      <c r="P1199" s="2">
        <v>1</v>
      </c>
      <c r="Q1199" s="2">
        <f t="shared" si="126"/>
        <v>133.37</v>
      </c>
      <c r="R1199" s="2">
        <v>84.590000149999995</v>
      </c>
      <c r="S1199" s="2">
        <f t="shared" si="130"/>
        <v>48.77999985000001</v>
      </c>
      <c r="T1199" s="2">
        <f t="shared" si="131"/>
        <v>84.590000149999995</v>
      </c>
      <c r="U1199" t="str">
        <f t="shared" si="132"/>
        <v>Jan</v>
      </c>
    </row>
    <row r="1200" spans="1:21" x14ac:dyDescent="0.3">
      <c r="A1200">
        <v>66411</v>
      </c>
      <c r="B1200" s="1">
        <v>43492</v>
      </c>
      <c r="C1200" s="1" t="str">
        <f t="shared" si="127"/>
        <v>27-Jan-19</v>
      </c>
      <c r="D1200" s="1" t="str">
        <f t="shared" si="128"/>
        <v>Sunday</v>
      </c>
      <c r="E1200" s="1" t="str">
        <f t="shared" si="129"/>
        <v>Weekend</v>
      </c>
      <c r="F1200">
        <v>8348</v>
      </c>
      <c r="G1200" t="s">
        <v>535</v>
      </c>
      <c r="H1200" t="s">
        <v>30</v>
      </c>
      <c r="I1200" t="s">
        <v>27</v>
      </c>
      <c r="J1200" t="s">
        <v>28</v>
      </c>
      <c r="K1200" t="s">
        <v>29</v>
      </c>
      <c r="L1200" t="s">
        <v>9</v>
      </c>
      <c r="M1200">
        <v>403</v>
      </c>
      <c r="N1200" t="s">
        <v>10</v>
      </c>
      <c r="O1200" s="2">
        <v>133.37</v>
      </c>
      <c r="P1200" s="2">
        <v>1</v>
      </c>
      <c r="Q1200" s="2">
        <f t="shared" si="126"/>
        <v>133.37</v>
      </c>
      <c r="R1200" s="2">
        <v>84.590000149999995</v>
      </c>
      <c r="S1200" s="2">
        <f t="shared" si="130"/>
        <v>48.77999985000001</v>
      </c>
      <c r="T1200" s="2">
        <f t="shared" si="131"/>
        <v>84.590000149999995</v>
      </c>
      <c r="U1200" t="str">
        <f t="shared" si="132"/>
        <v>Jan</v>
      </c>
    </row>
    <row r="1201" spans="1:21" x14ac:dyDescent="0.3">
      <c r="A1201">
        <v>60146</v>
      </c>
      <c r="B1201" s="1">
        <v>43492</v>
      </c>
      <c r="C1201" s="1" t="str">
        <f t="shared" si="127"/>
        <v>27-Jan-19</v>
      </c>
      <c r="D1201" s="1" t="str">
        <f t="shared" si="128"/>
        <v>Sunday</v>
      </c>
      <c r="E1201" s="1" t="str">
        <f t="shared" si="129"/>
        <v>Weekend</v>
      </c>
      <c r="F1201">
        <v>9528</v>
      </c>
      <c r="G1201" t="s">
        <v>830</v>
      </c>
      <c r="H1201" t="s">
        <v>30</v>
      </c>
      <c r="I1201" t="s">
        <v>27</v>
      </c>
      <c r="J1201" t="s">
        <v>28</v>
      </c>
      <c r="K1201" t="s">
        <v>44</v>
      </c>
      <c r="L1201" t="s">
        <v>57</v>
      </c>
      <c r="M1201">
        <v>191</v>
      </c>
      <c r="N1201" t="s">
        <v>65</v>
      </c>
      <c r="O1201" s="2">
        <v>85</v>
      </c>
      <c r="P1201" s="2">
        <v>5</v>
      </c>
      <c r="Q1201" s="2">
        <f t="shared" si="126"/>
        <v>425</v>
      </c>
      <c r="R1201" s="2">
        <v>273.89999399999999</v>
      </c>
      <c r="S1201" s="2">
        <f t="shared" si="130"/>
        <v>151.10000600000001</v>
      </c>
      <c r="T1201" s="2">
        <f t="shared" si="131"/>
        <v>54.779998800000001</v>
      </c>
      <c r="U1201" t="str">
        <f t="shared" si="132"/>
        <v>Jan</v>
      </c>
    </row>
    <row r="1202" spans="1:21" x14ac:dyDescent="0.3">
      <c r="A1202">
        <v>8123</v>
      </c>
      <c r="B1202" s="1">
        <v>43492</v>
      </c>
      <c r="C1202" s="1" t="str">
        <f t="shared" si="127"/>
        <v>27-Jan-19</v>
      </c>
      <c r="D1202" s="1" t="str">
        <f t="shared" si="128"/>
        <v>Sunday</v>
      </c>
      <c r="E1202" s="1" t="str">
        <f t="shared" si="129"/>
        <v>Weekend</v>
      </c>
      <c r="F1202">
        <v>11290</v>
      </c>
      <c r="G1202" t="s">
        <v>7</v>
      </c>
      <c r="H1202" t="s">
        <v>30</v>
      </c>
      <c r="I1202" t="s">
        <v>27</v>
      </c>
      <c r="J1202" t="s">
        <v>28</v>
      </c>
      <c r="K1202" t="s">
        <v>44</v>
      </c>
      <c r="L1202" t="s">
        <v>85</v>
      </c>
      <c r="M1202">
        <v>502</v>
      </c>
      <c r="N1202" t="s">
        <v>65</v>
      </c>
      <c r="O1202" s="2">
        <v>65</v>
      </c>
      <c r="P1202" s="2">
        <v>5</v>
      </c>
      <c r="Q1202" s="2">
        <f t="shared" si="126"/>
        <v>325</v>
      </c>
      <c r="R1202" s="2">
        <v>167.99999235000001</v>
      </c>
      <c r="S1202" s="2">
        <f t="shared" si="130"/>
        <v>157.00000764999999</v>
      </c>
      <c r="T1202" s="2">
        <f t="shared" si="131"/>
        <v>33.599998470000003</v>
      </c>
      <c r="U1202" t="str">
        <f t="shared" si="132"/>
        <v>Jan</v>
      </c>
    </row>
    <row r="1203" spans="1:21" x14ac:dyDescent="0.3">
      <c r="A1203">
        <v>51911</v>
      </c>
      <c r="B1203" s="1">
        <v>43492</v>
      </c>
      <c r="C1203" s="1" t="str">
        <f t="shared" si="127"/>
        <v>27-Jan-19</v>
      </c>
      <c r="D1203" s="1" t="str">
        <f t="shared" si="128"/>
        <v>Sunday</v>
      </c>
      <c r="E1203" s="1" t="str">
        <f t="shared" si="129"/>
        <v>Weekend</v>
      </c>
      <c r="F1203">
        <v>11339</v>
      </c>
      <c r="G1203" t="s">
        <v>391</v>
      </c>
      <c r="H1203" t="s">
        <v>63</v>
      </c>
      <c r="I1203" t="s">
        <v>27</v>
      </c>
      <c r="J1203" t="s">
        <v>3</v>
      </c>
      <c r="K1203" t="s">
        <v>4</v>
      </c>
      <c r="L1203" t="s">
        <v>57</v>
      </c>
      <c r="M1203">
        <v>191</v>
      </c>
      <c r="N1203" t="s">
        <v>65</v>
      </c>
      <c r="O1203" s="2">
        <v>85</v>
      </c>
      <c r="P1203" s="2">
        <v>4</v>
      </c>
      <c r="Q1203" s="2">
        <f t="shared" si="126"/>
        <v>340</v>
      </c>
      <c r="R1203" s="2">
        <v>219.11999520000001</v>
      </c>
      <c r="S1203" s="2">
        <f t="shared" si="130"/>
        <v>120.88000479999999</v>
      </c>
      <c r="T1203" s="2">
        <f t="shared" si="131"/>
        <v>54.779998800000001</v>
      </c>
      <c r="U1203" t="str">
        <f t="shared" si="132"/>
        <v>Jan</v>
      </c>
    </row>
    <row r="1204" spans="1:21" x14ac:dyDescent="0.3">
      <c r="A1204">
        <v>13736</v>
      </c>
      <c r="B1204" s="1">
        <v>43492</v>
      </c>
      <c r="C1204" s="1" t="str">
        <f t="shared" si="127"/>
        <v>27-Jan-19</v>
      </c>
      <c r="D1204" s="1" t="str">
        <f t="shared" si="128"/>
        <v>Sunday</v>
      </c>
      <c r="E1204" s="1" t="str">
        <f t="shared" si="129"/>
        <v>Weekend</v>
      </c>
      <c r="F1204">
        <v>1086</v>
      </c>
      <c r="G1204" t="s">
        <v>7</v>
      </c>
      <c r="H1204" t="s">
        <v>36</v>
      </c>
      <c r="I1204" t="s">
        <v>27</v>
      </c>
      <c r="J1204" t="s">
        <v>3</v>
      </c>
      <c r="K1204" t="s">
        <v>4</v>
      </c>
      <c r="L1204" t="s">
        <v>85</v>
      </c>
      <c r="M1204">
        <v>502</v>
      </c>
      <c r="N1204" t="s">
        <v>65</v>
      </c>
      <c r="O1204" s="2">
        <v>65</v>
      </c>
      <c r="P1204" s="2">
        <v>4</v>
      </c>
      <c r="Q1204" s="2">
        <f t="shared" si="126"/>
        <v>260</v>
      </c>
      <c r="R1204" s="2">
        <v>134.39999388000001</v>
      </c>
      <c r="S1204" s="2">
        <f t="shared" si="130"/>
        <v>125.60000611999999</v>
      </c>
      <c r="T1204" s="2">
        <f t="shared" si="131"/>
        <v>33.599998470000003</v>
      </c>
      <c r="U1204" t="str">
        <f t="shared" si="132"/>
        <v>Jan</v>
      </c>
    </row>
    <row r="1205" spans="1:21" x14ac:dyDescent="0.3">
      <c r="A1205">
        <v>62260</v>
      </c>
      <c r="B1205" s="1">
        <v>43492</v>
      </c>
      <c r="C1205" s="1" t="str">
        <f t="shared" si="127"/>
        <v>27-Jan-19</v>
      </c>
      <c r="D1205" s="1" t="str">
        <f t="shared" si="128"/>
        <v>Sunday</v>
      </c>
      <c r="E1205" s="1" t="str">
        <f t="shared" si="129"/>
        <v>Weekend</v>
      </c>
      <c r="F1205">
        <v>9341</v>
      </c>
      <c r="G1205" t="s">
        <v>409</v>
      </c>
      <c r="H1205" t="s">
        <v>18</v>
      </c>
      <c r="I1205" t="s">
        <v>2</v>
      </c>
      <c r="J1205" t="s">
        <v>3</v>
      </c>
      <c r="K1205" t="s">
        <v>4</v>
      </c>
      <c r="L1205" t="s">
        <v>42</v>
      </c>
      <c r="M1205">
        <v>365</v>
      </c>
      <c r="N1205" t="s">
        <v>10</v>
      </c>
      <c r="O1205" s="2">
        <v>94.75</v>
      </c>
      <c r="P1205" s="2">
        <v>5</v>
      </c>
      <c r="Q1205" s="2">
        <f t="shared" si="126"/>
        <v>473.75</v>
      </c>
      <c r="R1205" s="2">
        <v>152.8499985</v>
      </c>
      <c r="S1205" s="2">
        <f t="shared" si="130"/>
        <v>320.90000150000003</v>
      </c>
      <c r="T1205" s="2">
        <f t="shared" si="131"/>
        <v>30.5699997</v>
      </c>
      <c r="U1205" t="str">
        <f t="shared" si="132"/>
        <v>Jan</v>
      </c>
    </row>
    <row r="1206" spans="1:21" x14ac:dyDescent="0.3">
      <c r="A1206">
        <v>51865</v>
      </c>
      <c r="B1206" s="1">
        <v>43492</v>
      </c>
      <c r="C1206" s="1" t="str">
        <f t="shared" si="127"/>
        <v>27-Jan-19</v>
      </c>
      <c r="D1206" s="1" t="str">
        <f t="shared" si="128"/>
        <v>Sunday</v>
      </c>
      <c r="E1206" s="1" t="str">
        <f t="shared" si="129"/>
        <v>Weekend</v>
      </c>
      <c r="F1206">
        <v>12431</v>
      </c>
      <c r="G1206" t="s">
        <v>350</v>
      </c>
      <c r="H1206" t="s">
        <v>831</v>
      </c>
      <c r="I1206" t="s">
        <v>2</v>
      </c>
      <c r="J1206" t="s">
        <v>3</v>
      </c>
      <c r="K1206" t="s">
        <v>44</v>
      </c>
      <c r="L1206" t="s">
        <v>42</v>
      </c>
      <c r="M1206">
        <v>365</v>
      </c>
      <c r="N1206" t="s">
        <v>10</v>
      </c>
      <c r="O1206" s="2">
        <v>94.75</v>
      </c>
      <c r="P1206" s="2">
        <v>2</v>
      </c>
      <c r="Q1206" s="2">
        <f t="shared" si="126"/>
        <v>189.5</v>
      </c>
      <c r="R1206" s="2">
        <v>61.139999400000001</v>
      </c>
      <c r="S1206" s="2">
        <f t="shared" si="130"/>
        <v>128.36000060000001</v>
      </c>
      <c r="T1206" s="2">
        <f t="shared" si="131"/>
        <v>30.5699997</v>
      </c>
      <c r="U1206" t="str">
        <f t="shared" si="132"/>
        <v>Jan</v>
      </c>
    </row>
    <row r="1207" spans="1:21" x14ac:dyDescent="0.3">
      <c r="A1207">
        <v>10502</v>
      </c>
      <c r="B1207" s="1">
        <v>43492</v>
      </c>
      <c r="C1207" s="1" t="str">
        <f t="shared" si="127"/>
        <v>27-Jan-19</v>
      </c>
      <c r="D1207" s="1" t="str">
        <f t="shared" si="128"/>
        <v>Sunday</v>
      </c>
      <c r="E1207" s="1" t="str">
        <f t="shared" si="129"/>
        <v>Weekend</v>
      </c>
      <c r="F1207">
        <v>3942</v>
      </c>
      <c r="G1207" t="s">
        <v>7</v>
      </c>
      <c r="H1207" t="s">
        <v>34</v>
      </c>
      <c r="I1207" t="s">
        <v>2</v>
      </c>
      <c r="J1207" t="s">
        <v>3</v>
      </c>
      <c r="K1207" t="s">
        <v>4</v>
      </c>
      <c r="L1207" t="s">
        <v>42</v>
      </c>
      <c r="M1207">
        <v>365</v>
      </c>
      <c r="N1207" t="s">
        <v>10</v>
      </c>
      <c r="O1207" s="2">
        <v>94.75</v>
      </c>
      <c r="P1207" s="2">
        <v>5</v>
      </c>
      <c r="Q1207" s="2">
        <f t="shared" si="126"/>
        <v>473.75</v>
      </c>
      <c r="R1207" s="2">
        <v>152.8499985</v>
      </c>
      <c r="S1207" s="2">
        <f t="shared" si="130"/>
        <v>320.90000150000003</v>
      </c>
      <c r="T1207" s="2">
        <f t="shared" si="131"/>
        <v>30.5699997</v>
      </c>
      <c r="U1207" t="str">
        <f t="shared" si="132"/>
        <v>Jan</v>
      </c>
    </row>
    <row r="1208" spans="1:21" x14ac:dyDescent="0.3">
      <c r="A1208">
        <v>62237</v>
      </c>
      <c r="B1208" s="1">
        <v>43492</v>
      </c>
      <c r="C1208" s="1" t="str">
        <f t="shared" si="127"/>
        <v>27-Jan-19</v>
      </c>
      <c r="D1208" s="1" t="str">
        <f t="shared" si="128"/>
        <v>Sunday</v>
      </c>
      <c r="E1208" s="1" t="str">
        <f t="shared" si="129"/>
        <v>Weekend</v>
      </c>
      <c r="F1208">
        <v>6758</v>
      </c>
      <c r="G1208" t="s">
        <v>372</v>
      </c>
      <c r="H1208" t="s">
        <v>554</v>
      </c>
      <c r="I1208" t="s">
        <v>2</v>
      </c>
      <c r="J1208" t="s">
        <v>3</v>
      </c>
      <c r="K1208" t="s">
        <v>4</v>
      </c>
      <c r="L1208" t="s">
        <v>42</v>
      </c>
      <c r="M1208">
        <v>365</v>
      </c>
      <c r="N1208" t="s">
        <v>10</v>
      </c>
      <c r="O1208" s="2">
        <v>94.75</v>
      </c>
      <c r="P1208" s="2">
        <v>5</v>
      </c>
      <c r="Q1208" s="2">
        <f t="shared" si="126"/>
        <v>473.75</v>
      </c>
      <c r="R1208" s="2">
        <v>152.8499985</v>
      </c>
      <c r="S1208" s="2">
        <f t="shared" si="130"/>
        <v>320.90000150000003</v>
      </c>
      <c r="T1208" s="2">
        <f t="shared" si="131"/>
        <v>30.5699997</v>
      </c>
      <c r="U1208" t="str">
        <f t="shared" si="132"/>
        <v>Jan</v>
      </c>
    </row>
    <row r="1209" spans="1:21" x14ac:dyDescent="0.3">
      <c r="A1209">
        <v>8410</v>
      </c>
      <c r="B1209" s="1">
        <v>43491</v>
      </c>
      <c r="C1209" s="1" t="str">
        <f t="shared" si="127"/>
        <v>26-Jan-19</v>
      </c>
      <c r="D1209" s="1" t="str">
        <f t="shared" si="128"/>
        <v>Saturday</v>
      </c>
      <c r="E1209" s="1" t="str">
        <f t="shared" si="129"/>
        <v>Weekend</v>
      </c>
      <c r="F1209">
        <v>259</v>
      </c>
      <c r="G1209" t="s">
        <v>289</v>
      </c>
      <c r="H1209" t="s">
        <v>30</v>
      </c>
      <c r="I1209" t="s">
        <v>27</v>
      </c>
      <c r="J1209" t="s">
        <v>28</v>
      </c>
      <c r="K1209" t="s">
        <v>44</v>
      </c>
      <c r="L1209" t="s">
        <v>85</v>
      </c>
      <c r="M1209">
        <v>502</v>
      </c>
      <c r="N1209" t="s">
        <v>65</v>
      </c>
      <c r="O1209" s="2">
        <v>65</v>
      </c>
      <c r="P1209" s="2">
        <v>5</v>
      </c>
      <c r="Q1209" s="2">
        <f t="shared" si="126"/>
        <v>325</v>
      </c>
      <c r="R1209" s="2">
        <v>167.99999235000001</v>
      </c>
      <c r="S1209" s="2">
        <f t="shared" si="130"/>
        <v>157.00000764999999</v>
      </c>
      <c r="T1209" s="2">
        <f t="shared" si="131"/>
        <v>33.599998470000003</v>
      </c>
      <c r="U1209" t="str">
        <f t="shared" si="132"/>
        <v>Jan</v>
      </c>
    </row>
    <row r="1210" spans="1:21" x14ac:dyDescent="0.3">
      <c r="A1210">
        <v>19610</v>
      </c>
      <c r="B1210" s="1">
        <v>43491</v>
      </c>
      <c r="C1210" s="1" t="str">
        <f t="shared" si="127"/>
        <v>26-Jan-19</v>
      </c>
      <c r="D1210" s="1" t="str">
        <f t="shared" si="128"/>
        <v>Saturday</v>
      </c>
      <c r="E1210" s="1" t="str">
        <f t="shared" si="129"/>
        <v>Weekend</v>
      </c>
      <c r="F1210">
        <v>387</v>
      </c>
      <c r="G1210" t="s">
        <v>91</v>
      </c>
      <c r="H1210" t="s">
        <v>30</v>
      </c>
      <c r="I1210" t="s">
        <v>27</v>
      </c>
      <c r="J1210" t="s">
        <v>28</v>
      </c>
      <c r="K1210" t="s">
        <v>4</v>
      </c>
      <c r="L1210" t="s">
        <v>1076</v>
      </c>
      <c r="M1210">
        <v>1004</v>
      </c>
      <c r="N1210" t="s">
        <v>294</v>
      </c>
      <c r="O1210" s="2">
        <v>460.58</v>
      </c>
      <c r="P1210" s="2">
        <v>1</v>
      </c>
      <c r="Q1210" s="2">
        <f t="shared" si="126"/>
        <v>460.58</v>
      </c>
      <c r="R1210" s="2">
        <v>268.7900085</v>
      </c>
      <c r="S1210" s="2">
        <f t="shared" si="130"/>
        <v>191.78999149999999</v>
      </c>
      <c r="T1210" s="2">
        <f t="shared" si="131"/>
        <v>268.7900085</v>
      </c>
      <c r="U1210" t="str">
        <f t="shared" si="132"/>
        <v>Jan</v>
      </c>
    </row>
    <row r="1211" spans="1:21" x14ac:dyDescent="0.3">
      <c r="A1211">
        <v>53505</v>
      </c>
      <c r="B1211" s="1">
        <v>43491</v>
      </c>
      <c r="C1211" s="1" t="str">
        <f t="shared" si="127"/>
        <v>26-Jan-19</v>
      </c>
      <c r="D1211" s="1" t="str">
        <f t="shared" si="128"/>
        <v>Saturday</v>
      </c>
      <c r="E1211" s="1" t="str">
        <f t="shared" si="129"/>
        <v>Weekend</v>
      </c>
      <c r="F1211">
        <v>3099</v>
      </c>
      <c r="G1211" t="s">
        <v>832</v>
      </c>
      <c r="H1211" t="s">
        <v>30</v>
      </c>
      <c r="I1211" t="s">
        <v>27</v>
      </c>
      <c r="J1211" t="s">
        <v>28</v>
      </c>
      <c r="K1211" t="s">
        <v>44</v>
      </c>
      <c r="L1211" t="s">
        <v>85</v>
      </c>
      <c r="M1211">
        <v>502</v>
      </c>
      <c r="N1211" t="s">
        <v>65</v>
      </c>
      <c r="O1211" s="2">
        <v>65</v>
      </c>
      <c r="P1211" s="2">
        <v>5</v>
      </c>
      <c r="Q1211" s="2">
        <f t="shared" si="126"/>
        <v>325</v>
      </c>
      <c r="R1211" s="2">
        <v>167.99999235000001</v>
      </c>
      <c r="S1211" s="2">
        <f t="shared" si="130"/>
        <v>157.00000764999999</v>
      </c>
      <c r="T1211" s="2">
        <f t="shared" si="131"/>
        <v>33.599998470000003</v>
      </c>
      <c r="U1211" t="str">
        <f t="shared" si="132"/>
        <v>Jan</v>
      </c>
    </row>
    <row r="1212" spans="1:21" x14ac:dyDescent="0.3">
      <c r="A1212">
        <v>15673</v>
      </c>
      <c r="B1212" s="1">
        <v>43491</v>
      </c>
      <c r="C1212" s="1" t="str">
        <f t="shared" si="127"/>
        <v>26-Jan-19</v>
      </c>
      <c r="D1212" s="1" t="str">
        <f t="shared" si="128"/>
        <v>Saturday</v>
      </c>
      <c r="E1212" s="1" t="str">
        <f t="shared" si="129"/>
        <v>Weekend</v>
      </c>
      <c r="F1212">
        <v>3784</v>
      </c>
      <c r="G1212" t="s">
        <v>288</v>
      </c>
      <c r="H1212" t="s">
        <v>30</v>
      </c>
      <c r="I1212" t="s">
        <v>27</v>
      </c>
      <c r="J1212" t="s">
        <v>28</v>
      </c>
      <c r="K1212" t="s">
        <v>4</v>
      </c>
      <c r="L1212" t="s">
        <v>1076</v>
      </c>
      <c r="M1212">
        <v>1004</v>
      </c>
      <c r="N1212" t="s">
        <v>294</v>
      </c>
      <c r="O1212" s="2">
        <v>460.58</v>
      </c>
      <c r="P1212" s="2">
        <v>1</v>
      </c>
      <c r="Q1212" s="2">
        <f t="shared" si="126"/>
        <v>460.58</v>
      </c>
      <c r="R1212" s="2">
        <v>268.7900085</v>
      </c>
      <c r="S1212" s="2">
        <f t="shared" si="130"/>
        <v>191.78999149999999</v>
      </c>
      <c r="T1212" s="2">
        <f t="shared" si="131"/>
        <v>268.7900085</v>
      </c>
      <c r="U1212" t="str">
        <f t="shared" si="132"/>
        <v>Jan</v>
      </c>
    </row>
    <row r="1213" spans="1:21" x14ac:dyDescent="0.3">
      <c r="A1213">
        <v>66351</v>
      </c>
      <c r="B1213" s="1">
        <v>43491</v>
      </c>
      <c r="C1213" s="1" t="str">
        <f t="shared" si="127"/>
        <v>26-Jan-19</v>
      </c>
      <c r="D1213" s="1" t="str">
        <f t="shared" si="128"/>
        <v>Saturday</v>
      </c>
      <c r="E1213" s="1" t="str">
        <f t="shared" si="129"/>
        <v>Weekend</v>
      </c>
      <c r="F1213">
        <v>4697</v>
      </c>
      <c r="G1213" t="s">
        <v>833</v>
      </c>
      <c r="H1213" t="s">
        <v>30</v>
      </c>
      <c r="I1213" t="s">
        <v>27</v>
      </c>
      <c r="J1213" t="s">
        <v>28</v>
      </c>
      <c r="K1213" t="s">
        <v>4</v>
      </c>
      <c r="L1213" t="s">
        <v>9</v>
      </c>
      <c r="M1213">
        <v>403</v>
      </c>
      <c r="N1213" t="s">
        <v>10</v>
      </c>
      <c r="O1213" s="2">
        <v>133.37</v>
      </c>
      <c r="P1213" s="2">
        <v>1</v>
      </c>
      <c r="Q1213" s="2">
        <f t="shared" si="126"/>
        <v>133.37</v>
      </c>
      <c r="R1213" s="2">
        <v>84.590000149999995</v>
      </c>
      <c r="S1213" s="2">
        <f t="shared" si="130"/>
        <v>48.77999985000001</v>
      </c>
      <c r="T1213" s="2">
        <f t="shared" si="131"/>
        <v>84.590000149999995</v>
      </c>
      <c r="U1213" t="str">
        <f t="shared" si="132"/>
        <v>Jan</v>
      </c>
    </row>
    <row r="1214" spans="1:21" x14ac:dyDescent="0.3">
      <c r="A1214">
        <v>64292</v>
      </c>
      <c r="B1214" s="1">
        <v>43491</v>
      </c>
      <c r="C1214" s="1" t="str">
        <f t="shared" si="127"/>
        <v>26-Jan-19</v>
      </c>
      <c r="D1214" s="1" t="str">
        <f t="shared" si="128"/>
        <v>Saturday</v>
      </c>
      <c r="E1214" s="1" t="str">
        <f t="shared" si="129"/>
        <v>Weekend</v>
      </c>
      <c r="F1214">
        <v>5120</v>
      </c>
      <c r="G1214" t="s">
        <v>7</v>
      </c>
      <c r="H1214" t="s">
        <v>30</v>
      </c>
      <c r="I1214" t="s">
        <v>27</v>
      </c>
      <c r="J1214" t="s">
        <v>28</v>
      </c>
      <c r="K1214" t="s">
        <v>29</v>
      </c>
      <c r="L1214" t="s">
        <v>31</v>
      </c>
      <c r="M1214">
        <v>957</v>
      </c>
      <c r="N1214" t="s">
        <v>32</v>
      </c>
      <c r="O1214" s="2">
        <v>80</v>
      </c>
      <c r="P1214" s="2">
        <v>1</v>
      </c>
      <c r="Q1214" s="2">
        <f t="shared" si="126"/>
        <v>80</v>
      </c>
      <c r="R1214" s="2">
        <v>47.430000309999997</v>
      </c>
      <c r="S1214" s="2">
        <f t="shared" si="130"/>
        <v>32.569999690000003</v>
      </c>
      <c r="T1214" s="2">
        <f t="shared" si="131"/>
        <v>47.430000309999997</v>
      </c>
      <c r="U1214" t="str">
        <f t="shared" si="132"/>
        <v>Jan</v>
      </c>
    </row>
    <row r="1215" spans="1:21" x14ac:dyDescent="0.3">
      <c r="A1215">
        <v>55876</v>
      </c>
      <c r="B1215" s="1">
        <v>43491</v>
      </c>
      <c r="C1215" s="1" t="str">
        <f t="shared" si="127"/>
        <v>26-Jan-19</v>
      </c>
      <c r="D1215" s="1" t="str">
        <f t="shared" si="128"/>
        <v>Saturday</v>
      </c>
      <c r="E1215" s="1" t="str">
        <f t="shared" si="129"/>
        <v>Weekend</v>
      </c>
      <c r="F1215">
        <v>5421</v>
      </c>
      <c r="G1215" t="s">
        <v>834</v>
      </c>
      <c r="H1215" t="s">
        <v>30</v>
      </c>
      <c r="I1215" t="s">
        <v>27</v>
      </c>
      <c r="J1215" t="s">
        <v>28</v>
      </c>
      <c r="K1215" t="s">
        <v>44</v>
      </c>
      <c r="L1215" t="s">
        <v>42</v>
      </c>
      <c r="M1215">
        <v>365</v>
      </c>
      <c r="N1215" t="s">
        <v>10</v>
      </c>
      <c r="O1215" s="2">
        <v>94.75</v>
      </c>
      <c r="P1215" s="2">
        <v>5</v>
      </c>
      <c r="Q1215" s="2">
        <f t="shared" si="126"/>
        <v>473.75</v>
      </c>
      <c r="R1215" s="2">
        <v>152.8499985</v>
      </c>
      <c r="S1215" s="2">
        <f t="shared" si="130"/>
        <v>320.90000150000003</v>
      </c>
      <c r="T1215" s="2">
        <f t="shared" si="131"/>
        <v>30.5699997</v>
      </c>
      <c r="U1215" t="str">
        <f t="shared" si="132"/>
        <v>Jan</v>
      </c>
    </row>
    <row r="1216" spans="1:21" x14ac:dyDescent="0.3">
      <c r="A1216">
        <v>4269</v>
      </c>
      <c r="B1216" s="1">
        <v>43491</v>
      </c>
      <c r="C1216" s="1" t="str">
        <f t="shared" si="127"/>
        <v>26-Jan-19</v>
      </c>
      <c r="D1216" s="1" t="str">
        <f t="shared" si="128"/>
        <v>Saturday</v>
      </c>
      <c r="E1216" s="1" t="str">
        <f t="shared" si="129"/>
        <v>Weekend</v>
      </c>
      <c r="F1216">
        <v>6523</v>
      </c>
      <c r="G1216" t="s">
        <v>7</v>
      </c>
      <c r="H1216" t="s">
        <v>30</v>
      </c>
      <c r="I1216" t="s">
        <v>27</v>
      </c>
      <c r="J1216" t="s">
        <v>28</v>
      </c>
      <c r="K1216" t="s">
        <v>29</v>
      </c>
      <c r="L1216" t="s">
        <v>85</v>
      </c>
      <c r="M1216">
        <v>502</v>
      </c>
      <c r="N1216" t="s">
        <v>65</v>
      </c>
      <c r="O1216" s="2">
        <v>65</v>
      </c>
      <c r="P1216" s="2">
        <v>5</v>
      </c>
      <c r="Q1216" s="2">
        <f t="shared" si="126"/>
        <v>325</v>
      </c>
      <c r="R1216" s="2">
        <v>167.99999235000001</v>
      </c>
      <c r="S1216" s="2">
        <f t="shared" si="130"/>
        <v>157.00000764999999</v>
      </c>
      <c r="T1216" s="2">
        <f t="shared" si="131"/>
        <v>33.599998470000003</v>
      </c>
      <c r="U1216" t="str">
        <f t="shared" si="132"/>
        <v>Jan</v>
      </c>
    </row>
    <row r="1217" spans="1:21" x14ac:dyDescent="0.3">
      <c r="A1217">
        <v>62193</v>
      </c>
      <c r="B1217" s="1">
        <v>43491</v>
      </c>
      <c r="C1217" s="1" t="str">
        <f t="shared" si="127"/>
        <v>26-Jan-19</v>
      </c>
      <c r="D1217" s="1" t="str">
        <f t="shared" si="128"/>
        <v>Saturday</v>
      </c>
      <c r="E1217" s="1" t="str">
        <f t="shared" si="129"/>
        <v>Weekend</v>
      </c>
      <c r="F1217">
        <v>7003</v>
      </c>
      <c r="G1217" t="s">
        <v>835</v>
      </c>
      <c r="H1217" t="s">
        <v>30</v>
      </c>
      <c r="I1217" t="s">
        <v>27</v>
      </c>
      <c r="J1217" t="s">
        <v>28</v>
      </c>
      <c r="K1217" t="s">
        <v>29</v>
      </c>
      <c r="L1217" t="s">
        <v>31</v>
      </c>
      <c r="M1217">
        <v>957</v>
      </c>
      <c r="N1217" t="s">
        <v>32</v>
      </c>
      <c r="O1217" s="2">
        <v>80</v>
      </c>
      <c r="P1217" s="2">
        <v>1</v>
      </c>
      <c r="Q1217" s="2">
        <f t="shared" si="126"/>
        <v>80</v>
      </c>
      <c r="R1217" s="2">
        <v>47.430000309999997</v>
      </c>
      <c r="S1217" s="2">
        <f t="shared" si="130"/>
        <v>32.569999690000003</v>
      </c>
      <c r="T1217" s="2">
        <f t="shared" si="131"/>
        <v>47.430000309999997</v>
      </c>
      <c r="U1217" t="str">
        <f t="shared" si="132"/>
        <v>Jan</v>
      </c>
    </row>
    <row r="1218" spans="1:21" x14ac:dyDescent="0.3">
      <c r="A1218">
        <v>20234</v>
      </c>
      <c r="B1218" s="1">
        <v>43491</v>
      </c>
      <c r="C1218" s="1" t="str">
        <f t="shared" si="127"/>
        <v>26-Jan-19</v>
      </c>
      <c r="D1218" s="1" t="str">
        <f t="shared" si="128"/>
        <v>Saturday</v>
      </c>
      <c r="E1218" s="1" t="str">
        <f t="shared" si="129"/>
        <v>Weekend</v>
      </c>
      <c r="F1218">
        <v>7132</v>
      </c>
      <c r="G1218" t="s">
        <v>358</v>
      </c>
      <c r="H1218" t="s">
        <v>30</v>
      </c>
      <c r="I1218" t="s">
        <v>27</v>
      </c>
      <c r="J1218" t="s">
        <v>28</v>
      </c>
      <c r="K1218" t="s">
        <v>4</v>
      </c>
      <c r="L1218" t="s">
        <v>1076</v>
      </c>
      <c r="M1218">
        <v>1004</v>
      </c>
      <c r="N1218" t="s">
        <v>294</v>
      </c>
      <c r="O1218" s="2">
        <v>460.58</v>
      </c>
      <c r="P1218" s="2">
        <v>1</v>
      </c>
      <c r="Q1218" s="2">
        <f t="shared" ref="Q1218:Q1281" si="133">O1218*P1218</f>
        <v>460.58</v>
      </c>
      <c r="R1218" s="2">
        <v>268.7900085</v>
      </c>
      <c r="S1218" s="2">
        <f t="shared" si="130"/>
        <v>191.78999149999999</v>
      </c>
      <c r="T1218" s="2">
        <f t="shared" si="131"/>
        <v>268.7900085</v>
      </c>
      <c r="U1218" t="str">
        <f t="shared" si="132"/>
        <v>Jan</v>
      </c>
    </row>
    <row r="1219" spans="1:21" x14ac:dyDescent="0.3">
      <c r="A1219">
        <v>11513</v>
      </c>
      <c r="B1219" s="1">
        <v>43491</v>
      </c>
      <c r="C1219" s="1" t="str">
        <f t="shared" ref="C1219:C1282" si="134">TEXT(B1219,"dd-mmm-yy")</f>
        <v>26-Jan-19</v>
      </c>
      <c r="D1219" s="1" t="str">
        <f t="shared" ref="D1219:D1282" si="135">TEXT(B1219,"dddd")</f>
        <v>Saturday</v>
      </c>
      <c r="E1219" s="1" t="str">
        <f t="shared" ref="E1219:E1282" si="136">IF(WEEKDAY(B1219,2)&gt;5,"Weekend","Weekday")</f>
        <v>Weekend</v>
      </c>
      <c r="F1219">
        <v>8103</v>
      </c>
      <c r="G1219" t="s">
        <v>266</v>
      </c>
      <c r="H1219" t="s">
        <v>30</v>
      </c>
      <c r="I1219" t="s">
        <v>27</v>
      </c>
      <c r="J1219" t="s">
        <v>28</v>
      </c>
      <c r="K1219" t="s">
        <v>4</v>
      </c>
      <c r="L1219" t="s">
        <v>1076</v>
      </c>
      <c r="M1219">
        <v>1004</v>
      </c>
      <c r="N1219" t="s">
        <v>294</v>
      </c>
      <c r="O1219" s="2">
        <v>460.58</v>
      </c>
      <c r="P1219" s="2">
        <v>1</v>
      </c>
      <c r="Q1219" s="2">
        <f t="shared" si="133"/>
        <v>460.58</v>
      </c>
      <c r="R1219" s="2">
        <v>268.7900085</v>
      </c>
      <c r="S1219" s="2">
        <f t="shared" ref="S1219:S1282" si="137">Q1219-R1219</f>
        <v>191.78999149999999</v>
      </c>
      <c r="T1219" s="2">
        <f t="shared" ref="T1219:T1282" si="138">IF(P1219&gt;0,R1219/P1219,0)</f>
        <v>268.7900085</v>
      </c>
      <c r="U1219" t="str">
        <f t="shared" ref="U1219:U1282" si="139">TEXT(B1219,"mmm")</f>
        <v>Jan</v>
      </c>
    </row>
    <row r="1220" spans="1:21" x14ac:dyDescent="0.3">
      <c r="A1220">
        <v>64813</v>
      </c>
      <c r="B1220" s="1">
        <v>43491</v>
      </c>
      <c r="C1220" s="1" t="str">
        <f t="shared" si="134"/>
        <v>26-Jan-19</v>
      </c>
      <c r="D1220" s="1" t="str">
        <f t="shared" si="135"/>
        <v>Saturday</v>
      </c>
      <c r="E1220" s="1" t="str">
        <f t="shared" si="136"/>
        <v>Weekend</v>
      </c>
      <c r="F1220">
        <v>10018</v>
      </c>
      <c r="G1220" t="s">
        <v>534</v>
      </c>
      <c r="H1220" t="s">
        <v>84</v>
      </c>
      <c r="I1220" t="s">
        <v>27</v>
      </c>
      <c r="J1220" t="s">
        <v>3</v>
      </c>
      <c r="K1220" t="s">
        <v>4</v>
      </c>
      <c r="L1220" t="s">
        <v>85</v>
      </c>
      <c r="M1220">
        <v>502</v>
      </c>
      <c r="N1220" t="s">
        <v>65</v>
      </c>
      <c r="O1220" s="2">
        <v>65</v>
      </c>
      <c r="P1220" s="2">
        <v>4</v>
      </c>
      <c r="Q1220" s="2">
        <f t="shared" si="133"/>
        <v>260</v>
      </c>
      <c r="R1220" s="2">
        <v>134.39999388000001</v>
      </c>
      <c r="S1220" s="2">
        <f t="shared" si="137"/>
        <v>125.60000611999999</v>
      </c>
      <c r="T1220" s="2">
        <f t="shared" si="138"/>
        <v>33.599998470000003</v>
      </c>
      <c r="U1220" t="str">
        <f t="shared" si="139"/>
        <v>Jan</v>
      </c>
    </row>
    <row r="1221" spans="1:21" x14ac:dyDescent="0.3">
      <c r="A1221">
        <v>47002</v>
      </c>
      <c r="B1221" s="1">
        <v>43491</v>
      </c>
      <c r="C1221" s="1" t="str">
        <f t="shared" si="134"/>
        <v>26-Jan-19</v>
      </c>
      <c r="D1221" s="1" t="str">
        <f t="shared" si="135"/>
        <v>Saturday</v>
      </c>
      <c r="E1221" s="1" t="str">
        <f t="shared" si="136"/>
        <v>Weekend</v>
      </c>
      <c r="F1221">
        <v>4596</v>
      </c>
      <c r="G1221" t="s">
        <v>517</v>
      </c>
      <c r="H1221" t="s">
        <v>836</v>
      </c>
      <c r="I1221" t="s">
        <v>2</v>
      </c>
      <c r="J1221" t="s">
        <v>3</v>
      </c>
      <c r="K1221" t="s">
        <v>4</v>
      </c>
      <c r="L1221" t="s">
        <v>42</v>
      </c>
      <c r="M1221">
        <v>365</v>
      </c>
      <c r="N1221" t="s">
        <v>10</v>
      </c>
      <c r="O1221" s="2">
        <v>94.75</v>
      </c>
      <c r="P1221" s="2">
        <v>5</v>
      </c>
      <c r="Q1221" s="2">
        <f t="shared" si="133"/>
        <v>473.75</v>
      </c>
      <c r="R1221" s="2">
        <v>152.8499985</v>
      </c>
      <c r="S1221" s="2">
        <f t="shared" si="137"/>
        <v>320.90000150000003</v>
      </c>
      <c r="T1221" s="2">
        <f t="shared" si="138"/>
        <v>30.5699997</v>
      </c>
      <c r="U1221" t="str">
        <f t="shared" si="139"/>
        <v>Jan</v>
      </c>
    </row>
    <row r="1222" spans="1:21" x14ac:dyDescent="0.3">
      <c r="A1222">
        <v>64894</v>
      </c>
      <c r="B1222" s="1">
        <v>43491</v>
      </c>
      <c r="C1222" s="1" t="str">
        <f t="shared" si="134"/>
        <v>26-Jan-19</v>
      </c>
      <c r="D1222" s="1" t="str">
        <f t="shared" si="135"/>
        <v>Saturday</v>
      </c>
      <c r="E1222" s="1" t="str">
        <f t="shared" si="136"/>
        <v>Weekend</v>
      </c>
      <c r="F1222">
        <v>7492</v>
      </c>
      <c r="G1222" t="s">
        <v>7</v>
      </c>
      <c r="H1222" t="s">
        <v>161</v>
      </c>
      <c r="I1222" t="s">
        <v>2</v>
      </c>
      <c r="J1222" t="s">
        <v>3</v>
      </c>
      <c r="K1222" t="s">
        <v>4</v>
      </c>
      <c r="L1222" t="s">
        <v>57</v>
      </c>
      <c r="M1222">
        <v>191</v>
      </c>
      <c r="N1222" t="s">
        <v>65</v>
      </c>
      <c r="O1222" s="2">
        <v>85</v>
      </c>
      <c r="P1222" s="2">
        <v>5</v>
      </c>
      <c r="Q1222" s="2">
        <f t="shared" si="133"/>
        <v>425</v>
      </c>
      <c r="R1222" s="2">
        <v>273.89999399999999</v>
      </c>
      <c r="S1222" s="2">
        <f t="shared" si="137"/>
        <v>151.10000600000001</v>
      </c>
      <c r="T1222" s="2">
        <f t="shared" si="138"/>
        <v>54.779998800000001</v>
      </c>
      <c r="U1222" t="str">
        <f t="shared" si="139"/>
        <v>Jan</v>
      </c>
    </row>
    <row r="1223" spans="1:21" x14ac:dyDescent="0.3">
      <c r="A1223">
        <v>64222</v>
      </c>
      <c r="B1223" s="1">
        <v>43491</v>
      </c>
      <c r="C1223" s="1" t="str">
        <f t="shared" si="134"/>
        <v>26-Jan-19</v>
      </c>
      <c r="D1223" s="1" t="str">
        <f t="shared" si="135"/>
        <v>Saturday</v>
      </c>
      <c r="E1223" s="1" t="str">
        <f t="shared" si="136"/>
        <v>Weekend</v>
      </c>
      <c r="F1223">
        <v>4848</v>
      </c>
      <c r="G1223" t="s">
        <v>354</v>
      </c>
      <c r="H1223" t="s">
        <v>837</v>
      </c>
      <c r="I1223" t="s">
        <v>2</v>
      </c>
      <c r="J1223" t="s">
        <v>3</v>
      </c>
      <c r="K1223" t="s">
        <v>44</v>
      </c>
      <c r="L1223" t="s">
        <v>57</v>
      </c>
      <c r="M1223">
        <v>191</v>
      </c>
      <c r="N1223" t="s">
        <v>65</v>
      </c>
      <c r="O1223" s="2">
        <v>85</v>
      </c>
      <c r="P1223" s="2">
        <v>4</v>
      </c>
      <c r="Q1223" s="2">
        <f t="shared" si="133"/>
        <v>340</v>
      </c>
      <c r="R1223" s="2">
        <v>219.11999520000001</v>
      </c>
      <c r="S1223" s="2">
        <f t="shared" si="137"/>
        <v>120.88000479999999</v>
      </c>
      <c r="T1223" s="2">
        <f t="shared" si="138"/>
        <v>54.779998800000001</v>
      </c>
      <c r="U1223" t="str">
        <f t="shared" si="139"/>
        <v>Jan</v>
      </c>
    </row>
    <row r="1224" spans="1:21" x14ac:dyDescent="0.3">
      <c r="A1224">
        <v>62072</v>
      </c>
      <c r="B1224" s="1">
        <v>43490</v>
      </c>
      <c r="C1224" s="1" t="str">
        <f t="shared" si="134"/>
        <v>25-Jan-19</v>
      </c>
      <c r="D1224" s="1" t="str">
        <f t="shared" si="135"/>
        <v>Friday</v>
      </c>
      <c r="E1224" s="1" t="str">
        <f t="shared" si="136"/>
        <v>Weekday</v>
      </c>
      <c r="F1224">
        <v>1146</v>
      </c>
      <c r="G1224" t="s">
        <v>395</v>
      </c>
      <c r="H1224" t="s">
        <v>30</v>
      </c>
      <c r="I1224" t="s">
        <v>27</v>
      </c>
      <c r="J1224" t="s">
        <v>28</v>
      </c>
      <c r="K1224" t="s">
        <v>4</v>
      </c>
      <c r="L1224" t="s">
        <v>9</v>
      </c>
      <c r="M1224">
        <v>403</v>
      </c>
      <c r="N1224" t="s">
        <v>10</v>
      </c>
      <c r="O1224" s="2">
        <v>133.37</v>
      </c>
      <c r="P1224" s="2">
        <v>1</v>
      </c>
      <c r="Q1224" s="2">
        <f t="shared" si="133"/>
        <v>133.37</v>
      </c>
      <c r="R1224" s="2">
        <v>84.590000149999995</v>
      </c>
      <c r="S1224" s="2">
        <f t="shared" si="137"/>
        <v>48.77999985000001</v>
      </c>
      <c r="T1224" s="2">
        <f t="shared" si="138"/>
        <v>84.590000149999995</v>
      </c>
      <c r="U1224" t="str">
        <f t="shared" si="139"/>
        <v>Jan</v>
      </c>
    </row>
    <row r="1225" spans="1:21" x14ac:dyDescent="0.3">
      <c r="A1225">
        <v>64163</v>
      </c>
      <c r="B1225" s="1">
        <v>43490</v>
      </c>
      <c r="C1225" s="1" t="str">
        <f t="shared" si="134"/>
        <v>25-Jan-19</v>
      </c>
      <c r="D1225" s="1" t="str">
        <f t="shared" si="135"/>
        <v>Friday</v>
      </c>
      <c r="E1225" s="1" t="str">
        <f t="shared" si="136"/>
        <v>Weekday</v>
      </c>
      <c r="F1225">
        <v>3975</v>
      </c>
      <c r="G1225" t="s">
        <v>838</v>
      </c>
      <c r="H1225" t="s">
        <v>30</v>
      </c>
      <c r="I1225" t="s">
        <v>27</v>
      </c>
      <c r="J1225" t="s">
        <v>28</v>
      </c>
      <c r="K1225" t="s">
        <v>4</v>
      </c>
      <c r="L1225" t="s">
        <v>9</v>
      </c>
      <c r="M1225">
        <v>403</v>
      </c>
      <c r="N1225" t="s">
        <v>10</v>
      </c>
      <c r="O1225" s="2">
        <v>133.37</v>
      </c>
      <c r="P1225" s="2">
        <v>1</v>
      </c>
      <c r="Q1225" s="2">
        <f t="shared" si="133"/>
        <v>133.37</v>
      </c>
      <c r="R1225" s="2">
        <v>84.590000149999995</v>
      </c>
      <c r="S1225" s="2">
        <f t="shared" si="137"/>
        <v>48.77999985000001</v>
      </c>
      <c r="T1225" s="2">
        <f t="shared" si="138"/>
        <v>84.590000149999995</v>
      </c>
      <c r="U1225" t="str">
        <f t="shared" si="139"/>
        <v>Jan</v>
      </c>
    </row>
    <row r="1226" spans="1:21" x14ac:dyDescent="0.3">
      <c r="A1226">
        <v>62117</v>
      </c>
      <c r="B1226" s="1">
        <v>43490</v>
      </c>
      <c r="C1226" s="1" t="str">
        <f t="shared" si="134"/>
        <v>25-Jan-19</v>
      </c>
      <c r="D1226" s="1" t="str">
        <f t="shared" si="135"/>
        <v>Friday</v>
      </c>
      <c r="E1226" s="1" t="str">
        <f t="shared" si="136"/>
        <v>Weekday</v>
      </c>
      <c r="F1226">
        <v>5113</v>
      </c>
      <c r="G1226" t="s">
        <v>752</v>
      </c>
      <c r="H1226" t="s">
        <v>30</v>
      </c>
      <c r="I1226" t="s">
        <v>27</v>
      </c>
      <c r="J1226" t="s">
        <v>28</v>
      </c>
      <c r="K1226" t="s">
        <v>4</v>
      </c>
      <c r="L1226" t="s">
        <v>42</v>
      </c>
      <c r="M1226">
        <v>365</v>
      </c>
      <c r="N1226" t="s">
        <v>10</v>
      </c>
      <c r="O1226" s="2">
        <v>94.75</v>
      </c>
      <c r="P1226" s="2">
        <v>1</v>
      </c>
      <c r="Q1226" s="2">
        <f t="shared" si="133"/>
        <v>94.75</v>
      </c>
      <c r="R1226" s="2">
        <v>30.5699997</v>
      </c>
      <c r="S1226" s="2">
        <f t="shared" si="137"/>
        <v>64.180000300000003</v>
      </c>
      <c r="T1226" s="2">
        <f t="shared" si="138"/>
        <v>30.5699997</v>
      </c>
      <c r="U1226" t="str">
        <f t="shared" si="139"/>
        <v>Jan</v>
      </c>
    </row>
    <row r="1227" spans="1:21" x14ac:dyDescent="0.3">
      <c r="A1227">
        <v>59301</v>
      </c>
      <c r="B1227" s="1">
        <v>43490</v>
      </c>
      <c r="C1227" s="1" t="str">
        <f t="shared" si="134"/>
        <v>25-Jan-19</v>
      </c>
      <c r="D1227" s="1" t="str">
        <f t="shared" si="135"/>
        <v>Friday</v>
      </c>
      <c r="E1227" s="1" t="str">
        <f t="shared" si="136"/>
        <v>Weekday</v>
      </c>
      <c r="F1227">
        <v>5364</v>
      </c>
      <c r="G1227" t="s">
        <v>440</v>
      </c>
      <c r="H1227" t="s">
        <v>30</v>
      </c>
      <c r="I1227" t="s">
        <v>27</v>
      </c>
      <c r="J1227" t="s">
        <v>28</v>
      </c>
      <c r="K1227" t="s">
        <v>44</v>
      </c>
      <c r="L1227" t="s">
        <v>85</v>
      </c>
      <c r="M1227">
        <v>502</v>
      </c>
      <c r="N1227" t="s">
        <v>65</v>
      </c>
      <c r="O1227" s="2">
        <v>65</v>
      </c>
      <c r="P1227" s="2">
        <v>5</v>
      </c>
      <c r="Q1227" s="2">
        <f t="shared" si="133"/>
        <v>325</v>
      </c>
      <c r="R1227" s="2">
        <v>167.99999235000001</v>
      </c>
      <c r="S1227" s="2">
        <f t="shared" si="137"/>
        <v>157.00000764999999</v>
      </c>
      <c r="T1227" s="2">
        <f t="shared" si="138"/>
        <v>33.599998470000003</v>
      </c>
      <c r="U1227" t="str">
        <f t="shared" si="139"/>
        <v>Jan</v>
      </c>
    </row>
    <row r="1228" spans="1:21" x14ac:dyDescent="0.3">
      <c r="A1228">
        <v>57929</v>
      </c>
      <c r="B1228" s="1">
        <v>43490</v>
      </c>
      <c r="C1228" s="1" t="str">
        <f t="shared" si="134"/>
        <v>25-Jan-19</v>
      </c>
      <c r="D1228" s="1" t="str">
        <f t="shared" si="135"/>
        <v>Friday</v>
      </c>
      <c r="E1228" s="1" t="str">
        <f t="shared" si="136"/>
        <v>Weekday</v>
      </c>
      <c r="F1228">
        <v>7720</v>
      </c>
      <c r="G1228" t="s">
        <v>783</v>
      </c>
      <c r="H1228" t="s">
        <v>30</v>
      </c>
      <c r="I1228" t="s">
        <v>27</v>
      </c>
      <c r="J1228" t="s">
        <v>28</v>
      </c>
      <c r="K1228" t="s">
        <v>44</v>
      </c>
      <c r="L1228" t="s">
        <v>109</v>
      </c>
      <c r="M1228">
        <v>627</v>
      </c>
      <c r="N1228" t="s">
        <v>6</v>
      </c>
      <c r="O1228" s="2">
        <v>165</v>
      </c>
      <c r="P1228" s="2">
        <v>5</v>
      </c>
      <c r="Q1228" s="2">
        <f t="shared" si="133"/>
        <v>825</v>
      </c>
      <c r="R1228" s="2">
        <v>613.65001700000005</v>
      </c>
      <c r="S1228" s="2">
        <f t="shared" si="137"/>
        <v>211.34998299999995</v>
      </c>
      <c r="T1228" s="2">
        <f t="shared" si="138"/>
        <v>122.73000340000002</v>
      </c>
      <c r="U1228" t="str">
        <f t="shared" si="139"/>
        <v>Jan</v>
      </c>
    </row>
    <row r="1229" spans="1:21" x14ac:dyDescent="0.3">
      <c r="A1229">
        <v>51725</v>
      </c>
      <c r="B1229" s="1">
        <v>43490</v>
      </c>
      <c r="C1229" s="1" t="str">
        <f t="shared" si="134"/>
        <v>25-Jan-19</v>
      </c>
      <c r="D1229" s="1" t="str">
        <f t="shared" si="135"/>
        <v>Friday</v>
      </c>
      <c r="E1229" s="1" t="str">
        <f t="shared" si="136"/>
        <v>Weekday</v>
      </c>
      <c r="F1229">
        <v>11254</v>
      </c>
      <c r="G1229" t="s">
        <v>7</v>
      </c>
      <c r="H1229" t="s">
        <v>30</v>
      </c>
      <c r="I1229" t="s">
        <v>27</v>
      </c>
      <c r="J1229" t="s">
        <v>28</v>
      </c>
      <c r="K1229" t="s">
        <v>44</v>
      </c>
      <c r="L1229" t="s">
        <v>42</v>
      </c>
      <c r="M1229">
        <v>365</v>
      </c>
      <c r="N1229" t="s">
        <v>10</v>
      </c>
      <c r="O1229" s="2">
        <v>94.75</v>
      </c>
      <c r="P1229" s="2">
        <v>5</v>
      </c>
      <c r="Q1229" s="2">
        <f t="shared" si="133"/>
        <v>473.75</v>
      </c>
      <c r="R1229" s="2">
        <v>152.8499985</v>
      </c>
      <c r="S1229" s="2">
        <f t="shared" si="137"/>
        <v>320.90000150000003</v>
      </c>
      <c r="T1229" s="2">
        <f t="shared" si="138"/>
        <v>30.5699997</v>
      </c>
      <c r="U1229" t="str">
        <f t="shared" si="139"/>
        <v>Jan</v>
      </c>
    </row>
    <row r="1230" spans="1:21" x14ac:dyDescent="0.3">
      <c r="A1230">
        <v>51746</v>
      </c>
      <c r="B1230" s="1">
        <v>43490</v>
      </c>
      <c r="C1230" s="1" t="str">
        <f t="shared" si="134"/>
        <v>25-Jan-19</v>
      </c>
      <c r="D1230" s="1" t="str">
        <f t="shared" si="135"/>
        <v>Friday</v>
      </c>
      <c r="E1230" s="1" t="str">
        <f t="shared" si="136"/>
        <v>Weekday</v>
      </c>
      <c r="F1230">
        <v>12291</v>
      </c>
      <c r="G1230" t="s">
        <v>839</v>
      </c>
      <c r="H1230" t="s">
        <v>30</v>
      </c>
      <c r="I1230" t="s">
        <v>27</v>
      </c>
      <c r="J1230" t="s">
        <v>28</v>
      </c>
      <c r="K1230" t="s">
        <v>44</v>
      </c>
      <c r="L1230" t="s">
        <v>109</v>
      </c>
      <c r="M1230">
        <v>627</v>
      </c>
      <c r="N1230" t="s">
        <v>6</v>
      </c>
      <c r="O1230" s="2">
        <v>165</v>
      </c>
      <c r="P1230" s="2">
        <v>5</v>
      </c>
      <c r="Q1230" s="2">
        <f t="shared" si="133"/>
        <v>825</v>
      </c>
      <c r="R1230" s="2">
        <v>613.65001700000005</v>
      </c>
      <c r="S1230" s="2">
        <f t="shared" si="137"/>
        <v>211.34998299999995</v>
      </c>
      <c r="T1230" s="2">
        <f t="shared" si="138"/>
        <v>122.73000340000002</v>
      </c>
      <c r="U1230" t="str">
        <f t="shared" si="139"/>
        <v>Jan</v>
      </c>
    </row>
    <row r="1231" spans="1:21" x14ac:dyDescent="0.3">
      <c r="A1231">
        <v>45746</v>
      </c>
      <c r="B1231" s="1">
        <v>43490</v>
      </c>
      <c r="C1231" s="1" t="str">
        <f t="shared" si="134"/>
        <v>25-Jan-19</v>
      </c>
      <c r="D1231" s="1" t="str">
        <f t="shared" si="135"/>
        <v>Friday</v>
      </c>
      <c r="E1231" s="1" t="str">
        <f t="shared" si="136"/>
        <v>Weekday</v>
      </c>
      <c r="F1231">
        <v>7112</v>
      </c>
      <c r="G1231" t="s">
        <v>796</v>
      </c>
      <c r="H1231" t="s">
        <v>249</v>
      </c>
      <c r="I1231" t="s">
        <v>250</v>
      </c>
      <c r="J1231" t="s">
        <v>3</v>
      </c>
      <c r="K1231" t="s">
        <v>4</v>
      </c>
      <c r="L1231" t="s">
        <v>85</v>
      </c>
      <c r="M1231">
        <v>502</v>
      </c>
      <c r="N1231" t="s">
        <v>65</v>
      </c>
      <c r="O1231" s="2">
        <v>65</v>
      </c>
      <c r="P1231" s="2">
        <v>4</v>
      </c>
      <c r="Q1231" s="2">
        <f t="shared" si="133"/>
        <v>260</v>
      </c>
      <c r="R1231" s="2">
        <v>134.39999388000001</v>
      </c>
      <c r="S1231" s="2">
        <f t="shared" si="137"/>
        <v>125.60000611999999</v>
      </c>
      <c r="T1231" s="2">
        <f t="shared" si="138"/>
        <v>33.599998470000003</v>
      </c>
      <c r="U1231" t="str">
        <f t="shared" si="139"/>
        <v>Jan</v>
      </c>
    </row>
    <row r="1232" spans="1:21" x14ac:dyDescent="0.3">
      <c r="A1232">
        <v>68369</v>
      </c>
      <c r="B1232" s="1">
        <v>43490</v>
      </c>
      <c r="C1232" s="1" t="str">
        <f t="shared" si="134"/>
        <v>25-Jan-19</v>
      </c>
      <c r="D1232" s="1" t="str">
        <f t="shared" si="135"/>
        <v>Friday</v>
      </c>
      <c r="E1232" s="1" t="str">
        <f t="shared" si="136"/>
        <v>Weekday</v>
      </c>
      <c r="F1232">
        <v>8391</v>
      </c>
      <c r="G1232" t="s">
        <v>7</v>
      </c>
      <c r="H1232" t="s">
        <v>447</v>
      </c>
      <c r="I1232" t="s">
        <v>2</v>
      </c>
      <c r="J1232" t="s">
        <v>3</v>
      </c>
      <c r="K1232" t="s">
        <v>4</v>
      </c>
      <c r="L1232" t="s">
        <v>42</v>
      </c>
      <c r="M1232">
        <v>365</v>
      </c>
      <c r="N1232" t="s">
        <v>10</v>
      </c>
      <c r="O1232" s="2">
        <v>94.75</v>
      </c>
      <c r="P1232" s="2">
        <v>5</v>
      </c>
      <c r="Q1232" s="2">
        <f t="shared" si="133"/>
        <v>473.75</v>
      </c>
      <c r="R1232" s="2">
        <v>152.8499985</v>
      </c>
      <c r="S1232" s="2">
        <f t="shared" si="137"/>
        <v>320.90000150000003</v>
      </c>
      <c r="T1232" s="2">
        <f t="shared" si="138"/>
        <v>30.5699997</v>
      </c>
      <c r="U1232" t="str">
        <f t="shared" si="139"/>
        <v>Jan</v>
      </c>
    </row>
    <row r="1233" spans="1:21" x14ac:dyDescent="0.3">
      <c r="A1233">
        <v>68374</v>
      </c>
      <c r="B1233" s="1">
        <v>43490</v>
      </c>
      <c r="C1233" s="1" t="str">
        <f t="shared" si="134"/>
        <v>25-Jan-19</v>
      </c>
      <c r="D1233" s="1" t="str">
        <f t="shared" si="135"/>
        <v>Friday</v>
      </c>
      <c r="E1233" s="1" t="str">
        <f t="shared" si="136"/>
        <v>Weekday</v>
      </c>
      <c r="F1233">
        <v>10549</v>
      </c>
      <c r="G1233" t="s">
        <v>573</v>
      </c>
      <c r="H1233" t="s">
        <v>574</v>
      </c>
      <c r="I1233" t="s">
        <v>2</v>
      </c>
      <c r="J1233" t="s">
        <v>3</v>
      </c>
      <c r="K1233" t="s">
        <v>4</v>
      </c>
      <c r="L1233" t="s">
        <v>42</v>
      </c>
      <c r="M1233">
        <v>365</v>
      </c>
      <c r="N1233" t="s">
        <v>10</v>
      </c>
      <c r="O1233" s="2">
        <v>94.75</v>
      </c>
      <c r="P1233" s="2">
        <v>5</v>
      </c>
      <c r="Q1233" s="2">
        <f t="shared" si="133"/>
        <v>473.75</v>
      </c>
      <c r="R1233" s="2">
        <v>152.8499985</v>
      </c>
      <c r="S1233" s="2">
        <f t="shared" si="137"/>
        <v>320.90000150000003</v>
      </c>
      <c r="T1233" s="2">
        <f t="shared" si="138"/>
        <v>30.5699997</v>
      </c>
      <c r="U1233" t="str">
        <f t="shared" si="139"/>
        <v>Jan</v>
      </c>
    </row>
    <row r="1234" spans="1:21" x14ac:dyDescent="0.3">
      <c r="A1234">
        <v>67292</v>
      </c>
      <c r="B1234" s="1">
        <v>43490</v>
      </c>
      <c r="C1234" s="1" t="str">
        <f t="shared" si="134"/>
        <v>25-Jan-19</v>
      </c>
      <c r="D1234" s="1" t="str">
        <f t="shared" si="135"/>
        <v>Friday</v>
      </c>
      <c r="E1234" s="1" t="str">
        <f t="shared" si="136"/>
        <v>Weekday</v>
      </c>
      <c r="F1234">
        <v>9671</v>
      </c>
      <c r="G1234" t="s">
        <v>7</v>
      </c>
      <c r="H1234" t="s">
        <v>531</v>
      </c>
      <c r="I1234" t="s">
        <v>2</v>
      </c>
      <c r="J1234" t="s">
        <v>3</v>
      </c>
      <c r="K1234" t="s">
        <v>4</v>
      </c>
      <c r="L1234" t="s">
        <v>57</v>
      </c>
      <c r="M1234">
        <v>191</v>
      </c>
      <c r="N1234" t="s">
        <v>65</v>
      </c>
      <c r="O1234" s="2">
        <v>85</v>
      </c>
      <c r="P1234" s="2">
        <v>5</v>
      </c>
      <c r="Q1234" s="2">
        <f t="shared" si="133"/>
        <v>425</v>
      </c>
      <c r="R1234" s="2">
        <v>273.89999399999999</v>
      </c>
      <c r="S1234" s="2">
        <f t="shared" si="137"/>
        <v>151.10000600000001</v>
      </c>
      <c r="T1234" s="2">
        <f t="shared" si="138"/>
        <v>54.779998800000001</v>
      </c>
      <c r="U1234" t="str">
        <f t="shared" si="139"/>
        <v>Jan</v>
      </c>
    </row>
    <row r="1235" spans="1:21" x14ac:dyDescent="0.3">
      <c r="A1235">
        <v>44816</v>
      </c>
      <c r="B1235" s="1">
        <v>43490</v>
      </c>
      <c r="C1235" s="1" t="str">
        <f t="shared" si="134"/>
        <v>25-Jan-19</v>
      </c>
      <c r="D1235" s="1" t="str">
        <f t="shared" si="135"/>
        <v>Friday</v>
      </c>
      <c r="E1235" s="1" t="str">
        <f t="shared" si="136"/>
        <v>Weekday</v>
      </c>
      <c r="F1235">
        <v>3141</v>
      </c>
      <c r="G1235" t="s">
        <v>840</v>
      </c>
      <c r="H1235" t="s">
        <v>841</v>
      </c>
      <c r="I1235" t="s">
        <v>2</v>
      </c>
      <c r="J1235" t="s">
        <v>3</v>
      </c>
      <c r="K1235" t="s">
        <v>4</v>
      </c>
      <c r="L1235" t="s">
        <v>42</v>
      </c>
      <c r="M1235">
        <v>365</v>
      </c>
      <c r="N1235" t="s">
        <v>10</v>
      </c>
      <c r="O1235" s="2">
        <v>94.75</v>
      </c>
      <c r="P1235" s="2">
        <v>5</v>
      </c>
      <c r="Q1235" s="2">
        <f t="shared" si="133"/>
        <v>473.75</v>
      </c>
      <c r="R1235" s="2">
        <v>152.8499985</v>
      </c>
      <c r="S1235" s="2">
        <f t="shared" si="137"/>
        <v>320.90000150000003</v>
      </c>
      <c r="T1235" s="2">
        <f t="shared" si="138"/>
        <v>30.5699997</v>
      </c>
      <c r="U1235" t="str">
        <f t="shared" si="139"/>
        <v>Jan</v>
      </c>
    </row>
    <row r="1236" spans="1:21" x14ac:dyDescent="0.3">
      <c r="A1236">
        <v>68428</v>
      </c>
      <c r="B1236" s="1">
        <v>43490</v>
      </c>
      <c r="C1236" s="1" t="str">
        <f t="shared" si="134"/>
        <v>25-Jan-19</v>
      </c>
      <c r="D1236" s="1" t="str">
        <f t="shared" si="135"/>
        <v>Friday</v>
      </c>
      <c r="E1236" s="1" t="str">
        <f t="shared" si="136"/>
        <v>Weekday</v>
      </c>
      <c r="F1236">
        <v>3471</v>
      </c>
      <c r="G1236" t="s">
        <v>842</v>
      </c>
      <c r="H1236" t="s">
        <v>244</v>
      </c>
      <c r="I1236" t="s">
        <v>2</v>
      </c>
      <c r="J1236" t="s">
        <v>3</v>
      </c>
      <c r="K1236" t="s">
        <v>44</v>
      </c>
      <c r="L1236" t="s">
        <v>57</v>
      </c>
      <c r="M1236">
        <v>191</v>
      </c>
      <c r="N1236" t="s">
        <v>65</v>
      </c>
      <c r="O1236" s="2">
        <v>85</v>
      </c>
      <c r="P1236" s="2">
        <v>4</v>
      </c>
      <c r="Q1236" s="2">
        <f t="shared" si="133"/>
        <v>340</v>
      </c>
      <c r="R1236" s="2">
        <v>219.11999520000001</v>
      </c>
      <c r="S1236" s="2">
        <f t="shared" si="137"/>
        <v>120.88000479999999</v>
      </c>
      <c r="T1236" s="2">
        <f t="shared" si="138"/>
        <v>54.779998800000001</v>
      </c>
      <c r="U1236" t="str">
        <f t="shared" si="139"/>
        <v>Jan</v>
      </c>
    </row>
    <row r="1237" spans="1:21" x14ac:dyDescent="0.3">
      <c r="A1237">
        <v>17211</v>
      </c>
      <c r="B1237" s="1">
        <v>43490</v>
      </c>
      <c r="C1237" s="1" t="str">
        <f t="shared" si="134"/>
        <v>25-Jan-19</v>
      </c>
      <c r="D1237" s="1" t="str">
        <f t="shared" si="135"/>
        <v>Friday</v>
      </c>
      <c r="E1237" s="1" t="str">
        <f t="shared" si="136"/>
        <v>Weekday</v>
      </c>
      <c r="F1237">
        <v>1595</v>
      </c>
      <c r="G1237" t="s">
        <v>7</v>
      </c>
      <c r="H1237" t="s">
        <v>398</v>
      </c>
      <c r="I1237" t="s">
        <v>2</v>
      </c>
      <c r="J1237" t="s">
        <v>3</v>
      </c>
      <c r="K1237" t="s">
        <v>4</v>
      </c>
      <c r="L1237" t="s">
        <v>57</v>
      </c>
      <c r="M1237">
        <v>191</v>
      </c>
      <c r="N1237" t="s">
        <v>65</v>
      </c>
      <c r="O1237" s="2">
        <v>85</v>
      </c>
      <c r="P1237" s="2">
        <v>5</v>
      </c>
      <c r="Q1237" s="2">
        <f t="shared" si="133"/>
        <v>425</v>
      </c>
      <c r="R1237" s="2">
        <v>273.89999399999999</v>
      </c>
      <c r="S1237" s="2">
        <f t="shared" si="137"/>
        <v>151.10000600000001</v>
      </c>
      <c r="T1237" s="2">
        <f t="shared" si="138"/>
        <v>54.779998800000001</v>
      </c>
      <c r="U1237" t="str">
        <f t="shared" si="139"/>
        <v>Jan</v>
      </c>
    </row>
    <row r="1238" spans="1:21" x14ac:dyDescent="0.3">
      <c r="A1238">
        <v>53816</v>
      </c>
      <c r="B1238" s="1">
        <v>43489</v>
      </c>
      <c r="C1238" s="1" t="str">
        <f t="shared" si="134"/>
        <v>24-Jan-19</v>
      </c>
      <c r="D1238" s="1" t="str">
        <f t="shared" si="135"/>
        <v>Thursday</v>
      </c>
      <c r="E1238" s="1" t="str">
        <f t="shared" si="136"/>
        <v>Weekday</v>
      </c>
      <c r="F1238">
        <v>8360</v>
      </c>
      <c r="G1238" t="s">
        <v>7</v>
      </c>
      <c r="H1238" t="s">
        <v>30</v>
      </c>
      <c r="I1238" t="s">
        <v>27</v>
      </c>
      <c r="J1238" t="s">
        <v>28</v>
      </c>
      <c r="K1238" t="s">
        <v>4</v>
      </c>
      <c r="L1238" t="s">
        <v>57</v>
      </c>
      <c r="M1238">
        <v>191</v>
      </c>
      <c r="N1238" t="s">
        <v>65</v>
      </c>
      <c r="O1238" s="2">
        <v>85</v>
      </c>
      <c r="P1238" s="2">
        <v>1</v>
      </c>
      <c r="Q1238" s="2">
        <f t="shared" si="133"/>
        <v>85</v>
      </c>
      <c r="R1238" s="2">
        <v>54.779998800000001</v>
      </c>
      <c r="S1238" s="2">
        <f t="shared" si="137"/>
        <v>30.220001199999999</v>
      </c>
      <c r="T1238" s="2">
        <f t="shared" si="138"/>
        <v>54.779998800000001</v>
      </c>
      <c r="U1238" t="str">
        <f t="shared" si="139"/>
        <v>Jan</v>
      </c>
    </row>
    <row r="1239" spans="1:21" x14ac:dyDescent="0.3">
      <c r="A1239">
        <v>53810</v>
      </c>
      <c r="B1239" s="1">
        <v>43489</v>
      </c>
      <c r="C1239" s="1" t="str">
        <f t="shared" si="134"/>
        <v>24-Jan-19</v>
      </c>
      <c r="D1239" s="1" t="str">
        <f t="shared" si="135"/>
        <v>Thursday</v>
      </c>
      <c r="E1239" s="1" t="str">
        <f t="shared" si="136"/>
        <v>Weekday</v>
      </c>
      <c r="F1239">
        <v>11455</v>
      </c>
      <c r="G1239" t="s">
        <v>115</v>
      </c>
      <c r="H1239" t="s">
        <v>30</v>
      </c>
      <c r="I1239" t="s">
        <v>27</v>
      </c>
      <c r="J1239" t="s">
        <v>28</v>
      </c>
      <c r="K1239" t="s">
        <v>44</v>
      </c>
      <c r="L1239" t="s">
        <v>109</v>
      </c>
      <c r="M1239">
        <v>627</v>
      </c>
      <c r="N1239" t="s">
        <v>6</v>
      </c>
      <c r="O1239" s="2">
        <v>165</v>
      </c>
      <c r="P1239" s="2">
        <v>5</v>
      </c>
      <c r="Q1239" s="2">
        <f t="shared" si="133"/>
        <v>825</v>
      </c>
      <c r="R1239" s="2">
        <v>613.65001700000005</v>
      </c>
      <c r="S1239" s="2">
        <f t="shared" si="137"/>
        <v>211.34998299999995</v>
      </c>
      <c r="T1239" s="2">
        <f t="shared" si="138"/>
        <v>122.73000340000002</v>
      </c>
      <c r="U1239" t="str">
        <f t="shared" si="139"/>
        <v>Jan</v>
      </c>
    </row>
    <row r="1240" spans="1:21" x14ac:dyDescent="0.3">
      <c r="A1240">
        <v>13890</v>
      </c>
      <c r="B1240" s="1">
        <v>43489</v>
      </c>
      <c r="C1240" s="1" t="str">
        <f t="shared" si="134"/>
        <v>24-Jan-19</v>
      </c>
      <c r="D1240" s="1" t="str">
        <f t="shared" si="135"/>
        <v>Thursday</v>
      </c>
      <c r="E1240" s="1" t="str">
        <f t="shared" si="136"/>
        <v>Weekday</v>
      </c>
      <c r="F1240">
        <v>9120</v>
      </c>
      <c r="G1240" t="s">
        <v>511</v>
      </c>
      <c r="H1240" t="s">
        <v>84</v>
      </c>
      <c r="I1240" t="s">
        <v>27</v>
      </c>
      <c r="J1240" t="s">
        <v>3</v>
      </c>
      <c r="K1240" t="s">
        <v>4</v>
      </c>
      <c r="L1240" t="s">
        <v>85</v>
      </c>
      <c r="M1240">
        <v>502</v>
      </c>
      <c r="N1240" t="s">
        <v>65</v>
      </c>
      <c r="O1240" s="2">
        <v>65</v>
      </c>
      <c r="P1240" s="2">
        <v>5</v>
      </c>
      <c r="Q1240" s="2">
        <f t="shared" si="133"/>
        <v>325</v>
      </c>
      <c r="R1240" s="2">
        <v>167.99999235000001</v>
      </c>
      <c r="S1240" s="2">
        <f t="shared" si="137"/>
        <v>157.00000764999999</v>
      </c>
      <c r="T1240" s="2">
        <f t="shared" si="138"/>
        <v>33.599998470000003</v>
      </c>
      <c r="U1240" t="str">
        <f t="shared" si="139"/>
        <v>Jan</v>
      </c>
    </row>
    <row r="1241" spans="1:21" x14ac:dyDescent="0.3">
      <c r="A1241">
        <v>64053</v>
      </c>
      <c r="B1241" s="1">
        <v>43489</v>
      </c>
      <c r="C1241" s="1" t="str">
        <f t="shared" si="134"/>
        <v>24-Jan-19</v>
      </c>
      <c r="D1241" s="1" t="str">
        <f t="shared" si="135"/>
        <v>Thursday</v>
      </c>
      <c r="E1241" s="1" t="str">
        <f t="shared" si="136"/>
        <v>Weekday</v>
      </c>
      <c r="F1241">
        <v>10121</v>
      </c>
      <c r="G1241" t="s">
        <v>7</v>
      </c>
      <c r="H1241" t="s">
        <v>84</v>
      </c>
      <c r="I1241" t="s">
        <v>27</v>
      </c>
      <c r="J1241" t="s">
        <v>3</v>
      </c>
      <c r="K1241" t="s">
        <v>4</v>
      </c>
      <c r="L1241" t="s">
        <v>9</v>
      </c>
      <c r="M1241">
        <v>403</v>
      </c>
      <c r="N1241" t="s">
        <v>10</v>
      </c>
      <c r="O1241" s="2">
        <v>133.37</v>
      </c>
      <c r="P1241" s="2">
        <v>1</v>
      </c>
      <c r="Q1241" s="2">
        <f t="shared" si="133"/>
        <v>133.37</v>
      </c>
      <c r="R1241" s="2">
        <v>84.590000149999995</v>
      </c>
      <c r="S1241" s="2">
        <f t="shared" si="137"/>
        <v>48.77999985000001</v>
      </c>
      <c r="T1241" s="2">
        <f t="shared" si="138"/>
        <v>84.590000149999995</v>
      </c>
      <c r="U1241" t="str">
        <f t="shared" si="139"/>
        <v>Jan</v>
      </c>
    </row>
    <row r="1242" spans="1:21" x14ac:dyDescent="0.3">
      <c r="A1242">
        <v>64053</v>
      </c>
      <c r="B1242" s="1">
        <v>43489</v>
      </c>
      <c r="C1242" s="1" t="str">
        <f t="shared" si="134"/>
        <v>24-Jan-19</v>
      </c>
      <c r="D1242" s="1" t="str">
        <f t="shared" si="135"/>
        <v>Thursday</v>
      </c>
      <c r="E1242" s="1" t="str">
        <f t="shared" si="136"/>
        <v>Weekday</v>
      </c>
      <c r="F1242">
        <v>10121</v>
      </c>
      <c r="G1242" t="s">
        <v>7</v>
      </c>
      <c r="H1242" t="s">
        <v>84</v>
      </c>
      <c r="I1242" t="s">
        <v>27</v>
      </c>
      <c r="J1242" t="s">
        <v>3</v>
      </c>
      <c r="K1242" t="s">
        <v>4</v>
      </c>
      <c r="L1242" t="s">
        <v>9</v>
      </c>
      <c r="M1242">
        <v>403</v>
      </c>
      <c r="N1242" t="s">
        <v>10</v>
      </c>
      <c r="O1242" s="2">
        <v>133.37</v>
      </c>
      <c r="P1242" s="2">
        <v>1</v>
      </c>
      <c r="Q1242" s="2">
        <f t="shared" si="133"/>
        <v>133.37</v>
      </c>
      <c r="R1242" s="2">
        <v>84.590000149999995</v>
      </c>
      <c r="S1242" s="2">
        <f t="shared" si="137"/>
        <v>48.77999985000001</v>
      </c>
      <c r="T1242" s="2">
        <f t="shared" si="138"/>
        <v>84.590000149999995</v>
      </c>
      <c r="U1242" t="str">
        <f t="shared" si="139"/>
        <v>Jan</v>
      </c>
    </row>
    <row r="1243" spans="1:21" x14ac:dyDescent="0.3">
      <c r="A1243">
        <v>68337</v>
      </c>
      <c r="B1243" s="1">
        <v>43489</v>
      </c>
      <c r="C1243" s="1" t="str">
        <f t="shared" si="134"/>
        <v>24-Jan-19</v>
      </c>
      <c r="D1243" s="1" t="str">
        <f t="shared" si="135"/>
        <v>Thursday</v>
      </c>
      <c r="E1243" s="1" t="str">
        <f t="shared" si="136"/>
        <v>Weekday</v>
      </c>
      <c r="F1243">
        <v>8897</v>
      </c>
      <c r="G1243" t="s">
        <v>843</v>
      </c>
      <c r="H1243" t="s">
        <v>39</v>
      </c>
      <c r="I1243" t="s">
        <v>27</v>
      </c>
      <c r="J1243" t="s">
        <v>3</v>
      </c>
      <c r="K1243" t="s">
        <v>4</v>
      </c>
      <c r="L1243" t="s">
        <v>109</v>
      </c>
      <c r="M1243">
        <v>627</v>
      </c>
      <c r="N1243" t="s">
        <v>6</v>
      </c>
      <c r="O1243" s="2">
        <v>165</v>
      </c>
      <c r="P1243" s="2">
        <v>4</v>
      </c>
      <c r="Q1243" s="2">
        <f t="shared" si="133"/>
        <v>660</v>
      </c>
      <c r="R1243" s="2">
        <v>490.9200136</v>
      </c>
      <c r="S1243" s="2">
        <f t="shared" si="137"/>
        <v>169.0799864</v>
      </c>
      <c r="T1243" s="2">
        <f t="shared" si="138"/>
        <v>122.7300034</v>
      </c>
      <c r="U1243" t="str">
        <f t="shared" si="139"/>
        <v>Jan</v>
      </c>
    </row>
    <row r="1244" spans="1:21" x14ac:dyDescent="0.3">
      <c r="A1244">
        <v>64066</v>
      </c>
      <c r="B1244" s="1">
        <v>43489</v>
      </c>
      <c r="C1244" s="1" t="str">
        <f t="shared" si="134"/>
        <v>24-Jan-19</v>
      </c>
      <c r="D1244" s="1" t="str">
        <f t="shared" si="135"/>
        <v>Thursday</v>
      </c>
      <c r="E1244" s="1" t="str">
        <f t="shared" si="136"/>
        <v>Weekday</v>
      </c>
      <c r="F1244">
        <v>442</v>
      </c>
      <c r="G1244" t="s">
        <v>7</v>
      </c>
      <c r="H1244" t="s">
        <v>844</v>
      </c>
      <c r="I1244" t="s">
        <v>2</v>
      </c>
      <c r="J1244" t="s">
        <v>3</v>
      </c>
      <c r="K1244" t="s">
        <v>4</v>
      </c>
      <c r="L1244" t="s">
        <v>57</v>
      </c>
      <c r="M1244">
        <v>191</v>
      </c>
      <c r="N1244" t="s">
        <v>65</v>
      </c>
      <c r="O1244" s="2">
        <v>85</v>
      </c>
      <c r="P1244" s="2">
        <v>5</v>
      </c>
      <c r="Q1244" s="2">
        <f t="shared" si="133"/>
        <v>425</v>
      </c>
      <c r="R1244" s="2">
        <v>273.89999399999999</v>
      </c>
      <c r="S1244" s="2">
        <f t="shared" si="137"/>
        <v>151.10000600000001</v>
      </c>
      <c r="T1244" s="2">
        <f t="shared" si="138"/>
        <v>54.779998800000001</v>
      </c>
      <c r="U1244" t="str">
        <f t="shared" si="139"/>
        <v>Jan</v>
      </c>
    </row>
    <row r="1245" spans="1:21" x14ac:dyDescent="0.3">
      <c r="A1245">
        <v>66229</v>
      </c>
      <c r="B1245" s="1">
        <v>43489</v>
      </c>
      <c r="C1245" s="1" t="str">
        <f t="shared" si="134"/>
        <v>24-Jan-19</v>
      </c>
      <c r="D1245" s="1" t="str">
        <f t="shared" si="135"/>
        <v>Thursday</v>
      </c>
      <c r="E1245" s="1" t="str">
        <f t="shared" si="136"/>
        <v>Weekday</v>
      </c>
      <c r="F1245">
        <v>11002</v>
      </c>
      <c r="G1245" t="s">
        <v>7</v>
      </c>
      <c r="H1245" t="s">
        <v>252</v>
      </c>
      <c r="I1245" t="s">
        <v>2</v>
      </c>
      <c r="J1245" t="s">
        <v>3</v>
      </c>
      <c r="K1245" t="s">
        <v>44</v>
      </c>
      <c r="L1245" t="s">
        <v>42</v>
      </c>
      <c r="M1245">
        <v>365</v>
      </c>
      <c r="N1245" t="s">
        <v>10</v>
      </c>
      <c r="O1245" s="2">
        <v>94.75</v>
      </c>
      <c r="P1245" s="2">
        <v>4</v>
      </c>
      <c r="Q1245" s="2">
        <f t="shared" si="133"/>
        <v>379</v>
      </c>
      <c r="R1245" s="2">
        <v>122.2799988</v>
      </c>
      <c r="S1245" s="2">
        <f t="shared" si="137"/>
        <v>256.72000120000001</v>
      </c>
      <c r="T1245" s="2">
        <f t="shared" si="138"/>
        <v>30.5699997</v>
      </c>
      <c r="U1245" t="str">
        <f t="shared" si="139"/>
        <v>Jan</v>
      </c>
    </row>
    <row r="1246" spans="1:21" x14ac:dyDescent="0.3">
      <c r="A1246">
        <v>57829</v>
      </c>
      <c r="B1246" s="1">
        <v>43489</v>
      </c>
      <c r="C1246" s="1" t="str">
        <f t="shared" si="134"/>
        <v>24-Jan-19</v>
      </c>
      <c r="D1246" s="1" t="str">
        <f t="shared" si="135"/>
        <v>Thursday</v>
      </c>
      <c r="E1246" s="1" t="str">
        <f t="shared" si="136"/>
        <v>Weekday</v>
      </c>
      <c r="F1246">
        <v>3131</v>
      </c>
      <c r="G1246" t="s">
        <v>259</v>
      </c>
      <c r="H1246" t="s">
        <v>222</v>
      </c>
      <c r="I1246" t="s">
        <v>2</v>
      </c>
      <c r="J1246" t="s">
        <v>3</v>
      </c>
      <c r="K1246" t="s">
        <v>44</v>
      </c>
      <c r="L1246" t="s">
        <v>109</v>
      </c>
      <c r="M1246">
        <v>627</v>
      </c>
      <c r="N1246" t="s">
        <v>6</v>
      </c>
      <c r="O1246" s="2">
        <v>165</v>
      </c>
      <c r="P1246" s="2">
        <v>2</v>
      </c>
      <c r="Q1246" s="2">
        <f t="shared" si="133"/>
        <v>330</v>
      </c>
      <c r="R1246" s="2">
        <v>245.4600068</v>
      </c>
      <c r="S1246" s="2">
        <f t="shared" si="137"/>
        <v>84.539993199999998</v>
      </c>
      <c r="T1246" s="2">
        <f t="shared" si="138"/>
        <v>122.7300034</v>
      </c>
      <c r="U1246" t="str">
        <f t="shared" si="139"/>
        <v>Jan</v>
      </c>
    </row>
    <row r="1247" spans="1:21" x14ac:dyDescent="0.3">
      <c r="A1247">
        <v>64054</v>
      </c>
      <c r="B1247" s="1">
        <v>43489</v>
      </c>
      <c r="C1247" s="1" t="str">
        <f t="shared" si="134"/>
        <v>24-Jan-19</v>
      </c>
      <c r="D1247" s="1" t="str">
        <f t="shared" si="135"/>
        <v>Thursday</v>
      </c>
      <c r="E1247" s="1" t="str">
        <f t="shared" si="136"/>
        <v>Weekday</v>
      </c>
      <c r="F1247">
        <v>8196</v>
      </c>
      <c r="G1247" t="s">
        <v>561</v>
      </c>
      <c r="H1247" t="s">
        <v>845</v>
      </c>
      <c r="I1247" t="s">
        <v>2</v>
      </c>
      <c r="J1247" t="s">
        <v>3</v>
      </c>
      <c r="K1247" t="s">
        <v>44</v>
      </c>
      <c r="L1247" t="s">
        <v>42</v>
      </c>
      <c r="M1247">
        <v>365</v>
      </c>
      <c r="N1247" t="s">
        <v>10</v>
      </c>
      <c r="O1247" s="2">
        <v>94.75</v>
      </c>
      <c r="P1247" s="2">
        <v>4</v>
      </c>
      <c r="Q1247" s="2">
        <f t="shared" si="133"/>
        <v>379</v>
      </c>
      <c r="R1247" s="2">
        <v>122.2799988</v>
      </c>
      <c r="S1247" s="2">
        <f t="shared" si="137"/>
        <v>256.72000120000001</v>
      </c>
      <c r="T1247" s="2">
        <f t="shared" si="138"/>
        <v>30.5699997</v>
      </c>
      <c r="U1247" t="str">
        <f t="shared" si="139"/>
        <v>Jan</v>
      </c>
    </row>
    <row r="1248" spans="1:21" x14ac:dyDescent="0.3">
      <c r="A1248">
        <v>17467</v>
      </c>
      <c r="B1248" s="1">
        <v>43489</v>
      </c>
      <c r="C1248" s="1" t="str">
        <f t="shared" si="134"/>
        <v>24-Jan-19</v>
      </c>
      <c r="D1248" s="1" t="str">
        <f t="shared" si="135"/>
        <v>Thursday</v>
      </c>
      <c r="E1248" s="1" t="str">
        <f t="shared" si="136"/>
        <v>Weekday</v>
      </c>
      <c r="F1248">
        <v>10534</v>
      </c>
      <c r="G1248" t="s">
        <v>846</v>
      </c>
      <c r="H1248" t="s">
        <v>772</v>
      </c>
      <c r="I1248" t="s">
        <v>2</v>
      </c>
      <c r="J1248" t="s">
        <v>3</v>
      </c>
      <c r="K1248" t="s">
        <v>4</v>
      </c>
      <c r="L1248" t="s">
        <v>57</v>
      </c>
      <c r="M1248">
        <v>191</v>
      </c>
      <c r="N1248" t="s">
        <v>65</v>
      </c>
      <c r="O1248" s="2">
        <v>85</v>
      </c>
      <c r="P1248" s="2">
        <v>5</v>
      </c>
      <c r="Q1248" s="2">
        <f t="shared" si="133"/>
        <v>425</v>
      </c>
      <c r="R1248" s="2">
        <v>273.89999399999999</v>
      </c>
      <c r="S1248" s="2">
        <f t="shared" si="137"/>
        <v>151.10000600000001</v>
      </c>
      <c r="T1248" s="2">
        <f t="shared" si="138"/>
        <v>54.779998800000001</v>
      </c>
      <c r="U1248" t="str">
        <f t="shared" si="139"/>
        <v>Jan</v>
      </c>
    </row>
    <row r="1249" spans="1:21" x14ac:dyDescent="0.3">
      <c r="A1249">
        <v>66219</v>
      </c>
      <c r="B1249" s="1">
        <v>43489</v>
      </c>
      <c r="C1249" s="1" t="str">
        <f t="shared" si="134"/>
        <v>24-Jan-19</v>
      </c>
      <c r="D1249" s="1" t="str">
        <f t="shared" si="135"/>
        <v>Thursday</v>
      </c>
      <c r="E1249" s="1" t="str">
        <f t="shared" si="136"/>
        <v>Weekday</v>
      </c>
      <c r="F1249">
        <v>11945</v>
      </c>
      <c r="G1249" t="s">
        <v>7</v>
      </c>
      <c r="H1249" t="s">
        <v>173</v>
      </c>
      <c r="I1249" t="s">
        <v>2</v>
      </c>
      <c r="J1249" t="s">
        <v>3</v>
      </c>
      <c r="K1249" t="s">
        <v>4</v>
      </c>
      <c r="L1249" t="s">
        <v>42</v>
      </c>
      <c r="M1249">
        <v>365</v>
      </c>
      <c r="N1249" t="s">
        <v>10</v>
      </c>
      <c r="O1249" s="2">
        <v>94.75</v>
      </c>
      <c r="P1249" s="2">
        <v>5</v>
      </c>
      <c r="Q1249" s="2">
        <f t="shared" si="133"/>
        <v>473.75</v>
      </c>
      <c r="R1249" s="2">
        <v>152.8499985</v>
      </c>
      <c r="S1249" s="2">
        <f t="shared" si="137"/>
        <v>320.90000150000003</v>
      </c>
      <c r="T1249" s="2">
        <f t="shared" si="138"/>
        <v>30.5699997</v>
      </c>
      <c r="U1249" t="str">
        <f t="shared" si="139"/>
        <v>Jan</v>
      </c>
    </row>
    <row r="1250" spans="1:21" x14ac:dyDescent="0.3">
      <c r="A1250">
        <v>19702</v>
      </c>
      <c r="B1250" s="1">
        <v>43489</v>
      </c>
      <c r="C1250" s="1" t="str">
        <f t="shared" si="134"/>
        <v>24-Jan-19</v>
      </c>
      <c r="D1250" s="1" t="str">
        <f t="shared" si="135"/>
        <v>Thursday</v>
      </c>
      <c r="E1250" s="1" t="str">
        <f t="shared" si="136"/>
        <v>Weekday</v>
      </c>
      <c r="F1250">
        <v>4896</v>
      </c>
      <c r="G1250" t="s">
        <v>7</v>
      </c>
      <c r="H1250" t="s">
        <v>189</v>
      </c>
      <c r="I1250" t="s">
        <v>2</v>
      </c>
      <c r="J1250" t="s">
        <v>3</v>
      </c>
      <c r="K1250" t="s">
        <v>44</v>
      </c>
      <c r="L1250" t="s">
        <v>99</v>
      </c>
      <c r="M1250">
        <v>235</v>
      </c>
      <c r="N1250" t="s">
        <v>1077</v>
      </c>
      <c r="O1250" s="2">
        <v>34.950000000000003</v>
      </c>
      <c r="P1250" s="2">
        <v>4</v>
      </c>
      <c r="Q1250" s="2">
        <f t="shared" si="133"/>
        <v>139.80000000000001</v>
      </c>
      <c r="R1250" s="2">
        <v>76.520004279999995</v>
      </c>
      <c r="S1250" s="2">
        <f t="shared" si="137"/>
        <v>63.279995720000016</v>
      </c>
      <c r="T1250" s="2">
        <f t="shared" si="138"/>
        <v>19.130001069999999</v>
      </c>
      <c r="U1250" t="str">
        <f t="shared" si="139"/>
        <v>Jan</v>
      </c>
    </row>
    <row r="1251" spans="1:21" x14ac:dyDescent="0.3">
      <c r="A1251">
        <v>64065</v>
      </c>
      <c r="B1251" s="1">
        <v>43489</v>
      </c>
      <c r="C1251" s="1" t="str">
        <f t="shared" si="134"/>
        <v>24-Jan-19</v>
      </c>
      <c r="D1251" s="1" t="str">
        <f t="shared" si="135"/>
        <v>Thursday</v>
      </c>
      <c r="E1251" s="1" t="str">
        <f t="shared" si="136"/>
        <v>Weekday</v>
      </c>
      <c r="F1251">
        <v>3444</v>
      </c>
      <c r="G1251" t="s">
        <v>757</v>
      </c>
      <c r="H1251" t="s">
        <v>34</v>
      </c>
      <c r="I1251" t="s">
        <v>2</v>
      </c>
      <c r="J1251" t="s">
        <v>3</v>
      </c>
      <c r="K1251" t="s">
        <v>44</v>
      </c>
      <c r="L1251" t="s">
        <v>57</v>
      </c>
      <c r="M1251">
        <v>191</v>
      </c>
      <c r="N1251" t="s">
        <v>65</v>
      </c>
      <c r="O1251" s="2">
        <v>85</v>
      </c>
      <c r="P1251" s="2">
        <v>4</v>
      </c>
      <c r="Q1251" s="2">
        <f t="shared" si="133"/>
        <v>340</v>
      </c>
      <c r="R1251" s="2">
        <v>219.11999520000001</v>
      </c>
      <c r="S1251" s="2">
        <f t="shared" si="137"/>
        <v>120.88000479999999</v>
      </c>
      <c r="T1251" s="2">
        <f t="shared" si="138"/>
        <v>54.779998800000001</v>
      </c>
      <c r="U1251" t="str">
        <f t="shared" si="139"/>
        <v>Jan</v>
      </c>
    </row>
    <row r="1252" spans="1:21" x14ac:dyDescent="0.3">
      <c r="A1252">
        <v>47509</v>
      </c>
      <c r="B1252" s="1">
        <v>43489</v>
      </c>
      <c r="C1252" s="1" t="str">
        <f t="shared" si="134"/>
        <v>24-Jan-19</v>
      </c>
      <c r="D1252" s="1" t="str">
        <f t="shared" si="135"/>
        <v>Thursday</v>
      </c>
      <c r="E1252" s="1" t="str">
        <f t="shared" si="136"/>
        <v>Weekday</v>
      </c>
      <c r="F1252">
        <v>7363</v>
      </c>
      <c r="G1252" t="s">
        <v>847</v>
      </c>
      <c r="H1252" t="s">
        <v>318</v>
      </c>
      <c r="I1252" t="s">
        <v>2</v>
      </c>
      <c r="J1252" t="s">
        <v>3</v>
      </c>
      <c r="K1252" t="s">
        <v>4</v>
      </c>
      <c r="L1252" t="s">
        <v>57</v>
      </c>
      <c r="M1252">
        <v>191</v>
      </c>
      <c r="N1252" t="s">
        <v>65</v>
      </c>
      <c r="O1252" s="2">
        <v>85</v>
      </c>
      <c r="P1252" s="2">
        <v>5</v>
      </c>
      <c r="Q1252" s="2">
        <f t="shared" si="133"/>
        <v>425</v>
      </c>
      <c r="R1252" s="2">
        <v>273.89999399999999</v>
      </c>
      <c r="S1252" s="2">
        <f t="shared" si="137"/>
        <v>151.10000600000001</v>
      </c>
      <c r="T1252" s="2">
        <f t="shared" si="138"/>
        <v>54.779998800000001</v>
      </c>
      <c r="U1252" t="str">
        <f t="shared" si="139"/>
        <v>Jan</v>
      </c>
    </row>
    <row r="1253" spans="1:21" x14ac:dyDescent="0.3">
      <c r="A1253">
        <v>61983</v>
      </c>
      <c r="B1253" s="1">
        <v>43488</v>
      </c>
      <c r="C1253" s="1" t="str">
        <f t="shared" si="134"/>
        <v>23-Jan-19</v>
      </c>
      <c r="D1253" s="1" t="str">
        <f t="shared" si="135"/>
        <v>Wednesday</v>
      </c>
      <c r="E1253" s="1" t="str">
        <f t="shared" si="136"/>
        <v>Weekday</v>
      </c>
      <c r="F1253">
        <v>1900</v>
      </c>
      <c r="G1253" t="s">
        <v>848</v>
      </c>
      <c r="H1253" t="s">
        <v>30</v>
      </c>
      <c r="I1253" t="s">
        <v>27</v>
      </c>
      <c r="J1253" t="s">
        <v>28</v>
      </c>
      <c r="K1253" t="s">
        <v>4</v>
      </c>
      <c r="L1253" t="s">
        <v>57</v>
      </c>
      <c r="M1253">
        <v>191</v>
      </c>
      <c r="N1253" t="s">
        <v>65</v>
      </c>
      <c r="O1253" s="2">
        <v>85</v>
      </c>
      <c r="P1253" s="2">
        <v>1</v>
      </c>
      <c r="Q1253" s="2">
        <f t="shared" si="133"/>
        <v>85</v>
      </c>
      <c r="R1253" s="2">
        <v>54.779998800000001</v>
      </c>
      <c r="S1253" s="2">
        <f t="shared" si="137"/>
        <v>30.220001199999999</v>
      </c>
      <c r="T1253" s="2">
        <f t="shared" si="138"/>
        <v>54.779998800000001</v>
      </c>
      <c r="U1253" t="str">
        <f t="shared" si="139"/>
        <v>Jan</v>
      </c>
    </row>
    <row r="1254" spans="1:21" x14ac:dyDescent="0.3">
      <c r="A1254">
        <v>61983</v>
      </c>
      <c r="B1254" s="1">
        <v>43488</v>
      </c>
      <c r="C1254" s="1" t="str">
        <f t="shared" si="134"/>
        <v>23-Jan-19</v>
      </c>
      <c r="D1254" s="1" t="str">
        <f t="shared" si="135"/>
        <v>Wednesday</v>
      </c>
      <c r="E1254" s="1" t="str">
        <f t="shared" si="136"/>
        <v>Weekday</v>
      </c>
      <c r="F1254">
        <v>1900</v>
      </c>
      <c r="G1254" t="s">
        <v>848</v>
      </c>
      <c r="H1254" t="s">
        <v>30</v>
      </c>
      <c r="I1254" t="s">
        <v>27</v>
      </c>
      <c r="J1254" t="s">
        <v>28</v>
      </c>
      <c r="K1254" t="s">
        <v>4</v>
      </c>
      <c r="L1254" t="s">
        <v>9</v>
      </c>
      <c r="M1254">
        <v>403</v>
      </c>
      <c r="N1254" t="s">
        <v>10</v>
      </c>
      <c r="O1254" s="2">
        <v>133.37</v>
      </c>
      <c r="P1254" s="2">
        <v>1</v>
      </c>
      <c r="Q1254" s="2">
        <f t="shared" si="133"/>
        <v>133.37</v>
      </c>
      <c r="R1254" s="2">
        <v>84.590000149999995</v>
      </c>
      <c r="S1254" s="2">
        <f t="shared" si="137"/>
        <v>48.77999985000001</v>
      </c>
      <c r="T1254" s="2">
        <f t="shared" si="138"/>
        <v>84.590000149999995</v>
      </c>
      <c r="U1254" t="str">
        <f t="shared" si="139"/>
        <v>Jan</v>
      </c>
    </row>
    <row r="1255" spans="1:21" x14ac:dyDescent="0.3">
      <c r="A1255">
        <v>14730</v>
      </c>
      <c r="B1255" s="1">
        <v>43488</v>
      </c>
      <c r="C1255" s="1" t="str">
        <f t="shared" si="134"/>
        <v>23-Jan-19</v>
      </c>
      <c r="D1255" s="1" t="str">
        <f t="shared" si="135"/>
        <v>Wednesday</v>
      </c>
      <c r="E1255" s="1" t="str">
        <f t="shared" si="136"/>
        <v>Weekday</v>
      </c>
      <c r="F1255">
        <v>8098</v>
      </c>
      <c r="G1255" t="s">
        <v>7</v>
      </c>
      <c r="H1255" t="s">
        <v>30</v>
      </c>
      <c r="I1255" t="s">
        <v>27</v>
      </c>
      <c r="J1255" t="s">
        <v>28</v>
      </c>
      <c r="K1255" t="s">
        <v>4</v>
      </c>
      <c r="L1255" t="s">
        <v>9</v>
      </c>
      <c r="M1255">
        <v>403</v>
      </c>
      <c r="N1255" t="s">
        <v>10</v>
      </c>
      <c r="O1255" s="2">
        <v>133.37</v>
      </c>
      <c r="P1255" s="2">
        <v>1</v>
      </c>
      <c r="Q1255" s="2">
        <f t="shared" si="133"/>
        <v>133.37</v>
      </c>
      <c r="R1255" s="2">
        <v>84.590000149999995</v>
      </c>
      <c r="S1255" s="2">
        <f t="shared" si="137"/>
        <v>48.77999985000001</v>
      </c>
      <c r="T1255" s="2">
        <f t="shared" si="138"/>
        <v>84.590000149999995</v>
      </c>
      <c r="U1255" t="str">
        <f t="shared" si="139"/>
        <v>Jan</v>
      </c>
    </row>
    <row r="1256" spans="1:21" x14ac:dyDescent="0.3">
      <c r="A1256">
        <v>61940</v>
      </c>
      <c r="B1256" s="1">
        <v>43488</v>
      </c>
      <c r="C1256" s="1" t="str">
        <f t="shared" si="134"/>
        <v>23-Jan-19</v>
      </c>
      <c r="D1256" s="1" t="str">
        <f t="shared" si="135"/>
        <v>Wednesday</v>
      </c>
      <c r="E1256" s="1" t="str">
        <f t="shared" si="136"/>
        <v>Weekday</v>
      </c>
      <c r="F1256">
        <v>11288</v>
      </c>
      <c r="G1256" t="s">
        <v>7</v>
      </c>
      <c r="H1256" t="s">
        <v>41</v>
      </c>
      <c r="I1256" t="s">
        <v>27</v>
      </c>
      <c r="J1256" t="s">
        <v>3</v>
      </c>
      <c r="K1256" t="s">
        <v>4</v>
      </c>
      <c r="L1256" t="s">
        <v>42</v>
      </c>
      <c r="M1256">
        <v>365</v>
      </c>
      <c r="N1256" t="s">
        <v>10</v>
      </c>
      <c r="O1256" s="2">
        <v>94.75</v>
      </c>
      <c r="P1256" s="2">
        <v>1</v>
      </c>
      <c r="Q1256" s="2">
        <f t="shared" si="133"/>
        <v>94.75</v>
      </c>
      <c r="R1256" s="2">
        <v>30.5699997</v>
      </c>
      <c r="S1256" s="2">
        <f t="shared" si="137"/>
        <v>64.180000300000003</v>
      </c>
      <c r="T1256" s="2">
        <f t="shared" si="138"/>
        <v>30.5699997</v>
      </c>
      <c r="U1256" t="str">
        <f t="shared" si="139"/>
        <v>Jan</v>
      </c>
    </row>
    <row r="1257" spans="1:21" x14ac:dyDescent="0.3">
      <c r="A1257">
        <v>61940</v>
      </c>
      <c r="B1257" s="1">
        <v>43488</v>
      </c>
      <c r="C1257" s="1" t="str">
        <f t="shared" si="134"/>
        <v>23-Jan-19</v>
      </c>
      <c r="D1257" s="1" t="str">
        <f t="shared" si="135"/>
        <v>Wednesday</v>
      </c>
      <c r="E1257" s="1" t="str">
        <f t="shared" si="136"/>
        <v>Weekday</v>
      </c>
      <c r="F1257">
        <v>11288</v>
      </c>
      <c r="G1257" t="s">
        <v>7</v>
      </c>
      <c r="H1257" t="s">
        <v>41</v>
      </c>
      <c r="I1257" t="s">
        <v>27</v>
      </c>
      <c r="J1257" t="s">
        <v>3</v>
      </c>
      <c r="K1257" t="s">
        <v>4</v>
      </c>
      <c r="L1257" t="s">
        <v>9</v>
      </c>
      <c r="M1257">
        <v>403</v>
      </c>
      <c r="N1257" t="s">
        <v>10</v>
      </c>
      <c r="O1257" s="2">
        <v>133.37</v>
      </c>
      <c r="P1257" s="2">
        <v>1</v>
      </c>
      <c r="Q1257" s="2">
        <f t="shared" si="133"/>
        <v>133.37</v>
      </c>
      <c r="R1257" s="2">
        <v>84.590000149999995</v>
      </c>
      <c r="S1257" s="2">
        <f t="shared" si="137"/>
        <v>48.77999985000001</v>
      </c>
      <c r="T1257" s="2">
        <f t="shared" si="138"/>
        <v>84.590000149999995</v>
      </c>
      <c r="U1257" t="str">
        <f t="shared" si="139"/>
        <v>Jan</v>
      </c>
    </row>
    <row r="1258" spans="1:21" x14ac:dyDescent="0.3">
      <c r="A1258">
        <v>11936</v>
      </c>
      <c r="B1258" s="1">
        <v>43488</v>
      </c>
      <c r="C1258" s="1" t="str">
        <f t="shared" si="134"/>
        <v>23-Jan-19</v>
      </c>
      <c r="D1258" s="1" t="str">
        <f t="shared" si="135"/>
        <v>Wednesday</v>
      </c>
      <c r="E1258" s="1" t="str">
        <f t="shared" si="136"/>
        <v>Weekday</v>
      </c>
      <c r="F1258">
        <v>724</v>
      </c>
      <c r="G1258" t="s">
        <v>181</v>
      </c>
      <c r="H1258" t="s">
        <v>36</v>
      </c>
      <c r="I1258" t="s">
        <v>27</v>
      </c>
      <c r="J1258" t="s">
        <v>3</v>
      </c>
      <c r="K1258" t="s">
        <v>4</v>
      </c>
      <c r="L1258" t="s">
        <v>470</v>
      </c>
      <c r="M1258">
        <v>565</v>
      </c>
      <c r="N1258" t="s">
        <v>10</v>
      </c>
      <c r="O1258" s="2">
        <v>70</v>
      </c>
      <c r="P1258" s="2">
        <v>5</v>
      </c>
      <c r="Q1258" s="2">
        <f t="shared" si="133"/>
        <v>350</v>
      </c>
      <c r="R1258" s="2">
        <v>195.75000764999999</v>
      </c>
      <c r="S1258" s="2">
        <f t="shared" si="137"/>
        <v>154.24999235000001</v>
      </c>
      <c r="T1258" s="2">
        <f t="shared" si="138"/>
        <v>39.150001529999997</v>
      </c>
      <c r="U1258" t="str">
        <f t="shared" si="139"/>
        <v>Jan</v>
      </c>
    </row>
    <row r="1259" spans="1:21" x14ac:dyDescent="0.3">
      <c r="A1259">
        <v>68289</v>
      </c>
      <c r="B1259" s="1">
        <v>43488</v>
      </c>
      <c r="C1259" s="1" t="str">
        <f t="shared" si="134"/>
        <v>23-Jan-19</v>
      </c>
      <c r="D1259" s="1" t="str">
        <f t="shared" si="135"/>
        <v>Wednesday</v>
      </c>
      <c r="E1259" s="1" t="str">
        <f t="shared" si="136"/>
        <v>Weekday</v>
      </c>
      <c r="F1259">
        <v>7006</v>
      </c>
      <c r="G1259" t="s">
        <v>7</v>
      </c>
      <c r="H1259" t="s">
        <v>849</v>
      </c>
      <c r="I1259" t="s">
        <v>2</v>
      </c>
      <c r="J1259" t="s">
        <v>3</v>
      </c>
      <c r="K1259" t="s">
        <v>4</v>
      </c>
      <c r="L1259" t="s">
        <v>57</v>
      </c>
      <c r="M1259">
        <v>191</v>
      </c>
      <c r="N1259" t="s">
        <v>65</v>
      </c>
      <c r="O1259" s="2">
        <v>85</v>
      </c>
      <c r="P1259" s="2">
        <v>5</v>
      </c>
      <c r="Q1259" s="2">
        <f t="shared" si="133"/>
        <v>425</v>
      </c>
      <c r="R1259" s="2">
        <v>273.89999399999999</v>
      </c>
      <c r="S1259" s="2">
        <f t="shared" si="137"/>
        <v>151.10000600000001</v>
      </c>
      <c r="T1259" s="2">
        <f t="shared" si="138"/>
        <v>54.779998800000001</v>
      </c>
      <c r="U1259" t="str">
        <f t="shared" si="139"/>
        <v>Jan</v>
      </c>
    </row>
    <row r="1260" spans="1:21" x14ac:dyDescent="0.3">
      <c r="A1260">
        <v>66794</v>
      </c>
      <c r="B1260" s="1">
        <v>43488</v>
      </c>
      <c r="C1260" s="1" t="str">
        <f t="shared" si="134"/>
        <v>23-Jan-19</v>
      </c>
      <c r="D1260" s="1" t="str">
        <f t="shared" si="135"/>
        <v>Wednesday</v>
      </c>
      <c r="E1260" s="1" t="str">
        <f t="shared" si="136"/>
        <v>Weekday</v>
      </c>
      <c r="F1260">
        <v>6999</v>
      </c>
      <c r="G1260" t="s">
        <v>850</v>
      </c>
      <c r="H1260" t="s">
        <v>851</v>
      </c>
      <c r="I1260" t="s">
        <v>2</v>
      </c>
      <c r="J1260" t="s">
        <v>3</v>
      </c>
      <c r="K1260" t="s">
        <v>4</v>
      </c>
      <c r="L1260" t="s">
        <v>57</v>
      </c>
      <c r="M1260">
        <v>191</v>
      </c>
      <c r="N1260" t="s">
        <v>65</v>
      </c>
      <c r="O1260" s="2">
        <v>85</v>
      </c>
      <c r="P1260" s="2">
        <v>5</v>
      </c>
      <c r="Q1260" s="2">
        <f t="shared" si="133"/>
        <v>425</v>
      </c>
      <c r="R1260" s="2">
        <v>273.89999399999999</v>
      </c>
      <c r="S1260" s="2">
        <f t="shared" si="137"/>
        <v>151.10000600000001</v>
      </c>
      <c r="T1260" s="2">
        <f t="shared" si="138"/>
        <v>54.779998800000001</v>
      </c>
      <c r="U1260" t="str">
        <f t="shared" si="139"/>
        <v>Jan</v>
      </c>
    </row>
    <row r="1261" spans="1:21" x14ac:dyDescent="0.3">
      <c r="A1261">
        <v>61997</v>
      </c>
      <c r="B1261" s="1">
        <v>43488</v>
      </c>
      <c r="C1261" s="1" t="str">
        <f t="shared" si="134"/>
        <v>23-Jan-19</v>
      </c>
      <c r="D1261" s="1" t="str">
        <f t="shared" si="135"/>
        <v>Wednesday</v>
      </c>
      <c r="E1261" s="1" t="str">
        <f t="shared" si="136"/>
        <v>Weekday</v>
      </c>
      <c r="F1261">
        <v>4552</v>
      </c>
      <c r="G1261" t="s">
        <v>7</v>
      </c>
      <c r="H1261" t="s">
        <v>852</v>
      </c>
      <c r="I1261" t="s">
        <v>2</v>
      </c>
      <c r="J1261" t="s">
        <v>3</v>
      </c>
      <c r="K1261" t="s">
        <v>44</v>
      </c>
      <c r="L1261" t="s">
        <v>57</v>
      </c>
      <c r="M1261">
        <v>191</v>
      </c>
      <c r="N1261" t="s">
        <v>65</v>
      </c>
      <c r="O1261" s="2">
        <v>85</v>
      </c>
      <c r="P1261" s="2">
        <v>4</v>
      </c>
      <c r="Q1261" s="2">
        <f t="shared" si="133"/>
        <v>340</v>
      </c>
      <c r="R1261" s="2">
        <v>219.11999520000001</v>
      </c>
      <c r="S1261" s="2">
        <f t="shared" si="137"/>
        <v>120.88000479999999</v>
      </c>
      <c r="T1261" s="2">
        <f t="shared" si="138"/>
        <v>54.779998800000001</v>
      </c>
      <c r="U1261" t="str">
        <f t="shared" si="139"/>
        <v>Jan</v>
      </c>
    </row>
    <row r="1262" spans="1:21" x14ac:dyDescent="0.3">
      <c r="A1262">
        <v>71038</v>
      </c>
      <c r="B1262" s="1">
        <v>43487</v>
      </c>
      <c r="C1262" s="1" t="str">
        <f t="shared" si="134"/>
        <v>22-Jan-19</v>
      </c>
      <c r="D1262" s="1" t="str">
        <f t="shared" si="135"/>
        <v>Tuesday</v>
      </c>
      <c r="E1262" s="1" t="str">
        <f t="shared" si="136"/>
        <v>Weekday</v>
      </c>
      <c r="F1262">
        <v>14591</v>
      </c>
      <c r="G1262" t="s">
        <v>853</v>
      </c>
      <c r="H1262" t="s">
        <v>696</v>
      </c>
      <c r="I1262" t="s">
        <v>27</v>
      </c>
      <c r="J1262" t="s">
        <v>28</v>
      </c>
      <c r="K1262" t="s">
        <v>4</v>
      </c>
      <c r="L1262" t="s">
        <v>545</v>
      </c>
      <c r="M1262">
        <v>1352</v>
      </c>
      <c r="N1262" t="s">
        <v>14</v>
      </c>
      <c r="O1262" s="2">
        <v>669.99</v>
      </c>
      <c r="P1262" s="2">
        <v>1</v>
      </c>
      <c r="Q1262" s="2">
        <f t="shared" si="133"/>
        <v>669.99</v>
      </c>
      <c r="R1262" s="2">
        <v>450.58000183000001</v>
      </c>
      <c r="S1262" s="2">
        <f t="shared" si="137"/>
        <v>219.40999816999999</v>
      </c>
      <c r="T1262" s="2">
        <f t="shared" si="138"/>
        <v>450.58000183000001</v>
      </c>
      <c r="U1262" t="str">
        <f t="shared" si="139"/>
        <v>Jan</v>
      </c>
    </row>
    <row r="1263" spans="1:21" x14ac:dyDescent="0.3">
      <c r="A1263">
        <v>71000</v>
      </c>
      <c r="B1263" s="1">
        <v>43487</v>
      </c>
      <c r="C1263" s="1" t="str">
        <f t="shared" si="134"/>
        <v>22-Jan-19</v>
      </c>
      <c r="D1263" s="1" t="str">
        <f t="shared" si="135"/>
        <v>Tuesday</v>
      </c>
      <c r="E1263" s="1" t="str">
        <f t="shared" si="136"/>
        <v>Weekday</v>
      </c>
      <c r="F1263">
        <v>14553</v>
      </c>
      <c r="G1263" t="s">
        <v>21</v>
      </c>
      <c r="H1263" t="s">
        <v>155</v>
      </c>
      <c r="I1263" t="s">
        <v>27</v>
      </c>
      <c r="J1263" t="s">
        <v>28</v>
      </c>
      <c r="K1263" t="s">
        <v>4</v>
      </c>
      <c r="L1263" t="s">
        <v>545</v>
      </c>
      <c r="M1263">
        <v>1352</v>
      </c>
      <c r="N1263" t="s">
        <v>14</v>
      </c>
      <c r="O1263" s="2">
        <v>669.99</v>
      </c>
      <c r="P1263" s="2">
        <v>1</v>
      </c>
      <c r="Q1263" s="2">
        <f t="shared" si="133"/>
        <v>669.99</v>
      </c>
      <c r="R1263" s="2">
        <v>450.58000183000001</v>
      </c>
      <c r="S1263" s="2">
        <f t="shared" si="137"/>
        <v>219.40999816999999</v>
      </c>
      <c r="T1263" s="2">
        <f t="shared" si="138"/>
        <v>450.58000183000001</v>
      </c>
      <c r="U1263" t="str">
        <f t="shared" si="139"/>
        <v>Jan</v>
      </c>
    </row>
    <row r="1264" spans="1:21" x14ac:dyDescent="0.3">
      <c r="A1264">
        <v>71009</v>
      </c>
      <c r="B1264" s="1">
        <v>43487</v>
      </c>
      <c r="C1264" s="1" t="str">
        <f t="shared" si="134"/>
        <v>22-Jan-19</v>
      </c>
      <c r="D1264" s="1" t="str">
        <f t="shared" si="135"/>
        <v>Tuesday</v>
      </c>
      <c r="E1264" s="1" t="str">
        <f t="shared" si="136"/>
        <v>Weekday</v>
      </c>
      <c r="F1264">
        <v>14562</v>
      </c>
      <c r="G1264" t="s">
        <v>854</v>
      </c>
      <c r="H1264" t="s">
        <v>155</v>
      </c>
      <c r="I1264" t="s">
        <v>27</v>
      </c>
      <c r="J1264" t="s">
        <v>28</v>
      </c>
      <c r="K1264" t="s">
        <v>4</v>
      </c>
      <c r="L1264" t="s">
        <v>545</v>
      </c>
      <c r="M1264">
        <v>1352</v>
      </c>
      <c r="N1264" t="s">
        <v>14</v>
      </c>
      <c r="O1264" s="2">
        <v>669.99</v>
      </c>
      <c r="P1264" s="2">
        <v>1</v>
      </c>
      <c r="Q1264" s="2">
        <f t="shared" si="133"/>
        <v>669.99</v>
      </c>
      <c r="R1264" s="2">
        <v>450.58000183000001</v>
      </c>
      <c r="S1264" s="2">
        <f t="shared" si="137"/>
        <v>219.40999816999999</v>
      </c>
      <c r="T1264" s="2">
        <f t="shared" si="138"/>
        <v>450.58000183000001</v>
      </c>
      <c r="U1264" t="str">
        <f t="shared" si="139"/>
        <v>Jan</v>
      </c>
    </row>
    <row r="1265" spans="1:21" x14ac:dyDescent="0.3">
      <c r="A1265">
        <v>68879</v>
      </c>
      <c r="B1265" s="1">
        <v>43487</v>
      </c>
      <c r="C1265" s="1" t="str">
        <f t="shared" si="134"/>
        <v>22-Jan-19</v>
      </c>
      <c r="D1265" s="1" t="str">
        <f t="shared" si="135"/>
        <v>Tuesday</v>
      </c>
      <c r="E1265" s="1" t="str">
        <f t="shared" si="136"/>
        <v>Weekday</v>
      </c>
      <c r="F1265">
        <v>778</v>
      </c>
      <c r="G1265" t="s">
        <v>501</v>
      </c>
      <c r="H1265" t="s">
        <v>30</v>
      </c>
      <c r="I1265" t="s">
        <v>27</v>
      </c>
      <c r="J1265" t="s">
        <v>28</v>
      </c>
      <c r="K1265" t="s">
        <v>4</v>
      </c>
      <c r="L1265" t="s">
        <v>855</v>
      </c>
      <c r="M1265">
        <v>60</v>
      </c>
      <c r="N1265" t="s">
        <v>1077</v>
      </c>
      <c r="O1265" s="2">
        <v>189.75</v>
      </c>
      <c r="P1265" s="2">
        <v>1</v>
      </c>
      <c r="Q1265" s="2">
        <f t="shared" si="133"/>
        <v>189.75</v>
      </c>
      <c r="R1265" s="2">
        <v>95.799987799999997</v>
      </c>
      <c r="S1265" s="2">
        <f t="shared" si="137"/>
        <v>93.950012200000003</v>
      </c>
      <c r="T1265" s="2">
        <f t="shared" si="138"/>
        <v>95.799987799999997</v>
      </c>
      <c r="U1265" t="str">
        <f t="shared" si="139"/>
        <v>Jan</v>
      </c>
    </row>
    <row r="1266" spans="1:21" x14ac:dyDescent="0.3">
      <c r="A1266">
        <v>68879</v>
      </c>
      <c r="B1266" s="1">
        <v>43487</v>
      </c>
      <c r="C1266" s="1" t="str">
        <f t="shared" si="134"/>
        <v>22-Jan-19</v>
      </c>
      <c r="D1266" s="1" t="str">
        <f t="shared" si="135"/>
        <v>Tuesday</v>
      </c>
      <c r="E1266" s="1" t="str">
        <f t="shared" si="136"/>
        <v>Weekday</v>
      </c>
      <c r="F1266">
        <v>778</v>
      </c>
      <c r="G1266" t="s">
        <v>501</v>
      </c>
      <c r="H1266" t="s">
        <v>30</v>
      </c>
      <c r="I1266" t="s">
        <v>27</v>
      </c>
      <c r="J1266" t="s">
        <v>28</v>
      </c>
      <c r="K1266" t="s">
        <v>4</v>
      </c>
      <c r="L1266" t="s">
        <v>9</v>
      </c>
      <c r="M1266">
        <v>403</v>
      </c>
      <c r="N1266" t="s">
        <v>10</v>
      </c>
      <c r="O1266" s="2">
        <v>133.37</v>
      </c>
      <c r="P1266" s="2">
        <v>1</v>
      </c>
      <c r="Q1266" s="2">
        <f t="shared" si="133"/>
        <v>133.37</v>
      </c>
      <c r="R1266" s="2">
        <v>84.590000149999995</v>
      </c>
      <c r="S1266" s="2">
        <f t="shared" si="137"/>
        <v>48.77999985000001</v>
      </c>
      <c r="T1266" s="2">
        <f t="shared" si="138"/>
        <v>84.590000149999995</v>
      </c>
      <c r="U1266" t="str">
        <f t="shared" si="139"/>
        <v>Jan</v>
      </c>
    </row>
    <row r="1267" spans="1:21" x14ac:dyDescent="0.3">
      <c r="A1267">
        <v>68879</v>
      </c>
      <c r="B1267" s="1">
        <v>43487</v>
      </c>
      <c r="C1267" s="1" t="str">
        <f t="shared" si="134"/>
        <v>22-Jan-19</v>
      </c>
      <c r="D1267" s="1" t="str">
        <f t="shared" si="135"/>
        <v>Tuesday</v>
      </c>
      <c r="E1267" s="1" t="str">
        <f t="shared" si="136"/>
        <v>Weekday</v>
      </c>
      <c r="F1267">
        <v>778</v>
      </c>
      <c r="G1267" t="s">
        <v>501</v>
      </c>
      <c r="H1267" t="s">
        <v>30</v>
      </c>
      <c r="I1267" t="s">
        <v>27</v>
      </c>
      <c r="J1267" t="s">
        <v>28</v>
      </c>
      <c r="K1267" t="s">
        <v>4</v>
      </c>
      <c r="L1267" t="s">
        <v>9</v>
      </c>
      <c r="M1267">
        <v>403</v>
      </c>
      <c r="N1267" t="s">
        <v>10</v>
      </c>
      <c r="O1267" s="2">
        <v>133.37</v>
      </c>
      <c r="P1267" s="2">
        <v>1</v>
      </c>
      <c r="Q1267" s="2">
        <f t="shared" si="133"/>
        <v>133.37</v>
      </c>
      <c r="R1267" s="2">
        <v>84.590000149999995</v>
      </c>
      <c r="S1267" s="2">
        <f t="shared" si="137"/>
        <v>48.77999985000001</v>
      </c>
      <c r="T1267" s="2">
        <f t="shared" si="138"/>
        <v>84.590000149999995</v>
      </c>
      <c r="U1267" t="str">
        <f t="shared" si="139"/>
        <v>Jan</v>
      </c>
    </row>
    <row r="1268" spans="1:21" x14ac:dyDescent="0.3">
      <c r="A1268">
        <v>68220</v>
      </c>
      <c r="B1268" s="1">
        <v>43487</v>
      </c>
      <c r="C1268" s="1" t="str">
        <f t="shared" si="134"/>
        <v>22-Jan-19</v>
      </c>
      <c r="D1268" s="1" t="str">
        <f t="shared" si="135"/>
        <v>Tuesday</v>
      </c>
      <c r="E1268" s="1" t="str">
        <f t="shared" si="136"/>
        <v>Weekday</v>
      </c>
      <c r="F1268">
        <v>9962</v>
      </c>
      <c r="G1268" t="s">
        <v>7</v>
      </c>
      <c r="H1268" t="s">
        <v>30</v>
      </c>
      <c r="I1268" t="s">
        <v>27</v>
      </c>
      <c r="J1268" t="s">
        <v>28</v>
      </c>
      <c r="K1268" t="s">
        <v>4</v>
      </c>
      <c r="L1268" t="s">
        <v>9</v>
      </c>
      <c r="M1268">
        <v>403</v>
      </c>
      <c r="N1268" t="s">
        <v>10</v>
      </c>
      <c r="O1268" s="2">
        <v>133.37</v>
      </c>
      <c r="P1268" s="2">
        <v>1</v>
      </c>
      <c r="Q1268" s="2">
        <f t="shared" si="133"/>
        <v>133.37</v>
      </c>
      <c r="R1268" s="2">
        <v>84.590000149999995</v>
      </c>
      <c r="S1268" s="2">
        <f t="shared" si="137"/>
        <v>48.77999985000001</v>
      </c>
      <c r="T1268" s="2">
        <f t="shared" si="138"/>
        <v>84.590000149999995</v>
      </c>
      <c r="U1268" t="str">
        <f t="shared" si="139"/>
        <v>Jan</v>
      </c>
    </row>
    <row r="1269" spans="1:21" x14ac:dyDescent="0.3">
      <c r="A1269">
        <v>63936</v>
      </c>
      <c r="B1269" s="1">
        <v>43487</v>
      </c>
      <c r="C1269" s="1" t="str">
        <f t="shared" si="134"/>
        <v>22-Jan-19</v>
      </c>
      <c r="D1269" s="1" t="str">
        <f t="shared" si="135"/>
        <v>Tuesday</v>
      </c>
      <c r="E1269" s="1" t="str">
        <f t="shared" si="136"/>
        <v>Weekday</v>
      </c>
      <c r="F1269">
        <v>11329</v>
      </c>
      <c r="G1269" t="s">
        <v>7</v>
      </c>
      <c r="H1269" t="s">
        <v>63</v>
      </c>
      <c r="I1269" t="s">
        <v>27</v>
      </c>
      <c r="J1269" t="s">
        <v>3</v>
      </c>
      <c r="K1269" t="s">
        <v>4</v>
      </c>
      <c r="L1269" t="s">
        <v>57</v>
      </c>
      <c r="M1269">
        <v>191</v>
      </c>
      <c r="N1269" t="s">
        <v>65</v>
      </c>
      <c r="O1269" s="2">
        <v>85</v>
      </c>
      <c r="P1269" s="2">
        <v>3</v>
      </c>
      <c r="Q1269" s="2">
        <f t="shared" si="133"/>
        <v>255</v>
      </c>
      <c r="R1269" s="2">
        <v>164.33999640000002</v>
      </c>
      <c r="S1269" s="2">
        <f t="shared" si="137"/>
        <v>90.660003599999982</v>
      </c>
      <c r="T1269" s="2">
        <f t="shared" si="138"/>
        <v>54.779998800000008</v>
      </c>
      <c r="U1269" t="str">
        <f t="shared" si="139"/>
        <v>Jan</v>
      </c>
    </row>
    <row r="1270" spans="1:21" x14ac:dyDescent="0.3">
      <c r="A1270">
        <v>63936</v>
      </c>
      <c r="B1270" s="1">
        <v>43487</v>
      </c>
      <c r="C1270" s="1" t="str">
        <f t="shared" si="134"/>
        <v>22-Jan-19</v>
      </c>
      <c r="D1270" s="1" t="str">
        <f t="shared" si="135"/>
        <v>Tuesday</v>
      </c>
      <c r="E1270" s="1" t="str">
        <f t="shared" si="136"/>
        <v>Weekday</v>
      </c>
      <c r="F1270">
        <v>11329</v>
      </c>
      <c r="G1270" t="s">
        <v>7</v>
      </c>
      <c r="H1270" t="s">
        <v>63</v>
      </c>
      <c r="I1270" t="s">
        <v>27</v>
      </c>
      <c r="J1270" t="s">
        <v>3</v>
      </c>
      <c r="K1270" t="s">
        <v>4</v>
      </c>
      <c r="L1270" t="s">
        <v>109</v>
      </c>
      <c r="M1270">
        <v>627</v>
      </c>
      <c r="N1270" t="s">
        <v>6</v>
      </c>
      <c r="O1270" s="2">
        <v>165</v>
      </c>
      <c r="P1270" s="2">
        <v>4</v>
      </c>
      <c r="Q1270" s="2">
        <f t="shared" si="133"/>
        <v>660</v>
      </c>
      <c r="R1270" s="2">
        <v>490.9200136</v>
      </c>
      <c r="S1270" s="2">
        <f t="shared" si="137"/>
        <v>169.0799864</v>
      </c>
      <c r="T1270" s="2">
        <f t="shared" si="138"/>
        <v>122.7300034</v>
      </c>
      <c r="U1270" t="str">
        <f t="shared" si="139"/>
        <v>Jan</v>
      </c>
    </row>
    <row r="1271" spans="1:21" x14ac:dyDescent="0.3">
      <c r="A1271">
        <v>70978</v>
      </c>
      <c r="B1271" s="1">
        <v>43487</v>
      </c>
      <c r="C1271" s="1" t="str">
        <f t="shared" si="134"/>
        <v>22-Jan-19</v>
      </c>
      <c r="D1271" s="1" t="str">
        <f t="shared" si="135"/>
        <v>Tuesday</v>
      </c>
      <c r="E1271" s="1" t="str">
        <f t="shared" si="136"/>
        <v>Weekday</v>
      </c>
      <c r="F1271">
        <v>14531</v>
      </c>
      <c r="G1271" t="s">
        <v>181</v>
      </c>
      <c r="H1271" t="s">
        <v>63</v>
      </c>
      <c r="I1271" t="s">
        <v>27</v>
      </c>
      <c r="J1271" t="s">
        <v>3</v>
      </c>
      <c r="K1271" t="s">
        <v>4</v>
      </c>
      <c r="L1271" t="s">
        <v>545</v>
      </c>
      <c r="M1271">
        <v>1352</v>
      </c>
      <c r="N1271" t="s">
        <v>14</v>
      </c>
      <c r="O1271" s="2">
        <v>669.99</v>
      </c>
      <c r="P1271" s="2">
        <v>1</v>
      </c>
      <c r="Q1271" s="2">
        <f t="shared" si="133"/>
        <v>669.99</v>
      </c>
      <c r="R1271" s="2">
        <v>450.58000183000001</v>
      </c>
      <c r="S1271" s="2">
        <f t="shared" si="137"/>
        <v>219.40999816999999</v>
      </c>
      <c r="T1271" s="2">
        <f t="shared" si="138"/>
        <v>450.58000183000001</v>
      </c>
      <c r="U1271" t="str">
        <f t="shared" si="139"/>
        <v>Jan</v>
      </c>
    </row>
    <row r="1272" spans="1:21" x14ac:dyDescent="0.3">
      <c r="A1272">
        <v>65264</v>
      </c>
      <c r="B1272" s="1">
        <v>43487</v>
      </c>
      <c r="C1272" s="1" t="str">
        <f t="shared" si="134"/>
        <v>22-Jan-19</v>
      </c>
      <c r="D1272" s="1" t="str">
        <f t="shared" si="135"/>
        <v>Tuesday</v>
      </c>
      <c r="E1272" s="1" t="str">
        <f t="shared" si="136"/>
        <v>Weekday</v>
      </c>
      <c r="F1272">
        <v>9047</v>
      </c>
      <c r="G1272" t="s">
        <v>463</v>
      </c>
      <c r="H1272" t="s">
        <v>39</v>
      </c>
      <c r="I1272" t="s">
        <v>27</v>
      </c>
      <c r="J1272" t="s">
        <v>3</v>
      </c>
      <c r="K1272" t="s">
        <v>4</v>
      </c>
      <c r="L1272" t="s">
        <v>85</v>
      </c>
      <c r="M1272">
        <v>502</v>
      </c>
      <c r="N1272" t="s">
        <v>65</v>
      </c>
      <c r="O1272" s="2">
        <v>65</v>
      </c>
      <c r="P1272" s="2">
        <v>5</v>
      </c>
      <c r="Q1272" s="2">
        <f t="shared" si="133"/>
        <v>325</v>
      </c>
      <c r="R1272" s="2">
        <v>167.99999235000001</v>
      </c>
      <c r="S1272" s="2">
        <f t="shared" si="137"/>
        <v>157.00000764999999</v>
      </c>
      <c r="T1272" s="2">
        <f t="shared" si="138"/>
        <v>33.599998470000003</v>
      </c>
      <c r="U1272" t="str">
        <f t="shared" si="139"/>
        <v>Jan</v>
      </c>
    </row>
    <row r="1273" spans="1:21" x14ac:dyDescent="0.3">
      <c r="A1273">
        <v>63920</v>
      </c>
      <c r="B1273" s="1">
        <v>43487</v>
      </c>
      <c r="C1273" s="1" t="str">
        <f t="shared" si="134"/>
        <v>22-Jan-19</v>
      </c>
      <c r="D1273" s="1" t="str">
        <f t="shared" si="135"/>
        <v>Tuesday</v>
      </c>
      <c r="E1273" s="1" t="str">
        <f t="shared" si="136"/>
        <v>Weekday</v>
      </c>
      <c r="F1273">
        <v>4308</v>
      </c>
      <c r="G1273" t="s">
        <v>7</v>
      </c>
      <c r="H1273" t="s">
        <v>200</v>
      </c>
      <c r="I1273" t="s">
        <v>2</v>
      </c>
      <c r="J1273" t="s">
        <v>3</v>
      </c>
      <c r="K1273" t="s">
        <v>44</v>
      </c>
      <c r="L1273" t="s">
        <v>42</v>
      </c>
      <c r="M1273">
        <v>365</v>
      </c>
      <c r="N1273" t="s">
        <v>10</v>
      </c>
      <c r="O1273" s="2">
        <v>94.75</v>
      </c>
      <c r="P1273" s="2">
        <v>4</v>
      </c>
      <c r="Q1273" s="2">
        <f t="shared" si="133"/>
        <v>379</v>
      </c>
      <c r="R1273" s="2">
        <v>122.2799988</v>
      </c>
      <c r="S1273" s="2">
        <f t="shared" si="137"/>
        <v>256.72000120000001</v>
      </c>
      <c r="T1273" s="2">
        <f t="shared" si="138"/>
        <v>30.5699997</v>
      </c>
      <c r="U1273" t="str">
        <f t="shared" si="139"/>
        <v>Jan</v>
      </c>
    </row>
    <row r="1274" spans="1:21" x14ac:dyDescent="0.3">
      <c r="A1274">
        <v>67415</v>
      </c>
      <c r="B1274" s="1">
        <v>43487</v>
      </c>
      <c r="C1274" s="1" t="str">
        <f t="shared" si="134"/>
        <v>22-Jan-19</v>
      </c>
      <c r="D1274" s="1" t="str">
        <f t="shared" si="135"/>
        <v>Tuesday</v>
      </c>
      <c r="E1274" s="1" t="str">
        <f t="shared" si="136"/>
        <v>Weekday</v>
      </c>
      <c r="F1274">
        <v>11397</v>
      </c>
      <c r="G1274" t="s">
        <v>848</v>
      </c>
      <c r="H1274" t="s">
        <v>260</v>
      </c>
      <c r="I1274" t="s">
        <v>2</v>
      </c>
      <c r="J1274" t="s">
        <v>3</v>
      </c>
      <c r="K1274" t="s">
        <v>4</v>
      </c>
      <c r="L1274" t="s">
        <v>57</v>
      </c>
      <c r="M1274">
        <v>191</v>
      </c>
      <c r="N1274" t="s">
        <v>65</v>
      </c>
      <c r="O1274" s="2">
        <v>85</v>
      </c>
      <c r="P1274" s="2">
        <v>5</v>
      </c>
      <c r="Q1274" s="2">
        <f t="shared" si="133"/>
        <v>425</v>
      </c>
      <c r="R1274" s="2">
        <v>273.89999399999999</v>
      </c>
      <c r="S1274" s="2">
        <f t="shared" si="137"/>
        <v>151.10000600000001</v>
      </c>
      <c r="T1274" s="2">
        <f t="shared" si="138"/>
        <v>54.779998800000001</v>
      </c>
      <c r="U1274" t="str">
        <f t="shared" si="139"/>
        <v>Jan</v>
      </c>
    </row>
    <row r="1275" spans="1:21" x14ac:dyDescent="0.3">
      <c r="A1275">
        <v>10856</v>
      </c>
      <c r="B1275" s="1">
        <v>43487</v>
      </c>
      <c r="C1275" s="1" t="str">
        <f t="shared" si="134"/>
        <v>22-Jan-19</v>
      </c>
      <c r="D1275" s="1" t="str">
        <f t="shared" si="135"/>
        <v>Tuesday</v>
      </c>
      <c r="E1275" s="1" t="str">
        <f t="shared" si="136"/>
        <v>Weekday</v>
      </c>
      <c r="F1275">
        <v>10614</v>
      </c>
      <c r="G1275" t="s">
        <v>7</v>
      </c>
      <c r="H1275" t="s">
        <v>301</v>
      </c>
      <c r="I1275" t="s">
        <v>2</v>
      </c>
      <c r="J1275" t="s">
        <v>3</v>
      </c>
      <c r="K1275" t="s">
        <v>44</v>
      </c>
      <c r="L1275" t="s">
        <v>42</v>
      </c>
      <c r="M1275">
        <v>365</v>
      </c>
      <c r="N1275" t="s">
        <v>10</v>
      </c>
      <c r="O1275" s="2">
        <v>94.75</v>
      </c>
      <c r="P1275" s="2">
        <v>4</v>
      </c>
      <c r="Q1275" s="2">
        <f t="shared" si="133"/>
        <v>379</v>
      </c>
      <c r="R1275" s="2">
        <v>122.2799988</v>
      </c>
      <c r="S1275" s="2">
        <f t="shared" si="137"/>
        <v>256.72000120000001</v>
      </c>
      <c r="T1275" s="2">
        <f t="shared" si="138"/>
        <v>30.5699997</v>
      </c>
      <c r="U1275" t="str">
        <f t="shared" si="139"/>
        <v>Jan</v>
      </c>
    </row>
    <row r="1276" spans="1:21" x14ac:dyDescent="0.3">
      <c r="A1276">
        <v>68107</v>
      </c>
      <c r="B1276" s="1">
        <v>43486</v>
      </c>
      <c r="C1276" s="1" t="str">
        <f t="shared" si="134"/>
        <v>21-Jan-19</v>
      </c>
      <c r="D1276" s="1" t="str">
        <f t="shared" si="135"/>
        <v>Monday</v>
      </c>
      <c r="E1276" s="1" t="str">
        <f t="shared" si="136"/>
        <v>Weekday</v>
      </c>
      <c r="F1276">
        <v>2217</v>
      </c>
      <c r="G1276" t="s">
        <v>529</v>
      </c>
      <c r="H1276" t="s">
        <v>30</v>
      </c>
      <c r="I1276" t="s">
        <v>27</v>
      </c>
      <c r="J1276" t="s">
        <v>28</v>
      </c>
      <c r="K1276" t="s">
        <v>4</v>
      </c>
      <c r="L1276" t="s">
        <v>9</v>
      </c>
      <c r="M1276">
        <v>403</v>
      </c>
      <c r="N1276" t="s">
        <v>10</v>
      </c>
      <c r="O1276" s="2">
        <v>133.37</v>
      </c>
      <c r="P1276" s="2">
        <v>1</v>
      </c>
      <c r="Q1276" s="2">
        <f t="shared" si="133"/>
        <v>133.37</v>
      </c>
      <c r="R1276" s="2">
        <v>84.590000149999995</v>
      </c>
      <c r="S1276" s="2">
        <f t="shared" si="137"/>
        <v>48.77999985000001</v>
      </c>
      <c r="T1276" s="2">
        <f t="shared" si="138"/>
        <v>84.590000149999995</v>
      </c>
      <c r="U1276" t="str">
        <f t="shared" si="139"/>
        <v>Jan</v>
      </c>
    </row>
    <row r="1277" spans="1:21" x14ac:dyDescent="0.3">
      <c r="A1277">
        <v>53576</v>
      </c>
      <c r="B1277" s="1">
        <v>43486</v>
      </c>
      <c r="C1277" s="1" t="str">
        <f t="shared" si="134"/>
        <v>21-Jan-19</v>
      </c>
      <c r="D1277" s="1" t="str">
        <f t="shared" si="135"/>
        <v>Monday</v>
      </c>
      <c r="E1277" s="1" t="str">
        <f t="shared" si="136"/>
        <v>Weekday</v>
      </c>
      <c r="F1277">
        <v>5301</v>
      </c>
      <c r="G1277" t="s">
        <v>416</v>
      </c>
      <c r="H1277" t="s">
        <v>30</v>
      </c>
      <c r="I1277" t="s">
        <v>27</v>
      </c>
      <c r="J1277" t="s">
        <v>28</v>
      </c>
      <c r="K1277" t="s">
        <v>44</v>
      </c>
      <c r="L1277" t="s">
        <v>92</v>
      </c>
      <c r="M1277">
        <v>924</v>
      </c>
      <c r="N1277" t="s">
        <v>6</v>
      </c>
      <c r="O1277" s="2">
        <v>14.99</v>
      </c>
      <c r="P1277" s="2">
        <v>5</v>
      </c>
      <c r="Q1277" s="2">
        <f t="shared" si="133"/>
        <v>74.95</v>
      </c>
      <c r="R1277" s="2">
        <v>40.649995799999999</v>
      </c>
      <c r="S1277" s="2">
        <f t="shared" si="137"/>
        <v>34.300004200000004</v>
      </c>
      <c r="T1277" s="2">
        <f t="shared" si="138"/>
        <v>8.1299991600000006</v>
      </c>
      <c r="U1277" t="str">
        <f t="shared" si="139"/>
        <v>Jan</v>
      </c>
    </row>
    <row r="1278" spans="1:21" x14ac:dyDescent="0.3">
      <c r="A1278">
        <v>53574</v>
      </c>
      <c r="B1278" s="1">
        <v>43486</v>
      </c>
      <c r="C1278" s="1" t="str">
        <f t="shared" si="134"/>
        <v>21-Jan-19</v>
      </c>
      <c r="D1278" s="1" t="str">
        <f t="shared" si="135"/>
        <v>Monday</v>
      </c>
      <c r="E1278" s="1" t="str">
        <f t="shared" si="136"/>
        <v>Weekday</v>
      </c>
      <c r="F1278">
        <v>6149</v>
      </c>
      <c r="G1278" t="s">
        <v>856</v>
      </c>
      <c r="H1278" t="s">
        <v>30</v>
      </c>
      <c r="I1278" t="s">
        <v>27</v>
      </c>
      <c r="J1278" t="s">
        <v>28</v>
      </c>
      <c r="K1278" t="s">
        <v>44</v>
      </c>
      <c r="L1278" t="s">
        <v>42</v>
      </c>
      <c r="M1278">
        <v>365</v>
      </c>
      <c r="N1278" t="s">
        <v>10</v>
      </c>
      <c r="O1278" s="2">
        <v>94.75</v>
      </c>
      <c r="P1278" s="2">
        <v>5</v>
      </c>
      <c r="Q1278" s="2">
        <f t="shared" si="133"/>
        <v>473.75</v>
      </c>
      <c r="R1278" s="2">
        <v>152.8499985</v>
      </c>
      <c r="S1278" s="2">
        <f t="shared" si="137"/>
        <v>320.90000150000003</v>
      </c>
      <c r="T1278" s="2">
        <f t="shared" si="138"/>
        <v>30.5699997</v>
      </c>
      <c r="U1278" t="str">
        <f t="shared" si="139"/>
        <v>Jan</v>
      </c>
    </row>
    <row r="1279" spans="1:21" x14ac:dyDescent="0.3">
      <c r="A1279">
        <v>66275</v>
      </c>
      <c r="B1279" s="1">
        <v>43486</v>
      </c>
      <c r="C1279" s="1" t="str">
        <f t="shared" si="134"/>
        <v>21-Jan-19</v>
      </c>
      <c r="D1279" s="1" t="str">
        <f t="shared" si="135"/>
        <v>Monday</v>
      </c>
      <c r="E1279" s="1" t="str">
        <f t="shared" si="136"/>
        <v>Weekday</v>
      </c>
      <c r="F1279">
        <v>9029</v>
      </c>
      <c r="G1279" t="s">
        <v>418</v>
      </c>
      <c r="H1279" t="s">
        <v>39</v>
      </c>
      <c r="I1279" t="s">
        <v>27</v>
      </c>
      <c r="J1279" t="s">
        <v>3</v>
      </c>
      <c r="K1279" t="s">
        <v>4</v>
      </c>
      <c r="L1279" t="s">
        <v>85</v>
      </c>
      <c r="M1279">
        <v>502</v>
      </c>
      <c r="N1279" t="s">
        <v>65</v>
      </c>
      <c r="O1279" s="2">
        <v>65</v>
      </c>
      <c r="P1279" s="2">
        <v>5</v>
      </c>
      <c r="Q1279" s="2">
        <f t="shared" si="133"/>
        <v>325</v>
      </c>
      <c r="R1279" s="2">
        <v>167.99999235000001</v>
      </c>
      <c r="S1279" s="2">
        <f t="shared" si="137"/>
        <v>157.00000764999999</v>
      </c>
      <c r="T1279" s="2">
        <f t="shared" si="138"/>
        <v>33.599998470000003</v>
      </c>
      <c r="U1279" t="str">
        <f t="shared" si="139"/>
        <v>Jan</v>
      </c>
    </row>
    <row r="1280" spans="1:21" x14ac:dyDescent="0.3">
      <c r="A1280">
        <v>15029</v>
      </c>
      <c r="B1280" s="1">
        <v>43486</v>
      </c>
      <c r="C1280" s="1" t="str">
        <f t="shared" si="134"/>
        <v>21-Jan-19</v>
      </c>
      <c r="D1280" s="1" t="str">
        <f t="shared" si="135"/>
        <v>Monday</v>
      </c>
      <c r="E1280" s="1" t="str">
        <f t="shared" si="136"/>
        <v>Weekday</v>
      </c>
      <c r="F1280">
        <v>4187</v>
      </c>
      <c r="G1280" t="s">
        <v>380</v>
      </c>
      <c r="H1280" t="s">
        <v>500</v>
      </c>
      <c r="I1280" t="s">
        <v>2</v>
      </c>
      <c r="J1280" t="s">
        <v>3</v>
      </c>
      <c r="K1280" t="s">
        <v>44</v>
      </c>
      <c r="L1280" t="s">
        <v>85</v>
      </c>
      <c r="M1280">
        <v>502</v>
      </c>
      <c r="N1280" t="s">
        <v>65</v>
      </c>
      <c r="O1280" s="2">
        <v>65</v>
      </c>
      <c r="P1280" s="2">
        <v>4</v>
      </c>
      <c r="Q1280" s="2">
        <f t="shared" si="133"/>
        <v>260</v>
      </c>
      <c r="R1280" s="2">
        <v>134.39999388000001</v>
      </c>
      <c r="S1280" s="2">
        <f t="shared" si="137"/>
        <v>125.60000611999999</v>
      </c>
      <c r="T1280" s="2">
        <f t="shared" si="138"/>
        <v>33.599998470000003</v>
      </c>
      <c r="U1280" t="str">
        <f t="shared" si="139"/>
        <v>Jan</v>
      </c>
    </row>
    <row r="1281" spans="1:21" x14ac:dyDescent="0.3">
      <c r="A1281">
        <v>15819</v>
      </c>
      <c r="B1281" s="1">
        <v>43486</v>
      </c>
      <c r="C1281" s="1" t="str">
        <f t="shared" si="134"/>
        <v>21-Jan-19</v>
      </c>
      <c r="D1281" s="1" t="str">
        <f t="shared" si="135"/>
        <v>Monday</v>
      </c>
      <c r="E1281" s="1" t="str">
        <f t="shared" si="136"/>
        <v>Weekday</v>
      </c>
      <c r="F1281">
        <v>1996</v>
      </c>
      <c r="G1281" t="s">
        <v>7</v>
      </c>
      <c r="H1281" t="s">
        <v>50</v>
      </c>
      <c r="I1281" t="s">
        <v>2</v>
      </c>
      <c r="J1281" t="s">
        <v>3</v>
      </c>
      <c r="K1281" t="s">
        <v>44</v>
      </c>
      <c r="L1281" t="s">
        <v>109</v>
      </c>
      <c r="M1281">
        <v>627</v>
      </c>
      <c r="N1281" t="s">
        <v>6</v>
      </c>
      <c r="O1281" s="2">
        <v>165</v>
      </c>
      <c r="P1281" s="2">
        <v>4</v>
      </c>
      <c r="Q1281" s="2">
        <f t="shared" si="133"/>
        <v>660</v>
      </c>
      <c r="R1281" s="2">
        <v>490.9200136</v>
      </c>
      <c r="S1281" s="2">
        <f t="shared" si="137"/>
        <v>169.0799864</v>
      </c>
      <c r="T1281" s="2">
        <f t="shared" si="138"/>
        <v>122.7300034</v>
      </c>
      <c r="U1281" t="str">
        <f t="shared" si="139"/>
        <v>Jan</v>
      </c>
    </row>
    <row r="1282" spans="1:21" x14ac:dyDescent="0.3">
      <c r="A1282">
        <v>61826</v>
      </c>
      <c r="B1282" s="1">
        <v>43486</v>
      </c>
      <c r="C1282" s="1" t="str">
        <f t="shared" si="134"/>
        <v>21-Jan-19</v>
      </c>
      <c r="D1282" s="1" t="str">
        <f t="shared" si="135"/>
        <v>Monday</v>
      </c>
      <c r="E1282" s="1" t="str">
        <f t="shared" si="136"/>
        <v>Weekday</v>
      </c>
      <c r="F1282">
        <v>8115</v>
      </c>
      <c r="G1282" t="s">
        <v>555</v>
      </c>
      <c r="H1282" t="s">
        <v>600</v>
      </c>
      <c r="I1282" t="s">
        <v>2</v>
      </c>
      <c r="J1282" t="s">
        <v>3</v>
      </c>
      <c r="K1282" t="s">
        <v>44</v>
      </c>
      <c r="L1282" t="s">
        <v>42</v>
      </c>
      <c r="M1282">
        <v>365</v>
      </c>
      <c r="N1282" t="s">
        <v>10</v>
      </c>
      <c r="O1282" s="2">
        <v>94.75</v>
      </c>
      <c r="P1282" s="2">
        <v>4</v>
      </c>
      <c r="Q1282" s="2">
        <f t="shared" ref="Q1282:Q1345" si="140">O1282*P1282</f>
        <v>379</v>
      </c>
      <c r="R1282" s="2">
        <v>122.2799988</v>
      </c>
      <c r="S1282" s="2">
        <f t="shared" si="137"/>
        <v>256.72000120000001</v>
      </c>
      <c r="T1282" s="2">
        <f t="shared" si="138"/>
        <v>30.5699997</v>
      </c>
      <c r="U1282" t="str">
        <f t="shared" si="139"/>
        <v>Jan</v>
      </c>
    </row>
    <row r="1283" spans="1:21" x14ac:dyDescent="0.3">
      <c r="A1283">
        <v>16969</v>
      </c>
      <c r="B1283" s="1">
        <v>43486</v>
      </c>
      <c r="C1283" s="1" t="str">
        <f t="shared" ref="C1283:C1346" si="141">TEXT(B1283,"dd-mmm-yy")</f>
        <v>21-Jan-19</v>
      </c>
      <c r="D1283" s="1" t="str">
        <f t="shared" ref="D1283:D1346" si="142">TEXT(B1283,"dddd")</f>
        <v>Monday</v>
      </c>
      <c r="E1283" s="1" t="str">
        <f t="shared" ref="E1283:E1346" si="143">IF(WEEKDAY(B1283,2)&gt;5,"Weekend","Weekday")</f>
        <v>Weekday</v>
      </c>
      <c r="F1283">
        <v>9500</v>
      </c>
      <c r="G1283" t="s">
        <v>319</v>
      </c>
      <c r="H1283" t="s">
        <v>782</v>
      </c>
      <c r="I1283" t="s">
        <v>2</v>
      </c>
      <c r="J1283" t="s">
        <v>3</v>
      </c>
      <c r="K1283" t="s">
        <v>4</v>
      </c>
      <c r="L1283" t="s">
        <v>87</v>
      </c>
      <c r="M1283">
        <v>172</v>
      </c>
      <c r="N1283" t="s">
        <v>65</v>
      </c>
      <c r="O1283" s="2">
        <v>30</v>
      </c>
      <c r="P1283" s="2">
        <v>5</v>
      </c>
      <c r="Q1283" s="2">
        <f t="shared" si="140"/>
        <v>150</v>
      </c>
      <c r="R1283" s="2">
        <v>74.750003800000002</v>
      </c>
      <c r="S1283" s="2">
        <f t="shared" ref="S1283:S1346" si="144">Q1283-R1283</f>
        <v>75.249996199999998</v>
      </c>
      <c r="T1283" s="2">
        <f t="shared" ref="T1283:T1346" si="145">IF(P1283&gt;0,R1283/P1283,0)</f>
        <v>14.95000076</v>
      </c>
      <c r="U1283" t="str">
        <f t="shared" ref="U1283:U1346" si="146">TEXT(B1283,"mmm")</f>
        <v>Jan</v>
      </c>
    </row>
    <row r="1284" spans="1:21" x14ac:dyDescent="0.3">
      <c r="A1284">
        <v>61855</v>
      </c>
      <c r="B1284" s="1">
        <v>43486</v>
      </c>
      <c r="C1284" s="1" t="str">
        <f t="shared" si="141"/>
        <v>21-Jan-19</v>
      </c>
      <c r="D1284" s="1" t="str">
        <f t="shared" si="142"/>
        <v>Monday</v>
      </c>
      <c r="E1284" s="1" t="str">
        <f t="shared" si="143"/>
        <v>Weekday</v>
      </c>
      <c r="F1284">
        <v>9557</v>
      </c>
      <c r="G1284" t="s">
        <v>857</v>
      </c>
      <c r="H1284" t="s">
        <v>195</v>
      </c>
      <c r="I1284" t="s">
        <v>2</v>
      </c>
      <c r="J1284" t="s">
        <v>3</v>
      </c>
      <c r="K1284" t="s">
        <v>4</v>
      </c>
      <c r="L1284" t="s">
        <v>57</v>
      </c>
      <c r="M1284">
        <v>191</v>
      </c>
      <c r="N1284" t="s">
        <v>65</v>
      </c>
      <c r="O1284" s="2">
        <v>85</v>
      </c>
      <c r="P1284" s="2">
        <v>5</v>
      </c>
      <c r="Q1284" s="2">
        <f t="shared" si="140"/>
        <v>425</v>
      </c>
      <c r="R1284" s="2">
        <v>273.89999399999999</v>
      </c>
      <c r="S1284" s="2">
        <f t="shared" si="144"/>
        <v>151.10000600000001</v>
      </c>
      <c r="T1284" s="2">
        <f t="shared" si="145"/>
        <v>54.779998800000001</v>
      </c>
      <c r="U1284" t="str">
        <f t="shared" si="146"/>
        <v>Jan</v>
      </c>
    </row>
    <row r="1285" spans="1:21" x14ac:dyDescent="0.3">
      <c r="A1285">
        <v>15803</v>
      </c>
      <c r="B1285" s="1">
        <v>43486</v>
      </c>
      <c r="C1285" s="1" t="str">
        <f t="shared" si="141"/>
        <v>21-Jan-19</v>
      </c>
      <c r="D1285" s="1" t="str">
        <f t="shared" si="142"/>
        <v>Monday</v>
      </c>
      <c r="E1285" s="1" t="str">
        <f t="shared" si="143"/>
        <v>Weekday</v>
      </c>
      <c r="F1285">
        <v>1015</v>
      </c>
      <c r="G1285" t="s">
        <v>7</v>
      </c>
      <c r="H1285" t="s">
        <v>858</v>
      </c>
      <c r="I1285" t="s">
        <v>2</v>
      </c>
      <c r="J1285" t="s">
        <v>3</v>
      </c>
      <c r="K1285" t="s">
        <v>44</v>
      </c>
      <c r="L1285" t="s">
        <v>85</v>
      </c>
      <c r="M1285">
        <v>502</v>
      </c>
      <c r="N1285" t="s">
        <v>65</v>
      </c>
      <c r="O1285" s="2">
        <v>65</v>
      </c>
      <c r="P1285" s="2">
        <v>4</v>
      </c>
      <c r="Q1285" s="2">
        <f t="shared" si="140"/>
        <v>260</v>
      </c>
      <c r="R1285" s="2">
        <v>134.39999388000001</v>
      </c>
      <c r="S1285" s="2">
        <f t="shared" si="144"/>
        <v>125.60000611999999</v>
      </c>
      <c r="T1285" s="2">
        <f t="shared" si="145"/>
        <v>33.599998470000003</v>
      </c>
      <c r="U1285" t="str">
        <f t="shared" si="146"/>
        <v>Jan</v>
      </c>
    </row>
    <row r="1286" spans="1:21" x14ac:dyDescent="0.3">
      <c r="A1286">
        <v>62817</v>
      </c>
      <c r="B1286" s="1">
        <v>43486</v>
      </c>
      <c r="C1286" s="1" t="str">
        <f t="shared" si="141"/>
        <v>21-Jan-19</v>
      </c>
      <c r="D1286" s="1" t="str">
        <f t="shared" si="142"/>
        <v>Monday</v>
      </c>
      <c r="E1286" s="1" t="str">
        <f t="shared" si="143"/>
        <v>Weekday</v>
      </c>
      <c r="F1286">
        <v>3064</v>
      </c>
      <c r="G1286" t="s">
        <v>7</v>
      </c>
      <c r="H1286" t="s">
        <v>859</v>
      </c>
      <c r="I1286" t="s">
        <v>2</v>
      </c>
      <c r="J1286" t="s">
        <v>3</v>
      </c>
      <c r="K1286" t="s">
        <v>44</v>
      </c>
      <c r="L1286" t="s">
        <v>42</v>
      </c>
      <c r="M1286">
        <v>365</v>
      </c>
      <c r="N1286" t="s">
        <v>10</v>
      </c>
      <c r="O1286" s="2">
        <v>94.75</v>
      </c>
      <c r="P1286" s="2">
        <v>4</v>
      </c>
      <c r="Q1286" s="2">
        <f t="shared" si="140"/>
        <v>379</v>
      </c>
      <c r="R1286" s="2">
        <v>122.2799988</v>
      </c>
      <c r="S1286" s="2">
        <f t="shared" si="144"/>
        <v>256.72000120000001</v>
      </c>
      <c r="T1286" s="2">
        <f t="shared" si="145"/>
        <v>30.5699997</v>
      </c>
      <c r="U1286" t="str">
        <f t="shared" si="146"/>
        <v>Jan</v>
      </c>
    </row>
    <row r="1287" spans="1:21" x14ac:dyDescent="0.3">
      <c r="A1287">
        <v>10759</v>
      </c>
      <c r="B1287" s="1">
        <v>43486</v>
      </c>
      <c r="C1287" s="1" t="str">
        <f t="shared" si="141"/>
        <v>21-Jan-19</v>
      </c>
      <c r="D1287" s="1" t="str">
        <f t="shared" si="142"/>
        <v>Monday</v>
      </c>
      <c r="E1287" s="1" t="str">
        <f t="shared" si="143"/>
        <v>Weekday</v>
      </c>
      <c r="F1287">
        <v>2861</v>
      </c>
      <c r="G1287" t="s">
        <v>540</v>
      </c>
      <c r="H1287" t="s">
        <v>173</v>
      </c>
      <c r="I1287" t="s">
        <v>2</v>
      </c>
      <c r="J1287" t="s">
        <v>3</v>
      </c>
      <c r="K1287" t="s">
        <v>44</v>
      </c>
      <c r="L1287" t="s">
        <v>85</v>
      </c>
      <c r="M1287">
        <v>502</v>
      </c>
      <c r="N1287" t="s">
        <v>65</v>
      </c>
      <c r="O1287" s="2">
        <v>65</v>
      </c>
      <c r="P1287" s="2">
        <v>4</v>
      </c>
      <c r="Q1287" s="2">
        <f t="shared" si="140"/>
        <v>260</v>
      </c>
      <c r="R1287" s="2">
        <v>134.39999388000001</v>
      </c>
      <c r="S1287" s="2">
        <f t="shared" si="144"/>
        <v>125.60000611999999</v>
      </c>
      <c r="T1287" s="2">
        <f t="shared" si="145"/>
        <v>33.599998470000003</v>
      </c>
      <c r="U1287" t="str">
        <f t="shared" si="146"/>
        <v>Jan</v>
      </c>
    </row>
    <row r="1288" spans="1:21" x14ac:dyDescent="0.3">
      <c r="A1288">
        <v>63907</v>
      </c>
      <c r="B1288" s="1">
        <v>43486</v>
      </c>
      <c r="C1288" s="1" t="str">
        <f t="shared" si="141"/>
        <v>21-Jan-19</v>
      </c>
      <c r="D1288" s="1" t="str">
        <f t="shared" si="142"/>
        <v>Monday</v>
      </c>
      <c r="E1288" s="1" t="str">
        <f t="shared" si="143"/>
        <v>Weekday</v>
      </c>
      <c r="F1288">
        <v>569</v>
      </c>
      <c r="G1288" t="s">
        <v>860</v>
      </c>
      <c r="H1288" t="s">
        <v>489</v>
      </c>
      <c r="I1288" t="s">
        <v>2</v>
      </c>
      <c r="J1288" t="s">
        <v>3</v>
      </c>
      <c r="K1288" t="s">
        <v>44</v>
      </c>
      <c r="L1288" t="s">
        <v>57</v>
      </c>
      <c r="M1288">
        <v>191</v>
      </c>
      <c r="N1288" t="s">
        <v>65</v>
      </c>
      <c r="O1288" s="2">
        <v>85</v>
      </c>
      <c r="P1288" s="2">
        <v>4</v>
      </c>
      <c r="Q1288" s="2">
        <f t="shared" si="140"/>
        <v>340</v>
      </c>
      <c r="R1288" s="2">
        <v>219.11999520000001</v>
      </c>
      <c r="S1288" s="2">
        <f t="shared" si="144"/>
        <v>120.88000479999999</v>
      </c>
      <c r="T1288" s="2">
        <f t="shared" si="145"/>
        <v>54.779998800000001</v>
      </c>
      <c r="U1288" t="str">
        <f t="shared" si="146"/>
        <v>Jan</v>
      </c>
    </row>
    <row r="1289" spans="1:21" x14ac:dyDescent="0.3">
      <c r="A1289">
        <v>47199</v>
      </c>
      <c r="B1289" s="1">
        <v>43486</v>
      </c>
      <c r="C1289" s="1" t="str">
        <f t="shared" si="141"/>
        <v>21-Jan-19</v>
      </c>
      <c r="D1289" s="1" t="str">
        <f t="shared" si="142"/>
        <v>Monday</v>
      </c>
      <c r="E1289" s="1" t="str">
        <f t="shared" si="143"/>
        <v>Weekday</v>
      </c>
      <c r="F1289">
        <v>4839</v>
      </c>
      <c r="G1289" t="s">
        <v>7</v>
      </c>
      <c r="H1289" t="s">
        <v>86</v>
      </c>
      <c r="I1289" t="s">
        <v>2</v>
      </c>
      <c r="J1289" t="s">
        <v>3</v>
      </c>
      <c r="K1289" t="s">
        <v>44</v>
      </c>
      <c r="L1289" t="s">
        <v>85</v>
      </c>
      <c r="M1289">
        <v>502</v>
      </c>
      <c r="N1289" t="s">
        <v>65</v>
      </c>
      <c r="O1289" s="2">
        <v>65</v>
      </c>
      <c r="P1289" s="2">
        <v>4</v>
      </c>
      <c r="Q1289" s="2">
        <f t="shared" si="140"/>
        <v>260</v>
      </c>
      <c r="R1289" s="2">
        <v>134.39999388000001</v>
      </c>
      <c r="S1289" s="2">
        <f t="shared" si="144"/>
        <v>125.60000611999999</v>
      </c>
      <c r="T1289" s="2">
        <f t="shared" si="145"/>
        <v>33.599998470000003</v>
      </c>
      <c r="U1289" t="str">
        <f t="shared" si="146"/>
        <v>Jan</v>
      </c>
    </row>
    <row r="1290" spans="1:21" x14ac:dyDescent="0.3">
      <c r="A1290">
        <v>66001</v>
      </c>
      <c r="B1290" s="1">
        <v>43486</v>
      </c>
      <c r="C1290" s="1" t="str">
        <f t="shared" si="141"/>
        <v>21-Jan-19</v>
      </c>
      <c r="D1290" s="1" t="str">
        <f t="shared" si="142"/>
        <v>Monday</v>
      </c>
      <c r="E1290" s="1" t="str">
        <f t="shared" si="143"/>
        <v>Weekday</v>
      </c>
      <c r="F1290">
        <v>5977</v>
      </c>
      <c r="G1290" t="s">
        <v>451</v>
      </c>
      <c r="H1290" t="s">
        <v>861</v>
      </c>
      <c r="I1290" t="s">
        <v>2</v>
      </c>
      <c r="J1290" t="s">
        <v>3</v>
      </c>
      <c r="K1290" t="s">
        <v>44</v>
      </c>
      <c r="L1290" t="s">
        <v>109</v>
      </c>
      <c r="M1290">
        <v>627</v>
      </c>
      <c r="N1290" t="s">
        <v>6</v>
      </c>
      <c r="O1290" s="2">
        <v>165</v>
      </c>
      <c r="P1290" s="2">
        <v>4</v>
      </c>
      <c r="Q1290" s="2">
        <f t="shared" si="140"/>
        <v>660</v>
      </c>
      <c r="R1290" s="2">
        <v>490.9200136</v>
      </c>
      <c r="S1290" s="2">
        <f t="shared" si="144"/>
        <v>169.0799864</v>
      </c>
      <c r="T1290" s="2">
        <f t="shared" si="145"/>
        <v>122.7300034</v>
      </c>
      <c r="U1290" t="str">
        <f t="shared" si="146"/>
        <v>Jan</v>
      </c>
    </row>
    <row r="1291" spans="1:21" x14ac:dyDescent="0.3">
      <c r="A1291">
        <v>53568</v>
      </c>
      <c r="B1291" s="1">
        <v>43486</v>
      </c>
      <c r="C1291" s="1" t="str">
        <f t="shared" si="141"/>
        <v>21-Jan-19</v>
      </c>
      <c r="D1291" s="1" t="str">
        <f t="shared" si="142"/>
        <v>Monday</v>
      </c>
      <c r="E1291" s="1" t="str">
        <f t="shared" si="143"/>
        <v>Weekday</v>
      </c>
      <c r="F1291">
        <v>2013</v>
      </c>
      <c r="G1291" t="s">
        <v>761</v>
      </c>
      <c r="H1291" t="s">
        <v>284</v>
      </c>
      <c r="I1291" t="s">
        <v>2</v>
      </c>
      <c r="J1291" t="s">
        <v>3</v>
      </c>
      <c r="K1291" t="s">
        <v>44</v>
      </c>
      <c r="L1291" t="s">
        <v>85</v>
      </c>
      <c r="M1291">
        <v>502</v>
      </c>
      <c r="N1291" t="s">
        <v>65</v>
      </c>
      <c r="O1291" s="2">
        <v>65</v>
      </c>
      <c r="P1291" s="2">
        <v>2</v>
      </c>
      <c r="Q1291" s="2">
        <f t="shared" si="140"/>
        <v>130</v>
      </c>
      <c r="R1291" s="2">
        <v>67.199996940000005</v>
      </c>
      <c r="S1291" s="2">
        <f t="shared" si="144"/>
        <v>62.800003059999995</v>
      </c>
      <c r="T1291" s="2">
        <f t="shared" si="145"/>
        <v>33.599998470000003</v>
      </c>
      <c r="U1291" t="str">
        <f t="shared" si="146"/>
        <v>Jan</v>
      </c>
    </row>
    <row r="1292" spans="1:21" x14ac:dyDescent="0.3">
      <c r="A1292">
        <v>14482</v>
      </c>
      <c r="B1292" s="1">
        <v>43486</v>
      </c>
      <c r="C1292" s="1" t="str">
        <f t="shared" si="141"/>
        <v>21-Jan-19</v>
      </c>
      <c r="D1292" s="1" t="str">
        <f t="shared" si="142"/>
        <v>Monday</v>
      </c>
      <c r="E1292" s="1" t="str">
        <f t="shared" si="143"/>
        <v>Weekday</v>
      </c>
      <c r="F1292">
        <v>9459</v>
      </c>
      <c r="G1292" t="s">
        <v>299</v>
      </c>
      <c r="H1292" t="s">
        <v>161</v>
      </c>
      <c r="I1292" t="s">
        <v>2</v>
      </c>
      <c r="J1292" t="s">
        <v>3</v>
      </c>
      <c r="K1292" t="s">
        <v>44</v>
      </c>
      <c r="L1292" t="s">
        <v>85</v>
      </c>
      <c r="M1292">
        <v>502</v>
      </c>
      <c r="N1292" t="s">
        <v>65</v>
      </c>
      <c r="O1292" s="2">
        <v>65</v>
      </c>
      <c r="P1292" s="2">
        <v>4</v>
      </c>
      <c r="Q1292" s="2">
        <f t="shared" si="140"/>
        <v>260</v>
      </c>
      <c r="R1292" s="2">
        <v>134.39999388000001</v>
      </c>
      <c r="S1292" s="2">
        <f t="shared" si="144"/>
        <v>125.60000611999999</v>
      </c>
      <c r="T1292" s="2">
        <f t="shared" si="145"/>
        <v>33.599998470000003</v>
      </c>
      <c r="U1292" t="str">
        <f t="shared" si="146"/>
        <v>Jan</v>
      </c>
    </row>
    <row r="1293" spans="1:21" x14ac:dyDescent="0.3">
      <c r="A1293">
        <v>53581</v>
      </c>
      <c r="B1293" s="1">
        <v>43486</v>
      </c>
      <c r="C1293" s="1" t="str">
        <f t="shared" si="141"/>
        <v>21-Jan-19</v>
      </c>
      <c r="D1293" s="1" t="str">
        <f t="shared" si="142"/>
        <v>Monday</v>
      </c>
      <c r="E1293" s="1" t="str">
        <f t="shared" si="143"/>
        <v>Weekday</v>
      </c>
      <c r="F1293">
        <v>2790</v>
      </c>
      <c r="G1293" t="s">
        <v>553</v>
      </c>
      <c r="H1293" t="s">
        <v>554</v>
      </c>
      <c r="I1293" t="s">
        <v>2</v>
      </c>
      <c r="J1293" t="s">
        <v>3</v>
      </c>
      <c r="K1293" t="s">
        <v>44</v>
      </c>
      <c r="L1293" t="s">
        <v>42</v>
      </c>
      <c r="M1293">
        <v>365</v>
      </c>
      <c r="N1293" t="s">
        <v>10</v>
      </c>
      <c r="O1293" s="2">
        <v>94.75</v>
      </c>
      <c r="P1293" s="2">
        <v>4</v>
      </c>
      <c r="Q1293" s="2">
        <f t="shared" si="140"/>
        <v>379</v>
      </c>
      <c r="R1293" s="2">
        <v>122.2799988</v>
      </c>
      <c r="S1293" s="2">
        <f t="shared" si="144"/>
        <v>256.72000120000001</v>
      </c>
      <c r="T1293" s="2">
        <f t="shared" si="145"/>
        <v>30.5699997</v>
      </c>
      <c r="U1293" t="str">
        <f t="shared" si="146"/>
        <v>Jan</v>
      </c>
    </row>
    <row r="1294" spans="1:21" x14ac:dyDescent="0.3">
      <c r="A1294">
        <v>53586</v>
      </c>
      <c r="B1294" s="1">
        <v>43486</v>
      </c>
      <c r="C1294" s="1" t="str">
        <f t="shared" si="141"/>
        <v>21-Jan-19</v>
      </c>
      <c r="D1294" s="1" t="str">
        <f t="shared" si="142"/>
        <v>Monday</v>
      </c>
      <c r="E1294" s="1" t="str">
        <f t="shared" si="143"/>
        <v>Weekday</v>
      </c>
      <c r="F1294">
        <v>8696</v>
      </c>
      <c r="G1294" t="s">
        <v>862</v>
      </c>
      <c r="H1294" t="s">
        <v>829</v>
      </c>
      <c r="I1294" t="s">
        <v>2</v>
      </c>
      <c r="J1294" t="s">
        <v>3</v>
      </c>
      <c r="K1294" t="s">
        <v>44</v>
      </c>
      <c r="L1294" t="s">
        <v>42</v>
      </c>
      <c r="M1294">
        <v>365</v>
      </c>
      <c r="N1294" t="s">
        <v>10</v>
      </c>
      <c r="O1294" s="2">
        <v>94.75</v>
      </c>
      <c r="P1294" s="2">
        <v>2</v>
      </c>
      <c r="Q1294" s="2">
        <f t="shared" si="140"/>
        <v>189.5</v>
      </c>
      <c r="R1294" s="2">
        <v>61.139999400000001</v>
      </c>
      <c r="S1294" s="2">
        <f t="shared" si="144"/>
        <v>128.36000060000001</v>
      </c>
      <c r="T1294" s="2">
        <f t="shared" si="145"/>
        <v>30.5699997</v>
      </c>
      <c r="U1294" t="str">
        <f t="shared" si="146"/>
        <v>Jan</v>
      </c>
    </row>
    <row r="1295" spans="1:21" x14ac:dyDescent="0.3">
      <c r="A1295">
        <v>70279</v>
      </c>
      <c r="B1295" s="1">
        <v>43485</v>
      </c>
      <c r="C1295" s="1" t="str">
        <f t="shared" si="141"/>
        <v>20-Jan-19</v>
      </c>
      <c r="D1295" s="1" t="str">
        <f t="shared" si="142"/>
        <v>Sunday</v>
      </c>
      <c r="E1295" s="1" t="str">
        <f t="shared" si="143"/>
        <v>Weekend</v>
      </c>
      <c r="F1295">
        <v>13832</v>
      </c>
      <c r="G1295" t="s">
        <v>196</v>
      </c>
      <c r="H1295" t="s">
        <v>155</v>
      </c>
      <c r="I1295" t="s">
        <v>27</v>
      </c>
      <c r="J1295" t="s">
        <v>28</v>
      </c>
      <c r="K1295" t="s">
        <v>4</v>
      </c>
      <c r="L1295" t="s">
        <v>156</v>
      </c>
      <c r="M1295">
        <v>1350</v>
      </c>
      <c r="N1295" t="s">
        <v>65</v>
      </c>
      <c r="O1295" s="2">
        <v>22.74</v>
      </c>
      <c r="P1295" s="2">
        <v>1</v>
      </c>
      <c r="Q1295" s="2">
        <f t="shared" si="140"/>
        <v>22.74</v>
      </c>
      <c r="R1295" s="2">
        <v>14.6999969</v>
      </c>
      <c r="S1295" s="2">
        <f t="shared" si="144"/>
        <v>8.0400030999999981</v>
      </c>
      <c r="T1295" s="2">
        <f t="shared" si="145"/>
        <v>14.6999969</v>
      </c>
      <c r="U1295" t="str">
        <f t="shared" si="146"/>
        <v>Jan</v>
      </c>
    </row>
    <row r="1296" spans="1:21" x14ac:dyDescent="0.3">
      <c r="A1296">
        <v>53540</v>
      </c>
      <c r="B1296" s="1">
        <v>43485</v>
      </c>
      <c r="C1296" s="1" t="str">
        <f t="shared" si="141"/>
        <v>20-Jan-19</v>
      </c>
      <c r="D1296" s="1" t="str">
        <f t="shared" si="142"/>
        <v>Sunday</v>
      </c>
      <c r="E1296" s="1" t="str">
        <f t="shared" si="143"/>
        <v>Weekend</v>
      </c>
      <c r="F1296">
        <v>8524</v>
      </c>
      <c r="G1296" t="s">
        <v>363</v>
      </c>
      <c r="H1296" t="s">
        <v>30</v>
      </c>
      <c r="I1296" t="s">
        <v>27</v>
      </c>
      <c r="J1296" t="s">
        <v>28</v>
      </c>
      <c r="K1296" t="s">
        <v>44</v>
      </c>
      <c r="L1296" t="s">
        <v>42</v>
      </c>
      <c r="M1296">
        <v>365</v>
      </c>
      <c r="N1296" t="s">
        <v>10</v>
      </c>
      <c r="O1296" s="2">
        <v>94.75</v>
      </c>
      <c r="P1296" s="2">
        <v>5</v>
      </c>
      <c r="Q1296" s="2">
        <f t="shared" si="140"/>
        <v>473.75</v>
      </c>
      <c r="R1296" s="2">
        <v>152.8499985</v>
      </c>
      <c r="S1296" s="2">
        <f t="shared" si="144"/>
        <v>320.90000150000003</v>
      </c>
      <c r="T1296" s="2">
        <f t="shared" si="145"/>
        <v>30.5699997</v>
      </c>
      <c r="U1296" t="str">
        <f t="shared" si="146"/>
        <v>Jan</v>
      </c>
    </row>
    <row r="1297" spans="1:21" x14ac:dyDescent="0.3">
      <c r="A1297">
        <v>13343</v>
      </c>
      <c r="B1297" s="1">
        <v>43485</v>
      </c>
      <c r="C1297" s="1" t="str">
        <f t="shared" si="141"/>
        <v>20-Jan-19</v>
      </c>
      <c r="D1297" s="1" t="str">
        <f t="shared" si="142"/>
        <v>Sunday</v>
      </c>
      <c r="E1297" s="1" t="str">
        <f t="shared" si="143"/>
        <v>Weekend</v>
      </c>
      <c r="F1297">
        <v>9726</v>
      </c>
      <c r="G1297" t="s">
        <v>7</v>
      </c>
      <c r="H1297" t="s">
        <v>30</v>
      </c>
      <c r="I1297" t="s">
        <v>27</v>
      </c>
      <c r="J1297" t="s">
        <v>28</v>
      </c>
      <c r="K1297" t="s">
        <v>4</v>
      </c>
      <c r="L1297" t="s">
        <v>9</v>
      </c>
      <c r="M1297">
        <v>403</v>
      </c>
      <c r="N1297" t="s">
        <v>10</v>
      </c>
      <c r="O1297" s="2">
        <v>133.37</v>
      </c>
      <c r="P1297" s="2">
        <v>1</v>
      </c>
      <c r="Q1297" s="2">
        <f t="shared" si="140"/>
        <v>133.37</v>
      </c>
      <c r="R1297" s="2">
        <v>84.590000149999995</v>
      </c>
      <c r="S1297" s="2">
        <f t="shared" si="144"/>
        <v>48.77999985000001</v>
      </c>
      <c r="T1297" s="2">
        <f t="shared" si="145"/>
        <v>84.590000149999995</v>
      </c>
      <c r="U1297" t="str">
        <f t="shared" si="146"/>
        <v>Jan</v>
      </c>
    </row>
    <row r="1298" spans="1:21" x14ac:dyDescent="0.3">
      <c r="A1298">
        <v>65030</v>
      </c>
      <c r="B1298" s="1">
        <v>43485</v>
      </c>
      <c r="C1298" s="1" t="str">
        <f t="shared" si="141"/>
        <v>20-Jan-19</v>
      </c>
      <c r="D1298" s="1" t="str">
        <f t="shared" si="142"/>
        <v>Sunday</v>
      </c>
      <c r="E1298" s="1" t="str">
        <f t="shared" si="143"/>
        <v>Weekend</v>
      </c>
      <c r="F1298">
        <v>3570</v>
      </c>
      <c r="G1298" t="s">
        <v>102</v>
      </c>
      <c r="H1298" t="s">
        <v>77</v>
      </c>
      <c r="I1298" t="s">
        <v>27</v>
      </c>
      <c r="J1298" t="s">
        <v>3</v>
      </c>
      <c r="K1298" t="s">
        <v>4</v>
      </c>
      <c r="L1298" t="s">
        <v>85</v>
      </c>
      <c r="M1298">
        <v>502</v>
      </c>
      <c r="N1298" t="s">
        <v>65</v>
      </c>
      <c r="O1298" s="2">
        <v>65</v>
      </c>
      <c r="P1298" s="2">
        <v>5</v>
      </c>
      <c r="Q1298" s="2">
        <f t="shared" si="140"/>
        <v>325</v>
      </c>
      <c r="R1298" s="2">
        <v>167.99999235000001</v>
      </c>
      <c r="S1298" s="2">
        <f t="shared" si="144"/>
        <v>157.00000764999999</v>
      </c>
      <c r="T1298" s="2">
        <f t="shared" si="145"/>
        <v>33.599998470000003</v>
      </c>
      <c r="U1298" t="str">
        <f t="shared" si="146"/>
        <v>Jan</v>
      </c>
    </row>
    <row r="1299" spans="1:21" x14ac:dyDescent="0.3">
      <c r="A1299">
        <v>65922</v>
      </c>
      <c r="B1299" s="1">
        <v>43485</v>
      </c>
      <c r="C1299" s="1" t="str">
        <f t="shared" si="141"/>
        <v>20-Jan-19</v>
      </c>
      <c r="D1299" s="1" t="str">
        <f t="shared" si="142"/>
        <v>Sunday</v>
      </c>
      <c r="E1299" s="1" t="str">
        <f t="shared" si="143"/>
        <v>Weekend</v>
      </c>
      <c r="F1299">
        <v>12151</v>
      </c>
      <c r="G1299" t="s">
        <v>863</v>
      </c>
      <c r="H1299" t="s">
        <v>63</v>
      </c>
      <c r="I1299" t="s">
        <v>27</v>
      </c>
      <c r="J1299" t="s">
        <v>3</v>
      </c>
      <c r="K1299" t="s">
        <v>4</v>
      </c>
      <c r="L1299" t="s">
        <v>42</v>
      </c>
      <c r="M1299">
        <v>365</v>
      </c>
      <c r="N1299" t="s">
        <v>10</v>
      </c>
      <c r="O1299" s="2">
        <v>94.75</v>
      </c>
      <c r="P1299" s="2">
        <v>3</v>
      </c>
      <c r="Q1299" s="2">
        <f t="shared" si="140"/>
        <v>284.25</v>
      </c>
      <c r="R1299" s="2">
        <v>91.709999100000005</v>
      </c>
      <c r="S1299" s="2">
        <f t="shared" si="144"/>
        <v>192.5400009</v>
      </c>
      <c r="T1299" s="2">
        <f t="shared" si="145"/>
        <v>30.5699997</v>
      </c>
      <c r="U1299" t="str">
        <f t="shared" si="146"/>
        <v>Jan</v>
      </c>
    </row>
    <row r="1300" spans="1:21" x14ac:dyDescent="0.3">
      <c r="A1300">
        <v>43551</v>
      </c>
      <c r="B1300" s="1">
        <v>43485</v>
      </c>
      <c r="C1300" s="1" t="str">
        <f t="shared" si="141"/>
        <v>20-Jan-19</v>
      </c>
      <c r="D1300" s="1" t="str">
        <f t="shared" si="142"/>
        <v>Sunday</v>
      </c>
      <c r="E1300" s="1" t="str">
        <f t="shared" si="143"/>
        <v>Weekend</v>
      </c>
      <c r="F1300">
        <v>1191</v>
      </c>
      <c r="G1300" t="s">
        <v>864</v>
      </c>
      <c r="H1300" t="s">
        <v>865</v>
      </c>
      <c r="I1300" t="s">
        <v>2</v>
      </c>
      <c r="J1300" t="s">
        <v>3</v>
      </c>
      <c r="K1300" t="s">
        <v>44</v>
      </c>
      <c r="L1300" t="s">
        <v>85</v>
      </c>
      <c r="M1300">
        <v>502</v>
      </c>
      <c r="N1300" t="s">
        <v>65</v>
      </c>
      <c r="O1300" s="2">
        <v>65</v>
      </c>
      <c r="P1300" s="2">
        <v>4</v>
      </c>
      <c r="Q1300" s="2">
        <f t="shared" si="140"/>
        <v>260</v>
      </c>
      <c r="R1300" s="2">
        <v>134.39999388000001</v>
      </c>
      <c r="S1300" s="2">
        <f t="shared" si="144"/>
        <v>125.60000611999999</v>
      </c>
      <c r="T1300" s="2">
        <f t="shared" si="145"/>
        <v>33.599998470000003</v>
      </c>
      <c r="U1300" t="str">
        <f t="shared" si="146"/>
        <v>Jan</v>
      </c>
    </row>
    <row r="1301" spans="1:21" x14ac:dyDescent="0.3">
      <c r="A1301">
        <v>63803</v>
      </c>
      <c r="B1301" s="1">
        <v>43485</v>
      </c>
      <c r="C1301" s="1" t="str">
        <f t="shared" si="141"/>
        <v>20-Jan-19</v>
      </c>
      <c r="D1301" s="1" t="str">
        <f t="shared" si="142"/>
        <v>Sunday</v>
      </c>
      <c r="E1301" s="1" t="str">
        <f t="shared" si="143"/>
        <v>Weekend</v>
      </c>
      <c r="F1301">
        <v>9119</v>
      </c>
      <c r="G1301" t="s">
        <v>7</v>
      </c>
      <c r="H1301" t="s">
        <v>866</v>
      </c>
      <c r="I1301" t="s">
        <v>2</v>
      </c>
      <c r="J1301" t="s">
        <v>3</v>
      </c>
      <c r="K1301" t="s">
        <v>4</v>
      </c>
      <c r="L1301" t="s">
        <v>57</v>
      </c>
      <c r="M1301">
        <v>191</v>
      </c>
      <c r="N1301" t="s">
        <v>65</v>
      </c>
      <c r="O1301" s="2">
        <v>85</v>
      </c>
      <c r="P1301" s="2">
        <v>5</v>
      </c>
      <c r="Q1301" s="2">
        <f t="shared" si="140"/>
        <v>425</v>
      </c>
      <c r="R1301" s="2">
        <v>273.89999399999999</v>
      </c>
      <c r="S1301" s="2">
        <f t="shared" si="144"/>
        <v>151.10000600000001</v>
      </c>
      <c r="T1301" s="2">
        <f t="shared" si="145"/>
        <v>54.779998800000001</v>
      </c>
      <c r="U1301" t="str">
        <f t="shared" si="146"/>
        <v>Jan</v>
      </c>
    </row>
    <row r="1302" spans="1:21" x14ac:dyDescent="0.3">
      <c r="A1302">
        <v>51396</v>
      </c>
      <c r="B1302" s="1">
        <v>43485</v>
      </c>
      <c r="C1302" s="1" t="str">
        <f t="shared" si="141"/>
        <v>20-Jan-19</v>
      </c>
      <c r="D1302" s="1" t="str">
        <f t="shared" si="142"/>
        <v>Sunday</v>
      </c>
      <c r="E1302" s="1" t="str">
        <f t="shared" si="143"/>
        <v>Weekend</v>
      </c>
      <c r="F1302">
        <v>2741</v>
      </c>
      <c r="G1302" t="s">
        <v>7</v>
      </c>
      <c r="H1302" t="s">
        <v>329</v>
      </c>
      <c r="I1302" t="s">
        <v>2</v>
      </c>
      <c r="J1302" t="s">
        <v>3</v>
      </c>
      <c r="K1302" t="s">
        <v>44</v>
      </c>
      <c r="L1302" t="s">
        <v>867</v>
      </c>
      <c r="M1302">
        <v>828</v>
      </c>
      <c r="N1302" t="s">
        <v>294</v>
      </c>
      <c r="O1302" s="2">
        <v>185</v>
      </c>
      <c r="P1302" s="2">
        <v>2</v>
      </c>
      <c r="Q1302" s="2">
        <f t="shared" si="140"/>
        <v>370</v>
      </c>
      <c r="R1302" s="2">
        <v>176.45999907999999</v>
      </c>
      <c r="S1302" s="2">
        <f t="shared" si="144"/>
        <v>193.54000092000001</v>
      </c>
      <c r="T1302" s="2">
        <f t="shared" si="145"/>
        <v>88.229999539999994</v>
      </c>
      <c r="U1302" t="str">
        <f t="shared" si="146"/>
        <v>Jan</v>
      </c>
    </row>
    <row r="1303" spans="1:21" x14ac:dyDescent="0.3">
      <c r="A1303">
        <v>63843</v>
      </c>
      <c r="B1303" s="1">
        <v>43485</v>
      </c>
      <c r="C1303" s="1" t="str">
        <f t="shared" si="141"/>
        <v>20-Jan-19</v>
      </c>
      <c r="D1303" s="1" t="str">
        <f t="shared" si="142"/>
        <v>Sunday</v>
      </c>
      <c r="E1303" s="1" t="str">
        <f t="shared" si="143"/>
        <v>Weekend</v>
      </c>
      <c r="F1303">
        <v>8065</v>
      </c>
      <c r="G1303" t="s">
        <v>7</v>
      </c>
      <c r="H1303" t="s">
        <v>34</v>
      </c>
      <c r="I1303" t="s">
        <v>2</v>
      </c>
      <c r="J1303" t="s">
        <v>3</v>
      </c>
      <c r="K1303" t="s">
        <v>4</v>
      </c>
      <c r="L1303" t="s">
        <v>42</v>
      </c>
      <c r="M1303">
        <v>365</v>
      </c>
      <c r="N1303" t="s">
        <v>10</v>
      </c>
      <c r="O1303" s="2">
        <v>94.75</v>
      </c>
      <c r="P1303" s="2">
        <v>5</v>
      </c>
      <c r="Q1303" s="2">
        <f t="shared" si="140"/>
        <v>473.75</v>
      </c>
      <c r="R1303" s="2">
        <v>152.8499985</v>
      </c>
      <c r="S1303" s="2">
        <f t="shared" si="144"/>
        <v>320.90000150000003</v>
      </c>
      <c r="T1303" s="2">
        <f t="shared" si="145"/>
        <v>30.5699997</v>
      </c>
      <c r="U1303" t="str">
        <f t="shared" si="146"/>
        <v>Jan</v>
      </c>
    </row>
    <row r="1304" spans="1:21" x14ac:dyDescent="0.3">
      <c r="A1304">
        <v>53568</v>
      </c>
      <c r="B1304" s="1">
        <v>43485</v>
      </c>
      <c r="C1304" s="1" t="str">
        <f t="shared" si="141"/>
        <v>20-Jan-19</v>
      </c>
      <c r="D1304" s="1" t="str">
        <f t="shared" si="142"/>
        <v>Sunday</v>
      </c>
      <c r="E1304" s="1" t="str">
        <f t="shared" si="143"/>
        <v>Weekend</v>
      </c>
      <c r="F1304">
        <v>2013</v>
      </c>
      <c r="G1304" t="s">
        <v>761</v>
      </c>
      <c r="H1304" t="s">
        <v>284</v>
      </c>
      <c r="I1304" t="s">
        <v>2</v>
      </c>
      <c r="J1304" t="s">
        <v>3</v>
      </c>
      <c r="K1304" t="s">
        <v>44</v>
      </c>
      <c r="L1304" t="s">
        <v>109</v>
      </c>
      <c r="M1304">
        <v>627</v>
      </c>
      <c r="N1304" t="s">
        <v>6</v>
      </c>
      <c r="O1304" s="2">
        <v>165</v>
      </c>
      <c r="P1304" s="2">
        <v>2</v>
      </c>
      <c r="Q1304" s="2">
        <f t="shared" si="140"/>
        <v>330</v>
      </c>
      <c r="R1304" s="2">
        <v>245.4600068</v>
      </c>
      <c r="S1304" s="2">
        <f t="shared" si="144"/>
        <v>84.539993199999998</v>
      </c>
      <c r="T1304" s="2">
        <f t="shared" si="145"/>
        <v>122.7300034</v>
      </c>
      <c r="U1304" t="str">
        <f t="shared" si="146"/>
        <v>Jan</v>
      </c>
    </row>
    <row r="1305" spans="1:21" x14ac:dyDescent="0.3">
      <c r="A1305">
        <v>12867</v>
      </c>
      <c r="B1305" s="1">
        <v>43484</v>
      </c>
      <c r="C1305" s="1" t="str">
        <f t="shared" si="141"/>
        <v>19-Jan-19</v>
      </c>
      <c r="D1305" s="1" t="str">
        <f t="shared" si="142"/>
        <v>Saturday</v>
      </c>
      <c r="E1305" s="1" t="str">
        <f t="shared" si="143"/>
        <v>Weekend</v>
      </c>
      <c r="F1305">
        <v>882</v>
      </c>
      <c r="G1305" t="s">
        <v>7</v>
      </c>
      <c r="H1305" t="s">
        <v>30</v>
      </c>
      <c r="I1305" t="s">
        <v>27</v>
      </c>
      <c r="J1305" t="s">
        <v>28</v>
      </c>
      <c r="K1305" t="s">
        <v>4</v>
      </c>
      <c r="L1305" t="s">
        <v>9</v>
      </c>
      <c r="M1305">
        <v>403</v>
      </c>
      <c r="N1305" t="s">
        <v>10</v>
      </c>
      <c r="O1305" s="2">
        <v>133.37</v>
      </c>
      <c r="P1305" s="2">
        <v>1</v>
      </c>
      <c r="Q1305" s="2">
        <f t="shared" si="140"/>
        <v>133.37</v>
      </c>
      <c r="R1305" s="2">
        <v>84.590000149999995</v>
      </c>
      <c r="S1305" s="2">
        <f t="shared" si="144"/>
        <v>48.77999985000001</v>
      </c>
      <c r="T1305" s="2">
        <f t="shared" si="145"/>
        <v>84.590000149999995</v>
      </c>
      <c r="U1305" t="str">
        <f t="shared" si="146"/>
        <v>Jan</v>
      </c>
    </row>
    <row r="1306" spans="1:21" x14ac:dyDescent="0.3">
      <c r="A1306">
        <v>55409</v>
      </c>
      <c r="B1306" s="1">
        <v>43484</v>
      </c>
      <c r="C1306" s="1" t="str">
        <f t="shared" si="141"/>
        <v>19-Jan-19</v>
      </c>
      <c r="D1306" s="1" t="str">
        <f t="shared" si="142"/>
        <v>Saturday</v>
      </c>
      <c r="E1306" s="1" t="str">
        <f t="shared" si="143"/>
        <v>Weekend</v>
      </c>
      <c r="F1306">
        <v>1853</v>
      </c>
      <c r="G1306" t="s">
        <v>620</v>
      </c>
      <c r="H1306" t="s">
        <v>30</v>
      </c>
      <c r="I1306" t="s">
        <v>27</v>
      </c>
      <c r="J1306" t="s">
        <v>28</v>
      </c>
      <c r="K1306" t="s">
        <v>44</v>
      </c>
      <c r="L1306" t="s">
        <v>57</v>
      </c>
      <c r="M1306">
        <v>191</v>
      </c>
      <c r="N1306" t="s">
        <v>65</v>
      </c>
      <c r="O1306" s="2">
        <v>85</v>
      </c>
      <c r="P1306" s="2">
        <v>5</v>
      </c>
      <c r="Q1306" s="2">
        <f t="shared" si="140"/>
        <v>425</v>
      </c>
      <c r="R1306" s="2">
        <v>273.89999399999999</v>
      </c>
      <c r="S1306" s="2">
        <f t="shared" si="144"/>
        <v>151.10000600000001</v>
      </c>
      <c r="T1306" s="2">
        <f t="shared" si="145"/>
        <v>54.779998800000001</v>
      </c>
      <c r="U1306" t="str">
        <f t="shared" si="146"/>
        <v>Jan</v>
      </c>
    </row>
    <row r="1307" spans="1:21" x14ac:dyDescent="0.3">
      <c r="A1307">
        <v>18343</v>
      </c>
      <c r="B1307" s="1">
        <v>43484</v>
      </c>
      <c r="C1307" s="1" t="str">
        <f t="shared" si="141"/>
        <v>19-Jan-19</v>
      </c>
      <c r="D1307" s="1" t="str">
        <f t="shared" si="142"/>
        <v>Saturday</v>
      </c>
      <c r="E1307" s="1" t="str">
        <f t="shared" si="143"/>
        <v>Weekend</v>
      </c>
      <c r="F1307">
        <v>4337</v>
      </c>
      <c r="G1307" t="s">
        <v>868</v>
      </c>
      <c r="H1307" t="s">
        <v>30</v>
      </c>
      <c r="I1307" t="s">
        <v>27</v>
      </c>
      <c r="J1307" t="s">
        <v>28</v>
      </c>
      <c r="K1307" t="s">
        <v>4</v>
      </c>
      <c r="L1307" t="s">
        <v>31</v>
      </c>
      <c r="M1307">
        <v>957</v>
      </c>
      <c r="N1307" t="s">
        <v>32</v>
      </c>
      <c r="O1307" s="2">
        <v>80</v>
      </c>
      <c r="P1307" s="2">
        <v>1</v>
      </c>
      <c r="Q1307" s="2">
        <f t="shared" si="140"/>
        <v>80</v>
      </c>
      <c r="R1307" s="2">
        <v>47.430000309999997</v>
      </c>
      <c r="S1307" s="2">
        <f t="shared" si="144"/>
        <v>32.569999690000003</v>
      </c>
      <c r="T1307" s="2">
        <f t="shared" si="145"/>
        <v>47.430000309999997</v>
      </c>
      <c r="U1307" t="str">
        <f t="shared" si="146"/>
        <v>Jan</v>
      </c>
    </row>
    <row r="1308" spans="1:21" x14ac:dyDescent="0.3">
      <c r="A1308">
        <v>14730</v>
      </c>
      <c r="B1308" s="1">
        <v>43484</v>
      </c>
      <c r="C1308" s="1" t="str">
        <f t="shared" si="141"/>
        <v>19-Jan-19</v>
      </c>
      <c r="D1308" s="1" t="str">
        <f t="shared" si="142"/>
        <v>Saturday</v>
      </c>
      <c r="E1308" s="1" t="str">
        <f t="shared" si="143"/>
        <v>Weekend</v>
      </c>
      <c r="F1308">
        <v>8098</v>
      </c>
      <c r="G1308" t="s">
        <v>7</v>
      </c>
      <c r="H1308" t="s">
        <v>30</v>
      </c>
      <c r="I1308" t="s">
        <v>27</v>
      </c>
      <c r="J1308" t="s">
        <v>28</v>
      </c>
      <c r="K1308" t="s">
        <v>4</v>
      </c>
      <c r="L1308" t="s">
        <v>9</v>
      </c>
      <c r="M1308">
        <v>403</v>
      </c>
      <c r="N1308" t="s">
        <v>10</v>
      </c>
      <c r="O1308" s="2">
        <v>133.37</v>
      </c>
      <c r="P1308" s="2">
        <v>1</v>
      </c>
      <c r="Q1308" s="2">
        <f t="shared" si="140"/>
        <v>133.37</v>
      </c>
      <c r="R1308" s="2">
        <v>84.590000149999995</v>
      </c>
      <c r="S1308" s="2">
        <f t="shared" si="144"/>
        <v>48.77999985000001</v>
      </c>
      <c r="T1308" s="2">
        <f t="shared" si="145"/>
        <v>84.590000149999995</v>
      </c>
      <c r="U1308" t="str">
        <f t="shared" si="146"/>
        <v>Jan</v>
      </c>
    </row>
    <row r="1309" spans="1:21" x14ac:dyDescent="0.3">
      <c r="A1309">
        <v>63758</v>
      </c>
      <c r="B1309" s="1">
        <v>43484</v>
      </c>
      <c r="C1309" s="1" t="str">
        <f t="shared" si="141"/>
        <v>19-Jan-19</v>
      </c>
      <c r="D1309" s="1" t="str">
        <f t="shared" si="142"/>
        <v>Saturday</v>
      </c>
      <c r="E1309" s="1" t="str">
        <f t="shared" si="143"/>
        <v>Weekend</v>
      </c>
      <c r="F1309">
        <v>5382</v>
      </c>
      <c r="G1309" t="s">
        <v>7</v>
      </c>
      <c r="H1309" t="s">
        <v>48</v>
      </c>
      <c r="I1309" t="s">
        <v>27</v>
      </c>
      <c r="J1309" t="s">
        <v>3</v>
      </c>
      <c r="K1309" t="s">
        <v>4</v>
      </c>
      <c r="L1309" t="s">
        <v>9</v>
      </c>
      <c r="M1309">
        <v>403</v>
      </c>
      <c r="N1309" t="s">
        <v>10</v>
      </c>
      <c r="O1309" s="2">
        <v>133.37</v>
      </c>
      <c r="P1309" s="2">
        <v>1</v>
      </c>
      <c r="Q1309" s="2">
        <f t="shared" si="140"/>
        <v>133.37</v>
      </c>
      <c r="R1309" s="2">
        <v>84.590000149999995</v>
      </c>
      <c r="S1309" s="2">
        <f t="shared" si="144"/>
        <v>48.77999985000001</v>
      </c>
      <c r="T1309" s="2">
        <f t="shared" si="145"/>
        <v>84.590000149999995</v>
      </c>
      <c r="U1309" t="str">
        <f t="shared" si="146"/>
        <v>Jan</v>
      </c>
    </row>
    <row r="1310" spans="1:21" x14ac:dyDescent="0.3">
      <c r="A1310">
        <v>67979</v>
      </c>
      <c r="B1310" s="1">
        <v>43484</v>
      </c>
      <c r="C1310" s="1" t="str">
        <f t="shared" si="141"/>
        <v>19-Jan-19</v>
      </c>
      <c r="D1310" s="1" t="str">
        <f t="shared" si="142"/>
        <v>Saturday</v>
      </c>
      <c r="E1310" s="1" t="str">
        <f t="shared" si="143"/>
        <v>Weekend</v>
      </c>
      <c r="F1310">
        <v>1568</v>
      </c>
      <c r="G1310" t="s">
        <v>171</v>
      </c>
      <c r="H1310" t="s">
        <v>36</v>
      </c>
      <c r="I1310" t="s">
        <v>27</v>
      </c>
      <c r="J1310" t="s">
        <v>3</v>
      </c>
      <c r="K1310" t="s">
        <v>4</v>
      </c>
      <c r="L1310" t="s">
        <v>109</v>
      </c>
      <c r="M1310">
        <v>627</v>
      </c>
      <c r="N1310" t="s">
        <v>6</v>
      </c>
      <c r="O1310" s="2">
        <v>165</v>
      </c>
      <c r="P1310" s="2">
        <v>5</v>
      </c>
      <c r="Q1310" s="2">
        <f t="shared" si="140"/>
        <v>825</v>
      </c>
      <c r="R1310" s="2">
        <v>613.65001700000005</v>
      </c>
      <c r="S1310" s="2">
        <f t="shared" si="144"/>
        <v>211.34998299999995</v>
      </c>
      <c r="T1310" s="2">
        <f t="shared" si="145"/>
        <v>122.73000340000002</v>
      </c>
      <c r="U1310" t="str">
        <f t="shared" si="146"/>
        <v>Jan</v>
      </c>
    </row>
    <row r="1311" spans="1:21" x14ac:dyDescent="0.3">
      <c r="A1311">
        <v>10764</v>
      </c>
      <c r="B1311" s="1">
        <v>43484</v>
      </c>
      <c r="C1311" s="1" t="str">
        <f t="shared" si="141"/>
        <v>19-Jan-19</v>
      </c>
      <c r="D1311" s="1" t="str">
        <f t="shared" si="142"/>
        <v>Saturday</v>
      </c>
      <c r="E1311" s="1" t="str">
        <f t="shared" si="143"/>
        <v>Weekend</v>
      </c>
      <c r="F1311">
        <v>2927</v>
      </c>
      <c r="G1311" t="s">
        <v>129</v>
      </c>
      <c r="H1311" t="s">
        <v>36</v>
      </c>
      <c r="I1311" t="s">
        <v>27</v>
      </c>
      <c r="J1311" t="s">
        <v>3</v>
      </c>
      <c r="K1311" t="s">
        <v>4</v>
      </c>
      <c r="L1311" t="s">
        <v>57</v>
      </c>
      <c r="M1311">
        <v>191</v>
      </c>
      <c r="N1311" t="s">
        <v>65</v>
      </c>
      <c r="O1311" s="2">
        <v>85</v>
      </c>
      <c r="P1311" s="2">
        <v>1</v>
      </c>
      <c r="Q1311" s="2">
        <f t="shared" si="140"/>
        <v>85</v>
      </c>
      <c r="R1311" s="2">
        <v>54.779998800000001</v>
      </c>
      <c r="S1311" s="2">
        <f t="shared" si="144"/>
        <v>30.220001199999999</v>
      </c>
      <c r="T1311" s="2">
        <f t="shared" si="145"/>
        <v>54.779998800000001</v>
      </c>
      <c r="U1311" t="str">
        <f t="shared" si="146"/>
        <v>Jan</v>
      </c>
    </row>
    <row r="1312" spans="1:21" x14ac:dyDescent="0.3">
      <c r="A1312">
        <v>67322</v>
      </c>
      <c r="B1312" s="1">
        <v>43484</v>
      </c>
      <c r="C1312" s="1" t="str">
        <f t="shared" si="141"/>
        <v>19-Jan-19</v>
      </c>
      <c r="D1312" s="1" t="str">
        <f t="shared" si="142"/>
        <v>Saturday</v>
      </c>
      <c r="E1312" s="1" t="str">
        <f t="shared" si="143"/>
        <v>Weekend</v>
      </c>
      <c r="F1312">
        <v>6980</v>
      </c>
      <c r="G1312" t="s">
        <v>160</v>
      </c>
      <c r="H1312" t="s">
        <v>271</v>
      </c>
      <c r="I1312" t="s">
        <v>250</v>
      </c>
      <c r="J1312" t="s">
        <v>3</v>
      </c>
      <c r="K1312" t="s">
        <v>4</v>
      </c>
      <c r="L1312" t="s">
        <v>57</v>
      </c>
      <c r="M1312">
        <v>191</v>
      </c>
      <c r="N1312" t="s">
        <v>65</v>
      </c>
      <c r="O1312" s="2">
        <v>85</v>
      </c>
      <c r="P1312" s="2">
        <v>1</v>
      </c>
      <c r="Q1312" s="2">
        <f t="shared" si="140"/>
        <v>85</v>
      </c>
      <c r="R1312" s="2">
        <v>54.779998800000001</v>
      </c>
      <c r="S1312" s="2">
        <f t="shared" si="144"/>
        <v>30.220001199999999</v>
      </c>
      <c r="T1312" s="2">
        <f t="shared" si="145"/>
        <v>54.779998800000001</v>
      </c>
      <c r="U1312" t="str">
        <f t="shared" si="146"/>
        <v>Jan</v>
      </c>
    </row>
    <row r="1313" spans="1:21" x14ac:dyDescent="0.3">
      <c r="A1313">
        <v>57479</v>
      </c>
      <c r="B1313" s="1">
        <v>43484</v>
      </c>
      <c r="C1313" s="1" t="str">
        <f t="shared" si="141"/>
        <v>19-Jan-19</v>
      </c>
      <c r="D1313" s="1" t="str">
        <f t="shared" si="142"/>
        <v>Saturday</v>
      </c>
      <c r="E1313" s="1" t="str">
        <f t="shared" si="143"/>
        <v>Weekend</v>
      </c>
      <c r="F1313">
        <v>1756</v>
      </c>
      <c r="G1313" t="s">
        <v>295</v>
      </c>
      <c r="H1313" t="s">
        <v>217</v>
      </c>
      <c r="I1313" t="s">
        <v>2</v>
      </c>
      <c r="J1313" t="s">
        <v>3</v>
      </c>
      <c r="K1313" t="s">
        <v>44</v>
      </c>
      <c r="L1313" t="s">
        <v>42</v>
      </c>
      <c r="M1313">
        <v>365</v>
      </c>
      <c r="N1313" t="s">
        <v>10</v>
      </c>
      <c r="O1313" s="2">
        <v>94.75</v>
      </c>
      <c r="P1313" s="2">
        <v>4</v>
      </c>
      <c r="Q1313" s="2">
        <f t="shared" si="140"/>
        <v>379</v>
      </c>
      <c r="R1313" s="2">
        <v>122.2799988</v>
      </c>
      <c r="S1313" s="2">
        <f t="shared" si="144"/>
        <v>256.72000120000001</v>
      </c>
      <c r="T1313" s="2">
        <f t="shared" si="145"/>
        <v>30.5699997</v>
      </c>
      <c r="U1313" t="str">
        <f t="shared" si="146"/>
        <v>Jan</v>
      </c>
    </row>
    <row r="1314" spans="1:21" x14ac:dyDescent="0.3">
      <c r="A1314">
        <v>65855</v>
      </c>
      <c r="B1314" s="1">
        <v>43484</v>
      </c>
      <c r="C1314" s="1" t="str">
        <f t="shared" si="141"/>
        <v>19-Jan-19</v>
      </c>
      <c r="D1314" s="1" t="str">
        <f t="shared" si="142"/>
        <v>Saturday</v>
      </c>
      <c r="E1314" s="1" t="str">
        <f t="shared" si="143"/>
        <v>Weekend</v>
      </c>
      <c r="F1314">
        <v>5283</v>
      </c>
      <c r="G1314" t="s">
        <v>869</v>
      </c>
      <c r="H1314" t="s">
        <v>487</v>
      </c>
      <c r="I1314" t="s">
        <v>2</v>
      </c>
      <c r="J1314" t="s">
        <v>3</v>
      </c>
      <c r="K1314" t="s">
        <v>4</v>
      </c>
      <c r="L1314" t="s">
        <v>57</v>
      </c>
      <c r="M1314">
        <v>191</v>
      </c>
      <c r="N1314" t="s">
        <v>65</v>
      </c>
      <c r="O1314" s="2">
        <v>85</v>
      </c>
      <c r="P1314" s="2">
        <v>5</v>
      </c>
      <c r="Q1314" s="2">
        <f t="shared" si="140"/>
        <v>425</v>
      </c>
      <c r="R1314" s="2">
        <v>273.89999399999999</v>
      </c>
      <c r="S1314" s="2">
        <f t="shared" si="144"/>
        <v>151.10000600000001</v>
      </c>
      <c r="T1314" s="2">
        <f t="shared" si="145"/>
        <v>54.779998800000001</v>
      </c>
      <c r="U1314" t="str">
        <f t="shared" si="146"/>
        <v>Jan</v>
      </c>
    </row>
    <row r="1315" spans="1:21" x14ac:dyDescent="0.3">
      <c r="A1315">
        <v>61664</v>
      </c>
      <c r="B1315" s="1">
        <v>43484</v>
      </c>
      <c r="C1315" s="1" t="str">
        <f t="shared" si="141"/>
        <v>19-Jan-19</v>
      </c>
      <c r="D1315" s="1" t="str">
        <f t="shared" si="142"/>
        <v>Saturday</v>
      </c>
      <c r="E1315" s="1" t="str">
        <f t="shared" si="143"/>
        <v>Weekend</v>
      </c>
      <c r="F1315">
        <v>7586</v>
      </c>
      <c r="G1315" t="s">
        <v>129</v>
      </c>
      <c r="H1315" t="s">
        <v>226</v>
      </c>
      <c r="I1315" t="s">
        <v>2</v>
      </c>
      <c r="J1315" t="s">
        <v>3</v>
      </c>
      <c r="K1315" t="s">
        <v>4</v>
      </c>
      <c r="L1315" t="s">
        <v>42</v>
      </c>
      <c r="M1315">
        <v>365</v>
      </c>
      <c r="N1315" t="s">
        <v>10</v>
      </c>
      <c r="O1315" s="2">
        <v>94.75</v>
      </c>
      <c r="P1315" s="2">
        <v>5</v>
      </c>
      <c r="Q1315" s="2">
        <f t="shared" si="140"/>
        <v>473.75</v>
      </c>
      <c r="R1315" s="2">
        <v>152.8499985</v>
      </c>
      <c r="S1315" s="2">
        <f t="shared" si="144"/>
        <v>320.90000150000003</v>
      </c>
      <c r="T1315" s="2">
        <f t="shared" si="145"/>
        <v>30.5699997</v>
      </c>
      <c r="U1315" t="str">
        <f t="shared" si="146"/>
        <v>Jan</v>
      </c>
    </row>
    <row r="1316" spans="1:21" x14ac:dyDescent="0.3">
      <c r="A1316">
        <v>64612</v>
      </c>
      <c r="B1316" s="1">
        <v>43484</v>
      </c>
      <c r="C1316" s="1" t="str">
        <f t="shared" si="141"/>
        <v>19-Jan-19</v>
      </c>
      <c r="D1316" s="1" t="str">
        <f t="shared" si="142"/>
        <v>Saturday</v>
      </c>
      <c r="E1316" s="1" t="str">
        <f t="shared" si="143"/>
        <v>Weekend</v>
      </c>
      <c r="F1316">
        <v>12332</v>
      </c>
      <c r="G1316" t="s">
        <v>266</v>
      </c>
      <c r="H1316" t="s">
        <v>39</v>
      </c>
      <c r="I1316" t="s">
        <v>2</v>
      </c>
      <c r="J1316" t="s">
        <v>3</v>
      </c>
      <c r="K1316" t="s">
        <v>44</v>
      </c>
      <c r="L1316" t="s">
        <v>57</v>
      </c>
      <c r="M1316">
        <v>191</v>
      </c>
      <c r="N1316" t="s">
        <v>65</v>
      </c>
      <c r="O1316" s="2">
        <v>85</v>
      </c>
      <c r="P1316" s="2">
        <v>4</v>
      </c>
      <c r="Q1316" s="2">
        <f t="shared" si="140"/>
        <v>340</v>
      </c>
      <c r="R1316" s="2">
        <v>219.11999520000001</v>
      </c>
      <c r="S1316" s="2">
        <f t="shared" si="144"/>
        <v>120.88000479999999</v>
      </c>
      <c r="T1316" s="2">
        <f t="shared" si="145"/>
        <v>54.779998800000001</v>
      </c>
      <c r="U1316" t="str">
        <f t="shared" si="146"/>
        <v>Jan</v>
      </c>
    </row>
    <row r="1317" spans="1:21" x14ac:dyDescent="0.3">
      <c r="A1317">
        <v>67988</v>
      </c>
      <c r="B1317" s="1">
        <v>43484</v>
      </c>
      <c r="C1317" s="1" t="str">
        <f t="shared" si="141"/>
        <v>19-Jan-19</v>
      </c>
      <c r="D1317" s="1" t="str">
        <f t="shared" si="142"/>
        <v>Saturday</v>
      </c>
      <c r="E1317" s="1" t="str">
        <f t="shared" si="143"/>
        <v>Weekend</v>
      </c>
      <c r="F1317">
        <v>8712</v>
      </c>
      <c r="G1317" t="s">
        <v>233</v>
      </c>
      <c r="H1317" t="s">
        <v>307</v>
      </c>
      <c r="I1317" t="s">
        <v>2</v>
      </c>
      <c r="J1317" t="s">
        <v>3</v>
      </c>
      <c r="K1317" t="s">
        <v>44</v>
      </c>
      <c r="L1317" t="s">
        <v>42</v>
      </c>
      <c r="M1317">
        <v>365</v>
      </c>
      <c r="N1317" t="s">
        <v>10</v>
      </c>
      <c r="O1317" s="2">
        <v>94.75</v>
      </c>
      <c r="P1317" s="2">
        <v>4</v>
      </c>
      <c r="Q1317" s="2">
        <f t="shared" si="140"/>
        <v>379</v>
      </c>
      <c r="R1317" s="2">
        <v>122.2799988</v>
      </c>
      <c r="S1317" s="2">
        <f t="shared" si="144"/>
        <v>256.72000120000001</v>
      </c>
      <c r="T1317" s="2">
        <f t="shared" si="145"/>
        <v>30.5699997</v>
      </c>
      <c r="U1317" t="str">
        <f t="shared" si="146"/>
        <v>Jan</v>
      </c>
    </row>
    <row r="1318" spans="1:21" x14ac:dyDescent="0.3">
      <c r="A1318">
        <v>16955</v>
      </c>
      <c r="B1318" s="1">
        <v>43484</v>
      </c>
      <c r="C1318" s="1" t="str">
        <f t="shared" si="141"/>
        <v>19-Jan-19</v>
      </c>
      <c r="D1318" s="1" t="str">
        <f t="shared" si="142"/>
        <v>Saturday</v>
      </c>
      <c r="E1318" s="1" t="str">
        <f t="shared" si="143"/>
        <v>Weekend</v>
      </c>
      <c r="F1318">
        <v>10731</v>
      </c>
      <c r="G1318" t="s">
        <v>7</v>
      </c>
      <c r="H1318" t="s">
        <v>307</v>
      </c>
      <c r="I1318" t="s">
        <v>2</v>
      </c>
      <c r="J1318" t="s">
        <v>3</v>
      </c>
      <c r="K1318" t="s">
        <v>44</v>
      </c>
      <c r="L1318" t="s">
        <v>870</v>
      </c>
      <c r="M1318">
        <v>821</v>
      </c>
      <c r="N1318" t="s">
        <v>6</v>
      </c>
      <c r="O1318" s="2">
        <v>64.989999999999995</v>
      </c>
      <c r="P1318" s="2">
        <v>4</v>
      </c>
      <c r="Q1318" s="2">
        <f t="shared" si="140"/>
        <v>259.95999999999998</v>
      </c>
      <c r="R1318" s="2">
        <v>151.72000123999999</v>
      </c>
      <c r="S1318" s="2">
        <f t="shared" si="144"/>
        <v>108.23999875999999</v>
      </c>
      <c r="T1318" s="2">
        <f t="shared" si="145"/>
        <v>37.930000309999997</v>
      </c>
      <c r="U1318" t="str">
        <f t="shared" si="146"/>
        <v>Jan</v>
      </c>
    </row>
    <row r="1319" spans="1:21" x14ac:dyDescent="0.3">
      <c r="A1319">
        <v>65898</v>
      </c>
      <c r="B1319" s="1">
        <v>43484</v>
      </c>
      <c r="C1319" s="1" t="str">
        <f t="shared" si="141"/>
        <v>19-Jan-19</v>
      </c>
      <c r="D1319" s="1" t="str">
        <f t="shared" si="142"/>
        <v>Saturday</v>
      </c>
      <c r="E1319" s="1" t="str">
        <f t="shared" si="143"/>
        <v>Weekend</v>
      </c>
      <c r="F1319">
        <v>8899</v>
      </c>
      <c r="G1319" t="s">
        <v>259</v>
      </c>
      <c r="H1319" t="s">
        <v>264</v>
      </c>
      <c r="I1319" t="s">
        <v>2</v>
      </c>
      <c r="J1319" t="s">
        <v>3</v>
      </c>
      <c r="K1319" t="s">
        <v>44</v>
      </c>
      <c r="L1319" t="s">
        <v>42</v>
      </c>
      <c r="M1319">
        <v>365</v>
      </c>
      <c r="N1319" t="s">
        <v>10</v>
      </c>
      <c r="O1319" s="2">
        <v>94.75</v>
      </c>
      <c r="P1319" s="2">
        <v>4</v>
      </c>
      <c r="Q1319" s="2">
        <f t="shared" si="140"/>
        <v>379</v>
      </c>
      <c r="R1319" s="2">
        <v>122.2799988</v>
      </c>
      <c r="S1319" s="2">
        <f t="shared" si="144"/>
        <v>256.72000120000001</v>
      </c>
      <c r="T1319" s="2">
        <f t="shared" si="145"/>
        <v>30.5699997</v>
      </c>
      <c r="U1319" t="str">
        <f t="shared" si="146"/>
        <v>Jan</v>
      </c>
    </row>
    <row r="1320" spans="1:21" x14ac:dyDescent="0.3">
      <c r="A1320">
        <v>65898</v>
      </c>
      <c r="B1320" s="1">
        <v>43484</v>
      </c>
      <c r="C1320" s="1" t="str">
        <f t="shared" si="141"/>
        <v>19-Jan-19</v>
      </c>
      <c r="D1320" s="1" t="str">
        <f t="shared" si="142"/>
        <v>Saturday</v>
      </c>
      <c r="E1320" s="1" t="str">
        <f t="shared" si="143"/>
        <v>Weekend</v>
      </c>
      <c r="F1320">
        <v>8899</v>
      </c>
      <c r="G1320" t="s">
        <v>259</v>
      </c>
      <c r="H1320" t="s">
        <v>264</v>
      </c>
      <c r="I1320" t="s">
        <v>2</v>
      </c>
      <c r="J1320" t="s">
        <v>3</v>
      </c>
      <c r="K1320" t="s">
        <v>44</v>
      </c>
      <c r="L1320" t="s">
        <v>109</v>
      </c>
      <c r="M1320">
        <v>627</v>
      </c>
      <c r="N1320" t="s">
        <v>6</v>
      </c>
      <c r="O1320" s="2">
        <v>165</v>
      </c>
      <c r="P1320" s="2">
        <v>4</v>
      </c>
      <c r="Q1320" s="2">
        <f t="shared" si="140"/>
        <v>660</v>
      </c>
      <c r="R1320" s="2">
        <v>490.9200136</v>
      </c>
      <c r="S1320" s="2">
        <f t="shared" si="144"/>
        <v>169.0799864</v>
      </c>
      <c r="T1320" s="2">
        <f t="shared" si="145"/>
        <v>122.7300034</v>
      </c>
      <c r="U1320" t="str">
        <f t="shared" si="146"/>
        <v>Jan</v>
      </c>
    </row>
    <row r="1321" spans="1:21" x14ac:dyDescent="0.3">
      <c r="A1321">
        <v>64211</v>
      </c>
      <c r="B1321" s="1">
        <v>43484</v>
      </c>
      <c r="C1321" s="1" t="str">
        <f t="shared" si="141"/>
        <v>19-Jan-19</v>
      </c>
      <c r="D1321" s="1" t="str">
        <f t="shared" si="142"/>
        <v>Saturday</v>
      </c>
      <c r="E1321" s="1" t="str">
        <f t="shared" si="143"/>
        <v>Weekend</v>
      </c>
      <c r="F1321">
        <v>9600</v>
      </c>
      <c r="G1321" t="s">
        <v>151</v>
      </c>
      <c r="H1321" t="s">
        <v>12</v>
      </c>
      <c r="I1321" t="s">
        <v>2</v>
      </c>
      <c r="J1321" t="s">
        <v>3</v>
      </c>
      <c r="K1321" t="s">
        <v>44</v>
      </c>
      <c r="L1321" t="s">
        <v>85</v>
      </c>
      <c r="M1321">
        <v>502</v>
      </c>
      <c r="N1321" t="s">
        <v>65</v>
      </c>
      <c r="O1321" s="2">
        <v>65</v>
      </c>
      <c r="P1321" s="2">
        <v>4</v>
      </c>
      <c r="Q1321" s="2">
        <f t="shared" si="140"/>
        <v>260</v>
      </c>
      <c r="R1321" s="2">
        <v>134.39999388000001</v>
      </c>
      <c r="S1321" s="2">
        <f t="shared" si="144"/>
        <v>125.60000611999999</v>
      </c>
      <c r="T1321" s="2">
        <f t="shared" si="145"/>
        <v>33.599998470000003</v>
      </c>
      <c r="U1321" t="str">
        <f t="shared" si="146"/>
        <v>Jan</v>
      </c>
    </row>
    <row r="1322" spans="1:21" x14ac:dyDescent="0.3">
      <c r="A1322">
        <v>61647</v>
      </c>
      <c r="B1322" s="1">
        <v>43483</v>
      </c>
      <c r="C1322" s="1" t="str">
        <f t="shared" si="141"/>
        <v>18-Jan-19</v>
      </c>
      <c r="D1322" s="1" t="str">
        <f t="shared" si="142"/>
        <v>Friday</v>
      </c>
      <c r="E1322" s="1" t="str">
        <f t="shared" si="143"/>
        <v>Weekday</v>
      </c>
      <c r="F1322">
        <v>509</v>
      </c>
      <c r="G1322" t="s">
        <v>7</v>
      </c>
      <c r="H1322" t="s">
        <v>30</v>
      </c>
      <c r="I1322" t="s">
        <v>27</v>
      </c>
      <c r="J1322" t="s">
        <v>28</v>
      </c>
      <c r="K1322" t="s">
        <v>4</v>
      </c>
      <c r="L1322" t="s">
        <v>9</v>
      </c>
      <c r="M1322">
        <v>403</v>
      </c>
      <c r="N1322" t="s">
        <v>10</v>
      </c>
      <c r="O1322" s="2">
        <v>133.37</v>
      </c>
      <c r="P1322" s="2">
        <v>1</v>
      </c>
      <c r="Q1322" s="2">
        <f t="shared" si="140"/>
        <v>133.37</v>
      </c>
      <c r="R1322" s="2">
        <v>84.590000149999995</v>
      </c>
      <c r="S1322" s="2">
        <f t="shared" si="144"/>
        <v>48.77999985000001</v>
      </c>
      <c r="T1322" s="2">
        <f t="shared" si="145"/>
        <v>84.590000149999995</v>
      </c>
      <c r="U1322" t="str">
        <f t="shared" si="146"/>
        <v>Jan</v>
      </c>
    </row>
    <row r="1323" spans="1:21" x14ac:dyDescent="0.3">
      <c r="A1323">
        <v>20072</v>
      </c>
      <c r="B1323" s="1">
        <v>43483</v>
      </c>
      <c r="C1323" s="1" t="str">
        <f t="shared" si="141"/>
        <v>18-Jan-19</v>
      </c>
      <c r="D1323" s="1" t="str">
        <f t="shared" si="142"/>
        <v>Friday</v>
      </c>
      <c r="E1323" s="1" t="str">
        <f t="shared" si="143"/>
        <v>Weekday</v>
      </c>
      <c r="F1323">
        <v>4279</v>
      </c>
      <c r="G1323" t="s">
        <v>119</v>
      </c>
      <c r="H1323" t="s">
        <v>30</v>
      </c>
      <c r="I1323" t="s">
        <v>27</v>
      </c>
      <c r="J1323" t="s">
        <v>28</v>
      </c>
      <c r="K1323" t="s">
        <v>4</v>
      </c>
      <c r="L1323" t="s">
        <v>31</v>
      </c>
      <c r="M1323">
        <v>957</v>
      </c>
      <c r="N1323" t="s">
        <v>32</v>
      </c>
      <c r="O1323" s="2">
        <v>80</v>
      </c>
      <c r="P1323" s="2">
        <v>1</v>
      </c>
      <c r="Q1323" s="2">
        <f t="shared" si="140"/>
        <v>80</v>
      </c>
      <c r="R1323" s="2">
        <v>47.430000309999997</v>
      </c>
      <c r="S1323" s="2">
        <f t="shared" si="144"/>
        <v>32.569999690000003</v>
      </c>
      <c r="T1323" s="2">
        <f t="shared" si="145"/>
        <v>47.430000309999997</v>
      </c>
      <c r="U1323" t="str">
        <f t="shared" si="146"/>
        <v>Jan</v>
      </c>
    </row>
    <row r="1324" spans="1:21" x14ac:dyDescent="0.3">
      <c r="A1324">
        <v>16302</v>
      </c>
      <c r="B1324" s="1">
        <v>43483</v>
      </c>
      <c r="C1324" s="1" t="str">
        <f t="shared" si="141"/>
        <v>18-Jan-19</v>
      </c>
      <c r="D1324" s="1" t="str">
        <f t="shared" si="142"/>
        <v>Friday</v>
      </c>
      <c r="E1324" s="1" t="str">
        <f t="shared" si="143"/>
        <v>Weekday</v>
      </c>
      <c r="F1324">
        <v>5988</v>
      </c>
      <c r="G1324" t="s">
        <v>468</v>
      </c>
      <c r="H1324" t="s">
        <v>30</v>
      </c>
      <c r="I1324" t="s">
        <v>27</v>
      </c>
      <c r="J1324" t="s">
        <v>28</v>
      </c>
      <c r="K1324" t="s">
        <v>4</v>
      </c>
      <c r="L1324" t="s">
        <v>9</v>
      </c>
      <c r="M1324">
        <v>403</v>
      </c>
      <c r="N1324" t="s">
        <v>10</v>
      </c>
      <c r="O1324" s="2">
        <v>133.37</v>
      </c>
      <c r="P1324" s="2">
        <v>1</v>
      </c>
      <c r="Q1324" s="2">
        <f t="shared" si="140"/>
        <v>133.37</v>
      </c>
      <c r="R1324" s="2">
        <v>84.590000149999995</v>
      </c>
      <c r="S1324" s="2">
        <f t="shared" si="144"/>
        <v>48.77999985000001</v>
      </c>
      <c r="T1324" s="2">
        <f t="shared" si="145"/>
        <v>84.590000149999995</v>
      </c>
      <c r="U1324" t="str">
        <f t="shared" si="146"/>
        <v>Jan</v>
      </c>
    </row>
    <row r="1325" spans="1:21" x14ac:dyDescent="0.3">
      <c r="A1325">
        <v>55336</v>
      </c>
      <c r="B1325" s="1">
        <v>43483</v>
      </c>
      <c r="C1325" s="1" t="str">
        <f t="shared" si="141"/>
        <v>18-Jan-19</v>
      </c>
      <c r="D1325" s="1" t="str">
        <f t="shared" si="142"/>
        <v>Friday</v>
      </c>
      <c r="E1325" s="1" t="str">
        <f t="shared" si="143"/>
        <v>Weekday</v>
      </c>
      <c r="F1325">
        <v>7446</v>
      </c>
      <c r="G1325" t="s">
        <v>141</v>
      </c>
      <c r="H1325" t="s">
        <v>30</v>
      </c>
      <c r="I1325" t="s">
        <v>27</v>
      </c>
      <c r="J1325" t="s">
        <v>28</v>
      </c>
      <c r="K1325" t="s">
        <v>44</v>
      </c>
      <c r="L1325" t="s">
        <v>109</v>
      </c>
      <c r="M1325">
        <v>627</v>
      </c>
      <c r="N1325" t="s">
        <v>6</v>
      </c>
      <c r="O1325" s="2">
        <v>165</v>
      </c>
      <c r="P1325" s="2">
        <v>5</v>
      </c>
      <c r="Q1325" s="2">
        <f t="shared" si="140"/>
        <v>825</v>
      </c>
      <c r="R1325" s="2">
        <v>613.65001700000005</v>
      </c>
      <c r="S1325" s="2">
        <f t="shared" si="144"/>
        <v>211.34998299999995</v>
      </c>
      <c r="T1325" s="2">
        <f t="shared" si="145"/>
        <v>122.73000340000002</v>
      </c>
      <c r="U1325" t="str">
        <f t="shared" si="146"/>
        <v>Jan</v>
      </c>
    </row>
    <row r="1326" spans="1:21" x14ac:dyDescent="0.3">
      <c r="A1326">
        <v>51674</v>
      </c>
      <c r="B1326" s="1">
        <v>43483</v>
      </c>
      <c r="C1326" s="1" t="str">
        <f t="shared" si="141"/>
        <v>18-Jan-19</v>
      </c>
      <c r="D1326" s="1" t="str">
        <f t="shared" si="142"/>
        <v>Friday</v>
      </c>
      <c r="E1326" s="1" t="str">
        <f t="shared" si="143"/>
        <v>Weekday</v>
      </c>
      <c r="F1326">
        <v>8348</v>
      </c>
      <c r="G1326" t="s">
        <v>535</v>
      </c>
      <c r="H1326" t="s">
        <v>30</v>
      </c>
      <c r="I1326" t="s">
        <v>27</v>
      </c>
      <c r="J1326" t="s">
        <v>28</v>
      </c>
      <c r="K1326" t="s">
        <v>44</v>
      </c>
      <c r="L1326" t="s">
        <v>488</v>
      </c>
      <c r="M1326">
        <v>567</v>
      </c>
      <c r="N1326" t="s">
        <v>65</v>
      </c>
      <c r="O1326" s="2">
        <v>25</v>
      </c>
      <c r="P1326" s="2">
        <v>5</v>
      </c>
      <c r="Q1326" s="2">
        <f t="shared" si="140"/>
        <v>125</v>
      </c>
      <c r="R1326" s="2">
        <v>87.200002649999988</v>
      </c>
      <c r="S1326" s="2">
        <f t="shared" si="144"/>
        <v>37.799997350000012</v>
      </c>
      <c r="T1326" s="2">
        <f t="shared" si="145"/>
        <v>17.440000529999999</v>
      </c>
      <c r="U1326" t="str">
        <f t="shared" si="146"/>
        <v>Jan</v>
      </c>
    </row>
    <row r="1327" spans="1:21" x14ac:dyDescent="0.3">
      <c r="A1327">
        <v>580</v>
      </c>
      <c r="B1327" s="1">
        <v>43483</v>
      </c>
      <c r="C1327" s="1" t="str">
        <f t="shared" si="141"/>
        <v>18-Jan-19</v>
      </c>
      <c r="D1327" s="1" t="str">
        <f t="shared" si="142"/>
        <v>Friday</v>
      </c>
      <c r="E1327" s="1" t="str">
        <f t="shared" si="143"/>
        <v>Weekday</v>
      </c>
      <c r="F1327">
        <v>8677</v>
      </c>
      <c r="G1327" t="s">
        <v>498</v>
      </c>
      <c r="H1327" t="s">
        <v>30</v>
      </c>
      <c r="I1327" t="s">
        <v>27</v>
      </c>
      <c r="J1327" t="s">
        <v>28</v>
      </c>
      <c r="K1327" t="s">
        <v>44</v>
      </c>
      <c r="L1327" t="s">
        <v>42</v>
      </c>
      <c r="M1327">
        <v>365</v>
      </c>
      <c r="N1327" t="s">
        <v>10</v>
      </c>
      <c r="O1327" s="2">
        <v>94.75</v>
      </c>
      <c r="P1327" s="2">
        <v>5</v>
      </c>
      <c r="Q1327" s="2">
        <f t="shared" si="140"/>
        <v>473.75</v>
      </c>
      <c r="R1327" s="2">
        <v>152.8499985</v>
      </c>
      <c r="S1327" s="2">
        <f t="shared" si="144"/>
        <v>320.90000150000003</v>
      </c>
      <c r="T1327" s="2">
        <f t="shared" si="145"/>
        <v>30.5699997</v>
      </c>
      <c r="U1327" t="str">
        <f t="shared" si="146"/>
        <v>Jan</v>
      </c>
    </row>
    <row r="1328" spans="1:21" x14ac:dyDescent="0.3">
      <c r="A1328">
        <v>51298</v>
      </c>
      <c r="B1328" s="1">
        <v>43483</v>
      </c>
      <c r="C1328" s="1" t="str">
        <f t="shared" si="141"/>
        <v>18-Jan-19</v>
      </c>
      <c r="D1328" s="1" t="str">
        <f t="shared" si="142"/>
        <v>Friday</v>
      </c>
      <c r="E1328" s="1" t="str">
        <f t="shared" si="143"/>
        <v>Weekday</v>
      </c>
      <c r="F1328">
        <v>9272</v>
      </c>
      <c r="G1328" t="s">
        <v>83</v>
      </c>
      <c r="H1328" t="s">
        <v>84</v>
      </c>
      <c r="I1328" t="s">
        <v>27</v>
      </c>
      <c r="J1328" t="s">
        <v>3</v>
      </c>
      <c r="K1328" t="s">
        <v>4</v>
      </c>
      <c r="L1328" t="s">
        <v>109</v>
      </c>
      <c r="M1328">
        <v>627</v>
      </c>
      <c r="N1328" t="s">
        <v>6</v>
      </c>
      <c r="O1328" s="2">
        <v>165</v>
      </c>
      <c r="P1328" s="2">
        <v>3</v>
      </c>
      <c r="Q1328" s="2">
        <f t="shared" si="140"/>
        <v>495</v>
      </c>
      <c r="R1328" s="2">
        <v>368.19001020000002</v>
      </c>
      <c r="S1328" s="2">
        <f t="shared" si="144"/>
        <v>126.80998979999998</v>
      </c>
      <c r="T1328" s="2">
        <f t="shared" si="145"/>
        <v>122.7300034</v>
      </c>
      <c r="U1328" t="str">
        <f t="shared" si="146"/>
        <v>Jan</v>
      </c>
    </row>
    <row r="1329" spans="1:21" x14ac:dyDescent="0.3">
      <c r="A1329">
        <v>53413</v>
      </c>
      <c r="B1329" s="1">
        <v>43483</v>
      </c>
      <c r="C1329" s="1" t="str">
        <f t="shared" si="141"/>
        <v>18-Jan-19</v>
      </c>
      <c r="D1329" s="1" t="str">
        <f t="shared" si="142"/>
        <v>Friday</v>
      </c>
      <c r="E1329" s="1" t="str">
        <f t="shared" si="143"/>
        <v>Weekday</v>
      </c>
      <c r="F1329">
        <v>376</v>
      </c>
      <c r="G1329" t="s">
        <v>129</v>
      </c>
      <c r="H1329" t="s">
        <v>30</v>
      </c>
      <c r="I1329" t="s">
        <v>27</v>
      </c>
      <c r="J1329" t="s">
        <v>3</v>
      </c>
      <c r="K1329" t="s">
        <v>4</v>
      </c>
      <c r="L1329" t="s">
        <v>42</v>
      </c>
      <c r="M1329">
        <v>365</v>
      </c>
      <c r="N1329" t="s">
        <v>10</v>
      </c>
      <c r="O1329" s="2">
        <v>94.75</v>
      </c>
      <c r="P1329" s="2">
        <v>3</v>
      </c>
      <c r="Q1329" s="2">
        <f t="shared" si="140"/>
        <v>284.25</v>
      </c>
      <c r="R1329" s="2">
        <v>91.709999100000005</v>
      </c>
      <c r="S1329" s="2">
        <f t="shared" si="144"/>
        <v>192.5400009</v>
      </c>
      <c r="T1329" s="2">
        <f t="shared" si="145"/>
        <v>30.5699997</v>
      </c>
      <c r="U1329" t="str">
        <f t="shared" si="146"/>
        <v>Jan</v>
      </c>
    </row>
    <row r="1330" spans="1:21" x14ac:dyDescent="0.3">
      <c r="A1330">
        <v>52576</v>
      </c>
      <c r="B1330" s="1">
        <v>43483</v>
      </c>
      <c r="C1330" s="1" t="str">
        <f t="shared" si="141"/>
        <v>18-Jan-19</v>
      </c>
      <c r="D1330" s="1" t="str">
        <f t="shared" si="142"/>
        <v>Friday</v>
      </c>
      <c r="E1330" s="1" t="str">
        <f t="shared" si="143"/>
        <v>Weekday</v>
      </c>
      <c r="F1330">
        <v>6746</v>
      </c>
      <c r="G1330" t="s">
        <v>129</v>
      </c>
      <c r="H1330" t="s">
        <v>30</v>
      </c>
      <c r="I1330" t="s">
        <v>27</v>
      </c>
      <c r="J1330" t="s">
        <v>3</v>
      </c>
      <c r="K1330" t="s">
        <v>4</v>
      </c>
      <c r="L1330" t="s">
        <v>85</v>
      </c>
      <c r="M1330">
        <v>502</v>
      </c>
      <c r="N1330" t="s">
        <v>65</v>
      </c>
      <c r="O1330" s="2">
        <v>65</v>
      </c>
      <c r="P1330" s="2">
        <v>5</v>
      </c>
      <c r="Q1330" s="2">
        <f t="shared" si="140"/>
        <v>325</v>
      </c>
      <c r="R1330" s="2">
        <v>167.99999235000001</v>
      </c>
      <c r="S1330" s="2">
        <f t="shared" si="144"/>
        <v>157.00000764999999</v>
      </c>
      <c r="T1330" s="2">
        <f t="shared" si="145"/>
        <v>33.599998470000003</v>
      </c>
      <c r="U1330" t="str">
        <f t="shared" si="146"/>
        <v>Jan</v>
      </c>
    </row>
    <row r="1331" spans="1:21" x14ac:dyDescent="0.3">
      <c r="A1331">
        <v>46064</v>
      </c>
      <c r="B1331" s="1">
        <v>43483</v>
      </c>
      <c r="C1331" s="1" t="str">
        <f t="shared" si="141"/>
        <v>18-Jan-19</v>
      </c>
      <c r="D1331" s="1" t="str">
        <f t="shared" si="142"/>
        <v>Friday</v>
      </c>
      <c r="E1331" s="1" t="str">
        <f t="shared" si="143"/>
        <v>Weekday</v>
      </c>
      <c r="F1331">
        <v>6980</v>
      </c>
      <c r="G1331" t="s">
        <v>160</v>
      </c>
      <c r="H1331" t="s">
        <v>271</v>
      </c>
      <c r="I1331" t="s">
        <v>250</v>
      </c>
      <c r="J1331" t="s">
        <v>3</v>
      </c>
      <c r="K1331" t="s">
        <v>4</v>
      </c>
      <c r="L1331" t="s">
        <v>57</v>
      </c>
      <c r="M1331">
        <v>191</v>
      </c>
      <c r="N1331" t="s">
        <v>65</v>
      </c>
      <c r="O1331" s="2">
        <v>85</v>
      </c>
      <c r="P1331" s="2">
        <v>1</v>
      </c>
      <c r="Q1331" s="2">
        <f t="shared" si="140"/>
        <v>85</v>
      </c>
      <c r="R1331" s="2">
        <v>54.779998800000001</v>
      </c>
      <c r="S1331" s="2">
        <f t="shared" si="144"/>
        <v>30.220001199999999</v>
      </c>
      <c r="T1331" s="2">
        <f t="shared" si="145"/>
        <v>54.779998800000001</v>
      </c>
      <c r="U1331" t="str">
        <f t="shared" si="146"/>
        <v>Jan</v>
      </c>
    </row>
    <row r="1332" spans="1:21" x14ac:dyDescent="0.3">
      <c r="A1332">
        <v>61596</v>
      </c>
      <c r="B1332" s="1">
        <v>43483</v>
      </c>
      <c r="C1332" s="1" t="str">
        <f t="shared" si="141"/>
        <v>18-Jan-19</v>
      </c>
      <c r="D1332" s="1" t="str">
        <f t="shared" si="142"/>
        <v>Friday</v>
      </c>
      <c r="E1332" s="1" t="str">
        <f t="shared" si="143"/>
        <v>Weekday</v>
      </c>
      <c r="F1332">
        <v>1408</v>
      </c>
      <c r="G1332" t="s">
        <v>871</v>
      </c>
      <c r="H1332" t="s">
        <v>18</v>
      </c>
      <c r="I1332" t="s">
        <v>2</v>
      </c>
      <c r="J1332" t="s">
        <v>3</v>
      </c>
      <c r="K1332" t="s">
        <v>4</v>
      </c>
      <c r="L1332" t="s">
        <v>42</v>
      </c>
      <c r="M1332">
        <v>365</v>
      </c>
      <c r="N1332" t="s">
        <v>10</v>
      </c>
      <c r="O1332" s="2">
        <v>94.75</v>
      </c>
      <c r="P1332" s="2">
        <v>5</v>
      </c>
      <c r="Q1332" s="2">
        <f t="shared" si="140"/>
        <v>473.75</v>
      </c>
      <c r="R1332" s="2">
        <v>152.8499985</v>
      </c>
      <c r="S1332" s="2">
        <f t="shared" si="144"/>
        <v>320.90000150000003</v>
      </c>
      <c r="T1332" s="2">
        <f t="shared" si="145"/>
        <v>30.5699997</v>
      </c>
      <c r="U1332" t="str">
        <f t="shared" si="146"/>
        <v>Jan</v>
      </c>
    </row>
    <row r="1333" spans="1:21" x14ac:dyDescent="0.3">
      <c r="A1333">
        <v>59498</v>
      </c>
      <c r="B1333" s="1">
        <v>43483</v>
      </c>
      <c r="C1333" s="1" t="str">
        <f t="shared" si="141"/>
        <v>18-Jan-19</v>
      </c>
      <c r="D1333" s="1" t="str">
        <f t="shared" si="142"/>
        <v>Friday</v>
      </c>
      <c r="E1333" s="1" t="str">
        <f t="shared" si="143"/>
        <v>Weekday</v>
      </c>
      <c r="F1333">
        <v>8746</v>
      </c>
      <c r="G1333" t="s">
        <v>872</v>
      </c>
      <c r="H1333" t="s">
        <v>139</v>
      </c>
      <c r="I1333" t="s">
        <v>2</v>
      </c>
      <c r="J1333" t="s">
        <v>3</v>
      </c>
      <c r="K1333" t="s">
        <v>44</v>
      </c>
      <c r="L1333" t="s">
        <v>109</v>
      </c>
      <c r="M1333">
        <v>627</v>
      </c>
      <c r="N1333" t="s">
        <v>6</v>
      </c>
      <c r="O1333" s="2">
        <v>165</v>
      </c>
      <c r="P1333" s="2">
        <v>2</v>
      </c>
      <c r="Q1333" s="2">
        <f t="shared" si="140"/>
        <v>330</v>
      </c>
      <c r="R1333" s="2">
        <v>245.4600068</v>
      </c>
      <c r="S1333" s="2">
        <f t="shared" si="144"/>
        <v>84.539993199999998</v>
      </c>
      <c r="T1333" s="2">
        <f t="shared" si="145"/>
        <v>122.7300034</v>
      </c>
      <c r="U1333" t="str">
        <f t="shared" si="146"/>
        <v>Jan</v>
      </c>
    </row>
    <row r="1334" spans="1:21" x14ac:dyDescent="0.3">
      <c r="A1334">
        <v>16557</v>
      </c>
      <c r="B1334" s="1">
        <v>43483</v>
      </c>
      <c r="C1334" s="1" t="str">
        <f t="shared" si="141"/>
        <v>18-Jan-19</v>
      </c>
      <c r="D1334" s="1" t="str">
        <f t="shared" si="142"/>
        <v>Friday</v>
      </c>
      <c r="E1334" s="1" t="str">
        <f t="shared" si="143"/>
        <v>Weekday</v>
      </c>
      <c r="F1334">
        <v>5481</v>
      </c>
      <c r="G1334" t="s">
        <v>689</v>
      </c>
      <c r="H1334" t="s">
        <v>873</v>
      </c>
      <c r="I1334" t="s">
        <v>2</v>
      </c>
      <c r="J1334" t="s">
        <v>3</v>
      </c>
      <c r="K1334" t="s">
        <v>44</v>
      </c>
      <c r="L1334" t="s">
        <v>742</v>
      </c>
      <c r="M1334">
        <v>906</v>
      </c>
      <c r="N1334" t="s">
        <v>6</v>
      </c>
      <c r="O1334" s="2">
        <v>52.99</v>
      </c>
      <c r="P1334" s="2">
        <v>4</v>
      </c>
      <c r="Q1334" s="2">
        <f t="shared" si="140"/>
        <v>211.96</v>
      </c>
      <c r="R1334" s="2">
        <v>143.44000244</v>
      </c>
      <c r="S1334" s="2">
        <f t="shared" si="144"/>
        <v>68.519997560000007</v>
      </c>
      <c r="T1334" s="2">
        <f t="shared" si="145"/>
        <v>35.86000061</v>
      </c>
      <c r="U1334" t="str">
        <f t="shared" si="146"/>
        <v>Jan</v>
      </c>
    </row>
    <row r="1335" spans="1:21" x14ac:dyDescent="0.3">
      <c r="A1335">
        <v>61612</v>
      </c>
      <c r="B1335" s="1">
        <v>43483</v>
      </c>
      <c r="C1335" s="1" t="str">
        <f t="shared" si="141"/>
        <v>18-Jan-19</v>
      </c>
      <c r="D1335" s="1" t="str">
        <f t="shared" si="142"/>
        <v>Friday</v>
      </c>
      <c r="E1335" s="1" t="str">
        <f t="shared" si="143"/>
        <v>Weekday</v>
      </c>
      <c r="F1335">
        <v>6005</v>
      </c>
      <c r="G1335" t="s">
        <v>712</v>
      </c>
      <c r="H1335" t="s">
        <v>874</v>
      </c>
      <c r="I1335" t="s">
        <v>2</v>
      </c>
      <c r="J1335" t="s">
        <v>3</v>
      </c>
      <c r="K1335" t="s">
        <v>44</v>
      </c>
      <c r="L1335" t="s">
        <v>57</v>
      </c>
      <c r="M1335">
        <v>191</v>
      </c>
      <c r="N1335" t="s">
        <v>65</v>
      </c>
      <c r="O1335" s="2">
        <v>85</v>
      </c>
      <c r="P1335" s="2">
        <v>4</v>
      </c>
      <c r="Q1335" s="2">
        <f t="shared" si="140"/>
        <v>340</v>
      </c>
      <c r="R1335" s="2">
        <v>219.11999520000001</v>
      </c>
      <c r="S1335" s="2">
        <f t="shared" si="144"/>
        <v>120.88000479999999</v>
      </c>
      <c r="T1335" s="2">
        <f t="shared" si="145"/>
        <v>54.779998800000001</v>
      </c>
      <c r="U1335" t="str">
        <f t="shared" si="146"/>
        <v>Jan</v>
      </c>
    </row>
    <row r="1336" spans="1:21" x14ac:dyDescent="0.3">
      <c r="A1336">
        <v>67845</v>
      </c>
      <c r="B1336" s="1">
        <v>43482</v>
      </c>
      <c r="C1336" s="1" t="str">
        <f t="shared" si="141"/>
        <v>17-Jan-19</v>
      </c>
      <c r="D1336" s="1" t="str">
        <f t="shared" si="142"/>
        <v>Thursday</v>
      </c>
      <c r="E1336" s="1" t="str">
        <f t="shared" si="143"/>
        <v>Weekday</v>
      </c>
      <c r="F1336">
        <v>482</v>
      </c>
      <c r="G1336" t="s">
        <v>369</v>
      </c>
      <c r="H1336" t="s">
        <v>30</v>
      </c>
      <c r="I1336" t="s">
        <v>27</v>
      </c>
      <c r="J1336" t="s">
        <v>28</v>
      </c>
      <c r="K1336" t="s">
        <v>4</v>
      </c>
      <c r="L1336" t="s">
        <v>9</v>
      </c>
      <c r="M1336">
        <v>403</v>
      </c>
      <c r="N1336" t="s">
        <v>10</v>
      </c>
      <c r="O1336" s="2">
        <v>133.37</v>
      </c>
      <c r="P1336" s="2">
        <v>1</v>
      </c>
      <c r="Q1336" s="2">
        <f t="shared" si="140"/>
        <v>133.37</v>
      </c>
      <c r="R1336" s="2">
        <v>84.590000149999995</v>
      </c>
      <c r="S1336" s="2">
        <f t="shared" si="144"/>
        <v>48.77999985000001</v>
      </c>
      <c r="T1336" s="2">
        <f t="shared" si="145"/>
        <v>84.590000149999995</v>
      </c>
      <c r="U1336" t="str">
        <f t="shared" si="146"/>
        <v>Jan</v>
      </c>
    </row>
    <row r="1337" spans="1:21" x14ac:dyDescent="0.3">
      <c r="A1337">
        <v>67845</v>
      </c>
      <c r="B1337" s="1">
        <v>43482</v>
      </c>
      <c r="C1337" s="1" t="str">
        <f t="shared" si="141"/>
        <v>17-Jan-19</v>
      </c>
      <c r="D1337" s="1" t="str">
        <f t="shared" si="142"/>
        <v>Thursday</v>
      </c>
      <c r="E1337" s="1" t="str">
        <f t="shared" si="143"/>
        <v>Weekday</v>
      </c>
      <c r="F1337">
        <v>482</v>
      </c>
      <c r="G1337" t="s">
        <v>369</v>
      </c>
      <c r="H1337" t="s">
        <v>30</v>
      </c>
      <c r="I1337" t="s">
        <v>27</v>
      </c>
      <c r="J1337" t="s">
        <v>28</v>
      </c>
      <c r="K1337" t="s">
        <v>4</v>
      </c>
      <c r="L1337" t="s">
        <v>31</v>
      </c>
      <c r="M1337">
        <v>957</v>
      </c>
      <c r="N1337" t="s">
        <v>32</v>
      </c>
      <c r="O1337" s="2">
        <v>80</v>
      </c>
      <c r="P1337" s="2">
        <v>1</v>
      </c>
      <c r="Q1337" s="2">
        <f t="shared" si="140"/>
        <v>80</v>
      </c>
      <c r="R1337" s="2">
        <v>47.430000309999997</v>
      </c>
      <c r="S1337" s="2">
        <f t="shared" si="144"/>
        <v>32.569999690000003</v>
      </c>
      <c r="T1337" s="2">
        <f t="shared" si="145"/>
        <v>47.430000309999997</v>
      </c>
      <c r="U1337" t="str">
        <f t="shared" si="146"/>
        <v>Jan</v>
      </c>
    </row>
    <row r="1338" spans="1:21" x14ac:dyDescent="0.3">
      <c r="A1338">
        <v>15599</v>
      </c>
      <c r="B1338" s="1">
        <v>43482</v>
      </c>
      <c r="C1338" s="1" t="str">
        <f t="shared" si="141"/>
        <v>17-Jan-19</v>
      </c>
      <c r="D1338" s="1" t="str">
        <f t="shared" si="142"/>
        <v>Thursday</v>
      </c>
      <c r="E1338" s="1" t="str">
        <f t="shared" si="143"/>
        <v>Weekday</v>
      </c>
      <c r="F1338">
        <v>1186</v>
      </c>
      <c r="G1338" t="s">
        <v>211</v>
      </c>
      <c r="H1338" t="s">
        <v>30</v>
      </c>
      <c r="I1338" t="s">
        <v>27</v>
      </c>
      <c r="J1338" t="s">
        <v>28</v>
      </c>
      <c r="K1338" t="s">
        <v>4</v>
      </c>
      <c r="L1338" t="s">
        <v>1076</v>
      </c>
      <c r="M1338">
        <v>1004</v>
      </c>
      <c r="N1338" t="s">
        <v>294</v>
      </c>
      <c r="O1338" s="2">
        <v>460.58</v>
      </c>
      <c r="P1338" s="2">
        <v>1</v>
      </c>
      <c r="Q1338" s="2">
        <f t="shared" si="140"/>
        <v>460.58</v>
      </c>
      <c r="R1338" s="2">
        <v>268.7900085</v>
      </c>
      <c r="S1338" s="2">
        <f t="shared" si="144"/>
        <v>191.78999149999999</v>
      </c>
      <c r="T1338" s="2">
        <f t="shared" si="145"/>
        <v>268.7900085</v>
      </c>
      <c r="U1338" t="str">
        <f t="shared" si="146"/>
        <v>Jan</v>
      </c>
    </row>
    <row r="1339" spans="1:21" x14ac:dyDescent="0.3">
      <c r="A1339">
        <v>57152</v>
      </c>
      <c r="B1339" s="1">
        <v>43482</v>
      </c>
      <c r="C1339" s="1" t="str">
        <f t="shared" si="141"/>
        <v>17-Jan-19</v>
      </c>
      <c r="D1339" s="1" t="str">
        <f t="shared" si="142"/>
        <v>Thursday</v>
      </c>
      <c r="E1339" s="1" t="str">
        <f t="shared" si="143"/>
        <v>Weekday</v>
      </c>
      <c r="F1339">
        <v>4784</v>
      </c>
      <c r="G1339" t="s">
        <v>141</v>
      </c>
      <c r="H1339" t="s">
        <v>30</v>
      </c>
      <c r="I1339" t="s">
        <v>27</v>
      </c>
      <c r="J1339" t="s">
        <v>28</v>
      </c>
      <c r="K1339" t="s">
        <v>44</v>
      </c>
      <c r="L1339" t="s">
        <v>85</v>
      </c>
      <c r="M1339">
        <v>502</v>
      </c>
      <c r="N1339" t="s">
        <v>65</v>
      </c>
      <c r="O1339" s="2">
        <v>65</v>
      </c>
      <c r="P1339" s="2">
        <v>5</v>
      </c>
      <c r="Q1339" s="2">
        <f t="shared" si="140"/>
        <v>325</v>
      </c>
      <c r="R1339" s="2">
        <v>167.99999235000001</v>
      </c>
      <c r="S1339" s="2">
        <f t="shared" si="144"/>
        <v>157.00000764999999</v>
      </c>
      <c r="T1339" s="2">
        <f t="shared" si="145"/>
        <v>33.599998470000003</v>
      </c>
      <c r="U1339" t="str">
        <f t="shared" si="146"/>
        <v>Jan</v>
      </c>
    </row>
    <row r="1340" spans="1:21" x14ac:dyDescent="0.3">
      <c r="A1340">
        <v>60460</v>
      </c>
      <c r="B1340" s="1">
        <v>43482</v>
      </c>
      <c r="C1340" s="1" t="str">
        <f t="shared" si="141"/>
        <v>17-Jan-19</v>
      </c>
      <c r="D1340" s="1" t="str">
        <f t="shared" si="142"/>
        <v>Thursday</v>
      </c>
      <c r="E1340" s="1" t="str">
        <f t="shared" si="143"/>
        <v>Weekday</v>
      </c>
      <c r="F1340">
        <v>9429</v>
      </c>
      <c r="G1340" t="s">
        <v>279</v>
      </c>
      <c r="H1340" t="s">
        <v>30</v>
      </c>
      <c r="I1340" t="s">
        <v>27</v>
      </c>
      <c r="J1340" t="s">
        <v>28</v>
      </c>
      <c r="K1340" t="s">
        <v>44</v>
      </c>
      <c r="L1340" t="s">
        <v>42</v>
      </c>
      <c r="M1340">
        <v>365</v>
      </c>
      <c r="N1340" t="s">
        <v>10</v>
      </c>
      <c r="O1340" s="2">
        <v>94.75</v>
      </c>
      <c r="P1340" s="2">
        <v>5</v>
      </c>
      <c r="Q1340" s="2">
        <f t="shared" si="140"/>
        <v>473.75</v>
      </c>
      <c r="R1340" s="2">
        <v>152.8499985</v>
      </c>
      <c r="S1340" s="2">
        <f t="shared" si="144"/>
        <v>320.90000150000003</v>
      </c>
      <c r="T1340" s="2">
        <f t="shared" si="145"/>
        <v>30.5699997</v>
      </c>
      <c r="U1340" t="str">
        <f t="shared" si="146"/>
        <v>Jan</v>
      </c>
    </row>
    <row r="1341" spans="1:21" x14ac:dyDescent="0.3">
      <c r="A1341">
        <v>53331</v>
      </c>
      <c r="B1341" s="1">
        <v>43482</v>
      </c>
      <c r="C1341" s="1" t="str">
        <f t="shared" si="141"/>
        <v>17-Jan-19</v>
      </c>
      <c r="D1341" s="1" t="str">
        <f t="shared" si="142"/>
        <v>Thursday</v>
      </c>
      <c r="E1341" s="1" t="str">
        <f t="shared" si="143"/>
        <v>Weekday</v>
      </c>
      <c r="F1341">
        <v>10200</v>
      </c>
      <c r="G1341" t="s">
        <v>7</v>
      </c>
      <c r="H1341" t="s">
        <v>30</v>
      </c>
      <c r="I1341" t="s">
        <v>27</v>
      </c>
      <c r="J1341" t="s">
        <v>28</v>
      </c>
      <c r="K1341" t="s">
        <v>44</v>
      </c>
      <c r="L1341" t="s">
        <v>42</v>
      </c>
      <c r="M1341">
        <v>365</v>
      </c>
      <c r="N1341" t="s">
        <v>10</v>
      </c>
      <c r="O1341" s="2">
        <v>94.75</v>
      </c>
      <c r="P1341" s="2">
        <v>5</v>
      </c>
      <c r="Q1341" s="2">
        <f t="shared" si="140"/>
        <v>473.75</v>
      </c>
      <c r="R1341" s="2">
        <v>152.8499985</v>
      </c>
      <c r="S1341" s="2">
        <f t="shared" si="144"/>
        <v>320.90000150000003</v>
      </c>
      <c r="T1341" s="2">
        <f t="shared" si="145"/>
        <v>30.5699997</v>
      </c>
      <c r="U1341" t="str">
        <f t="shared" si="146"/>
        <v>Jan</v>
      </c>
    </row>
    <row r="1342" spans="1:21" x14ac:dyDescent="0.3">
      <c r="A1342">
        <v>17909</v>
      </c>
      <c r="B1342" s="1">
        <v>43482</v>
      </c>
      <c r="C1342" s="1" t="str">
        <f t="shared" si="141"/>
        <v>17-Jan-19</v>
      </c>
      <c r="D1342" s="1" t="str">
        <f t="shared" si="142"/>
        <v>Thursday</v>
      </c>
      <c r="E1342" s="1" t="str">
        <f t="shared" si="143"/>
        <v>Weekday</v>
      </c>
      <c r="F1342">
        <v>11189</v>
      </c>
      <c r="G1342" t="s">
        <v>130</v>
      </c>
      <c r="H1342" t="s">
        <v>30</v>
      </c>
      <c r="I1342" t="s">
        <v>27</v>
      </c>
      <c r="J1342" t="s">
        <v>28</v>
      </c>
      <c r="K1342" t="s">
        <v>4</v>
      </c>
      <c r="L1342" t="s">
        <v>9</v>
      </c>
      <c r="M1342">
        <v>403</v>
      </c>
      <c r="N1342" t="s">
        <v>10</v>
      </c>
      <c r="O1342" s="2">
        <v>133.37</v>
      </c>
      <c r="P1342" s="2">
        <v>1</v>
      </c>
      <c r="Q1342" s="2">
        <f t="shared" si="140"/>
        <v>133.37</v>
      </c>
      <c r="R1342" s="2">
        <v>84.590000149999995</v>
      </c>
      <c r="S1342" s="2">
        <f t="shared" si="144"/>
        <v>48.77999985000001</v>
      </c>
      <c r="T1342" s="2">
        <f t="shared" si="145"/>
        <v>84.590000149999995</v>
      </c>
      <c r="U1342" t="str">
        <f t="shared" si="146"/>
        <v>Jan</v>
      </c>
    </row>
    <row r="1343" spans="1:21" x14ac:dyDescent="0.3">
      <c r="A1343">
        <v>65704</v>
      </c>
      <c r="B1343" s="1">
        <v>43482</v>
      </c>
      <c r="C1343" s="1" t="str">
        <f t="shared" si="141"/>
        <v>17-Jan-19</v>
      </c>
      <c r="D1343" s="1" t="str">
        <f t="shared" si="142"/>
        <v>Thursday</v>
      </c>
      <c r="E1343" s="1" t="str">
        <f t="shared" si="143"/>
        <v>Weekday</v>
      </c>
      <c r="F1343">
        <v>3605</v>
      </c>
      <c r="G1343" t="s">
        <v>151</v>
      </c>
      <c r="H1343" t="s">
        <v>77</v>
      </c>
      <c r="I1343" t="s">
        <v>27</v>
      </c>
      <c r="J1343" t="s">
        <v>3</v>
      </c>
      <c r="K1343" t="s">
        <v>4</v>
      </c>
      <c r="L1343" t="s">
        <v>57</v>
      </c>
      <c r="M1343">
        <v>191</v>
      </c>
      <c r="N1343" t="s">
        <v>65</v>
      </c>
      <c r="O1343" s="2">
        <v>85</v>
      </c>
      <c r="P1343" s="2">
        <v>1</v>
      </c>
      <c r="Q1343" s="2">
        <f t="shared" si="140"/>
        <v>85</v>
      </c>
      <c r="R1343" s="2">
        <v>54.779998800000001</v>
      </c>
      <c r="S1343" s="2">
        <f t="shared" si="144"/>
        <v>30.220001199999999</v>
      </c>
      <c r="T1343" s="2">
        <f t="shared" si="145"/>
        <v>54.779998800000001</v>
      </c>
      <c r="U1343" t="str">
        <f t="shared" si="146"/>
        <v>Jan</v>
      </c>
    </row>
    <row r="1344" spans="1:21" x14ac:dyDescent="0.3">
      <c r="A1344">
        <v>51226</v>
      </c>
      <c r="B1344" s="1">
        <v>43482</v>
      </c>
      <c r="C1344" s="1" t="str">
        <f t="shared" si="141"/>
        <v>17-Jan-19</v>
      </c>
      <c r="D1344" s="1" t="str">
        <f t="shared" si="142"/>
        <v>Thursday</v>
      </c>
      <c r="E1344" s="1" t="str">
        <f t="shared" si="143"/>
        <v>Weekday</v>
      </c>
      <c r="F1344">
        <v>7603</v>
      </c>
      <c r="G1344" t="s">
        <v>7</v>
      </c>
      <c r="H1344" t="s">
        <v>108</v>
      </c>
      <c r="I1344" t="s">
        <v>27</v>
      </c>
      <c r="J1344" t="s">
        <v>3</v>
      </c>
      <c r="K1344" t="s">
        <v>4</v>
      </c>
      <c r="L1344" t="s">
        <v>16</v>
      </c>
      <c r="M1344">
        <v>804</v>
      </c>
      <c r="N1344" t="s">
        <v>6</v>
      </c>
      <c r="O1344" s="2">
        <v>18.989999999999998</v>
      </c>
      <c r="P1344" s="2">
        <v>5</v>
      </c>
      <c r="Q1344" s="2">
        <f t="shared" si="140"/>
        <v>94.949999999999989</v>
      </c>
      <c r="R1344" s="2">
        <v>59.099998499999998</v>
      </c>
      <c r="S1344" s="2">
        <f t="shared" si="144"/>
        <v>35.850001499999991</v>
      </c>
      <c r="T1344" s="2">
        <f t="shared" si="145"/>
        <v>11.8199997</v>
      </c>
      <c r="U1344" t="str">
        <f t="shared" si="146"/>
        <v>Jan</v>
      </c>
    </row>
    <row r="1345" spans="1:21" x14ac:dyDescent="0.3">
      <c r="A1345">
        <v>63999</v>
      </c>
      <c r="B1345" s="1">
        <v>43482</v>
      </c>
      <c r="C1345" s="1" t="str">
        <f t="shared" si="141"/>
        <v>17-Jan-19</v>
      </c>
      <c r="D1345" s="1" t="str">
        <f t="shared" si="142"/>
        <v>Thursday</v>
      </c>
      <c r="E1345" s="1" t="str">
        <f t="shared" si="143"/>
        <v>Weekday</v>
      </c>
      <c r="F1345">
        <v>6075</v>
      </c>
      <c r="G1345" t="s">
        <v>7</v>
      </c>
      <c r="H1345" t="s">
        <v>620</v>
      </c>
      <c r="I1345" t="s">
        <v>2</v>
      </c>
      <c r="J1345" t="s">
        <v>3</v>
      </c>
      <c r="K1345" t="s">
        <v>44</v>
      </c>
      <c r="L1345" t="s">
        <v>85</v>
      </c>
      <c r="M1345">
        <v>502</v>
      </c>
      <c r="N1345" t="s">
        <v>65</v>
      </c>
      <c r="O1345" s="2">
        <v>65</v>
      </c>
      <c r="P1345" s="2">
        <v>4</v>
      </c>
      <c r="Q1345" s="2">
        <f t="shared" si="140"/>
        <v>260</v>
      </c>
      <c r="R1345" s="2">
        <v>134.39999388000001</v>
      </c>
      <c r="S1345" s="2">
        <f t="shared" si="144"/>
        <v>125.60000611999999</v>
      </c>
      <c r="T1345" s="2">
        <f t="shared" si="145"/>
        <v>33.599998470000003</v>
      </c>
      <c r="U1345" t="str">
        <f t="shared" si="146"/>
        <v>Jan</v>
      </c>
    </row>
    <row r="1346" spans="1:21" x14ac:dyDescent="0.3">
      <c r="A1346">
        <v>62086</v>
      </c>
      <c r="B1346" s="1">
        <v>43482</v>
      </c>
      <c r="C1346" s="1" t="str">
        <f t="shared" si="141"/>
        <v>17-Jan-19</v>
      </c>
      <c r="D1346" s="1" t="str">
        <f t="shared" si="142"/>
        <v>Thursday</v>
      </c>
      <c r="E1346" s="1" t="str">
        <f t="shared" si="143"/>
        <v>Weekday</v>
      </c>
      <c r="F1346">
        <v>341</v>
      </c>
      <c r="G1346" t="s">
        <v>7</v>
      </c>
      <c r="H1346" t="s">
        <v>222</v>
      </c>
      <c r="I1346" t="s">
        <v>2</v>
      </c>
      <c r="J1346" t="s">
        <v>3</v>
      </c>
      <c r="K1346" t="s">
        <v>44</v>
      </c>
      <c r="L1346" t="s">
        <v>42</v>
      </c>
      <c r="M1346">
        <v>365</v>
      </c>
      <c r="N1346" t="s">
        <v>10</v>
      </c>
      <c r="O1346" s="2">
        <v>94.75</v>
      </c>
      <c r="P1346" s="2">
        <v>4</v>
      </c>
      <c r="Q1346" s="2">
        <f t="shared" ref="Q1346:Q1409" si="147">O1346*P1346</f>
        <v>379</v>
      </c>
      <c r="R1346" s="2">
        <v>122.2799988</v>
      </c>
      <c r="S1346" s="2">
        <f t="shared" si="144"/>
        <v>256.72000120000001</v>
      </c>
      <c r="T1346" s="2">
        <f t="shared" si="145"/>
        <v>30.5699997</v>
      </c>
      <c r="U1346" t="str">
        <f t="shared" si="146"/>
        <v>Jan</v>
      </c>
    </row>
    <row r="1347" spans="1:21" x14ac:dyDescent="0.3">
      <c r="A1347">
        <v>51209</v>
      </c>
      <c r="B1347" s="1">
        <v>43482</v>
      </c>
      <c r="C1347" s="1" t="str">
        <f t="shared" ref="C1347:C1410" si="148">TEXT(B1347,"dd-mmm-yy")</f>
        <v>17-Jan-19</v>
      </c>
      <c r="D1347" s="1" t="str">
        <f t="shared" ref="D1347:D1410" si="149">TEXT(B1347,"dddd")</f>
        <v>Thursday</v>
      </c>
      <c r="E1347" s="1" t="str">
        <f t="shared" ref="E1347:E1410" si="150">IF(WEEKDAY(B1347,2)&gt;5,"Weekend","Weekday")</f>
        <v>Weekday</v>
      </c>
      <c r="F1347">
        <v>7705</v>
      </c>
      <c r="G1347" t="s">
        <v>596</v>
      </c>
      <c r="H1347" t="s">
        <v>18</v>
      </c>
      <c r="I1347" t="s">
        <v>2</v>
      </c>
      <c r="J1347" t="s">
        <v>3</v>
      </c>
      <c r="K1347" t="s">
        <v>4</v>
      </c>
      <c r="L1347" t="s">
        <v>9</v>
      </c>
      <c r="M1347">
        <v>403</v>
      </c>
      <c r="N1347" t="s">
        <v>10</v>
      </c>
      <c r="O1347" s="2">
        <v>133.37</v>
      </c>
      <c r="P1347" s="2">
        <v>1</v>
      </c>
      <c r="Q1347" s="2">
        <f t="shared" si="147"/>
        <v>133.37</v>
      </c>
      <c r="R1347" s="2">
        <v>84.590000149999995</v>
      </c>
      <c r="S1347" s="2">
        <f t="shared" ref="S1347:S1410" si="151">Q1347-R1347</f>
        <v>48.77999985000001</v>
      </c>
      <c r="T1347" s="2">
        <f t="shared" ref="T1347:T1410" si="152">IF(P1347&gt;0,R1347/P1347,0)</f>
        <v>84.590000149999995</v>
      </c>
      <c r="U1347" t="str">
        <f t="shared" ref="U1347:U1410" si="153">TEXT(B1347,"mmm")</f>
        <v>Jan</v>
      </c>
    </row>
    <row r="1348" spans="1:21" x14ac:dyDescent="0.3">
      <c r="A1348">
        <v>67866</v>
      </c>
      <c r="B1348" s="1">
        <v>43482</v>
      </c>
      <c r="C1348" s="1" t="str">
        <f t="shared" si="148"/>
        <v>17-Jan-19</v>
      </c>
      <c r="D1348" s="1" t="str">
        <f t="shared" si="149"/>
        <v>Thursday</v>
      </c>
      <c r="E1348" s="1" t="str">
        <f t="shared" si="150"/>
        <v>Weekday</v>
      </c>
      <c r="F1348">
        <v>5929</v>
      </c>
      <c r="G1348" t="s">
        <v>191</v>
      </c>
      <c r="H1348" t="s">
        <v>22</v>
      </c>
      <c r="I1348" t="s">
        <v>2</v>
      </c>
      <c r="J1348" t="s">
        <v>3</v>
      </c>
      <c r="K1348" t="s">
        <v>44</v>
      </c>
      <c r="L1348" t="s">
        <v>57</v>
      </c>
      <c r="M1348">
        <v>191</v>
      </c>
      <c r="N1348" t="s">
        <v>65</v>
      </c>
      <c r="O1348" s="2">
        <v>85</v>
      </c>
      <c r="P1348" s="2">
        <v>4</v>
      </c>
      <c r="Q1348" s="2">
        <f t="shared" si="147"/>
        <v>340</v>
      </c>
      <c r="R1348" s="2">
        <v>219.11999520000001</v>
      </c>
      <c r="S1348" s="2">
        <f t="shared" si="151"/>
        <v>120.88000479999999</v>
      </c>
      <c r="T1348" s="2">
        <f t="shared" si="152"/>
        <v>54.779998800000001</v>
      </c>
      <c r="U1348" t="str">
        <f t="shared" si="153"/>
        <v>Jan</v>
      </c>
    </row>
    <row r="1349" spans="1:21" x14ac:dyDescent="0.3">
      <c r="A1349">
        <v>67866</v>
      </c>
      <c r="B1349" s="1">
        <v>43482</v>
      </c>
      <c r="C1349" s="1" t="str">
        <f t="shared" si="148"/>
        <v>17-Jan-19</v>
      </c>
      <c r="D1349" s="1" t="str">
        <f t="shared" si="149"/>
        <v>Thursday</v>
      </c>
      <c r="E1349" s="1" t="str">
        <f t="shared" si="150"/>
        <v>Weekday</v>
      </c>
      <c r="F1349">
        <v>5929</v>
      </c>
      <c r="G1349" t="s">
        <v>191</v>
      </c>
      <c r="H1349" t="s">
        <v>22</v>
      </c>
      <c r="I1349" t="s">
        <v>2</v>
      </c>
      <c r="J1349" t="s">
        <v>3</v>
      </c>
      <c r="K1349" t="s">
        <v>44</v>
      </c>
      <c r="L1349" t="s">
        <v>42</v>
      </c>
      <c r="M1349">
        <v>365</v>
      </c>
      <c r="N1349" t="s">
        <v>10</v>
      </c>
      <c r="O1349" s="2">
        <v>94.75</v>
      </c>
      <c r="P1349" s="2">
        <v>4</v>
      </c>
      <c r="Q1349" s="2">
        <f t="shared" si="147"/>
        <v>379</v>
      </c>
      <c r="R1349" s="2">
        <v>122.2799988</v>
      </c>
      <c r="S1349" s="2">
        <f t="shared" si="151"/>
        <v>256.72000120000001</v>
      </c>
      <c r="T1349" s="2">
        <f t="shared" si="152"/>
        <v>30.5699997</v>
      </c>
      <c r="U1349" t="str">
        <f t="shared" si="153"/>
        <v>Jan</v>
      </c>
    </row>
    <row r="1350" spans="1:21" x14ac:dyDescent="0.3">
      <c r="A1350">
        <v>63576</v>
      </c>
      <c r="B1350" s="1">
        <v>43482</v>
      </c>
      <c r="C1350" s="1" t="str">
        <f t="shared" si="148"/>
        <v>17-Jan-19</v>
      </c>
      <c r="D1350" s="1" t="str">
        <f t="shared" si="149"/>
        <v>Thursday</v>
      </c>
      <c r="E1350" s="1" t="str">
        <f t="shared" si="150"/>
        <v>Weekday</v>
      </c>
      <c r="F1350">
        <v>581</v>
      </c>
      <c r="G1350" t="s">
        <v>334</v>
      </c>
      <c r="H1350" t="s">
        <v>875</v>
      </c>
      <c r="I1350" t="s">
        <v>2</v>
      </c>
      <c r="J1350" t="s">
        <v>3</v>
      </c>
      <c r="K1350" t="s">
        <v>4</v>
      </c>
      <c r="L1350" t="s">
        <v>42</v>
      </c>
      <c r="M1350">
        <v>365</v>
      </c>
      <c r="N1350" t="s">
        <v>10</v>
      </c>
      <c r="O1350" s="2">
        <v>94.75</v>
      </c>
      <c r="P1350" s="2">
        <v>5</v>
      </c>
      <c r="Q1350" s="2">
        <f t="shared" si="147"/>
        <v>473.75</v>
      </c>
      <c r="R1350" s="2">
        <v>152.8499985</v>
      </c>
      <c r="S1350" s="2">
        <f t="shared" si="151"/>
        <v>320.90000150000003</v>
      </c>
      <c r="T1350" s="2">
        <f t="shared" si="152"/>
        <v>30.5699997</v>
      </c>
      <c r="U1350" t="str">
        <f t="shared" si="153"/>
        <v>Jan</v>
      </c>
    </row>
    <row r="1351" spans="1:21" x14ac:dyDescent="0.3">
      <c r="A1351">
        <v>18593</v>
      </c>
      <c r="B1351" s="1">
        <v>43481</v>
      </c>
      <c r="C1351" s="1" t="str">
        <f t="shared" si="148"/>
        <v>16-Jan-19</v>
      </c>
      <c r="D1351" s="1" t="str">
        <f t="shared" si="149"/>
        <v>Wednesday</v>
      </c>
      <c r="E1351" s="1" t="str">
        <f t="shared" si="150"/>
        <v>Weekday</v>
      </c>
      <c r="F1351">
        <v>1275</v>
      </c>
      <c r="G1351" t="s">
        <v>7</v>
      </c>
      <c r="H1351" t="s">
        <v>30</v>
      </c>
      <c r="I1351" t="s">
        <v>27</v>
      </c>
      <c r="J1351" t="s">
        <v>28</v>
      </c>
      <c r="K1351" t="s">
        <v>4</v>
      </c>
      <c r="L1351" t="s">
        <v>9</v>
      </c>
      <c r="M1351">
        <v>403</v>
      </c>
      <c r="N1351" t="s">
        <v>10</v>
      </c>
      <c r="O1351" s="2">
        <v>133.37</v>
      </c>
      <c r="P1351" s="2">
        <v>1</v>
      </c>
      <c r="Q1351" s="2">
        <f t="shared" si="147"/>
        <v>133.37</v>
      </c>
      <c r="R1351" s="2">
        <v>84.590000149999995</v>
      </c>
      <c r="S1351" s="2">
        <f t="shared" si="151"/>
        <v>48.77999985000001</v>
      </c>
      <c r="T1351" s="2">
        <f t="shared" si="152"/>
        <v>84.590000149999995</v>
      </c>
      <c r="U1351" t="str">
        <f t="shared" si="153"/>
        <v>Jan</v>
      </c>
    </row>
    <row r="1352" spans="1:21" x14ac:dyDescent="0.3">
      <c r="A1352">
        <v>67753</v>
      </c>
      <c r="B1352" s="1">
        <v>43481</v>
      </c>
      <c r="C1352" s="1" t="str">
        <f t="shared" si="148"/>
        <v>16-Jan-19</v>
      </c>
      <c r="D1352" s="1" t="str">
        <f t="shared" si="149"/>
        <v>Wednesday</v>
      </c>
      <c r="E1352" s="1" t="str">
        <f t="shared" si="150"/>
        <v>Weekday</v>
      </c>
      <c r="F1352">
        <v>1566</v>
      </c>
      <c r="G1352" t="s">
        <v>348</v>
      </c>
      <c r="H1352" t="s">
        <v>30</v>
      </c>
      <c r="I1352" t="s">
        <v>27</v>
      </c>
      <c r="J1352" t="s">
        <v>28</v>
      </c>
      <c r="K1352" t="s">
        <v>4</v>
      </c>
      <c r="L1352" t="s">
        <v>876</v>
      </c>
      <c r="M1352">
        <v>203</v>
      </c>
      <c r="N1352" t="s">
        <v>1077</v>
      </c>
      <c r="O1352" s="2">
        <v>20.95</v>
      </c>
      <c r="P1352" s="2">
        <v>1</v>
      </c>
      <c r="Q1352" s="2">
        <f t="shared" si="147"/>
        <v>20.95</v>
      </c>
      <c r="R1352" s="2">
        <v>10.5999985</v>
      </c>
      <c r="S1352" s="2">
        <f t="shared" si="151"/>
        <v>10.350001499999999</v>
      </c>
      <c r="T1352" s="2">
        <f t="shared" si="152"/>
        <v>10.5999985</v>
      </c>
      <c r="U1352" t="str">
        <f t="shared" si="153"/>
        <v>Jan</v>
      </c>
    </row>
    <row r="1353" spans="1:21" x14ac:dyDescent="0.3">
      <c r="A1353">
        <v>67786</v>
      </c>
      <c r="B1353" s="1">
        <v>43481</v>
      </c>
      <c r="C1353" s="1" t="str">
        <f t="shared" si="148"/>
        <v>16-Jan-19</v>
      </c>
      <c r="D1353" s="1" t="str">
        <f t="shared" si="149"/>
        <v>Wednesday</v>
      </c>
      <c r="E1353" s="1" t="str">
        <f t="shared" si="150"/>
        <v>Weekday</v>
      </c>
      <c r="F1353">
        <v>3972</v>
      </c>
      <c r="G1353" t="s">
        <v>552</v>
      </c>
      <c r="H1353" t="s">
        <v>30</v>
      </c>
      <c r="I1353" t="s">
        <v>27</v>
      </c>
      <c r="J1353" t="s">
        <v>28</v>
      </c>
      <c r="K1353" t="s">
        <v>4</v>
      </c>
      <c r="L1353" t="s">
        <v>877</v>
      </c>
      <c r="M1353">
        <v>303</v>
      </c>
      <c r="N1353" t="s">
        <v>878</v>
      </c>
      <c r="O1353" s="2">
        <v>29.99</v>
      </c>
      <c r="P1353" s="2">
        <v>1</v>
      </c>
      <c r="Q1353" s="2">
        <f t="shared" si="147"/>
        <v>29.99</v>
      </c>
      <c r="R1353" s="2">
        <v>14.745433500000001</v>
      </c>
      <c r="S1353" s="2">
        <f t="shared" si="151"/>
        <v>15.244566499999998</v>
      </c>
      <c r="T1353" s="2">
        <f t="shared" si="152"/>
        <v>14.745433500000001</v>
      </c>
      <c r="U1353" t="str">
        <f t="shared" si="153"/>
        <v>Jan</v>
      </c>
    </row>
    <row r="1354" spans="1:21" x14ac:dyDescent="0.3">
      <c r="A1354">
        <v>67786</v>
      </c>
      <c r="B1354" s="1">
        <v>43481</v>
      </c>
      <c r="C1354" s="1" t="str">
        <f t="shared" si="148"/>
        <v>16-Jan-19</v>
      </c>
      <c r="D1354" s="1" t="str">
        <f t="shared" si="149"/>
        <v>Wednesday</v>
      </c>
      <c r="E1354" s="1" t="str">
        <f t="shared" si="150"/>
        <v>Weekday</v>
      </c>
      <c r="F1354">
        <v>3972</v>
      </c>
      <c r="G1354" t="s">
        <v>552</v>
      </c>
      <c r="H1354" t="s">
        <v>30</v>
      </c>
      <c r="I1354" t="s">
        <v>27</v>
      </c>
      <c r="J1354" t="s">
        <v>28</v>
      </c>
      <c r="K1354" t="s">
        <v>4</v>
      </c>
      <c r="L1354" t="s">
        <v>31</v>
      </c>
      <c r="M1354">
        <v>957</v>
      </c>
      <c r="N1354" t="s">
        <v>32</v>
      </c>
      <c r="O1354" s="2">
        <v>80</v>
      </c>
      <c r="P1354" s="2">
        <v>1</v>
      </c>
      <c r="Q1354" s="2">
        <f t="shared" si="147"/>
        <v>80</v>
      </c>
      <c r="R1354" s="2">
        <v>47.430000309999997</v>
      </c>
      <c r="S1354" s="2">
        <f t="shared" si="151"/>
        <v>32.569999690000003</v>
      </c>
      <c r="T1354" s="2">
        <f t="shared" si="152"/>
        <v>47.430000309999997</v>
      </c>
      <c r="U1354" t="str">
        <f t="shared" si="153"/>
        <v>Jan</v>
      </c>
    </row>
    <row r="1355" spans="1:21" x14ac:dyDescent="0.3">
      <c r="A1355">
        <v>53576</v>
      </c>
      <c r="B1355" s="1">
        <v>43481</v>
      </c>
      <c r="C1355" s="1" t="str">
        <f t="shared" si="148"/>
        <v>16-Jan-19</v>
      </c>
      <c r="D1355" s="1" t="str">
        <f t="shared" si="149"/>
        <v>Wednesday</v>
      </c>
      <c r="E1355" s="1" t="str">
        <f t="shared" si="150"/>
        <v>Weekday</v>
      </c>
      <c r="F1355">
        <v>5301</v>
      </c>
      <c r="G1355" t="s">
        <v>416</v>
      </c>
      <c r="H1355" t="s">
        <v>30</v>
      </c>
      <c r="I1355" t="s">
        <v>27</v>
      </c>
      <c r="J1355" t="s">
        <v>28</v>
      </c>
      <c r="K1355" t="s">
        <v>44</v>
      </c>
      <c r="L1355" t="s">
        <v>470</v>
      </c>
      <c r="M1355">
        <v>565</v>
      </c>
      <c r="N1355" t="s">
        <v>10</v>
      </c>
      <c r="O1355" s="2">
        <v>70</v>
      </c>
      <c r="P1355" s="2">
        <v>5</v>
      </c>
      <c r="Q1355" s="2">
        <f t="shared" si="147"/>
        <v>350</v>
      </c>
      <c r="R1355" s="2">
        <v>195.75000764999999</v>
      </c>
      <c r="S1355" s="2">
        <f t="shared" si="151"/>
        <v>154.24999235000001</v>
      </c>
      <c r="T1355" s="2">
        <f t="shared" si="152"/>
        <v>39.150001529999997</v>
      </c>
      <c r="U1355" t="str">
        <f t="shared" si="153"/>
        <v>Jan</v>
      </c>
    </row>
    <row r="1356" spans="1:21" x14ac:dyDescent="0.3">
      <c r="A1356">
        <v>55511</v>
      </c>
      <c r="B1356" s="1">
        <v>43481</v>
      </c>
      <c r="C1356" s="1" t="str">
        <f t="shared" si="148"/>
        <v>16-Jan-19</v>
      </c>
      <c r="D1356" s="1" t="str">
        <f t="shared" si="149"/>
        <v>Wednesday</v>
      </c>
      <c r="E1356" s="1" t="str">
        <f t="shared" si="150"/>
        <v>Weekday</v>
      </c>
      <c r="F1356">
        <v>4232</v>
      </c>
      <c r="G1356" t="s">
        <v>879</v>
      </c>
      <c r="H1356" t="s">
        <v>77</v>
      </c>
      <c r="I1356" t="s">
        <v>27</v>
      </c>
      <c r="J1356" t="s">
        <v>3</v>
      </c>
      <c r="K1356" t="s">
        <v>4</v>
      </c>
      <c r="L1356" t="s">
        <v>85</v>
      </c>
      <c r="M1356">
        <v>502</v>
      </c>
      <c r="N1356" t="s">
        <v>65</v>
      </c>
      <c r="O1356" s="2">
        <v>65</v>
      </c>
      <c r="P1356" s="2">
        <v>4</v>
      </c>
      <c r="Q1356" s="2">
        <f t="shared" si="147"/>
        <v>260</v>
      </c>
      <c r="R1356" s="2">
        <v>134.39999388000001</v>
      </c>
      <c r="S1356" s="2">
        <f t="shared" si="151"/>
        <v>125.60000611999999</v>
      </c>
      <c r="T1356" s="2">
        <f t="shared" si="152"/>
        <v>33.599998470000003</v>
      </c>
      <c r="U1356" t="str">
        <f t="shared" si="153"/>
        <v>Jan</v>
      </c>
    </row>
    <row r="1357" spans="1:21" x14ac:dyDescent="0.3">
      <c r="A1357">
        <v>51110</v>
      </c>
      <c r="B1357" s="1">
        <v>43481</v>
      </c>
      <c r="C1357" s="1" t="str">
        <f t="shared" si="148"/>
        <v>16-Jan-19</v>
      </c>
      <c r="D1357" s="1" t="str">
        <f t="shared" si="149"/>
        <v>Wednesday</v>
      </c>
      <c r="E1357" s="1" t="str">
        <f t="shared" si="150"/>
        <v>Weekday</v>
      </c>
      <c r="F1357">
        <v>8511</v>
      </c>
      <c r="G1357" t="s">
        <v>7</v>
      </c>
      <c r="H1357" t="s">
        <v>39</v>
      </c>
      <c r="I1357" t="s">
        <v>27</v>
      </c>
      <c r="J1357" t="s">
        <v>3</v>
      </c>
      <c r="K1357" t="s">
        <v>4</v>
      </c>
      <c r="L1357" t="s">
        <v>31</v>
      </c>
      <c r="M1357">
        <v>957</v>
      </c>
      <c r="N1357" t="s">
        <v>32</v>
      </c>
      <c r="O1357" s="2">
        <v>80</v>
      </c>
      <c r="P1357" s="2">
        <v>1</v>
      </c>
      <c r="Q1357" s="2">
        <f t="shared" si="147"/>
        <v>80</v>
      </c>
      <c r="R1357" s="2">
        <v>47.430000309999997</v>
      </c>
      <c r="S1357" s="2">
        <f t="shared" si="151"/>
        <v>32.569999690000003</v>
      </c>
      <c r="T1357" s="2">
        <f t="shared" si="152"/>
        <v>47.430000309999997</v>
      </c>
      <c r="U1357" t="str">
        <f t="shared" si="153"/>
        <v>Jan</v>
      </c>
    </row>
    <row r="1358" spans="1:21" x14ac:dyDescent="0.3">
      <c r="A1358">
        <v>63512</v>
      </c>
      <c r="B1358" s="1">
        <v>43481</v>
      </c>
      <c r="C1358" s="1" t="str">
        <f t="shared" si="148"/>
        <v>16-Jan-19</v>
      </c>
      <c r="D1358" s="1" t="str">
        <f t="shared" si="149"/>
        <v>Wednesday</v>
      </c>
      <c r="E1358" s="1" t="str">
        <f t="shared" si="150"/>
        <v>Weekday</v>
      </c>
      <c r="F1358">
        <v>12350</v>
      </c>
      <c r="G1358" t="s">
        <v>400</v>
      </c>
      <c r="H1358" t="s">
        <v>18</v>
      </c>
      <c r="I1358" t="s">
        <v>2</v>
      </c>
      <c r="J1358" t="s">
        <v>3</v>
      </c>
      <c r="K1358" t="s">
        <v>4</v>
      </c>
      <c r="L1358" t="s">
        <v>42</v>
      </c>
      <c r="M1358">
        <v>365</v>
      </c>
      <c r="N1358" t="s">
        <v>10</v>
      </c>
      <c r="O1358" s="2">
        <v>94.75</v>
      </c>
      <c r="P1358" s="2">
        <v>5</v>
      </c>
      <c r="Q1358" s="2">
        <f t="shared" si="147"/>
        <v>473.75</v>
      </c>
      <c r="R1358" s="2">
        <v>152.8499985</v>
      </c>
      <c r="S1358" s="2">
        <f t="shared" si="151"/>
        <v>320.90000150000003</v>
      </c>
      <c r="T1358" s="2">
        <f t="shared" si="152"/>
        <v>30.5699997</v>
      </c>
      <c r="U1358" t="str">
        <f t="shared" si="153"/>
        <v>Jan</v>
      </c>
    </row>
    <row r="1359" spans="1:21" x14ac:dyDescent="0.3">
      <c r="A1359">
        <v>51168</v>
      </c>
      <c r="B1359" s="1">
        <v>43481</v>
      </c>
      <c r="C1359" s="1" t="str">
        <f t="shared" si="148"/>
        <v>16-Jan-19</v>
      </c>
      <c r="D1359" s="1" t="str">
        <f t="shared" si="149"/>
        <v>Wednesday</v>
      </c>
      <c r="E1359" s="1" t="str">
        <f t="shared" si="150"/>
        <v>Weekday</v>
      </c>
      <c r="F1359">
        <v>8050</v>
      </c>
      <c r="G1359" t="s">
        <v>7</v>
      </c>
      <c r="H1359" t="s">
        <v>538</v>
      </c>
      <c r="I1359" t="s">
        <v>2</v>
      </c>
      <c r="J1359" t="s">
        <v>3</v>
      </c>
      <c r="K1359" t="s">
        <v>44</v>
      </c>
      <c r="L1359" t="s">
        <v>109</v>
      </c>
      <c r="M1359">
        <v>627</v>
      </c>
      <c r="N1359" t="s">
        <v>6</v>
      </c>
      <c r="O1359" s="2">
        <v>165</v>
      </c>
      <c r="P1359" s="2">
        <v>4</v>
      </c>
      <c r="Q1359" s="2">
        <f t="shared" si="147"/>
        <v>660</v>
      </c>
      <c r="R1359" s="2">
        <v>490.9200136</v>
      </c>
      <c r="S1359" s="2">
        <f t="shared" si="151"/>
        <v>169.0799864</v>
      </c>
      <c r="T1359" s="2">
        <f t="shared" si="152"/>
        <v>122.7300034</v>
      </c>
      <c r="U1359" t="str">
        <f t="shared" si="153"/>
        <v>Jan</v>
      </c>
    </row>
    <row r="1360" spans="1:21" x14ac:dyDescent="0.3">
      <c r="A1360">
        <v>55201</v>
      </c>
      <c r="B1360" s="1">
        <v>43481</v>
      </c>
      <c r="C1360" s="1" t="str">
        <f t="shared" si="148"/>
        <v>16-Jan-19</v>
      </c>
      <c r="D1360" s="1" t="str">
        <f t="shared" si="149"/>
        <v>Wednesday</v>
      </c>
      <c r="E1360" s="1" t="str">
        <f t="shared" si="150"/>
        <v>Weekday</v>
      </c>
      <c r="F1360">
        <v>11198</v>
      </c>
      <c r="G1360" t="s">
        <v>7</v>
      </c>
      <c r="H1360" t="s">
        <v>508</v>
      </c>
      <c r="I1360" t="s">
        <v>2</v>
      </c>
      <c r="J1360" t="s">
        <v>3</v>
      </c>
      <c r="K1360" t="s">
        <v>44</v>
      </c>
      <c r="L1360" t="s">
        <v>42</v>
      </c>
      <c r="M1360">
        <v>365</v>
      </c>
      <c r="N1360" t="s">
        <v>10</v>
      </c>
      <c r="O1360" s="2">
        <v>94.75</v>
      </c>
      <c r="P1360" s="2">
        <v>4</v>
      </c>
      <c r="Q1360" s="2">
        <f t="shared" si="147"/>
        <v>379</v>
      </c>
      <c r="R1360" s="2">
        <v>122.2799988</v>
      </c>
      <c r="S1360" s="2">
        <f t="shared" si="151"/>
        <v>256.72000120000001</v>
      </c>
      <c r="T1360" s="2">
        <f t="shared" si="152"/>
        <v>30.5699997</v>
      </c>
      <c r="U1360" t="str">
        <f t="shared" si="153"/>
        <v>Jan</v>
      </c>
    </row>
    <row r="1361" spans="1:21" x14ac:dyDescent="0.3">
      <c r="A1361">
        <v>67818</v>
      </c>
      <c r="B1361" s="1">
        <v>43481</v>
      </c>
      <c r="C1361" s="1" t="str">
        <f t="shared" si="148"/>
        <v>16-Jan-19</v>
      </c>
      <c r="D1361" s="1" t="str">
        <f t="shared" si="149"/>
        <v>Wednesday</v>
      </c>
      <c r="E1361" s="1" t="str">
        <f t="shared" si="150"/>
        <v>Weekday</v>
      </c>
      <c r="F1361">
        <v>9821</v>
      </c>
      <c r="G1361" t="s">
        <v>7</v>
      </c>
      <c r="H1361" t="s">
        <v>244</v>
      </c>
      <c r="I1361" t="s">
        <v>2</v>
      </c>
      <c r="J1361" t="s">
        <v>3</v>
      </c>
      <c r="K1361" t="s">
        <v>4</v>
      </c>
      <c r="L1361" t="s">
        <v>57</v>
      </c>
      <c r="M1361">
        <v>191</v>
      </c>
      <c r="N1361" t="s">
        <v>65</v>
      </c>
      <c r="O1361" s="2">
        <v>85</v>
      </c>
      <c r="P1361" s="2">
        <v>5</v>
      </c>
      <c r="Q1361" s="2">
        <f t="shared" si="147"/>
        <v>425</v>
      </c>
      <c r="R1361" s="2">
        <v>273.89999399999999</v>
      </c>
      <c r="S1361" s="2">
        <f t="shared" si="151"/>
        <v>151.10000600000001</v>
      </c>
      <c r="T1361" s="2">
        <f t="shared" si="152"/>
        <v>54.779998800000001</v>
      </c>
      <c r="U1361" t="str">
        <f t="shared" si="153"/>
        <v>Jan</v>
      </c>
    </row>
    <row r="1362" spans="1:21" x14ac:dyDescent="0.3">
      <c r="A1362">
        <v>43964</v>
      </c>
      <c r="B1362" s="1">
        <v>43481</v>
      </c>
      <c r="C1362" s="1" t="str">
        <f t="shared" si="148"/>
        <v>16-Jan-19</v>
      </c>
      <c r="D1362" s="1" t="str">
        <f t="shared" si="149"/>
        <v>Wednesday</v>
      </c>
      <c r="E1362" s="1" t="str">
        <f t="shared" si="150"/>
        <v>Weekday</v>
      </c>
      <c r="F1362">
        <v>2149</v>
      </c>
      <c r="G1362" t="s">
        <v>7</v>
      </c>
      <c r="H1362" t="s">
        <v>660</v>
      </c>
      <c r="I1362" t="s">
        <v>2</v>
      </c>
      <c r="J1362" t="s">
        <v>3</v>
      </c>
      <c r="K1362" t="s">
        <v>4</v>
      </c>
      <c r="L1362" t="s">
        <v>85</v>
      </c>
      <c r="M1362">
        <v>502</v>
      </c>
      <c r="N1362" t="s">
        <v>65</v>
      </c>
      <c r="O1362" s="2">
        <v>65</v>
      </c>
      <c r="P1362" s="2">
        <v>4</v>
      </c>
      <c r="Q1362" s="2">
        <f t="shared" si="147"/>
        <v>260</v>
      </c>
      <c r="R1362" s="2">
        <v>134.39999388000001</v>
      </c>
      <c r="S1362" s="2">
        <f t="shared" si="151"/>
        <v>125.60000611999999</v>
      </c>
      <c r="T1362" s="2">
        <f t="shared" si="152"/>
        <v>33.599998470000003</v>
      </c>
      <c r="U1362" t="str">
        <f t="shared" si="153"/>
        <v>Jan</v>
      </c>
    </row>
    <row r="1363" spans="1:21" x14ac:dyDescent="0.3">
      <c r="A1363">
        <v>63516</v>
      </c>
      <c r="B1363" s="1">
        <v>43481</v>
      </c>
      <c r="C1363" s="1" t="str">
        <f t="shared" si="148"/>
        <v>16-Jan-19</v>
      </c>
      <c r="D1363" s="1" t="str">
        <f t="shared" si="149"/>
        <v>Wednesday</v>
      </c>
      <c r="E1363" s="1" t="str">
        <f t="shared" si="150"/>
        <v>Weekday</v>
      </c>
      <c r="F1363">
        <v>8806</v>
      </c>
      <c r="G1363" t="s">
        <v>871</v>
      </c>
      <c r="H1363" t="s">
        <v>576</v>
      </c>
      <c r="I1363" t="s">
        <v>2</v>
      </c>
      <c r="J1363" t="s">
        <v>3</v>
      </c>
      <c r="K1363" t="s">
        <v>4</v>
      </c>
      <c r="L1363" t="s">
        <v>42</v>
      </c>
      <c r="M1363">
        <v>365</v>
      </c>
      <c r="N1363" t="s">
        <v>10</v>
      </c>
      <c r="O1363" s="2">
        <v>94.75</v>
      </c>
      <c r="P1363" s="2">
        <v>4</v>
      </c>
      <c r="Q1363" s="2">
        <f t="shared" si="147"/>
        <v>379</v>
      </c>
      <c r="R1363" s="2">
        <v>122.2799988</v>
      </c>
      <c r="S1363" s="2">
        <f t="shared" si="151"/>
        <v>256.72000120000001</v>
      </c>
      <c r="T1363" s="2">
        <f t="shared" si="152"/>
        <v>30.5699997</v>
      </c>
      <c r="U1363" t="str">
        <f t="shared" si="153"/>
        <v>Jan</v>
      </c>
    </row>
    <row r="1364" spans="1:21" x14ac:dyDescent="0.3">
      <c r="A1364">
        <v>57242</v>
      </c>
      <c r="B1364" s="1">
        <v>43480</v>
      </c>
      <c r="C1364" s="1" t="str">
        <f t="shared" si="148"/>
        <v>15-Jan-19</v>
      </c>
      <c r="D1364" s="1" t="str">
        <f t="shared" si="149"/>
        <v>Tuesday</v>
      </c>
      <c r="E1364" s="1" t="str">
        <f t="shared" si="150"/>
        <v>Weekday</v>
      </c>
      <c r="F1364">
        <v>3990</v>
      </c>
      <c r="G1364" t="s">
        <v>7</v>
      </c>
      <c r="H1364" t="s">
        <v>30</v>
      </c>
      <c r="I1364" t="s">
        <v>27</v>
      </c>
      <c r="J1364" t="s">
        <v>28</v>
      </c>
      <c r="K1364" t="s">
        <v>44</v>
      </c>
      <c r="L1364" t="s">
        <v>109</v>
      </c>
      <c r="M1364">
        <v>627</v>
      </c>
      <c r="N1364" t="s">
        <v>6</v>
      </c>
      <c r="O1364" s="2">
        <v>165</v>
      </c>
      <c r="P1364" s="2">
        <v>5</v>
      </c>
      <c r="Q1364" s="2">
        <f t="shared" si="147"/>
        <v>825</v>
      </c>
      <c r="R1364" s="2">
        <v>613.65001700000005</v>
      </c>
      <c r="S1364" s="2">
        <f t="shared" si="151"/>
        <v>211.34998299999995</v>
      </c>
      <c r="T1364" s="2">
        <f t="shared" si="152"/>
        <v>122.73000340000002</v>
      </c>
      <c r="U1364" t="str">
        <f t="shared" si="153"/>
        <v>Jan</v>
      </c>
    </row>
    <row r="1365" spans="1:21" x14ac:dyDescent="0.3">
      <c r="A1365">
        <v>51050</v>
      </c>
      <c r="B1365" s="1">
        <v>43480</v>
      </c>
      <c r="C1365" s="1" t="str">
        <f t="shared" si="148"/>
        <v>15-Jan-19</v>
      </c>
      <c r="D1365" s="1" t="str">
        <f t="shared" si="149"/>
        <v>Tuesday</v>
      </c>
      <c r="E1365" s="1" t="str">
        <f t="shared" si="150"/>
        <v>Weekday</v>
      </c>
      <c r="F1365">
        <v>1840</v>
      </c>
      <c r="G1365" t="s">
        <v>7</v>
      </c>
      <c r="H1365" t="s">
        <v>30</v>
      </c>
      <c r="I1365" t="s">
        <v>27</v>
      </c>
      <c r="J1365" t="s">
        <v>28</v>
      </c>
      <c r="K1365" t="s">
        <v>4</v>
      </c>
      <c r="L1365" t="s">
        <v>57</v>
      </c>
      <c r="M1365">
        <v>191</v>
      </c>
      <c r="N1365" t="s">
        <v>65</v>
      </c>
      <c r="O1365" s="2">
        <v>85</v>
      </c>
      <c r="P1365" s="2">
        <v>1</v>
      </c>
      <c r="Q1365" s="2">
        <f t="shared" si="147"/>
        <v>85</v>
      </c>
      <c r="R1365" s="2">
        <v>54.779998800000001</v>
      </c>
      <c r="S1365" s="2">
        <f t="shared" si="151"/>
        <v>30.220001199999999</v>
      </c>
      <c r="T1365" s="2">
        <f t="shared" si="152"/>
        <v>54.779998800000001</v>
      </c>
      <c r="U1365" t="str">
        <f t="shared" si="153"/>
        <v>Jan</v>
      </c>
    </row>
    <row r="1366" spans="1:21" x14ac:dyDescent="0.3">
      <c r="A1366">
        <v>1999</v>
      </c>
      <c r="B1366" s="1">
        <v>43480</v>
      </c>
      <c r="C1366" s="1" t="str">
        <f t="shared" si="148"/>
        <v>15-Jan-19</v>
      </c>
      <c r="D1366" s="1" t="str">
        <f t="shared" si="149"/>
        <v>Tuesday</v>
      </c>
      <c r="E1366" s="1" t="str">
        <f t="shared" si="150"/>
        <v>Weekday</v>
      </c>
      <c r="F1366">
        <v>4867</v>
      </c>
      <c r="G1366" t="s">
        <v>7</v>
      </c>
      <c r="H1366" t="s">
        <v>30</v>
      </c>
      <c r="I1366" t="s">
        <v>27</v>
      </c>
      <c r="J1366" t="s">
        <v>28</v>
      </c>
      <c r="K1366" t="s">
        <v>44</v>
      </c>
      <c r="L1366" t="s">
        <v>85</v>
      </c>
      <c r="M1366">
        <v>502</v>
      </c>
      <c r="N1366" t="s">
        <v>65</v>
      </c>
      <c r="O1366" s="2">
        <v>65</v>
      </c>
      <c r="P1366" s="2">
        <v>5</v>
      </c>
      <c r="Q1366" s="2">
        <f t="shared" si="147"/>
        <v>325</v>
      </c>
      <c r="R1366" s="2">
        <v>167.99999235000001</v>
      </c>
      <c r="S1366" s="2">
        <f t="shared" si="151"/>
        <v>157.00000764999999</v>
      </c>
      <c r="T1366" s="2">
        <f t="shared" si="152"/>
        <v>33.599998470000003</v>
      </c>
      <c r="U1366" t="str">
        <f t="shared" si="153"/>
        <v>Jan</v>
      </c>
    </row>
    <row r="1367" spans="1:21" x14ac:dyDescent="0.3">
      <c r="A1367">
        <v>8847</v>
      </c>
      <c r="B1367" s="1">
        <v>43480</v>
      </c>
      <c r="C1367" s="1" t="str">
        <f t="shared" si="148"/>
        <v>15-Jan-19</v>
      </c>
      <c r="D1367" s="1" t="str">
        <f t="shared" si="149"/>
        <v>Tuesday</v>
      </c>
      <c r="E1367" s="1" t="str">
        <f t="shared" si="150"/>
        <v>Weekday</v>
      </c>
      <c r="F1367">
        <v>4998</v>
      </c>
      <c r="G1367" t="s">
        <v>7</v>
      </c>
      <c r="H1367" t="s">
        <v>30</v>
      </c>
      <c r="I1367" t="s">
        <v>27</v>
      </c>
      <c r="J1367" t="s">
        <v>28</v>
      </c>
      <c r="K1367" t="s">
        <v>44</v>
      </c>
      <c r="L1367" t="s">
        <v>85</v>
      </c>
      <c r="M1367">
        <v>502</v>
      </c>
      <c r="N1367" t="s">
        <v>65</v>
      </c>
      <c r="O1367" s="2">
        <v>65</v>
      </c>
      <c r="P1367" s="2">
        <v>5</v>
      </c>
      <c r="Q1367" s="2">
        <f t="shared" si="147"/>
        <v>325</v>
      </c>
      <c r="R1367" s="2">
        <v>167.99999235000001</v>
      </c>
      <c r="S1367" s="2">
        <f t="shared" si="151"/>
        <v>157.00000764999999</v>
      </c>
      <c r="T1367" s="2">
        <f t="shared" si="152"/>
        <v>33.599998470000003</v>
      </c>
      <c r="U1367" t="str">
        <f t="shared" si="153"/>
        <v>Jan</v>
      </c>
    </row>
    <row r="1368" spans="1:21" x14ac:dyDescent="0.3">
      <c r="A1368">
        <v>67712</v>
      </c>
      <c r="B1368" s="1">
        <v>43480</v>
      </c>
      <c r="C1368" s="1" t="str">
        <f t="shared" si="148"/>
        <v>15-Jan-19</v>
      </c>
      <c r="D1368" s="1" t="str">
        <f t="shared" si="149"/>
        <v>Tuesday</v>
      </c>
      <c r="E1368" s="1" t="str">
        <f t="shared" si="150"/>
        <v>Weekday</v>
      </c>
      <c r="F1368">
        <v>8645</v>
      </c>
      <c r="G1368" t="s">
        <v>201</v>
      </c>
      <c r="H1368" t="s">
        <v>30</v>
      </c>
      <c r="I1368" t="s">
        <v>27</v>
      </c>
      <c r="J1368" t="s">
        <v>28</v>
      </c>
      <c r="K1368" t="s">
        <v>4</v>
      </c>
      <c r="L1368" t="s">
        <v>9</v>
      </c>
      <c r="M1368">
        <v>403</v>
      </c>
      <c r="N1368" t="s">
        <v>10</v>
      </c>
      <c r="O1368" s="2">
        <v>133.37</v>
      </c>
      <c r="P1368" s="2">
        <v>1</v>
      </c>
      <c r="Q1368" s="2">
        <f t="shared" si="147"/>
        <v>133.37</v>
      </c>
      <c r="R1368" s="2">
        <v>84.590000149999995</v>
      </c>
      <c r="S1368" s="2">
        <f t="shared" si="151"/>
        <v>48.77999985000001</v>
      </c>
      <c r="T1368" s="2">
        <f t="shared" si="152"/>
        <v>84.590000149999995</v>
      </c>
      <c r="U1368" t="str">
        <f t="shared" si="153"/>
        <v>Jan</v>
      </c>
    </row>
    <row r="1369" spans="1:21" x14ac:dyDescent="0.3">
      <c r="A1369">
        <v>67712</v>
      </c>
      <c r="B1369" s="1">
        <v>43480</v>
      </c>
      <c r="C1369" s="1" t="str">
        <f t="shared" si="148"/>
        <v>15-Jan-19</v>
      </c>
      <c r="D1369" s="1" t="str">
        <f t="shared" si="149"/>
        <v>Tuesday</v>
      </c>
      <c r="E1369" s="1" t="str">
        <f t="shared" si="150"/>
        <v>Weekday</v>
      </c>
      <c r="F1369">
        <v>8645</v>
      </c>
      <c r="G1369" t="s">
        <v>201</v>
      </c>
      <c r="H1369" t="s">
        <v>30</v>
      </c>
      <c r="I1369" t="s">
        <v>27</v>
      </c>
      <c r="J1369" t="s">
        <v>28</v>
      </c>
      <c r="K1369" t="s">
        <v>4</v>
      </c>
      <c r="L1369" t="s">
        <v>9</v>
      </c>
      <c r="M1369">
        <v>403</v>
      </c>
      <c r="N1369" t="s">
        <v>10</v>
      </c>
      <c r="O1369" s="2">
        <v>133.37</v>
      </c>
      <c r="P1369" s="2">
        <v>1</v>
      </c>
      <c r="Q1369" s="2">
        <f t="shared" si="147"/>
        <v>133.37</v>
      </c>
      <c r="R1369" s="2">
        <v>84.590000149999995</v>
      </c>
      <c r="S1369" s="2">
        <f t="shared" si="151"/>
        <v>48.77999985000001</v>
      </c>
      <c r="T1369" s="2">
        <f t="shared" si="152"/>
        <v>84.590000149999995</v>
      </c>
      <c r="U1369" t="str">
        <f t="shared" si="153"/>
        <v>Jan</v>
      </c>
    </row>
    <row r="1370" spans="1:21" x14ac:dyDescent="0.3">
      <c r="A1370">
        <v>53202</v>
      </c>
      <c r="B1370" s="1">
        <v>43480</v>
      </c>
      <c r="C1370" s="1" t="str">
        <f t="shared" si="148"/>
        <v>15-Jan-19</v>
      </c>
      <c r="D1370" s="1" t="str">
        <f t="shared" si="149"/>
        <v>Tuesday</v>
      </c>
      <c r="E1370" s="1" t="str">
        <f t="shared" si="150"/>
        <v>Weekday</v>
      </c>
      <c r="F1370">
        <v>5007</v>
      </c>
      <c r="G1370" t="s">
        <v>7</v>
      </c>
      <c r="H1370" t="s">
        <v>77</v>
      </c>
      <c r="I1370" t="s">
        <v>27</v>
      </c>
      <c r="J1370" t="s">
        <v>3</v>
      </c>
      <c r="K1370" t="s">
        <v>4</v>
      </c>
      <c r="L1370" t="s">
        <v>342</v>
      </c>
      <c r="M1370">
        <v>282</v>
      </c>
      <c r="N1370" t="s">
        <v>65</v>
      </c>
      <c r="O1370" s="2">
        <v>185</v>
      </c>
      <c r="P1370" s="2">
        <v>5</v>
      </c>
      <c r="Q1370" s="2">
        <f t="shared" si="147"/>
        <v>925</v>
      </c>
      <c r="R1370" s="2">
        <v>499.35001375000002</v>
      </c>
      <c r="S1370" s="2">
        <f t="shared" si="151"/>
        <v>425.64998624999998</v>
      </c>
      <c r="T1370" s="2">
        <f t="shared" si="152"/>
        <v>99.870002749999998</v>
      </c>
      <c r="U1370" t="str">
        <f t="shared" si="153"/>
        <v>Jan</v>
      </c>
    </row>
    <row r="1371" spans="1:21" x14ac:dyDescent="0.3">
      <c r="A1371">
        <v>53202</v>
      </c>
      <c r="B1371" s="1">
        <v>43480</v>
      </c>
      <c r="C1371" s="1" t="str">
        <f t="shared" si="148"/>
        <v>15-Jan-19</v>
      </c>
      <c r="D1371" s="1" t="str">
        <f t="shared" si="149"/>
        <v>Tuesday</v>
      </c>
      <c r="E1371" s="1" t="str">
        <f t="shared" si="150"/>
        <v>Weekday</v>
      </c>
      <c r="F1371">
        <v>5007</v>
      </c>
      <c r="G1371" t="s">
        <v>7</v>
      </c>
      <c r="H1371" t="s">
        <v>77</v>
      </c>
      <c r="I1371" t="s">
        <v>27</v>
      </c>
      <c r="J1371" t="s">
        <v>3</v>
      </c>
      <c r="K1371" t="s">
        <v>4</v>
      </c>
      <c r="L1371" t="s">
        <v>42</v>
      </c>
      <c r="M1371">
        <v>365</v>
      </c>
      <c r="N1371" t="s">
        <v>10</v>
      </c>
      <c r="O1371" s="2">
        <v>94.75</v>
      </c>
      <c r="P1371" s="2">
        <v>4</v>
      </c>
      <c r="Q1371" s="2">
        <f t="shared" si="147"/>
        <v>379</v>
      </c>
      <c r="R1371" s="2">
        <v>122.2799988</v>
      </c>
      <c r="S1371" s="2">
        <f t="shared" si="151"/>
        <v>256.72000120000001</v>
      </c>
      <c r="T1371" s="2">
        <f t="shared" si="152"/>
        <v>30.5699997</v>
      </c>
      <c r="U1371" t="str">
        <f t="shared" si="153"/>
        <v>Jan</v>
      </c>
    </row>
    <row r="1372" spans="1:21" x14ac:dyDescent="0.3">
      <c r="A1372">
        <v>53202</v>
      </c>
      <c r="B1372" s="1">
        <v>43480</v>
      </c>
      <c r="C1372" s="1" t="str">
        <f t="shared" si="148"/>
        <v>15-Jan-19</v>
      </c>
      <c r="D1372" s="1" t="str">
        <f t="shared" si="149"/>
        <v>Tuesday</v>
      </c>
      <c r="E1372" s="1" t="str">
        <f t="shared" si="150"/>
        <v>Weekday</v>
      </c>
      <c r="F1372">
        <v>5007</v>
      </c>
      <c r="G1372" t="s">
        <v>7</v>
      </c>
      <c r="H1372" t="s">
        <v>77</v>
      </c>
      <c r="I1372" t="s">
        <v>27</v>
      </c>
      <c r="J1372" t="s">
        <v>3</v>
      </c>
      <c r="K1372" t="s">
        <v>4</v>
      </c>
      <c r="L1372" t="s">
        <v>109</v>
      </c>
      <c r="M1372">
        <v>627</v>
      </c>
      <c r="N1372" t="s">
        <v>6</v>
      </c>
      <c r="O1372" s="2">
        <v>165</v>
      </c>
      <c r="P1372" s="2">
        <v>4</v>
      </c>
      <c r="Q1372" s="2">
        <f t="shared" si="147"/>
        <v>660</v>
      </c>
      <c r="R1372" s="2">
        <v>490.9200136</v>
      </c>
      <c r="S1372" s="2">
        <f t="shared" si="151"/>
        <v>169.0799864</v>
      </c>
      <c r="T1372" s="2">
        <f t="shared" si="152"/>
        <v>122.7300034</v>
      </c>
      <c r="U1372" t="str">
        <f t="shared" si="153"/>
        <v>Jan</v>
      </c>
    </row>
    <row r="1373" spans="1:21" x14ac:dyDescent="0.3">
      <c r="A1373">
        <v>65582</v>
      </c>
      <c r="B1373" s="1">
        <v>43480</v>
      </c>
      <c r="C1373" s="1" t="str">
        <f t="shared" si="148"/>
        <v>15-Jan-19</v>
      </c>
      <c r="D1373" s="1" t="str">
        <f t="shared" si="149"/>
        <v>Tuesday</v>
      </c>
      <c r="E1373" s="1" t="str">
        <f t="shared" si="150"/>
        <v>Weekday</v>
      </c>
      <c r="F1373">
        <v>12416</v>
      </c>
      <c r="G1373" t="s">
        <v>442</v>
      </c>
      <c r="H1373" t="s">
        <v>183</v>
      </c>
      <c r="I1373" t="s">
        <v>2</v>
      </c>
      <c r="J1373" t="s">
        <v>3</v>
      </c>
      <c r="K1373" t="s">
        <v>4</v>
      </c>
      <c r="L1373" t="s">
        <v>42</v>
      </c>
      <c r="M1373">
        <v>365</v>
      </c>
      <c r="N1373" t="s">
        <v>10</v>
      </c>
      <c r="O1373" s="2">
        <v>94.75</v>
      </c>
      <c r="P1373" s="2">
        <v>4</v>
      </c>
      <c r="Q1373" s="2">
        <f t="shared" si="147"/>
        <v>379</v>
      </c>
      <c r="R1373" s="2">
        <v>122.2799988</v>
      </c>
      <c r="S1373" s="2">
        <f t="shared" si="151"/>
        <v>256.72000120000001</v>
      </c>
      <c r="T1373" s="2">
        <f t="shared" si="152"/>
        <v>30.5699997</v>
      </c>
      <c r="U1373" t="str">
        <f t="shared" si="153"/>
        <v>Jan</v>
      </c>
    </row>
    <row r="1374" spans="1:21" x14ac:dyDescent="0.3">
      <c r="A1374">
        <v>46677</v>
      </c>
      <c r="B1374" s="1">
        <v>43480</v>
      </c>
      <c r="C1374" s="1" t="str">
        <f t="shared" si="148"/>
        <v>15-Jan-19</v>
      </c>
      <c r="D1374" s="1" t="str">
        <f t="shared" si="149"/>
        <v>Tuesday</v>
      </c>
      <c r="E1374" s="1" t="str">
        <f t="shared" si="150"/>
        <v>Weekday</v>
      </c>
      <c r="F1374">
        <v>2465</v>
      </c>
      <c r="G1374" t="s">
        <v>7</v>
      </c>
      <c r="H1374" t="s">
        <v>880</v>
      </c>
      <c r="I1374" t="s">
        <v>2</v>
      </c>
      <c r="J1374" t="s">
        <v>3</v>
      </c>
      <c r="K1374" t="s">
        <v>4</v>
      </c>
      <c r="L1374" t="s">
        <v>641</v>
      </c>
      <c r="M1374">
        <v>93</v>
      </c>
      <c r="N1374" t="s">
        <v>65</v>
      </c>
      <c r="O1374" s="2">
        <v>52.99</v>
      </c>
      <c r="P1374" s="2">
        <v>4</v>
      </c>
      <c r="Q1374" s="2">
        <f t="shared" si="147"/>
        <v>211.96</v>
      </c>
      <c r="R1374" s="2">
        <v>127.36000060000001</v>
      </c>
      <c r="S1374" s="2">
        <f t="shared" si="151"/>
        <v>84.599999400000002</v>
      </c>
      <c r="T1374" s="2">
        <f t="shared" si="152"/>
        <v>31.840000150000002</v>
      </c>
      <c r="U1374" t="str">
        <f t="shared" si="153"/>
        <v>Jan</v>
      </c>
    </row>
    <row r="1375" spans="1:21" x14ac:dyDescent="0.3">
      <c r="A1375">
        <v>17363</v>
      </c>
      <c r="B1375" s="1">
        <v>43480</v>
      </c>
      <c r="C1375" s="1" t="str">
        <f t="shared" si="148"/>
        <v>15-Jan-19</v>
      </c>
      <c r="D1375" s="1" t="str">
        <f t="shared" si="149"/>
        <v>Tuesday</v>
      </c>
      <c r="E1375" s="1" t="str">
        <f t="shared" si="150"/>
        <v>Weekday</v>
      </c>
      <c r="F1375">
        <v>5707</v>
      </c>
      <c r="G1375" t="s">
        <v>881</v>
      </c>
      <c r="H1375" t="s">
        <v>41</v>
      </c>
      <c r="I1375" t="s">
        <v>2</v>
      </c>
      <c r="J1375" t="s">
        <v>3</v>
      </c>
      <c r="K1375" t="s">
        <v>4</v>
      </c>
      <c r="L1375" t="s">
        <v>85</v>
      </c>
      <c r="M1375">
        <v>502</v>
      </c>
      <c r="N1375" t="s">
        <v>65</v>
      </c>
      <c r="O1375" s="2">
        <v>65</v>
      </c>
      <c r="P1375" s="2">
        <v>4</v>
      </c>
      <c r="Q1375" s="2">
        <f t="shared" si="147"/>
        <v>260</v>
      </c>
      <c r="R1375" s="2">
        <v>134.39999388000001</v>
      </c>
      <c r="S1375" s="2">
        <f t="shared" si="151"/>
        <v>125.60000611999999</v>
      </c>
      <c r="T1375" s="2">
        <f t="shared" si="152"/>
        <v>33.599998470000003</v>
      </c>
      <c r="U1375" t="str">
        <f t="shared" si="153"/>
        <v>Jan</v>
      </c>
    </row>
    <row r="1376" spans="1:21" x14ac:dyDescent="0.3">
      <c r="A1376">
        <v>49936</v>
      </c>
      <c r="B1376" s="1">
        <v>43480</v>
      </c>
      <c r="C1376" s="1" t="str">
        <f t="shared" si="148"/>
        <v>15-Jan-19</v>
      </c>
      <c r="D1376" s="1" t="str">
        <f t="shared" si="149"/>
        <v>Tuesday</v>
      </c>
      <c r="E1376" s="1" t="str">
        <f t="shared" si="150"/>
        <v>Weekday</v>
      </c>
      <c r="F1376">
        <v>5767</v>
      </c>
      <c r="G1376" t="s">
        <v>7</v>
      </c>
      <c r="H1376" t="s">
        <v>34</v>
      </c>
      <c r="I1376" t="s">
        <v>2</v>
      </c>
      <c r="J1376" t="s">
        <v>3</v>
      </c>
      <c r="K1376" t="s">
        <v>4</v>
      </c>
      <c r="L1376" t="s">
        <v>42</v>
      </c>
      <c r="M1376">
        <v>365</v>
      </c>
      <c r="N1376" t="s">
        <v>10</v>
      </c>
      <c r="O1376" s="2">
        <v>94.75</v>
      </c>
      <c r="P1376" s="2">
        <v>5</v>
      </c>
      <c r="Q1376" s="2">
        <f t="shared" si="147"/>
        <v>473.75</v>
      </c>
      <c r="R1376" s="2">
        <v>152.8499985</v>
      </c>
      <c r="S1376" s="2">
        <f t="shared" si="151"/>
        <v>320.90000150000003</v>
      </c>
      <c r="T1376" s="2">
        <f t="shared" si="152"/>
        <v>30.5699997</v>
      </c>
      <c r="U1376" t="str">
        <f t="shared" si="153"/>
        <v>Jan</v>
      </c>
    </row>
    <row r="1377" spans="1:21" x14ac:dyDescent="0.3">
      <c r="A1377">
        <v>45455</v>
      </c>
      <c r="B1377" s="1">
        <v>43480</v>
      </c>
      <c r="C1377" s="1" t="str">
        <f t="shared" si="148"/>
        <v>15-Jan-19</v>
      </c>
      <c r="D1377" s="1" t="str">
        <f t="shared" si="149"/>
        <v>Tuesday</v>
      </c>
      <c r="E1377" s="1" t="str">
        <f t="shared" si="150"/>
        <v>Weekday</v>
      </c>
      <c r="F1377">
        <v>7390</v>
      </c>
      <c r="G1377" t="s">
        <v>7</v>
      </c>
      <c r="H1377" t="s">
        <v>244</v>
      </c>
      <c r="I1377" t="s">
        <v>2</v>
      </c>
      <c r="J1377" t="s">
        <v>3</v>
      </c>
      <c r="K1377" t="s">
        <v>4</v>
      </c>
      <c r="L1377" t="s">
        <v>85</v>
      </c>
      <c r="M1377">
        <v>502</v>
      </c>
      <c r="N1377" t="s">
        <v>65</v>
      </c>
      <c r="O1377" s="2">
        <v>65</v>
      </c>
      <c r="P1377" s="2">
        <v>4</v>
      </c>
      <c r="Q1377" s="2">
        <f t="shared" si="147"/>
        <v>260</v>
      </c>
      <c r="R1377" s="2">
        <v>134.39999388000001</v>
      </c>
      <c r="S1377" s="2">
        <f t="shared" si="151"/>
        <v>125.60000611999999</v>
      </c>
      <c r="T1377" s="2">
        <f t="shared" si="152"/>
        <v>33.599998470000003</v>
      </c>
      <c r="U1377" t="str">
        <f t="shared" si="153"/>
        <v>Jan</v>
      </c>
    </row>
    <row r="1378" spans="1:21" x14ac:dyDescent="0.3">
      <c r="A1378">
        <v>63445</v>
      </c>
      <c r="B1378" s="1">
        <v>43480</v>
      </c>
      <c r="C1378" s="1" t="str">
        <f t="shared" si="148"/>
        <v>15-Jan-19</v>
      </c>
      <c r="D1378" s="1" t="str">
        <f t="shared" si="149"/>
        <v>Tuesday</v>
      </c>
      <c r="E1378" s="1" t="str">
        <f t="shared" si="150"/>
        <v>Weekday</v>
      </c>
      <c r="F1378">
        <v>5206</v>
      </c>
      <c r="G1378" t="s">
        <v>882</v>
      </c>
      <c r="H1378" t="s">
        <v>69</v>
      </c>
      <c r="I1378" t="s">
        <v>2</v>
      </c>
      <c r="J1378" t="s">
        <v>3</v>
      </c>
      <c r="K1378" t="s">
        <v>4</v>
      </c>
      <c r="L1378" t="s">
        <v>57</v>
      </c>
      <c r="M1378">
        <v>191</v>
      </c>
      <c r="N1378" t="s">
        <v>65</v>
      </c>
      <c r="O1378" s="2">
        <v>85</v>
      </c>
      <c r="P1378" s="2">
        <v>5</v>
      </c>
      <c r="Q1378" s="2">
        <f t="shared" si="147"/>
        <v>425</v>
      </c>
      <c r="R1378" s="2">
        <v>273.89999399999999</v>
      </c>
      <c r="S1378" s="2">
        <f t="shared" si="151"/>
        <v>151.10000600000001</v>
      </c>
      <c r="T1378" s="2">
        <f t="shared" si="152"/>
        <v>54.779998800000001</v>
      </c>
      <c r="U1378" t="str">
        <f t="shared" si="153"/>
        <v>Jan</v>
      </c>
    </row>
    <row r="1379" spans="1:21" x14ac:dyDescent="0.3">
      <c r="A1379">
        <v>59226</v>
      </c>
      <c r="B1379" s="1">
        <v>43479</v>
      </c>
      <c r="C1379" s="1" t="str">
        <f t="shared" si="148"/>
        <v>14-Jan-19</v>
      </c>
      <c r="D1379" s="1" t="str">
        <f t="shared" si="149"/>
        <v>Monday</v>
      </c>
      <c r="E1379" s="1" t="str">
        <f t="shared" si="150"/>
        <v>Weekday</v>
      </c>
      <c r="F1379">
        <v>155</v>
      </c>
      <c r="G1379" t="s">
        <v>883</v>
      </c>
      <c r="H1379" t="s">
        <v>30</v>
      </c>
      <c r="I1379" t="s">
        <v>27</v>
      </c>
      <c r="J1379" t="s">
        <v>28</v>
      </c>
      <c r="K1379" t="s">
        <v>44</v>
      </c>
      <c r="L1379" t="s">
        <v>109</v>
      </c>
      <c r="M1379">
        <v>627</v>
      </c>
      <c r="N1379" t="s">
        <v>6</v>
      </c>
      <c r="O1379" s="2">
        <v>165</v>
      </c>
      <c r="P1379" s="2">
        <v>5</v>
      </c>
      <c r="Q1379" s="2">
        <f t="shared" si="147"/>
        <v>825</v>
      </c>
      <c r="R1379" s="2">
        <v>613.65001700000005</v>
      </c>
      <c r="S1379" s="2">
        <f t="shared" si="151"/>
        <v>211.34998299999995</v>
      </c>
      <c r="T1379" s="2">
        <f t="shared" si="152"/>
        <v>122.73000340000002</v>
      </c>
      <c r="U1379" t="str">
        <f t="shared" si="153"/>
        <v>Jan</v>
      </c>
    </row>
    <row r="1380" spans="1:21" x14ac:dyDescent="0.3">
      <c r="A1380">
        <v>57570</v>
      </c>
      <c r="B1380" s="1">
        <v>43479</v>
      </c>
      <c r="C1380" s="1" t="str">
        <f t="shared" si="148"/>
        <v>14-Jan-19</v>
      </c>
      <c r="D1380" s="1" t="str">
        <f t="shared" si="149"/>
        <v>Monday</v>
      </c>
      <c r="E1380" s="1" t="str">
        <f t="shared" si="150"/>
        <v>Weekday</v>
      </c>
      <c r="F1380">
        <v>3207</v>
      </c>
      <c r="G1380" t="s">
        <v>7</v>
      </c>
      <c r="H1380" t="s">
        <v>30</v>
      </c>
      <c r="I1380" t="s">
        <v>27</v>
      </c>
      <c r="J1380" t="s">
        <v>28</v>
      </c>
      <c r="K1380" t="s">
        <v>44</v>
      </c>
      <c r="L1380" t="s">
        <v>42</v>
      </c>
      <c r="M1380">
        <v>365</v>
      </c>
      <c r="N1380" t="s">
        <v>10</v>
      </c>
      <c r="O1380" s="2">
        <v>94.75</v>
      </c>
      <c r="P1380" s="2">
        <v>5</v>
      </c>
      <c r="Q1380" s="2">
        <f t="shared" si="147"/>
        <v>473.75</v>
      </c>
      <c r="R1380" s="2">
        <v>152.8499985</v>
      </c>
      <c r="S1380" s="2">
        <f t="shared" si="151"/>
        <v>320.90000150000003</v>
      </c>
      <c r="T1380" s="2">
        <f t="shared" si="152"/>
        <v>30.5699997</v>
      </c>
      <c r="U1380" t="str">
        <f t="shared" si="153"/>
        <v>Jan</v>
      </c>
    </row>
    <row r="1381" spans="1:21" x14ac:dyDescent="0.3">
      <c r="A1381">
        <v>61346</v>
      </c>
      <c r="B1381" s="1">
        <v>43479</v>
      </c>
      <c r="C1381" s="1" t="str">
        <f t="shared" si="148"/>
        <v>14-Jan-19</v>
      </c>
      <c r="D1381" s="1" t="str">
        <f t="shared" si="149"/>
        <v>Monday</v>
      </c>
      <c r="E1381" s="1" t="str">
        <f t="shared" si="150"/>
        <v>Weekday</v>
      </c>
      <c r="F1381">
        <v>4078</v>
      </c>
      <c r="G1381" t="s">
        <v>323</v>
      </c>
      <c r="H1381" t="s">
        <v>30</v>
      </c>
      <c r="I1381" t="s">
        <v>27</v>
      </c>
      <c r="J1381" t="s">
        <v>28</v>
      </c>
      <c r="K1381" t="s">
        <v>44</v>
      </c>
      <c r="L1381" t="s">
        <v>109</v>
      </c>
      <c r="M1381">
        <v>627</v>
      </c>
      <c r="N1381" t="s">
        <v>6</v>
      </c>
      <c r="O1381" s="2">
        <v>165</v>
      </c>
      <c r="P1381" s="2">
        <v>5</v>
      </c>
      <c r="Q1381" s="2">
        <f t="shared" si="147"/>
        <v>825</v>
      </c>
      <c r="R1381" s="2">
        <v>613.65001700000005</v>
      </c>
      <c r="S1381" s="2">
        <f t="shared" si="151"/>
        <v>211.34998299999995</v>
      </c>
      <c r="T1381" s="2">
        <f t="shared" si="152"/>
        <v>122.73000340000002</v>
      </c>
      <c r="U1381" t="str">
        <f t="shared" si="153"/>
        <v>Jan</v>
      </c>
    </row>
    <row r="1382" spans="1:21" x14ac:dyDescent="0.3">
      <c r="A1382">
        <v>57185</v>
      </c>
      <c r="B1382" s="1">
        <v>43479</v>
      </c>
      <c r="C1382" s="1" t="str">
        <f t="shared" si="148"/>
        <v>14-Jan-19</v>
      </c>
      <c r="D1382" s="1" t="str">
        <f t="shared" si="149"/>
        <v>Monday</v>
      </c>
      <c r="E1382" s="1" t="str">
        <f t="shared" si="150"/>
        <v>Weekday</v>
      </c>
      <c r="F1382">
        <v>6887</v>
      </c>
      <c r="G1382" t="s">
        <v>7</v>
      </c>
      <c r="H1382" t="s">
        <v>30</v>
      </c>
      <c r="I1382" t="s">
        <v>27</v>
      </c>
      <c r="J1382" t="s">
        <v>28</v>
      </c>
      <c r="K1382" t="s">
        <v>44</v>
      </c>
      <c r="L1382" t="s">
        <v>57</v>
      </c>
      <c r="M1382">
        <v>191</v>
      </c>
      <c r="N1382" t="s">
        <v>65</v>
      </c>
      <c r="O1382" s="2">
        <v>85</v>
      </c>
      <c r="P1382" s="2">
        <v>5</v>
      </c>
      <c r="Q1382" s="2">
        <f t="shared" si="147"/>
        <v>425</v>
      </c>
      <c r="R1382" s="2">
        <v>273.89999399999999</v>
      </c>
      <c r="S1382" s="2">
        <f t="shared" si="151"/>
        <v>151.10000600000001</v>
      </c>
      <c r="T1382" s="2">
        <f t="shared" si="152"/>
        <v>54.779998800000001</v>
      </c>
      <c r="U1382" t="str">
        <f t="shared" si="153"/>
        <v>Jan</v>
      </c>
    </row>
    <row r="1383" spans="1:21" x14ac:dyDescent="0.3">
      <c r="A1383">
        <v>12778</v>
      </c>
      <c r="B1383" s="1">
        <v>43479</v>
      </c>
      <c r="C1383" s="1" t="str">
        <f t="shared" si="148"/>
        <v>14-Jan-19</v>
      </c>
      <c r="D1383" s="1" t="str">
        <f t="shared" si="149"/>
        <v>Monday</v>
      </c>
      <c r="E1383" s="1" t="str">
        <f t="shared" si="150"/>
        <v>Weekday</v>
      </c>
      <c r="F1383">
        <v>9091</v>
      </c>
      <c r="G1383" t="s">
        <v>117</v>
      </c>
      <c r="H1383" t="s">
        <v>39</v>
      </c>
      <c r="I1383" t="s">
        <v>27</v>
      </c>
      <c r="J1383" t="s">
        <v>3</v>
      </c>
      <c r="K1383" t="s">
        <v>4</v>
      </c>
      <c r="L1383" t="s">
        <v>9</v>
      </c>
      <c r="M1383">
        <v>403</v>
      </c>
      <c r="N1383" t="s">
        <v>10</v>
      </c>
      <c r="O1383" s="2">
        <v>133.37</v>
      </c>
      <c r="P1383" s="2">
        <v>1</v>
      </c>
      <c r="Q1383" s="2">
        <f t="shared" si="147"/>
        <v>133.37</v>
      </c>
      <c r="R1383" s="2">
        <v>84.590000149999995</v>
      </c>
      <c r="S1383" s="2">
        <f t="shared" si="151"/>
        <v>48.77999985000001</v>
      </c>
      <c r="T1383" s="2">
        <f t="shared" si="152"/>
        <v>84.590000149999995</v>
      </c>
      <c r="U1383" t="str">
        <f t="shared" si="153"/>
        <v>Jan</v>
      </c>
    </row>
    <row r="1384" spans="1:21" x14ac:dyDescent="0.3">
      <c r="A1384">
        <v>67246</v>
      </c>
      <c r="B1384" s="1">
        <v>43479</v>
      </c>
      <c r="C1384" s="1" t="str">
        <f t="shared" si="148"/>
        <v>14-Jan-19</v>
      </c>
      <c r="D1384" s="1" t="str">
        <f t="shared" si="149"/>
        <v>Monday</v>
      </c>
      <c r="E1384" s="1" t="str">
        <f t="shared" si="150"/>
        <v>Weekday</v>
      </c>
      <c r="F1384">
        <v>5158</v>
      </c>
      <c r="G1384" t="s">
        <v>7</v>
      </c>
      <c r="H1384" t="s">
        <v>183</v>
      </c>
      <c r="I1384" t="s">
        <v>2</v>
      </c>
      <c r="J1384" t="s">
        <v>3</v>
      </c>
      <c r="K1384" t="s">
        <v>4</v>
      </c>
      <c r="L1384" t="s">
        <v>1083</v>
      </c>
      <c r="M1384">
        <v>78</v>
      </c>
      <c r="N1384" t="s">
        <v>1077</v>
      </c>
      <c r="O1384" s="2">
        <v>85</v>
      </c>
      <c r="P1384" s="2">
        <v>4</v>
      </c>
      <c r="Q1384" s="2">
        <f t="shared" si="147"/>
        <v>340</v>
      </c>
      <c r="R1384" s="2">
        <v>189.67999280000001</v>
      </c>
      <c r="S1384" s="2">
        <f t="shared" si="151"/>
        <v>150.32000719999999</v>
      </c>
      <c r="T1384" s="2">
        <f t="shared" si="152"/>
        <v>47.419998200000002</v>
      </c>
      <c r="U1384" t="str">
        <f t="shared" si="153"/>
        <v>Jan</v>
      </c>
    </row>
    <row r="1385" spans="1:21" x14ac:dyDescent="0.3">
      <c r="A1385">
        <v>62840</v>
      </c>
      <c r="B1385" s="1">
        <v>43479</v>
      </c>
      <c r="C1385" s="1" t="str">
        <f t="shared" si="148"/>
        <v>14-Jan-19</v>
      </c>
      <c r="D1385" s="1" t="str">
        <f t="shared" si="149"/>
        <v>Monday</v>
      </c>
      <c r="E1385" s="1" t="str">
        <f t="shared" si="150"/>
        <v>Weekday</v>
      </c>
      <c r="F1385">
        <v>9906</v>
      </c>
      <c r="G1385" t="s">
        <v>7</v>
      </c>
      <c r="H1385" t="s">
        <v>18</v>
      </c>
      <c r="I1385" t="s">
        <v>2</v>
      </c>
      <c r="J1385" t="s">
        <v>3</v>
      </c>
      <c r="K1385" t="s">
        <v>4</v>
      </c>
      <c r="L1385" t="s">
        <v>85</v>
      </c>
      <c r="M1385">
        <v>502</v>
      </c>
      <c r="N1385" t="s">
        <v>65</v>
      </c>
      <c r="O1385" s="2">
        <v>65</v>
      </c>
      <c r="P1385" s="2">
        <v>4</v>
      </c>
      <c r="Q1385" s="2">
        <f t="shared" si="147"/>
        <v>260</v>
      </c>
      <c r="R1385" s="2">
        <v>134.39999388000001</v>
      </c>
      <c r="S1385" s="2">
        <f t="shared" si="151"/>
        <v>125.60000611999999</v>
      </c>
      <c r="T1385" s="2">
        <f t="shared" si="152"/>
        <v>33.599998470000003</v>
      </c>
      <c r="U1385" t="str">
        <f t="shared" si="153"/>
        <v>Jan</v>
      </c>
    </row>
    <row r="1386" spans="1:21" x14ac:dyDescent="0.3">
      <c r="A1386">
        <v>63377</v>
      </c>
      <c r="B1386" s="1">
        <v>43479</v>
      </c>
      <c r="C1386" s="1" t="str">
        <f t="shared" si="148"/>
        <v>14-Jan-19</v>
      </c>
      <c r="D1386" s="1" t="str">
        <f t="shared" si="149"/>
        <v>Monday</v>
      </c>
      <c r="E1386" s="1" t="str">
        <f t="shared" si="150"/>
        <v>Weekday</v>
      </c>
      <c r="F1386">
        <v>12019</v>
      </c>
      <c r="G1386" t="s">
        <v>591</v>
      </c>
      <c r="H1386" t="s">
        <v>34</v>
      </c>
      <c r="I1386" t="s">
        <v>2</v>
      </c>
      <c r="J1386" t="s">
        <v>3</v>
      </c>
      <c r="K1386" t="s">
        <v>4</v>
      </c>
      <c r="L1386" t="s">
        <v>109</v>
      </c>
      <c r="M1386">
        <v>627</v>
      </c>
      <c r="N1386" t="s">
        <v>6</v>
      </c>
      <c r="O1386" s="2">
        <v>165</v>
      </c>
      <c r="P1386" s="2">
        <v>4</v>
      </c>
      <c r="Q1386" s="2">
        <f t="shared" si="147"/>
        <v>660</v>
      </c>
      <c r="R1386" s="2">
        <v>490.9200136</v>
      </c>
      <c r="S1386" s="2">
        <f t="shared" si="151"/>
        <v>169.0799864</v>
      </c>
      <c r="T1386" s="2">
        <f t="shared" si="152"/>
        <v>122.7300034</v>
      </c>
      <c r="U1386" t="str">
        <f t="shared" si="153"/>
        <v>Jan</v>
      </c>
    </row>
    <row r="1387" spans="1:21" x14ac:dyDescent="0.3">
      <c r="A1387">
        <v>51009</v>
      </c>
      <c r="B1387" s="1">
        <v>43479</v>
      </c>
      <c r="C1387" s="1" t="str">
        <f t="shared" si="148"/>
        <v>14-Jan-19</v>
      </c>
      <c r="D1387" s="1" t="str">
        <f t="shared" si="149"/>
        <v>Monday</v>
      </c>
      <c r="E1387" s="1" t="str">
        <f t="shared" si="150"/>
        <v>Weekday</v>
      </c>
      <c r="F1387">
        <v>8144</v>
      </c>
      <c r="G1387" t="s">
        <v>136</v>
      </c>
      <c r="H1387" t="s">
        <v>161</v>
      </c>
      <c r="I1387" t="s">
        <v>2</v>
      </c>
      <c r="J1387" t="s">
        <v>3</v>
      </c>
      <c r="K1387" t="s">
        <v>4</v>
      </c>
      <c r="L1387" t="s">
        <v>57</v>
      </c>
      <c r="M1387">
        <v>191</v>
      </c>
      <c r="N1387" t="s">
        <v>65</v>
      </c>
      <c r="O1387" s="2">
        <v>85</v>
      </c>
      <c r="P1387" s="2">
        <v>4</v>
      </c>
      <c r="Q1387" s="2">
        <f t="shared" si="147"/>
        <v>340</v>
      </c>
      <c r="R1387" s="2">
        <v>219.11999520000001</v>
      </c>
      <c r="S1387" s="2">
        <f t="shared" si="151"/>
        <v>120.88000479999999</v>
      </c>
      <c r="T1387" s="2">
        <f t="shared" si="152"/>
        <v>54.779998800000001</v>
      </c>
      <c r="U1387" t="str">
        <f t="shared" si="153"/>
        <v>Jan</v>
      </c>
    </row>
    <row r="1388" spans="1:21" x14ac:dyDescent="0.3">
      <c r="A1388">
        <v>19309</v>
      </c>
      <c r="B1388" s="1">
        <v>43479</v>
      </c>
      <c r="C1388" s="1" t="str">
        <f t="shared" si="148"/>
        <v>14-Jan-19</v>
      </c>
      <c r="D1388" s="1" t="str">
        <f t="shared" si="149"/>
        <v>Monday</v>
      </c>
      <c r="E1388" s="1" t="str">
        <f t="shared" si="150"/>
        <v>Weekday</v>
      </c>
      <c r="F1388">
        <v>5621</v>
      </c>
      <c r="G1388" t="s">
        <v>7</v>
      </c>
      <c r="H1388" t="s">
        <v>576</v>
      </c>
      <c r="I1388" t="s">
        <v>2</v>
      </c>
      <c r="J1388" t="s">
        <v>3</v>
      </c>
      <c r="K1388" t="s">
        <v>4</v>
      </c>
      <c r="L1388" t="s">
        <v>42</v>
      </c>
      <c r="M1388">
        <v>365</v>
      </c>
      <c r="N1388" t="s">
        <v>10</v>
      </c>
      <c r="O1388" s="2">
        <v>94.75</v>
      </c>
      <c r="P1388" s="2">
        <v>5</v>
      </c>
      <c r="Q1388" s="2">
        <f t="shared" si="147"/>
        <v>473.75</v>
      </c>
      <c r="R1388" s="2">
        <v>152.8499985</v>
      </c>
      <c r="S1388" s="2">
        <f t="shared" si="151"/>
        <v>320.90000150000003</v>
      </c>
      <c r="T1388" s="2">
        <f t="shared" si="152"/>
        <v>30.5699997</v>
      </c>
      <c r="U1388" t="str">
        <f t="shared" si="153"/>
        <v>Jan</v>
      </c>
    </row>
    <row r="1389" spans="1:21" x14ac:dyDescent="0.3">
      <c r="A1389">
        <v>65487</v>
      </c>
      <c r="B1389" s="1">
        <v>43478</v>
      </c>
      <c r="C1389" s="1" t="str">
        <f t="shared" si="148"/>
        <v>13-Jan-19</v>
      </c>
      <c r="D1389" s="1" t="str">
        <f t="shared" si="149"/>
        <v>Sunday</v>
      </c>
      <c r="E1389" s="1" t="str">
        <f t="shared" si="150"/>
        <v>Weekend</v>
      </c>
      <c r="F1389">
        <v>2363</v>
      </c>
      <c r="G1389" t="s">
        <v>347</v>
      </c>
      <c r="H1389" t="s">
        <v>30</v>
      </c>
      <c r="I1389" t="s">
        <v>27</v>
      </c>
      <c r="J1389" t="s">
        <v>28</v>
      </c>
      <c r="K1389" t="s">
        <v>4</v>
      </c>
      <c r="L1389" t="s">
        <v>9</v>
      </c>
      <c r="M1389">
        <v>403</v>
      </c>
      <c r="N1389" t="s">
        <v>10</v>
      </c>
      <c r="O1389" s="2">
        <v>133.37</v>
      </c>
      <c r="P1389" s="2">
        <v>1</v>
      </c>
      <c r="Q1389" s="2">
        <f t="shared" si="147"/>
        <v>133.37</v>
      </c>
      <c r="R1389" s="2">
        <v>84.590000149999995</v>
      </c>
      <c r="S1389" s="2">
        <f t="shared" si="151"/>
        <v>48.77999985000001</v>
      </c>
      <c r="T1389" s="2">
        <f t="shared" si="152"/>
        <v>84.590000149999995</v>
      </c>
      <c r="U1389" t="str">
        <f t="shared" si="153"/>
        <v>Jan</v>
      </c>
    </row>
    <row r="1390" spans="1:21" x14ac:dyDescent="0.3">
      <c r="A1390">
        <v>65487</v>
      </c>
      <c r="B1390" s="1">
        <v>43478</v>
      </c>
      <c r="C1390" s="1" t="str">
        <f t="shared" si="148"/>
        <v>13-Jan-19</v>
      </c>
      <c r="D1390" s="1" t="str">
        <f t="shared" si="149"/>
        <v>Sunday</v>
      </c>
      <c r="E1390" s="1" t="str">
        <f t="shared" si="150"/>
        <v>Weekend</v>
      </c>
      <c r="F1390">
        <v>2363</v>
      </c>
      <c r="G1390" t="s">
        <v>347</v>
      </c>
      <c r="H1390" t="s">
        <v>30</v>
      </c>
      <c r="I1390" t="s">
        <v>27</v>
      </c>
      <c r="J1390" t="s">
        <v>28</v>
      </c>
      <c r="K1390" t="s">
        <v>4</v>
      </c>
      <c r="L1390" t="s">
        <v>9</v>
      </c>
      <c r="M1390">
        <v>403</v>
      </c>
      <c r="N1390" t="s">
        <v>10</v>
      </c>
      <c r="O1390" s="2">
        <v>133.37</v>
      </c>
      <c r="P1390" s="2">
        <v>1</v>
      </c>
      <c r="Q1390" s="2">
        <f t="shared" si="147"/>
        <v>133.37</v>
      </c>
      <c r="R1390" s="2">
        <v>84.590000149999995</v>
      </c>
      <c r="S1390" s="2">
        <f t="shared" si="151"/>
        <v>48.77999985000001</v>
      </c>
      <c r="T1390" s="2">
        <f t="shared" si="152"/>
        <v>84.590000149999995</v>
      </c>
      <c r="U1390" t="str">
        <f t="shared" si="153"/>
        <v>Jan</v>
      </c>
    </row>
    <row r="1391" spans="1:21" x14ac:dyDescent="0.3">
      <c r="A1391">
        <v>65487</v>
      </c>
      <c r="B1391" s="1">
        <v>43478</v>
      </c>
      <c r="C1391" s="1" t="str">
        <f t="shared" si="148"/>
        <v>13-Jan-19</v>
      </c>
      <c r="D1391" s="1" t="str">
        <f t="shared" si="149"/>
        <v>Sunday</v>
      </c>
      <c r="E1391" s="1" t="str">
        <f t="shared" si="150"/>
        <v>Weekend</v>
      </c>
      <c r="F1391">
        <v>2363</v>
      </c>
      <c r="G1391" t="s">
        <v>347</v>
      </c>
      <c r="H1391" t="s">
        <v>30</v>
      </c>
      <c r="I1391" t="s">
        <v>27</v>
      </c>
      <c r="J1391" t="s">
        <v>28</v>
      </c>
      <c r="K1391" t="s">
        <v>4</v>
      </c>
      <c r="L1391" t="s">
        <v>9</v>
      </c>
      <c r="M1391">
        <v>403</v>
      </c>
      <c r="N1391" t="s">
        <v>10</v>
      </c>
      <c r="O1391" s="2">
        <v>133.37</v>
      </c>
      <c r="P1391" s="2">
        <v>1</v>
      </c>
      <c r="Q1391" s="2">
        <f t="shared" si="147"/>
        <v>133.37</v>
      </c>
      <c r="R1391" s="2">
        <v>84.590000149999995</v>
      </c>
      <c r="S1391" s="2">
        <f t="shared" si="151"/>
        <v>48.77999985000001</v>
      </c>
      <c r="T1391" s="2">
        <f t="shared" si="152"/>
        <v>84.590000149999995</v>
      </c>
      <c r="U1391" t="str">
        <f t="shared" si="153"/>
        <v>Jan</v>
      </c>
    </row>
    <row r="1392" spans="1:21" x14ac:dyDescent="0.3">
      <c r="A1392">
        <v>57128</v>
      </c>
      <c r="B1392" s="1">
        <v>43478</v>
      </c>
      <c r="C1392" s="1" t="str">
        <f t="shared" si="148"/>
        <v>13-Jan-19</v>
      </c>
      <c r="D1392" s="1" t="str">
        <f t="shared" si="149"/>
        <v>Sunday</v>
      </c>
      <c r="E1392" s="1" t="str">
        <f t="shared" si="150"/>
        <v>Weekend</v>
      </c>
      <c r="F1392">
        <v>2643</v>
      </c>
      <c r="G1392" t="s">
        <v>7</v>
      </c>
      <c r="H1392" t="s">
        <v>30</v>
      </c>
      <c r="I1392" t="s">
        <v>27</v>
      </c>
      <c r="J1392" t="s">
        <v>28</v>
      </c>
      <c r="K1392" t="s">
        <v>44</v>
      </c>
      <c r="L1392" t="s">
        <v>51</v>
      </c>
      <c r="M1392">
        <v>818</v>
      </c>
      <c r="N1392" t="s">
        <v>6</v>
      </c>
      <c r="O1392" s="2">
        <v>46.69</v>
      </c>
      <c r="P1392" s="2">
        <v>5</v>
      </c>
      <c r="Q1392" s="2">
        <f t="shared" si="147"/>
        <v>233.45</v>
      </c>
      <c r="R1392" s="2">
        <v>148.45000264999999</v>
      </c>
      <c r="S1392" s="2">
        <f t="shared" si="151"/>
        <v>84.999997350000001</v>
      </c>
      <c r="T1392" s="2">
        <f t="shared" si="152"/>
        <v>29.690000529999999</v>
      </c>
      <c r="U1392" t="str">
        <f t="shared" si="153"/>
        <v>Jan</v>
      </c>
    </row>
    <row r="1393" spans="1:21" x14ac:dyDescent="0.3">
      <c r="A1393">
        <v>53069</v>
      </c>
      <c r="B1393" s="1">
        <v>43478</v>
      </c>
      <c r="C1393" s="1" t="str">
        <f t="shared" si="148"/>
        <v>13-Jan-19</v>
      </c>
      <c r="D1393" s="1" t="str">
        <f t="shared" si="149"/>
        <v>Sunday</v>
      </c>
      <c r="E1393" s="1" t="str">
        <f t="shared" si="150"/>
        <v>Weekend</v>
      </c>
      <c r="F1393">
        <v>4126</v>
      </c>
      <c r="G1393" t="s">
        <v>430</v>
      </c>
      <c r="H1393" t="s">
        <v>30</v>
      </c>
      <c r="I1393" t="s">
        <v>27</v>
      </c>
      <c r="J1393" t="s">
        <v>28</v>
      </c>
      <c r="K1393" t="s">
        <v>44</v>
      </c>
      <c r="L1393" t="s">
        <v>57</v>
      </c>
      <c r="M1393">
        <v>191</v>
      </c>
      <c r="N1393" t="s">
        <v>65</v>
      </c>
      <c r="O1393" s="2">
        <v>85</v>
      </c>
      <c r="P1393" s="2">
        <v>5</v>
      </c>
      <c r="Q1393" s="2">
        <f t="shared" si="147"/>
        <v>425</v>
      </c>
      <c r="R1393" s="2">
        <v>273.89999399999999</v>
      </c>
      <c r="S1393" s="2">
        <f t="shared" si="151"/>
        <v>151.10000600000001</v>
      </c>
      <c r="T1393" s="2">
        <f t="shared" si="152"/>
        <v>54.779998800000001</v>
      </c>
      <c r="U1393" t="str">
        <f t="shared" si="153"/>
        <v>Jan</v>
      </c>
    </row>
    <row r="1394" spans="1:21" x14ac:dyDescent="0.3">
      <c r="A1394">
        <v>53069</v>
      </c>
      <c r="B1394" s="1">
        <v>43478</v>
      </c>
      <c r="C1394" s="1" t="str">
        <f t="shared" si="148"/>
        <v>13-Jan-19</v>
      </c>
      <c r="D1394" s="1" t="str">
        <f t="shared" si="149"/>
        <v>Sunday</v>
      </c>
      <c r="E1394" s="1" t="str">
        <f t="shared" si="150"/>
        <v>Weekend</v>
      </c>
      <c r="F1394">
        <v>4126</v>
      </c>
      <c r="G1394" t="s">
        <v>430</v>
      </c>
      <c r="H1394" t="s">
        <v>30</v>
      </c>
      <c r="I1394" t="s">
        <v>27</v>
      </c>
      <c r="J1394" t="s">
        <v>28</v>
      </c>
      <c r="K1394" t="s">
        <v>44</v>
      </c>
      <c r="L1394" t="s">
        <v>42</v>
      </c>
      <c r="M1394">
        <v>365</v>
      </c>
      <c r="N1394" t="s">
        <v>10</v>
      </c>
      <c r="O1394" s="2">
        <v>94.75</v>
      </c>
      <c r="P1394" s="2">
        <v>5</v>
      </c>
      <c r="Q1394" s="2">
        <f t="shared" si="147"/>
        <v>473.75</v>
      </c>
      <c r="R1394" s="2">
        <v>152.8499985</v>
      </c>
      <c r="S1394" s="2">
        <f t="shared" si="151"/>
        <v>320.90000150000003</v>
      </c>
      <c r="T1394" s="2">
        <f t="shared" si="152"/>
        <v>30.5699997</v>
      </c>
      <c r="U1394" t="str">
        <f t="shared" si="153"/>
        <v>Jan</v>
      </c>
    </row>
    <row r="1395" spans="1:21" x14ac:dyDescent="0.3">
      <c r="A1395">
        <v>63320</v>
      </c>
      <c r="B1395" s="1">
        <v>43478</v>
      </c>
      <c r="C1395" s="1" t="str">
        <f t="shared" si="148"/>
        <v>13-Jan-19</v>
      </c>
      <c r="D1395" s="1" t="str">
        <f t="shared" si="149"/>
        <v>Sunday</v>
      </c>
      <c r="E1395" s="1" t="str">
        <f t="shared" si="150"/>
        <v>Weekend</v>
      </c>
      <c r="F1395">
        <v>6611</v>
      </c>
      <c r="G1395" t="s">
        <v>7</v>
      </c>
      <c r="H1395" t="s">
        <v>30</v>
      </c>
      <c r="I1395" t="s">
        <v>27</v>
      </c>
      <c r="J1395" t="s">
        <v>3</v>
      </c>
      <c r="K1395" t="s">
        <v>4</v>
      </c>
      <c r="L1395" t="s">
        <v>9</v>
      </c>
      <c r="M1395">
        <v>403</v>
      </c>
      <c r="N1395" t="s">
        <v>10</v>
      </c>
      <c r="O1395" s="2">
        <v>133.37</v>
      </c>
      <c r="P1395" s="2">
        <v>1</v>
      </c>
      <c r="Q1395" s="2">
        <f t="shared" si="147"/>
        <v>133.37</v>
      </c>
      <c r="R1395" s="2">
        <v>84.590000149999995</v>
      </c>
      <c r="S1395" s="2">
        <f t="shared" si="151"/>
        <v>48.77999985000001</v>
      </c>
      <c r="T1395" s="2">
        <f t="shared" si="152"/>
        <v>84.590000149999995</v>
      </c>
      <c r="U1395" t="str">
        <f t="shared" si="153"/>
        <v>Jan</v>
      </c>
    </row>
    <row r="1396" spans="1:21" x14ac:dyDescent="0.3">
      <c r="A1396">
        <v>67566</v>
      </c>
      <c r="B1396" s="1">
        <v>43478</v>
      </c>
      <c r="C1396" s="1" t="str">
        <f t="shared" si="148"/>
        <v>13-Jan-19</v>
      </c>
      <c r="D1396" s="1" t="str">
        <f t="shared" si="149"/>
        <v>Sunday</v>
      </c>
      <c r="E1396" s="1" t="str">
        <f t="shared" si="150"/>
        <v>Weekend</v>
      </c>
      <c r="F1396">
        <v>2823</v>
      </c>
      <c r="G1396" t="s">
        <v>7</v>
      </c>
      <c r="H1396" t="s">
        <v>18</v>
      </c>
      <c r="I1396" t="s">
        <v>2</v>
      </c>
      <c r="J1396" t="s">
        <v>3</v>
      </c>
      <c r="K1396" t="s">
        <v>4</v>
      </c>
      <c r="L1396" t="s">
        <v>57</v>
      </c>
      <c r="M1396">
        <v>191</v>
      </c>
      <c r="N1396" t="s">
        <v>65</v>
      </c>
      <c r="O1396" s="2">
        <v>85</v>
      </c>
      <c r="P1396" s="2">
        <v>5</v>
      </c>
      <c r="Q1396" s="2">
        <f t="shared" si="147"/>
        <v>425</v>
      </c>
      <c r="R1396" s="2">
        <v>273.89999399999999</v>
      </c>
      <c r="S1396" s="2">
        <f t="shared" si="151"/>
        <v>151.10000600000001</v>
      </c>
      <c r="T1396" s="2">
        <f t="shared" si="152"/>
        <v>54.779998800000001</v>
      </c>
      <c r="U1396" t="str">
        <f t="shared" si="153"/>
        <v>Jan</v>
      </c>
    </row>
    <row r="1397" spans="1:21" x14ac:dyDescent="0.3">
      <c r="A1397">
        <v>63349</v>
      </c>
      <c r="B1397" s="1">
        <v>43478</v>
      </c>
      <c r="C1397" s="1" t="str">
        <f t="shared" si="148"/>
        <v>13-Jan-19</v>
      </c>
      <c r="D1397" s="1" t="str">
        <f t="shared" si="149"/>
        <v>Sunday</v>
      </c>
      <c r="E1397" s="1" t="str">
        <f t="shared" si="150"/>
        <v>Weekend</v>
      </c>
      <c r="F1397">
        <v>7783</v>
      </c>
      <c r="G1397" t="s">
        <v>884</v>
      </c>
      <c r="H1397" t="s">
        <v>885</v>
      </c>
      <c r="I1397" t="s">
        <v>2</v>
      </c>
      <c r="J1397" t="s">
        <v>3</v>
      </c>
      <c r="K1397" t="s">
        <v>4</v>
      </c>
      <c r="L1397" t="s">
        <v>42</v>
      </c>
      <c r="M1397">
        <v>365</v>
      </c>
      <c r="N1397" t="s">
        <v>10</v>
      </c>
      <c r="O1397" s="2">
        <v>94.75</v>
      </c>
      <c r="P1397" s="2">
        <v>5</v>
      </c>
      <c r="Q1397" s="2">
        <f t="shared" si="147"/>
        <v>473.75</v>
      </c>
      <c r="R1397" s="2">
        <v>152.8499985</v>
      </c>
      <c r="S1397" s="2">
        <f t="shared" si="151"/>
        <v>320.90000150000003</v>
      </c>
      <c r="T1397" s="2">
        <f t="shared" si="152"/>
        <v>30.5699997</v>
      </c>
      <c r="U1397" t="str">
        <f t="shared" si="153"/>
        <v>Jan</v>
      </c>
    </row>
    <row r="1398" spans="1:21" x14ac:dyDescent="0.3">
      <c r="A1398">
        <v>65430</v>
      </c>
      <c r="B1398" s="1">
        <v>43478</v>
      </c>
      <c r="C1398" s="1" t="str">
        <f t="shared" si="148"/>
        <v>13-Jan-19</v>
      </c>
      <c r="D1398" s="1" t="str">
        <f t="shared" si="149"/>
        <v>Sunday</v>
      </c>
      <c r="E1398" s="1" t="str">
        <f t="shared" si="150"/>
        <v>Weekend</v>
      </c>
      <c r="F1398">
        <v>9008</v>
      </c>
      <c r="G1398" t="s">
        <v>7</v>
      </c>
      <c r="H1398" t="s">
        <v>885</v>
      </c>
      <c r="I1398" t="s">
        <v>2</v>
      </c>
      <c r="J1398" t="s">
        <v>3</v>
      </c>
      <c r="K1398" t="s">
        <v>44</v>
      </c>
      <c r="L1398" t="s">
        <v>414</v>
      </c>
      <c r="M1398">
        <v>24</v>
      </c>
      <c r="N1398" t="s">
        <v>1077</v>
      </c>
      <c r="O1398" s="2">
        <v>40.89</v>
      </c>
      <c r="P1398" s="2">
        <v>4</v>
      </c>
      <c r="Q1398" s="2">
        <f t="shared" si="147"/>
        <v>163.56</v>
      </c>
      <c r="R1398" s="2">
        <v>68.199996959999993</v>
      </c>
      <c r="S1398" s="2">
        <f t="shared" si="151"/>
        <v>95.360003040000009</v>
      </c>
      <c r="T1398" s="2">
        <f t="shared" si="152"/>
        <v>17.049999239999998</v>
      </c>
      <c r="U1398" t="str">
        <f t="shared" si="153"/>
        <v>Jan</v>
      </c>
    </row>
    <row r="1399" spans="1:21" x14ac:dyDescent="0.3">
      <c r="A1399">
        <v>55002</v>
      </c>
      <c r="B1399" s="1">
        <v>43478</v>
      </c>
      <c r="C1399" s="1" t="str">
        <f t="shared" si="148"/>
        <v>13-Jan-19</v>
      </c>
      <c r="D1399" s="1" t="str">
        <f t="shared" si="149"/>
        <v>Sunday</v>
      </c>
      <c r="E1399" s="1" t="str">
        <f t="shared" si="150"/>
        <v>Weekend</v>
      </c>
      <c r="F1399">
        <v>7454</v>
      </c>
      <c r="G1399" t="s">
        <v>268</v>
      </c>
      <c r="H1399" t="s">
        <v>269</v>
      </c>
      <c r="I1399" t="s">
        <v>2</v>
      </c>
      <c r="J1399" t="s">
        <v>3</v>
      </c>
      <c r="K1399" t="s">
        <v>44</v>
      </c>
      <c r="L1399" t="s">
        <v>42</v>
      </c>
      <c r="M1399">
        <v>365</v>
      </c>
      <c r="N1399" t="s">
        <v>10</v>
      </c>
      <c r="O1399" s="2">
        <v>94.75</v>
      </c>
      <c r="P1399" s="2">
        <v>2</v>
      </c>
      <c r="Q1399" s="2">
        <f t="shared" si="147"/>
        <v>189.5</v>
      </c>
      <c r="R1399" s="2">
        <v>61.139999400000001</v>
      </c>
      <c r="S1399" s="2">
        <f t="shared" si="151"/>
        <v>128.36000060000001</v>
      </c>
      <c r="T1399" s="2">
        <f t="shared" si="152"/>
        <v>30.5699997</v>
      </c>
      <c r="U1399" t="str">
        <f t="shared" si="153"/>
        <v>Jan</v>
      </c>
    </row>
    <row r="1400" spans="1:21" x14ac:dyDescent="0.3">
      <c r="A1400">
        <v>65439</v>
      </c>
      <c r="B1400" s="1">
        <v>43478</v>
      </c>
      <c r="C1400" s="1" t="str">
        <f t="shared" si="148"/>
        <v>13-Jan-19</v>
      </c>
      <c r="D1400" s="1" t="str">
        <f t="shared" si="149"/>
        <v>Sunday</v>
      </c>
      <c r="E1400" s="1" t="str">
        <f t="shared" si="150"/>
        <v>Weekend</v>
      </c>
      <c r="F1400">
        <v>394</v>
      </c>
      <c r="G1400" t="s">
        <v>7</v>
      </c>
      <c r="H1400" t="s">
        <v>886</v>
      </c>
      <c r="I1400" t="s">
        <v>2</v>
      </c>
      <c r="J1400" t="s">
        <v>3</v>
      </c>
      <c r="K1400" t="s">
        <v>44</v>
      </c>
      <c r="L1400" t="s">
        <v>85</v>
      </c>
      <c r="M1400">
        <v>502</v>
      </c>
      <c r="N1400" t="s">
        <v>65</v>
      </c>
      <c r="O1400" s="2">
        <v>65</v>
      </c>
      <c r="P1400" s="2">
        <v>4</v>
      </c>
      <c r="Q1400" s="2">
        <f t="shared" si="147"/>
        <v>260</v>
      </c>
      <c r="R1400" s="2">
        <v>134.39999388000001</v>
      </c>
      <c r="S1400" s="2">
        <f t="shared" si="151"/>
        <v>125.60000611999999</v>
      </c>
      <c r="T1400" s="2">
        <f t="shared" si="152"/>
        <v>33.599998470000003</v>
      </c>
      <c r="U1400" t="str">
        <f t="shared" si="153"/>
        <v>Jan</v>
      </c>
    </row>
    <row r="1401" spans="1:21" x14ac:dyDescent="0.3">
      <c r="A1401">
        <v>67549</v>
      </c>
      <c r="B1401" s="1">
        <v>43478</v>
      </c>
      <c r="C1401" s="1" t="str">
        <f t="shared" si="148"/>
        <v>13-Jan-19</v>
      </c>
      <c r="D1401" s="1" t="str">
        <f t="shared" si="149"/>
        <v>Sunday</v>
      </c>
      <c r="E1401" s="1" t="str">
        <f t="shared" si="150"/>
        <v>Weekend</v>
      </c>
      <c r="F1401">
        <v>4021</v>
      </c>
      <c r="G1401" t="s">
        <v>384</v>
      </c>
      <c r="H1401" t="s">
        <v>886</v>
      </c>
      <c r="I1401" t="s">
        <v>2</v>
      </c>
      <c r="J1401" t="s">
        <v>3</v>
      </c>
      <c r="K1401" t="s">
        <v>44</v>
      </c>
      <c r="L1401" t="s">
        <v>42</v>
      </c>
      <c r="M1401">
        <v>365</v>
      </c>
      <c r="N1401" t="s">
        <v>10</v>
      </c>
      <c r="O1401" s="2">
        <v>94.75</v>
      </c>
      <c r="P1401" s="2">
        <v>4</v>
      </c>
      <c r="Q1401" s="2">
        <f t="shared" si="147"/>
        <v>379</v>
      </c>
      <c r="R1401" s="2">
        <v>122.2799988</v>
      </c>
      <c r="S1401" s="2">
        <f t="shared" si="151"/>
        <v>256.72000120000001</v>
      </c>
      <c r="T1401" s="2">
        <f t="shared" si="152"/>
        <v>30.5699997</v>
      </c>
      <c r="U1401" t="str">
        <f t="shared" si="153"/>
        <v>Jan</v>
      </c>
    </row>
    <row r="1402" spans="1:21" x14ac:dyDescent="0.3">
      <c r="A1402">
        <v>67549</v>
      </c>
      <c r="B1402" s="1">
        <v>43478</v>
      </c>
      <c r="C1402" s="1" t="str">
        <f t="shared" si="148"/>
        <v>13-Jan-19</v>
      </c>
      <c r="D1402" s="1" t="str">
        <f t="shared" si="149"/>
        <v>Sunday</v>
      </c>
      <c r="E1402" s="1" t="str">
        <f t="shared" si="150"/>
        <v>Weekend</v>
      </c>
      <c r="F1402">
        <v>4021</v>
      </c>
      <c r="G1402" t="s">
        <v>384</v>
      </c>
      <c r="H1402" t="s">
        <v>886</v>
      </c>
      <c r="I1402" t="s">
        <v>2</v>
      </c>
      <c r="J1402" t="s">
        <v>3</v>
      </c>
      <c r="K1402" t="s">
        <v>44</v>
      </c>
      <c r="L1402" t="s">
        <v>42</v>
      </c>
      <c r="M1402">
        <v>365</v>
      </c>
      <c r="N1402" t="s">
        <v>10</v>
      </c>
      <c r="O1402" s="2">
        <v>94.75</v>
      </c>
      <c r="P1402" s="2">
        <v>4</v>
      </c>
      <c r="Q1402" s="2">
        <f t="shared" si="147"/>
        <v>379</v>
      </c>
      <c r="R1402" s="2">
        <v>122.2799988</v>
      </c>
      <c r="S1402" s="2">
        <f t="shared" si="151"/>
        <v>256.72000120000001</v>
      </c>
      <c r="T1402" s="2">
        <f t="shared" si="152"/>
        <v>30.5699997</v>
      </c>
      <c r="U1402" t="str">
        <f t="shared" si="153"/>
        <v>Jan</v>
      </c>
    </row>
    <row r="1403" spans="1:21" x14ac:dyDescent="0.3">
      <c r="A1403">
        <v>55000</v>
      </c>
      <c r="B1403" s="1">
        <v>43478</v>
      </c>
      <c r="C1403" s="1" t="str">
        <f t="shared" si="148"/>
        <v>13-Jan-19</v>
      </c>
      <c r="D1403" s="1" t="str">
        <f t="shared" si="149"/>
        <v>Sunday</v>
      </c>
      <c r="E1403" s="1" t="str">
        <f t="shared" si="150"/>
        <v>Weekend</v>
      </c>
      <c r="F1403">
        <v>9897</v>
      </c>
      <c r="G1403" t="s">
        <v>7</v>
      </c>
      <c r="H1403" t="s">
        <v>264</v>
      </c>
      <c r="I1403" t="s">
        <v>2</v>
      </c>
      <c r="J1403" t="s">
        <v>3</v>
      </c>
      <c r="K1403" t="s">
        <v>44</v>
      </c>
      <c r="L1403" t="s">
        <v>57</v>
      </c>
      <c r="M1403">
        <v>191</v>
      </c>
      <c r="N1403" t="s">
        <v>65</v>
      </c>
      <c r="O1403" s="2">
        <v>85</v>
      </c>
      <c r="P1403" s="2">
        <v>4</v>
      </c>
      <c r="Q1403" s="2">
        <f t="shared" si="147"/>
        <v>340</v>
      </c>
      <c r="R1403" s="2">
        <v>219.11999520000001</v>
      </c>
      <c r="S1403" s="2">
        <f t="shared" si="151"/>
        <v>120.88000479999999</v>
      </c>
      <c r="T1403" s="2">
        <f t="shared" si="152"/>
        <v>54.779998800000001</v>
      </c>
      <c r="U1403" t="str">
        <f t="shared" si="153"/>
        <v>Jan</v>
      </c>
    </row>
    <row r="1404" spans="1:21" x14ac:dyDescent="0.3">
      <c r="A1404">
        <v>19550</v>
      </c>
      <c r="B1404" s="1">
        <v>43477</v>
      </c>
      <c r="C1404" s="1" t="str">
        <f t="shared" si="148"/>
        <v>12-Jan-19</v>
      </c>
      <c r="D1404" s="1" t="str">
        <f t="shared" si="149"/>
        <v>Saturday</v>
      </c>
      <c r="E1404" s="1" t="str">
        <f t="shared" si="150"/>
        <v>Weekend</v>
      </c>
      <c r="F1404">
        <v>7158</v>
      </c>
      <c r="G1404" t="s">
        <v>471</v>
      </c>
      <c r="H1404" t="s">
        <v>30</v>
      </c>
      <c r="I1404" t="s">
        <v>27</v>
      </c>
      <c r="J1404" t="s">
        <v>28</v>
      </c>
      <c r="K1404" t="s">
        <v>4</v>
      </c>
      <c r="L1404" t="s">
        <v>1076</v>
      </c>
      <c r="M1404">
        <v>1004</v>
      </c>
      <c r="N1404" t="s">
        <v>294</v>
      </c>
      <c r="O1404" s="2">
        <v>460.58</v>
      </c>
      <c r="P1404" s="2">
        <v>1</v>
      </c>
      <c r="Q1404" s="2">
        <f t="shared" si="147"/>
        <v>460.58</v>
      </c>
      <c r="R1404" s="2">
        <v>268.7900085</v>
      </c>
      <c r="S1404" s="2">
        <f t="shared" si="151"/>
        <v>191.78999149999999</v>
      </c>
      <c r="T1404" s="2">
        <f t="shared" si="152"/>
        <v>268.7900085</v>
      </c>
      <c r="U1404" t="str">
        <f t="shared" si="153"/>
        <v>Jan</v>
      </c>
    </row>
    <row r="1405" spans="1:21" x14ac:dyDescent="0.3">
      <c r="A1405">
        <v>61192</v>
      </c>
      <c r="B1405" s="1">
        <v>43477</v>
      </c>
      <c r="C1405" s="1" t="str">
        <f t="shared" si="148"/>
        <v>12-Jan-19</v>
      </c>
      <c r="D1405" s="1" t="str">
        <f t="shared" si="149"/>
        <v>Saturday</v>
      </c>
      <c r="E1405" s="1" t="str">
        <f t="shared" si="150"/>
        <v>Weekend</v>
      </c>
      <c r="F1405">
        <v>10668</v>
      </c>
      <c r="G1405" t="s">
        <v>7</v>
      </c>
      <c r="H1405" t="s">
        <v>30</v>
      </c>
      <c r="I1405" t="s">
        <v>27</v>
      </c>
      <c r="J1405" t="s">
        <v>28</v>
      </c>
      <c r="K1405" t="s">
        <v>44</v>
      </c>
      <c r="L1405" t="s">
        <v>887</v>
      </c>
      <c r="M1405">
        <v>251</v>
      </c>
      <c r="N1405" t="s">
        <v>1077</v>
      </c>
      <c r="O1405" s="2">
        <v>179</v>
      </c>
      <c r="P1405" s="2">
        <v>5</v>
      </c>
      <c r="Q1405" s="2">
        <f t="shared" si="147"/>
        <v>895</v>
      </c>
      <c r="R1405" s="2">
        <v>495.30000684999999</v>
      </c>
      <c r="S1405" s="2">
        <f t="shared" si="151"/>
        <v>399.69999315000001</v>
      </c>
      <c r="T1405" s="2">
        <f t="shared" si="152"/>
        <v>99.060001369999995</v>
      </c>
      <c r="U1405" t="str">
        <f t="shared" si="153"/>
        <v>Jan</v>
      </c>
    </row>
    <row r="1406" spans="1:21" x14ac:dyDescent="0.3">
      <c r="A1406">
        <v>19642</v>
      </c>
      <c r="B1406" s="1">
        <v>43477</v>
      </c>
      <c r="C1406" s="1" t="str">
        <f t="shared" si="148"/>
        <v>12-Jan-19</v>
      </c>
      <c r="D1406" s="1" t="str">
        <f t="shared" si="149"/>
        <v>Saturday</v>
      </c>
      <c r="E1406" s="1" t="str">
        <f t="shared" si="150"/>
        <v>Weekend</v>
      </c>
      <c r="F1406">
        <v>11065</v>
      </c>
      <c r="G1406" t="s">
        <v>7</v>
      </c>
      <c r="H1406" t="s">
        <v>59</v>
      </c>
      <c r="I1406" t="s">
        <v>2</v>
      </c>
      <c r="J1406" t="s">
        <v>3</v>
      </c>
      <c r="K1406" t="s">
        <v>44</v>
      </c>
      <c r="L1406" t="s">
        <v>85</v>
      </c>
      <c r="M1406">
        <v>502</v>
      </c>
      <c r="N1406" t="s">
        <v>65</v>
      </c>
      <c r="O1406" s="2">
        <v>65</v>
      </c>
      <c r="P1406" s="2">
        <v>4</v>
      </c>
      <c r="Q1406" s="2">
        <f t="shared" si="147"/>
        <v>260</v>
      </c>
      <c r="R1406" s="2">
        <v>134.39999388000001</v>
      </c>
      <c r="S1406" s="2">
        <f t="shared" si="151"/>
        <v>125.60000611999999</v>
      </c>
      <c r="T1406" s="2">
        <f t="shared" si="152"/>
        <v>33.599998470000003</v>
      </c>
      <c r="U1406" t="str">
        <f t="shared" si="153"/>
        <v>Jan</v>
      </c>
    </row>
    <row r="1407" spans="1:21" x14ac:dyDescent="0.3">
      <c r="A1407">
        <v>65370</v>
      </c>
      <c r="B1407" s="1">
        <v>43477</v>
      </c>
      <c r="C1407" s="1" t="str">
        <f t="shared" si="148"/>
        <v>12-Jan-19</v>
      </c>
      <c r="D1407" s="1" t="str">
        <f t="shared" si="149"/>
        <v>Saturday</v>
      </c>
      <c r="E1407" s="1" t="str">
        <f t="shared" si="150"/>
        <v>Weekend</v>
      </c>
      <c r="F1407">
        <v>10051</v>
      </c>
      <c r="G1407" t="s">
        <v>7</v>
      </c>
      <c r="H1407" t="s">
        <v>888</v>
      </c>
      <c r="I1407" t="s">
        <v>2</v>
      </c>
      <c r="J1407" t="s">
        <v>3</v>
      </c>
      <c r="K1407" t="s">
        <v>44</v>
      </c>
      <c r="L1407" t="s">
        <v>42</v>
      </c>
      <c r="M1407">
        <v>365</v>
      </c>
      <c r="N1407" t="s">
        <v>10</v>
      </c>
      <c r="O1407" s="2">
        <v>94.75</v>
      </c>
      <c r="P1407" s="2">
        <v>4</v>
      </c>
      <c r="Q1407" s="2">
        <f t="shared" si="147"/>
        <v>379</v>
      </c>
      <c r="R1407" s="2">
        <v>122.2799988</v>
      </c>
      <c r="S1407" s="2">
        <f t="shared" si="151"/>
        <v>256.72000120000001</v>
      </c>
      <c r="T1407" s="2">
        <f t="shared" si="152"/>
        <v>30.5699997</v>
      </c>
      <c r="U1407" t="str">
        <f t="shared" si="153"/>
        <v>Jan</v>
      </c>
    </row>
    <row r="1408" spans="1:21" x14ac:dyDescent="0.3">
      <c r="A1408">
        <v>70919</v>
      </c>
      <c r="B1408" s="1">
        <v>43476</v>
      </c>
      <c r="C1408" s="1" t="str">
        <f t="shared" si="148"/>
        <v>11-Jan-19</v>
      </c>
      <c r="D1408" s="1" t="str">
        <f t="shared" si="149"/>
        <v>Friday</v>
      </c>
      <c r="E1408" s="1" t="str">
        <f t="shared" si="150"/>
        <v>Weekday</v>
      </c>
      <c r="F1408">
        <v>14472</v>
      </c>
      <c r="G1408" t="s">
        <v>889</v>
      </c>
      <c r="H1408" t="s">
        <v>155</v>
      </c>
      <c r="I1408" t="s">
        <v>27</v>
      </c>
      <c r="J1408" t="s">
        <v>28</v>
      </c>
      <c r="K1408" t="s">
        <v>4</v>
      </c>
      <c r="L1408" t="s">
        <v>545</v>
      </c>
      <c r="M1408">
        <v>1352</v>
      </c>
      <c r="N1408" t="s">
        <v>14</v>
      </c>
      <c r="O1408" s="2">
        <v>669.99</v>
      </c>
      <c r="P1408" s="2">
        <v>1</v>
      </c>
      <c r="Q1408" s="2">
        <f t="shared" si="147"/>
        <v>669.99</v>
      </c>
      <c r="R1408" s="2">
        <v>450.58000183000001</v>
      </c>
      <c r="S1408" s="2">
        <f t="shared" si="151"/>
        <v>219.40999816999999</v>
      </c>
      <c r="T1408" s="2">
        <f t="shared" si="152"/>
        <v>450.58000183000001</v>
      </c>
      <c r="U1408" t="str">
        <f t="shared" si="153"/>
        <v>Jan</v>
      </c>
    </row>
    <row r="1409" spans="1:21" x14ac:dyDescent="0.3">
      <c r="A1409">
        <v>70957</v>
      </c>
      <c r="B1409" s="1">
        <v>43476</v>
      </c>
      <c r="C1409" s="1" t="str">
        <f t="shared" si="148"/>
        <v>11-Jan-19</v>
      </c>
      <c r="D1409" s="1" t="str">
        <f t="shared" si="149"/>
        <v>Friday</v>
      </c>
      <c r="E1409" s="1" t="str">
        <f t="shared" si="150"/>
        <v>Weekday</v>
      </c>
      <c r="F1409">
        <v>14510</v>
      </c>
      <c r="G1409" t="s">
        <v>105</v>
      </c>
      <c r="H1409" t="s">
        <v>155</v>
      </c>
      <c r="I1409" t="s">
        <v>27</v>
      </c>
      <c r="J1409" t="s">
        <v>28</v>
      </c>
      <c r="K1409" t="s">
        <v>4</v>
      </c>
      <c r="L1409" t="s">
        <v>545</v>
      </c>
      <c r="M1409">
        <v>1352</v>
      </c>
      <c r="N1409" t="s">
        <v>14</v>
      </c>
      <c r="O1409" s="2">
        <v>669.99</v>
      </c>
      <c r="P1409" s="2">
        <v>1</v>
      </c>
      <c r="Q1409" s="2">
        <f t="shared" si="147"/>
        <v>669.99</v>
      </c>
      <c r="R1409" s="2">
        <v>450.58000183000001</v>
      </c>
      <c r="S1409" s="2">
        <f t="shared" si="151"/>
        <v>219.40999816999999</v>
      </c>
      <c r="T1409" s="2">
        <f t="shared" si="152"/>
        <v>450.58000183000001</v>
      </c>
      <c r="U1409" t="str">
        <f t="shared" si="153"/>
        <v>Jan</v>
      </c>
    </row>
    <row r="1410" spans="1:21" x14ac:dyDescent="0.3">
      <c r="A1410">
        <v>70960</v>
      </c>
      <c r="B1410" s="1">
        <v>43476</v>
      </c>
      <c r="C1410" s="1" t="str">
        <f t="shared" si="148"/>
        <v>11-Jan-19</v>
      </c>
      <c r="D1410" s="1" t="str">
        <f t="shared" si="149"/>
        <v>Friday</v>
      </c>
      <c r="E1410" s="1" t="str">
        <f t="shared" si="150"/>
        <v>Weekday</v>
      </c>
      <c r="F1410">
        <v>14513</v>
      </c>
      <c r="G1410" t="s">
        <v>127</v>
      </c>
      <c r="H1410" t="s">
        <v>155</v>
      </c>
      <c r="I1410" t="s">
        <v>27</v>
      </c>
      <c r="J1410" t="s">
        <v>28</v>
      </c>
      <c r="K1410" t="s">
        <v>4</v>
      </c>
      <c r="L1410" t="s">
        <v>545</v>
      </c>
      <c r="M1410">
        <v>1352</v>
      </c>
      <c r="N1410" t="s">
        <v>14</v>
      </c>
      <c r="O1410" s="2">
        <v>669.99</v>
      </c>
      <c r="P1410" s="2">
        <v>1</v>
      </c>
      <c r="Q1410" s="2">
        <f t="shared" ref="Q1410:Q1473" si="154">O1410*P1410</f>
        <v>669.99</v>
      </c>
      <c r="R1410" s="2">
        <v>450.58000183000001</v>
      </c>
      <c r="S1410" s="2">
        <f t="shared" si="151"/>
        <v>219.40999816999999</v>
      </c>
      <c r="T1410" s="2">
        <f t="shared" si="152"/>
        <v>450.58000183000001</v>
      </c>
      <c r="U1410" t="str">
        <f t="shared" si="153"/>
        <v>Jan</v>
      </c>
    </row>
    <row r="1411" spans="1:21" x14ac:dyDescent="0.3">
      <c r="A1411">
        <v>20072</v>
      </c>
      <c r="B1411" s="1">
        <v>43476</v>
      </c>
      <c r="C1411" s="1" t="str">
        <f t="shared" ref="C1411:C1474" si="155">TEXT(B1411,"dd-mmm-yy")</f>
        <v>11-Jan-19</v>
      </c>
      <c r="D1411" s="1" t="str">
        <f t="shared" ref="D1411:D1474" si="156">TEXT(B1411,"dddd")</f>
        <v>Friday</v>
      </c>
      <c r="E1411" s="1" t="str">
        <f t="shared" ref="E1411:E1474" si="157">IF(WEEKDAY(B1411,2)&gt;5,"Weekend","Weekday")</f>
        <v>Weekday</v>
      </c>
      <c r="F1411">
        <v>4279</v>
      </c>
      <c r="G1411" t="s">
        <v>119</v>
      </c>
      <c r="H1411" t="s">
        <v>30</v>
      </c>
      <c r="I1411" t="s">
        <v>27</v>
      </c>
      <c r="J1411" t="s">
        <v>28</v>
      </c>
      <c r="K1411" t="s">
        <v>4</v>
      </c>
      <c r="L1411" t="s">
        <v>1076</v>
      </c>
      <c r="M1411">
        <v>1004</v>
      </c>
      <c r="N1411" t="s">
        <v>294</v>
      </c>
      <c r="O1411" s="2">
        <v>460.58</v>
      </c>
      <c r="P1411" s="2">
        <v>1</v>
      </c>
      <c r="Q1411" s="2">
        <f t="shared" si="154"/>
        <v>460.58</v>
      </c>
      <c r="R1411" s="2">
        <v>268.7900085</v>
      </c>
      <c r="S1411" s="2">
        <f t="shared" ref="S1411:S1474" si="158">Q1411-R1411</f>
        <v>191.78999149999999</v>
      </c>
      <c r="T1411" s="2">
        <f t="shared" ref="T1411:T1474" si="159">IF(P1411&gt;0,R1411/P1411,0)</f>
        <v>268.7900085</v>
      </c>
      <c r="U1411" t="str">
        <f t="shared" ref="U1411:U1474" si="160">TEXT(B1411,"mmm")</f>
        <v>Jan</v>
      </c>
    </row>
    <row r="1412" spans="1:21" x14ac:dyDescent="0.3">
      <c r="A1412">
        <v>63190</v>
      </c>
      <c r="B1412" s="1">
        <v>43476</v>
      </c>
      <c r="C1412" s="1" t="str">
        <f t="shared" si="155"/>
        <v>11-Jan-19</v>
      </c>
      <c r="D1412" s="1" t="str">
        <f t="shared" si="156"/>
        <v>Friday</v>
      </c>
      <c r="E1412" s="1" t="str">
        <f t="shared" si="157"/>
        <v>Weekday</v>
      </c>
      <c r="F1412">
        <v>2240</v>
      </c>
      <c r="G1412" t="s">
        <v>370</v>
      </c>
      <c r="H1412" t="s">
        <v>36</v>
      </c>
      <c r="I1412" t="s">
        <v>27</v>
      </c>
      <c r="J1412" t="s">
        <v>3</v>
      </c>
      <c r="K1412" t="s">
        <v>4</v>
      </c>
      <c r="L1412" t="s">
        <v>887</v>
      </c>
      <c r="M1412">
        <v>251</v>
      </c>
      <c r="N1412" t="s">
        <v>1077</v>
      </c>
      <c r="O1412" s="2">
        <v>179</v>
      </c>
      <c r="P1412" s="2">
        <v>1</v>
      </c>
      <c r="Q1412" s="2">
        <f t="shared" si="154"/>
        <v>179</v>
      </c>
      <c r="R1412" s="2">
        <v>99.060001369999995</v>
      </c>
      <c r="S1412" s="2">
        <f t="shared" si="158"/>
        <v>79.939998630000005</v>
      </c>
      <c r="T1412" s="2">
        <f t="shared" si="159"/>
        <v>99.060001369999995</v>
      </c>
      <c r="U1412" t="str">
        <f t="shared" si="160"/>
        <v>Jan</v>
      </c>
    </row>
    <row r="1413" spans="1:21" x14ac:dyDescent="0.3">
      <c r="A1413">
        <v>17449</v>
      </c>
      <c r="B1413" s="1">
        <v>43476</v>
      </c>
      <c r="C1413" s="1" t="str">
        <f t="shared" si="155"/>
        <v>11-Jan-19</v>
      </c>
      <c r="D1413" s="1" t="str">
        <f t="shared" si="156"/>
        <v>Friday</v>
      </c>
      <c r="E1413" s="1" t="str">
        <f t="shared" si="157"/>
        <v>Weekday</v>
      </c>
      <c r="F1413">
        <v>10708</v>
      </c>
      <c r="G1413" t="s">
        <v>7</v>
      </c>
      <c r="H1413" t="s">
        <v>890</v>
      </c>
      <c r="I1413" t="s">
        <v>2</v>
      </c>
      <c r="J1413" t="s">
        <v>3</v>
      </c>
      <c r="K1413" t="s">
        <v>4</v>
      </c>
      <c r="L1413" t="s">
        <v>57</v>
      </c>
      <c r="M1413">
        <v>191</v>
      </c>
      <c r="N1413" t="s">
        <v>65</v>
      </c>
      <c r="O1413" s="2">
        <v>85</v>
      </c>
      <c r="P1413" s="2">
        <v>5</v>
      </c>
      <c r="Q1413" s="2">
        <f t="shared" si="154"/>
        <v>425</v>
      </c>
      <c r="R1413" s="2">
        <v>273.89999399999999</v>
      </c>
      <c r="S1413" s="2">
        <f t="shared" si="158"/>
        <v>151.10000600000001</v>
      </c>
      <c r="T1413" s="2">
        <f t="shared" si="159"/>
        <v>54.779998800000001</v>
      </c>
      <c r="U1413" t="str">
        <f t="shared" si="160"/>
        <v>Jan</v>
      </c>
    </row>
    <row r="1414" spans="1:21" x14ac:dyDescent="0.3">
      <c r="A1414">
        <v>63182</v>
      </c>
      <c r="B1414" s="1">
        <v>43476</v>
      </c>
      <c r="C1414" s="1" t="str">
        <f t="shared" si="155"/>
        <v>11-Jan-19</v>
      </c>
      <c r="D1414" s="1" t="str">
        <f t="shared" si="156"/>
        <v>Friday</v>
      </c>
      <c r="E1414" s="1" t="str">
        <f t="shared" si="157"/>
        <v>Weekday</v>
      </c>
      <c r="F1414">
        <v>2553</v>
      </c>
      <c r="G1414" t="s">
        <v>891</v>
      </c>
      <c r="H1414" t="s">
        <v>34</v>
      </c>
      <c r="I1414" t="s">
        <v>2</v>
      </c>
      <c r="J1414" t="s">
        <v>3</v>
      </c>
      <c r="K1414" t="s">
        <v>44</v>
      </c>
      <c r="L1414" t="s">
        <v>42</v>
      </c>
      <c r="M1414">
        <v>365</v>
      </c>
      <c r="N1414" t="s">
        <v>10</v>
      </c>
      <c r="O1414" s="2">
        <v>94.75</v>
      </c>
      <c r="P1414" s="2">
        <v>4</v>
      </c>
      <c r="Q1414" s="2">
        <f t="shared" si="154"/>
        <v>379</v>
      </c>
      <c r="R1414" s="2">
        <v>122.2799988</v>
      </c>
      <c r="S1414" s="2">
        <f t="shared" si="158"/>
        <v>256.72000120000001</v>
      </c>
      <c r="T1414" s="2">
        <f t="shared" si="159"/>
        <v>30.5699997</v>
      </c>
      <c r="U1414" t="str">
        <f t="shared" si="160"/>
        <v>Jan</v>
      </c>
    </row>
    <row r="1415" spans="1:21" x14ac:dyDescent="0.3">
      <c r="A1415">
        <v>68804</v>
      </c>
      <c r="B1415" s="1">
        <v>43476</v>
      </c>
      <c r="C1415" s="1" t="str">
        <f t="shared" si="155"/>
        <v>11-Jan-19</v>
      </c>
      <c r="D1415" s="1" t="str">
        <f t="shared" si="156"/>
        <v>Friday</v>
      </c>
      <c r="E1415" s="1" t="str">
        <f t="shared" si="157"/>
        <v>Weekday</v>
      </c>
      <c r="F1415">
        <v>1733</v>
      </c>
      <c r="G1415" t="s">
        <v>7</v>
      </c>
      <c r="H1415" t="s">
        <v>215</v>
      </c>
      <c r="I1415" t="s">
        <v>2</v>
      </c>
      <c r="J1415" t="s">
        <v>3</v>
      </c>
      <c r="K1415" t="s">
        <v>44</v>
      </c>
      <c r="L1415" t="s">
        <v>42</v>
      </c>
      <c r="M1415">
        <v>365</v>
      </c>
      <c r="N1415" t="s">
        <v>10</v>
      </c>
      <c r="O1415" s="2">
        <v>94.75</v>
      </c>
      <c r="P1415" s="2">
        <v>4</v>
      </c>
      <c r="Q1415" s="2">
        <f t="shared" si="154"/>
        <v>379</v>
      </c>
      <c r="R1415" s="2">
        <v>122.2799988</v>
      </c>
      <c r="S1415" s="2">
        <f t="shared" si="158"/>
        <v>256.72000120000001</v>
      </c>
      <c r="T1415" s="2">
        <f t="shared" si="159"/>
        <v>30.5699997</v>
      </c>
      <c r="U1415" t="str">
        <f t="shared" si="160"/>
        <v>Jan</v>
      </c>
    </row>
    <row r="1416" spans="1:21" x14ac:dyDescent="0.3">
      <c r="A1416">
        <v>63220</v>
      </c>
      <c r="B1416" s="1">
        <v>43476</v>
      </c>
      <c r="C1416" s="1" t="str">
        <f t="shared" si="155"/>
        <v>11-Jan-19</v>
      </c>
      <c r="D1416" s="1" t="str">
        <f t="shared" si="156"/>
        <v>Friday</v>
      </c>
      <c r="E1416" s="1" t="str">
        <f t="shared" si="157"/>
        <v>Weekday</v>
      </c>
      <c r="F1416">
        <v>3071</v>
      </c>
      <c r="G1416" t="s">
        <v>838</v>
      </c>
      <c r="H1416" t="s">
        <v>264</v>
      </c>
      <c r="I1416" t="s">
        <v>2</v>
      </c>
      <c r="J1416" t="s">
        <v>3</v>
      </c>
      <c r="K1416" t="s">
        <v>44</v>
      </c>
      <c r="L1416" t="s">
        <v>109</v>
      </c>
      <c r="M1416">
        <v>627</v>
      </c>
      <c r="N1416" t="s">
        <v>6</v>
      </c>
      <c r="O1416" s="2">
        <v>165</v>
      </c>
      <c r="P1416" s="2">
        <v>4</v>
      </c>
      <c r="Q1416" s="2">
        <f t="shared" si="154"/>
        <v>660</v>
      </c>
      <c r="R1416" s="2">
        <v>490.9200136</v>
      </c>
      <c r="S1416" s="2">
        <f t="shared" si="158"/>
        <v>169.0799864</v>
      </c>
      <c r="T1416" s="2">
        <f t="shared" si="159"/>
        <v>122.7300034</v>
      </c>
      <c r="U1416" t="str">
        <f t="shared" si="160"/>
        <v>Jan</v>
      </c>
    </row>
    <row r="1417" spans="1:21" x14ac:dyDescent="0.3">
      <c r="A1417">
        <v>63094</v>
      </c>
      <c r="B1417" s="1">
        <v>43475</v>
      </c>
      <c r="C1417" s="1" t="str">
        <f t="shared" si="155"/>
        <v>10-Jan-19</v>
      </c>
      <c r="D1417" s="1" t="str">
        <f t="shared" si="156"/>
        <v>Thursday</v>
      </c>
      <c r="E1417" s="1" t="str">
        <f t="shared" si="157"/>
        <v>Weekday</v>
      </c>
      <c r="F1417">
        <v>9251</v>
      </c>
      <c r="G1417" t="s">
        <v>311</v>
      </c>
      <c r="H1417" t="s">
        <v>30</v>
      </c>
      <c r="I1417" t="s">
        <v>27</v>
      </c>
      <c r="J1417" t="s">
        <v>28</v>
      </c>
      <c r="K1417" t="s">
        <v>4</v>
      </c>
      <c r="L1417" t="s">
        <v>9</v>
      </c>
      <c r="M1417">
        <v>403</v>
      </c>
      <c r="N1417" t="s">
        <v>10</v>
      </c>
      <c r="O1417" s="2">
        <v>133.37</v>
      </c>
      <c r="P1417" s="2">
        <v>1</v>
      </c>
      <c r="Q1417" s="2">
        <f t="shared" si="154"/>
        <v>133.37</v>
      </c>
      <c r="R1417" s="2">
        <v>84.590000149999995</v>
      </c>
      <c r="S1417" s="2">
        <f t="shared" si="158"/>
        <v>48.77999985000001</v>
      </c>
      <c r="T1417" s="2">
        <f t="shared" si="159"/>
        <v>84.590000149999995</v>
      </c>
      <c r="U1417" t="str">
        <f t="shared" si="160"/>
        <v>Jan</v>
      </c>
    </row>
    <row r="1418" spans="1:21" x14ac:dyDescent="0.3">
      <c r="A1418">
        <v>63107</v>
      </c>
      <c r="B1418" s="1">
        <v>43475</v>
      </c>
      <c r="C1418" s="1" t="str">
        <f t="shared" si="155"/>
        <v>10-Jan-19</v>
      </c>
      <c r="D1418" s="1" t="str">
        <f t="shared" si="156"/>
        <v>Thursday</v>
      </c>
      <c r="E1418" s="1" t="str">
        <f t="shared" si="157"/>
        <v>Weekday</v>
      </c>
      <c r="F1418">
        <v>9628</v>
      </c>
      <c r="G1418" t="s">
        <v>232</v>
      </c>
      <c r="H1418" t="s">
        <v>30</v>
      </c>
      <c r="I1418" t="s">
        <v>27</v>
      </c>
      <c r="J1418" t="s">
        <v>28</v>
      </c>
      <c r="K1418" t="s">
        <v>4</v>
      </c>
      <c r="L1418" t="s">
        <v>31</v>
      </c>
      <c r="M1418">
        <v>957</v>
      </c>
      <c r="N1418" t="s">
        <v>32</v>
      </c>
      <c r="O1418" s="2">
        <v>80</v>
      </c>
      <c r="P1418" s="2">
        <v>1</v>
      </c>
      <c r="Q1418" s="2">
        <f t="shared" si="154"/>
        <v>80</v>
      </c>
      <c r="R1418" s="2">
        <v>47.430000309999997</v>
      </c>
      <c r="S1418" s="2">
        <f t="shared" si="158"/>
        <v>32.569999690000003</v>
      </c>
      <c r="T1418" s="2">
        <f t="shared" si="159"/>
        <v>47.430000309999997</v>
      </c>
      <c r="U1418" t="str">
        <f t="shared" si="160"/>
        <v>Jan</v>
      </c>
    </row>
    <row r="1419" spans="1:21" x14ac:dyDescent="0.3">
      <c r="A1419">
        <v>63120</v>
      </c>
      <c r="B1419" s="1">
        <v>43475</v>
      </c>
      <c r="C1419" s="1" t="str">
        <f t="shared" si="155"/>
        <v>10-Jan-19</v>
      </c>
      <c r="D1419" s="1" t="str">
        <f t="shared" si="156"/>
        <v>Thursday</v>
      </c>
      <c r="E1419" s="1" t="str">
        <f t="shared" si="157"/>
        <v>Weekday</v>
      </c>
      <c r="F1419">
        <v>11327</v>
      </c>
      <c r="G1419" t="s">
        <v>7</v>
      </c>
      <c r="H1419" t="s">
        <v>63</v>
      </c>
      <c r="I1419" t="s">
        <v>27</v>
      </c>
      <c r="J1419" t="s">
        <v>3</v>
      </c>
      <c r="K1419" t="s">
        <v>4</v>
      </c>
      <c r="L1419" t="s">
        <v>9</v>
      </c>
      <c r="M1419">
        <v>403</v>
      </c>
      <c r="N1419" t="s">
        <v>10</v>
      </c>
      <c r="O1419" s="2">
        <v>133.37</v>
      </c>
      <c r="P1419" s="2">
        <v>1</v>
      </c>
      <c r="Q1419" s="2">
        <f t="shared" si="154"/>
        <v>133.37</v>
      </c>
      <c r="R1419" s="2">
        <v>84.590000149999995</v>
      </c>
      <c r="S1419" s="2">
        <f t="shared" si="158"/>
        <v>48.77999985000001</v>
      </c>
      <c r="T1419" s="2">
        <f t="shared" si="159"/>
        <v>84.590000149999995</v>
      </c>
      <c r="U1419" t="str">
        <f t="shared" si="160"/>
        <v>Jan</v>
      </c>
    </row>
    <row r="1420" spans="1:21" x14ac:dyDescent="0.3">
      <c r="A1420">
        <v>63120</v>
      </c>
      <c r="B1420" s="1">
        <v>43475</v>
      </c>
      <c r="C1420" s="1" t="str">
        <f t="shared" si="155"/>
        <v>10-Jan-19</v>
      </c>
      <c r="D1420" s="1" t="str">
        <f t="shared" si="156"/>
        <v>Thursday</v>
      </c>
      <c r="E1420" s="1" t="str">
        <f t="shared" si="157"/>
        <v>Weekday</v>
      </c>
      <c r="F1420">
        <v>11327</v>
      </c>
      <c r="G1420" t="s">
        <v>7</v>
      </c>
      <c r="H1420" t="s">
        <v>63</v>
      </c>
      <c r="I1420" t="s">
        <v>27</v>
      </c>
      <c r="J1420" t="s">
        <v>3</v>
      </c>
      <c r="K1420" t="s">
        <v>4</v>
      </c>
      <c r="L1420" t="s">
        <v>9</v>
      </c>
      <c r="M1420">
        <v>403</v>
      </c>
      <c r="N1420" t="s">
        <v>10</v>
      </c>
      <c r="O1420" s="2">
        <v>133.37</v>
      </c>
      <c r="P1420" s="2">
        <v>1</v>
      </c>
      <c r="Q1420" s="2">
        <f t="shared" si="154"/>
        <v>133.37</v>
      </c>
      <c r="R1420" s="2">
        <v>84.590000149999995</v>
      </c>
      <c r="S1420" s="2">
        <f t="shared" si="158"/>
        <v>48.77999985000001</v>
      </c>
      <c r="T1420" s="2">
        <f t="shared" si="159"/>
        <v>84.590000149999995</v>
      </c>
      <c r="U1420" t="str">
        <f t="shared" si="160"/>
        <v>Jan</v>
      </c>
    </row>
    <row r="1421" spans="1:21" x14ac:dyDescent="0.3">
      <c r="A1421">
        <v>63115</v>
      </c>
      <c r="B1421" s="1">
        <v>43475</v>
      </c>
      <c r="C1421" s="1" t="str">
        <f t="shared" si="155"/>
        <v>10-Jan-19</v>
      </c>
      <c r="D1421" s="1" t="str">
        <f t="shared" si="156"/>
        <v>Thursday</v>
      </c>
      <c r="E1421" s="1" t="str">
        <f t="shared" si="157"/>
        <v>Weekday</v>
      </c>
      <c r="F1421">
        <v>1240</v>
      </c>
      <c r="G1421" t="s">
        <v>357</v>
      </c>
      <c r="H1421" t="s">
        <v>892</v>
      </c>
      <c r="I1421" t="s">
        <v>2</v>
      </c>
      <c r="J1421" t="s">
        <v>3</v>
      </c>
      <c r="K1421" t="s">
        <v>44</v>
      </c>
      <c r="L1421" t="s">
        <v>42</v>
      </c>
      <c r="M1421">
        <v>365</v>
      </c>
      <c r="N1421" t="s">
        <v>10</v>
      </c>
      <c r="O1421" s="2">
        <v>94.75</v>
      </c>
      <c r="P1421" s="2">
        <v>4</v>
      </c>
      <c r="Q1421" s="2">
        <f t="shared" si="154"/>
        <v>379</v>
      </c>
      <c r="R1421" s="2">
        <v>122.2799988</v>
      </c>
      <c r="S1421" s="2">
        <f t="shared" si="158"/>
        <v>256.72000120000001</v>
      </c>
      <c r="T1421" s="2">
        <f t="shared" si="159"/>
        <v>30.5699997</v>
      </c>
      <c r="U1421" t="str">
        <f t="shared" si="160"/>
        <v>Jan</v>
      </c>
    </row>
    <row r="1422" spans="1:21" x14ac:dyDescent="0.3">
      <c r="A1422">
        <v>65249</v>
      </c>
      <c r="B1422" s="1">
        <v>43475</v>
      </c>
      <c r="C1422" s="1" t="str">
        <f t="shared" si="155"/>
        <v>10-Jan-19</v>
      </c>
      <c r="D1422" s="1" t="str">
        <f t="shared" si="156"/>
        <v>Thursday</v>
      </c>
      <c r="E1422" s="1" t="str">
        <f t="shared" si="157"/>
        <v>Weekday</v>
      </c>
      <c r="F1422">
        <v>2269</v>
      </c>
      <c r="G1422" t="s">
        <v>893</v>
      </c>
      <c r="H1422" t="s">
        <v>307</v>
      </c>
      <c r="I1422" t="s">
        <v>2</v>
      </c>
      <c r="J1422" t="s">
        <v>3</v>
      </c>
      <c r="K1422" t="s">
        <v>4</v>
      </c>
      <c r="L1422" t="s">
        <v>57</v>
      </c>
      <c r="M1422">
        <v>191</v>
      </c>
      <c r="N1422" t="s">
        <v>65</v>
      </c>
      <c r="O1422" s="2">
        <v>85</v>
      </c>
      <c r="P1422" s="2">
        <v>5</v>
      </c>
      <c r="Q1422" s="2">
        <f t="shared" si="154"/>
        <v>425</v>
      </c>
      <c r="R1422" s="2">
        <v>273.89999399999999</v>
      </c>
      <c r="S1422" s="2">
        <f t="shared" si="158"/>
        <v>151.10000600000001</v>
      </c>
      <c r="T1422" s="2">
        <f t="shared" si="159"/>
        <v>54.779998800000001</v>
      </c>
      <c r="U1422" t="str">
        <f t="shared" si="160"/>
        <v>Jan</v>
      </c>
    </row>
    <row r="1423" spans="1:21" x14ac:dyDescent="0.3">
      <c r="A1423">
        <v>50688</v>
      </c>
      <c r="B1423" s="1">
        <v>43474</v>
      </c>
      <c r="C1423" s="1" t="str">
        <f t="shared" si="155"/>
        <v>09-Jan-19</v>
      </c>
      <c r="D1423" s="1" t="str">
        <f t="shared" si="156"/>
        <v>Wednesday</v>
      </c>
      <c r="E1423" s="1" t="str">
        <f t="shared" si="157"/>
        <v>Weekday</v>
      </c>
      <c r="F1423">
        <v>11720</v>
      </c>
      <c r="G1423" t="s">
        <v>7</v>
      </c>
      <c r="H1423" t="s">
        <v>34</v>
      </c>
      <c r="I1423" t="s">
        <v>2</v>
      </c>
      <c r="J1423" t="s">
        <v>3</v>
      </c>
      <c r="K1423" t="s">
        <v>44</v>
      </c>
      <c r="L1423" t="s">
        <v>42</v>
      </c>
      <c r="M1423">
        <v>365</v>
      </c>
      <c r="N1423" t="s">
        <v>10</v>
      </c>
      <c r="O1423" s="2">
        <v>94.75</v>
      </c>
      <c r="P1423" s="2">
        <v>4</v>
      </c>
      <c r="Q1423" s="2">
        <f t="shared" si="154"/>
        <v>379</v>
      </c>
      <c r="R1423" s="2">
        <v>122.2799988</v>
      </c>
      <c r="S1423" s="2">
        <f t="shared" si="158"/>
        <v>256.72000120000001</v>
      </c>
      <c r="T1423" s="2">
        <f t="shared" si="159"/>
        <v>30.5699997</v>
      </c>
      <c r="U1423" t="str">
        <f t="shared" si="160"/>
        <v>Jan</v>
      </c>
    </row>
    <row r="1424" spans="1:21" x14ac:dyDescent="0.3">
      <c r="A1424">
        <v>50628</v>
      </c>
      <c r="B1424" s="1">
        <v>43474</v>
      </c>
      <c r="C1424" s="1" t="str">
        <f t="shared" si="155"/>
        <v>09-Jan-19</v>
      </c>
      <c r="D1424" s="1" t="str">
        <f t="shared" si="156"/>
        <v>Wednesday</v>
      </c>
      <c r="E1424" s="1" t="str">
        <f t="shared" si="157"/>
        <v>Weekday</v>
      </c>
      <c r="F1424">
        <v>8552</v>
      </c>
      <c r="G1424" t="s">
        <v>7</v>
      </c>
      <c r="H1424" t="s">
        <v>452</v>
      </c>
      <c r="I1424" t="s">
        <v>2</v>
      </c>
      <c r="J1424" t="s">
        <v>3</v>
      </c>
      <c r="K1424" t="s">
        <v>4</v>
      </c>
      <c r="L1424" t="s">
        <v>9</v>
      </c>
      <c r="M1424">
        <v>403</v>
      </c>
      <c r="N1424" t="s">
        <v>10</v>
      </c>
      <c r="O1424" s="2">
        <v>133.37</v>
      </c>
      <c r="P1424" s="2">
        <v>1</v>
      </c>
      <c r="Q1424" s="2">
        <f t="shared" si="154"/>
        <v>133.37</v>
      </c>
      <c r="R1424" s="2">
        <v>84.590000149999995</v>
      </c>
      <c r="S1424" s="2">
        <f t="shared" si="158"/>
        <v>48.77999985000001</v>
      </c>
      <c r="T1424" s="2">
        <f t="shared" si="159"/>
        <v>84.590000149999995</v>
      </c>
      <c r="U1424" t="str">
        <f t="shared" si="160"/>
        <v>Jan</v>
      </c>
    </row>
    <row r="1425" spans="1:21" x14ac:dyDescent="0.3">
      <c r="A1425">
        <v>65105</v>
      </c>
      <c r="B1425" s="1">
        <v>43473</v>
      </c>
      <c r="C1425" s="1" t="str">
        <f t="shared" si="155"/>
        <v>08-Jan-19</v>
      </c>
      <c r="D1425" s="1" t="str">
        <f t="shared" si="156"/>
        <v>Tuesday</v>
      </c>
      <c r="E1425" s="1" t="str">
        <f t="shared" si="157"/>
        <v>Weekday</v>
      </c>
      <c r="F1425">
        <v>5898</v>
      </c>
      <c r="G1425" t="s">
        <v>400</v>
      </c>
      <c r="H1425" t="s">
        <v>30</v>
      </c>
      <c r="I1425" t="s">
        <v>27</v>
      </c>
      <c r="J1425" t="s">
        <v>28</v>
      </c>
      <c r="K1425" t="s">
        <v>4</v>
      </c>
      <c r="L1425" t="s">
        <v>9</v>
      </c>
      <c r="M1425">
        <v>403</v>
      </c>
      <c r="N1425" t="s">
        <v>10</v>
      </c>
      <c r="O1425" s="2">
        <v>133.37</v>
      </c>
      <c r="P1425" s="2">
        <v>1</v>
      </c>
      <c r="Q1425" s="2">
        <f t="shared" si="154"/>
        <v>133.37</v>
      </c>
      <c r="R1425" s="2">
        <v>84.590000149999995</v>
      </c>
      <c r="S1425" s="2">
        <f t="shared" si="158"/>
        <v>48.77999985000001</v>
      </c>
      <c r="T1425" s="2">
        <f t="shared" si="159"/>
        <v>84.590000149999995</v>
      </c>
      <c r="U1425" t="str">
        <f t="shared" si="160"/>
        <v>Jan</v>
      </c>
    </row>
    <row r="1426" spans="1:21" x14ac:dyDescent="0.3">
      <c r="A1426">
        <v>65109</v>
      </c>
      <c r="B1426" s="1">
        <v>43473</v>
      </c>
      <c r="C1426" s="1" t="str">
        <f t="shared" si="155"/>
        <v>08-Jan-19</v>
      </c>
      <c r="D1426" s="1" t="str">
        <f t="shared" si="156"/>
        <v>Tuesday</v>
      </c>
      <c r="E1426" s="1" t="str">
        <f t="shared" si="157"/>
        <v>Weekday</v>
      </c>
      <c r="F1426">
        <v>8524</v>
      </c>
      <c r="G1426" t="s">
        <v>363</v>
      </c>
      <c r="H1426" t="s">
        <v>30</v>
      </c>
      <c r="I1426" t="s">
        <v>27</v>
      </c>
      <c r="J1426" t="s">
        <v>28</v>
      </c>
      <c r="K1426" t="s">
        <v>4</v>
      </c>
      <c r="L1426" t="s">
        <v>57</v>
      </c>
      <c r="M1426">
        <v>191</v>
      </c>
      <c r="N1426" t="s">
        <v>65</v>
      </c>
      <c r="O1426" s="2">
        <v>85</v>
      </c>
      <c r="P1426" s="2">
        <v>1</v>
      </c>
      <c r="Q1426" s="2">
        <f t="shared" si="154"/>
        <v>85</v>
      </c>
      <c r="R1426" s="2">
        <v>54.779998800000001</v>
      </c>
      <c r="S1426" s="2">
        <f t="shared" si="158"/>
        <v>30.220001199999999</v>
      </c>
      <c r="T1426" s="2">
        <f t="shared" si="159"/>
        <v>54.779998800000001</v>
      </c>
      <c r="U1426" t="str">
        <f t="shared" si="160"/>
        <v>Jan</v>
      </c>
    </row>
    <row r="1427" spans="1:21" x14ac:dyDescent="0.3">
      <c r="A1427">
        <v>50489</v>
      </c>
      <c r="B1427" s="1">
        <v>43472</v>
      </c>
      <c r="C1427" s="1" t="str">
        <f t="shared" si="155"/>
        <v>07-Jan-19</v>
      </c>
      <c r="D1427" s="1" t="str">
        <f t="shared" si="156"/>
        <v>Monday</v>
      </c>
      <c r="E1427" s="1" t="str">
        <f t="shared" si="157"/>
        <v>Weekday</v>
      </c>
      <c r="F1427">
        <v>4717</v>
      </c>
      <c r="G1427" t="s">
        <v>151</v>
      </c>
      <c r="H1427" t="s">
        <v>37</v>
      </c>
      <c r="I1427" t="s">
        <v>2</v>
      </c>
      <c r="J1427" t="s">
        <v>3</v>
      </c>
      <c r="K1427" t="s">
        <v>44</v>
      </c>
      <c r="L1427" t="s">
        <v>42</v>
      </c>
      <c r="M1427">
        <v>365</v>
      </c>
      <c r="N1427" t="s">
        <v>10</v>
      </c>
      <c r="O1427" s="2">
        <v>94.75</v>
      </c>
      <c r="P1427" s="2">
        <v>4</v>
      </c>
      <c r="Q1427" s="2">
        <f t="shared" si="154"/>
        <v>379</v>
      </c>
      <c r="R1427" s="2">
        <v>122.2799988</v>
      </c>
      <c r="S1427" s="2">
        <f t="shared" si="158"/>
        <v>256.72000120000001</v>
      </c>
      <c r="T1427" s="2">
        <f t="shared" si="159"/>
        <v>30.5699997</v>
      </c>
      <c r="U1427" t="str">
        <f t="shared" si="160"/>
        <v>Jan</v>
      </c>
    </row>
    <row r="1428" spans="1:21" x14ac:dyDescent="0.3">
      <c r="A1428">
        <v>71295</v>
      </c>
      <c r="B1428" s="1">
        <v>43471</v>
      </c>
      <c r="C1428" s="1" t="str">
        <f t="shared" si="155"/>
        <v>06-Jan-19</v>
      </c>
      <c r="D1428" s="1" t="str">
        <f t="shared" si="156"/>
        <v>Sunday</v>
      </c>
      <c r="E1428" s="1" t="str">
        <f t="shared" si="157"/>
        <v>Weekend</v>
      </c>
      <c r="F1428">
        <v>14848</v>
      </c>
      <c r="G1428" t="s">
        <v>697</v>
      </c>
      <c r="H1428" t="s">
        <v>146</v>
      </c>
      <c r="I1428" t="s">
        <v>27</v>
      </c>
      <c r="J1428" t="s">
        <v>28</v>
      </c>
      <c r="K1428" t="s">
        <v>4</v>
      </c>
      <c r="L1428" t="s">
        <v>64</v>
      </c>
      <c r="M1428">
        <v>1353</v>
      </c>
      <c r="N1428" t="s">
        <v>65</v>
      </c>
      <c r="O1428" s="2">
        <v>9.59</v>
      </c>
      <c r="P1428" s="2">
        <v>1</v>
      </c>
      <c r="Q1428" s="2">
        <f t="shared" si="154"/>
        <v>9.59</v>
      </c>
      <c r="R1428" s="2">
        <v>3.6100006100000002</v>
      </c>
      <c r="S1428" s="2">
        <f t="shared" si="158"/>
        <v>5.9799993899999997</v>
      </c>
      <c r="T1428" s="2">
        <f t="shared" si="159"/>
        <v>3.6100006100000002</v>
      </c>
      <c r="U1428" t="str">
        <f t="shared" si="160"/>
        <v>Jan</v>
      </c>
    </row>
    <row r="1429" spans="1:21" x14ac:dyDescent="0.3">
      <c r="A1429">
        <v>65011</v>
      </c>
      <c r="B1429" s="1">
        <v>43471</v>
      </c>
      <c r="C1429" s="1" t="str">
        <f t="shared" si="155"/>
        <v>06-Jan-19</v>
      </c>
      <c r="D1429" s="1" t="str">
        <f t="shared" si="156"/>
        <v>Sunday</v>
      </c>
      <c r="E1429" s="1" t="str">
        <f t="shared" si="157"/>
        <v>Weekend</v>
      </c>
      <c r="F1429">
        <v>2270</v>
      </c>
      <c r="G1429" t="s">
        <v>7</v>
      </c>
      <c r="H1429" t="s">
        <v>30</v>
      </c>
      <c r="I1429" t="s">
        <v>27</v>
      </c>
      <c r="J1429" t="s">
        <v>28</v>
      </c>
      <c r="K1429" t="s">
        <v>4</v>
      </c>
      <c r="L1429" t="s">
        <v>9</v>
      </c>
      <c r="M1429">
        <v>403</v>
      </c>
      <c r="N1429" t="s">
        <v>10</v>
      </c>
      <c r="O1429" s="2">
        <v>133.37</v>
      </c>
      <c r="P1429" s="2">
        <v>1</v>
      </c>
      <c r="Q1429" s="2">
        <f t="shared" si="154"/>
        <v>133.37</v>
      </c>
      <c r="R1429" s="2">
        <v>84.590000149999995</v>
      </c>
      <c r="S1429" s="2">
        <f t="shared" si="158"/>
        <v>48.77999985000001</v>
      </c>
      <c r="T1429" s="2">
        <f t="shared" si="159"/>
        <v>84.590000149999995</v>
      </c>
      <c r="U1429" t="str">
        <f t="shared" si="160"/>
        <v>Jan</v>
      </c>
    </row>
    <row r="1430" spans="1:21" x14ac:dyDescent="0.3">
      <c r="A1430">
        <v>62795</v>
      </c>
      <c r="B1430" s="1">
        <v>43470</v>
      </c>
      <c r="C1430" s="1" t="str">
        <f t="shared" si="155"/>
        <v>05-Jan-19</v>
      </c>
      <c r="D1430" s="1" t="str">
        <f t="shared" si="156"/>
        <v>Saturday</v>
      </c>
      <c r="E1430" s="1" t="str">
        <f t="shared" si="157"/>
        <v>Weekend</v>
      </c>
      <c r="F1430">
        <v>10308</v>
      </c>
      <c r="G1430" t="s">
        <v>7</v>
      </c>
      <c r="H1430" t="s">
        <v>30</v>
      </c>
      <c r="I1430" t="s">
        <v>27</v>
      </c>
      <c r="J1430" t="s">
        <v>28</v>
      </c>
      <c r="K1430" t="s">
        <v>4</v>
      </c>
      <c r="L1430" t="s">
        <v>9</v>
      </c>
      <c r="M1430">
        <v>403</v>
      </c>
      <c r="N1430" t="s">
        <v>10</v>
      </c>
      <c r="O1430" s="2">
        <v>133.37</v>
      </c>
      <c r="P1430" s="2">
        <v>1</v>
      </c>
      <c r="Q1430" s="2">
        <f t="shared" si="154"/>
        <v>133.37</v>
      </c>
      <c r="R1430" s="2">
        <v>84.590000149999995</v>
      </c>
      <c r="S1430" s="2">
        <f t="shared" si="158"/>
        <v>48.77999985000001</v>
      </c>
      <c r="T1430" s="2">
        <f t="shared" si="159"/>
        <v>84.590000149999995</v>
      </c>
      <c r="U1430" t="str">
        <f t="shared" si="160"/>
        <v>Jan</v>
      </c>
    </row>
    <row r="1431" spans="1:21" x14ac:dyDescent="0.3">
      <c r="A1431">
        <v>73221</v>
      </c>
      <c r="B1431" s="1">
        <v>43469</v>
      </c>
      <c r="C1431" s="1" t="str">
        <f t="shared" si="155"/>
        <v>04-Jan-19</v>
      </c>
      <c r="D1431" s="1" t="str">
        <f t="shared" si="156"/>
        <v>Friday</v>
      </c>
      <c r="E1431" s="1" t="str">
        <f t="shared" si="157"/>
        <v>Weekday</v>
      </c>
      <c r="F1431">
        <v>16774</v>
      </c>
      <c r="G1431" t="s">
        <v>590</v>
      </c>
      <c r="H1431" t="s">
        <v>516</v>
      </c>
      <c r="I1431" t="s">
        <v>2</v>
      </c>
      <c r="J1431" t="s">
        <v>3</v>
      </c>
      <c r="K1431" t="s">
        <v>4</v>
      </c>
      <c r="L1431" t="s">
        <v>13</v>
      </c>
      <c r="M1431">
        <v>1360</v>
      </c>
      <c r="N1431" t="s">
        <v>14</v>
      </c>
      <c r="O1431" s="2">
        <v>370</v>
      </c>
      <c r="P1431" s="2">
        <v>1</v>
      </c>
      <c r="Q1431" s="2">
        <f t="shared" si="154"/>
        <v>370</v>
      </c>
      <c r="R1431" s="2">
        <v>249.0899963</v>
      </c>
      <c r="S1431" s="2">
        <f t="shared" si="158"/>
        <v>120.9100037</v>
      </c>
      <c r="T1431" s="2">
        <f t="shared" si="159"/>
        <v>249.0899963</v>
      </c>
      <c r="U1431" t="str">
        <f t="shared" si="160"/>
        <v>Jan</v>
      </c>
    </row>
    <row r="1432" spans="1:21" x14ac:dyDescent="0.3">
      <c r="A1432">
        <v>71080</v>
      </c>
      <c r="B1432" s="1">
        <v>43468</v>
      </c>
      <c r="C1432" s="1" t="str">
        <f t="shared" si="155"/>
        <v>03-Jan-19</v>
      </c>
      <c r="D1432" s="1" t="str">
        <f t="shared" si="156"/>
        <v>Thursday</v>
      </c>
      <c r="E1432" s="1" t="str">
        <f t="shared" si="157"/>
        <v>Weekday</v>
      </c>
      <c r="F1432">
        <v>14633</v>
      </c>
      <c r="G1432" t="s">
        <v>894</v>
      </c>
      <c r="H1432" t="s">
        <v>696</v>
      </c>
      <c r="I1432" t="s">
        <v>27</v>
      </c>
      <c r="J1432" t="s">
        <v>28</v>
      </c>
      <c r="K1432" t="s">
        <v>4</v>
      </c>
      <c r="L1432" t="s">
        <v>545</v>
      </c>
      <c r="M1432">
        <v>1352</v>
      </c>
      <c r="N1432" t="s">
        <v>14</v>
      </c>
      <c r="O1432" s="2">
        <v>669.99</v>
      </c>
      <c r="P1432" s="2">
        <v>1</v>
      </c>
      <c r="Q1432" s="2">
        <f t="shared" si="154"/>
        <v>669.99</v>
      </c>
      <c r="R1432" s="2">
        <v>450.58000183000001</v>
      </c>
      <c r="S1432" s="2">
        <f t="shared" si="158"/>
        <v>219.40999816999999</v>
      </c>
      <c r="T1432" s="2">
        <f t="shared" si="159"/>
        <v>450.58000183000001</v>
      </c>
      <c r="U1432" t="str">
        <f t="shared" si="160"/>
        <v>Jan</v>
      </c>
    </row>
    <row r="1433" spans="1:21" x14ac:dyDescent="0.3">
      <c r="A1433">
        <v>71092</v>
      </c>
      <c r="B1433" s="1">
        <v>43468</v>
      </c>
      <c r="C1433" s="1" t="str">
        <f t="shared" si="155"/>
        <v>03-Jan-19</v>
      </c>
      <c r="D1433" s="1" t="str">
        <f t="shared" si="156"/>
        <v>Thursday</v>
      </c>
      <c r="E1433" s="1" t="str">
        <f t="shared" si="157"/>
        <v>Weekday</v>
      </c>
      <c r="F1433">
        <v>14645</v>
      </c>
      <c r="G1433" t="s">
        <v>895</v>
      </c>
      <c r="H1433" t="s">
        <v>696</v>
      </c>
      <c r="I1433" t="s">
        <v>27</v>
      </c>
      <c r="J1433" t="s">
        <v>28</v>
      </c>
      <c r="K1433" t="s">
        <v>4</v>
      </c>
      <c r="L1433" t="s">
        <v>545</v>
      </c>
      <c r="M1433">
        <v>1352</v>
      </c>
      <c r="N1433" t="s">
        <v>14</v>
      </c>
      <c r="O1433" s="2">
        <v>669.99</v>
      </c>
      <c r="P1433" s="2">
        <v>1</v>
      </c>
      <c r="Q1433" s="2">
        <f t="shared" si="154"/>
        <v>669.99</v>
      </c>
      <c r="R1433" s="2">
        <v>450.58000183000001</v>
      </c>
      <c r="S1433" s="2">
        <f t="shared" si="158"/>
        <v>219.40999816999999</v>
      </c>
      <c r="T1433" s="2">
        <f t="shared" si="159"/>
        <v>450.58000183000001</v>
      </c>
      <c r="U1433" t="str">
        <f t="shared" si="160"/>
        <v>Jan</v>
      </c>
    </row>
    <row r="1434" spans="1:21" x14ac:dyDescent="0.3">
      <c r="A1434">
        <v>73097</v>
      </c>
      <c r="B1434" s="1">
        <v>43468</v>
      </c>
      <c r="C1434" s="1" t="str">
        <f t="shared" si="155"/>
        <v>03-Jan-19</v>
      </c>
      <c r="D1434" s="1" t="str">
        <f t="shared" si="156"/>
        <v>Thursday</v>
      </c>
      <c r="E1434" s="1" t="str">
        <f t="shared" si="157"/>
        <v>Weekday</v>
      </c>
      <c r="F1434">
        <v>16650</v>
      </c>
      <c r="G1434" t="s">
        <v>896</v>
      </c>
      <c r="H1434" t="s">
        <v>63</v>
      </c>
      <c r="I1434" t="s">
        <v>27</v>
      </c>
      <c r="J1434" t="s">
        <v>3</v>
      </c>
      <c r="K1434" t="s">
        <v>4</v>
      </c>
      <c r="L1434" t="s">
        <v>13</v>
      </c>
      <c r="M1434">
        <v>1360</v>
      </c>
      <c r="N1434" t="s">
        <v>14</v>
      </c>
      <c r="O1434" s="2">
        <v>370</v>
      </c>
      <c r="P1434" s="2">
        <v>1</v>
      </c>
      <c r="Q1434" s="2">
        <f t="shared" si="154"/>
        <v>370</v>
      </c>
      <c r="R1434" s="2">
        <v>249.0899963</v>
      </c>
      <c r="S1434" s="2">
        <f t="shared" si="158"/>
        <v>120.9100037</v>
      </c>
      <c r="T1434" s="2">
        <f t="shared" si="159"/>
        <v>249.0899963</v>
      </c>
      <c r="U1434" t="str">
        <f t="shared" si="160"/>
        <v>Jan</v>
      </c>
    </row>
    <row r="1435" spans="1:21" x14ac:dyDescent="0.3">
      <c r="A1435">
        <v>50213</v>
      </c>
      <c r="B1435" s="1">
        <v>43467</v>
      </c>
      <c r="C1435" s="1" t="str">
        <f t="shared" si="155"/>
        <v>02-Jan-19</v>
      </c>
      <c r="D1435" s="1" t="str">
        <f t="shared" si="156"/>
        <v>Wednesday</v>
      </c>
      <c r="E1435" s="1" t="str">
        <f t="shared" si="157"/>
        <v>Weekday</v>
      </c>
      <c r="F1435">
        <v>3405</v>
      </c>
      <c r="G1435" t="s">
        <v>753</v>
      </c>
      <c r="H1435" t="s">
        <v>30</v>
      </c>
      <c r="I1435" t="s">
        <v>27</v>
      </c>
      <c r="J1435" t="s">
        <v>3</v>
      </c>
      <c r="K1435" t="s">
        <v>4</v>
      </c>
      <c r="L1435" t="s">
        <v>42</v>
      </c>
      <c r="M1435">
        <v>365</v>
      </c>
      <c r="N1435" t="s">
        <v>10</v>
      </c>
      <c r="O1435" s="2">
        <v>94.75</v>
      </c>
      <c r="P1435" s="2">
        <v>1</v>
      </c>
      <c r="Q1435" s="2">
        <f t="shared" si="154"/>
        <v>94.75</v>
      </c>
      <c r="R1435" s="2">
        <v>30.5699997</v>
      </c>
      <c r="S1435" s="2">
        <f t="shared" si="158"/>
        <v>64.180000300000003</v>
      </c>
      <c r="T1435" s="2">
        <f t="shared" si="159"/>
        <v>30.5699997</v>
      </c>
      <c r="U1435" t="str">
        <f t="shared" si="160"/>
        <v>Jan</v>
      </c>
    </row>
    <row r="1436" spans="1:21" x14ac:dyDescent="0.3">
      <c r="A1436">
        <v>73098</v>
      </c>
      <c r="B1436" s="1">
        <v>43467</v>
      </c>
      <c r="C1436" s="1" t="str">
        <f t="shared" si="155"/>
        <v>02-Jan-19</v>
      </c>
      <c r="D1436" s="1" t="str">
        <f t="shared" si="156"/>
        <v>Wednesday</v>
      </c>
      <c r="E1436" s="1" t="str">
        <f t="shared" si="157"/>
        <v>Weekday</v>
      </c>
      <c r="F1436">
        <v>16651</v>
      </c>
      <c r="G1436" t="s">
        <v>586</v>
      </c>
      <c r="H1436" t="s">
        <v>22</v>
      </c>
      <c r="I1436" t="s">
        <v>2</v>
      </c>
      <c r="J1436" t="s">
        <v>3</v>
      </c>
      <c r="K1436" t="s">
        <v>4</v>
      </c>
      <c r="L1436" t="s">
        <v>13</v>
      </c>
      <c r="M1436">
        <v>1360</v>
      </c>
      <c r="N1436" t="s">
        <v>14</v>
      </c>
      <c r="O1436" s="2">
        <v>370</v>
      </c>
      <c r="P1436" s="2">
        <v>1</v>
      </c>
      <c r="Q1436" s="2">
        <f t="shared" si="154"/>
        <v>370</v>
      </c>
      <c r="R1436" s="2">
        <v>249.0899963</v>
      </c>
      <c r="S1436" s="2">
        <f t="shared" si="158"/>
        <v>120.9100037</v>
      </c>
      <c r="T1436" s="2">
        <f t="shared" si="159"/>
        <v>249.0899963</v>
      </c>
      <c r="U1436" t="str">
        <f t="shared" si="160"/>
        <v>Jan</v>
      </c>
    </row>
    <row r="1437" spans="1:21" x14ac:dyDescent="0.3">
      <c r="A1437">
        <v>73099</v>
      </c>
      <c r="B1437" s="1">
        <v>43466</v>
      </c>
      <c r="C1437" s="1" t="str">
        <f t="shared" si="155"/>
        <v>01-Jan-19</v>
      </c>
      <c r="D1437" s="1" t="str">
        <f t="shared" si="156"/>
        <v>Tuesday</v>
      </c>
      <c r="E1437" s="1" t="str">
        <f t="shared" si="157"/>
        <v>Weekday</v>
      </c>
      <c r="F1437">
        <v>16652</v>
      </c>
      <c r="G1437" t="s">
        <v>897</v>
      </c>
      <c r="H1437" t="s">
        <v>217</v>
      </c>
      <c r="I1437" t="s">
        <v>2</v>
      </c>
      <c r="J1437" t="s">
        <v>3</v>
      </c>
      <c r="K1437" t="s">
        <v>4</v>
      </c>
      <c r="L1437" t="s">
        <v>13</v>
      </c>
      <c r="M1437">
        <v>1360</v>
      </c>
      <c r="N1437" t="s">
        <v>14</v>
      </c>
      <c r="O1437" s="2">
        <v>370</v>
      </c>
      <c r="P1437" s="2">
        <v>1</v>
      </c>
      <c r="Q1437" s="2">
        <f t="shared" si="154"/>
        <v>370</v>
      </c>
      <c r="R1437" s="2">
        <v>249.0899963</v>
      </c>
      <c r="S1437" s="2">
        <f t="shared" si="158"/>
        <v>120.9100037</v>
      </c>
      <c r="T1437" s="2">
        <f t="shared" si="159"/>
        <v>249.0899963</v>
      </c>
      <c r="U1437" t="str">
        <f t="shared" si="160"/>
        <v>Jan</v>
      </c>
    </row>
    <row r="1438" spans="1:21" x14ac:dyDescent="0.3">
      <c r="A1438">
        <v>51168</v>
      </c>
      <c r="B1438" s="1">
        <v>43466</v>
      </c>
      <c r="C1438" s="1" t="str">
        <f t="shared" si="155"/>
        <v>01-Jan-19</v>
      </c>
      <c r="D1438" s="1" t="str">
        <f t="shared" si="156"/>
        <v>Tuesday</v>
      </c>
      <c r="E1438" s="1" t="str">
        <f t="shared" si="157"/>
        <v>Weekday</v>
      </c>
      <c r="F1438">
        <v>8050</v>
      </c>
      <c r="G1438" t="s">
        <v>7</v>
      </c>
      <c r="H1438" t="s">
        <v>538</v>
      </c>
      <c r="I1438" t="s">
        <v>2</v>
      </c>
      <c r="J1438" t="s">
        <v>3</v>
      </c>
      <c r="K1438" t="s">
        <v>4</v>
      </c>
      <c r="L1438" t="s">
        <v>85</v>
      </c>
      <c r="M1438">
        <v>502</v>
      </c>
      <c r="N1438" t="s">
        <v>65</v>
      </c>
      <c r="O1438" s="2">
        <v>65</v>
      </c>
      <c r="P1438" s="2">
        <v>4</v>
      </c>
      <c r="Q1438" s="2">
        <f t="shared" si="154"/>
        <v>260</v>
      </c>
      <c r="R1438" s="2">
        <v>134.39999388000001</v>
      </c>
      <c r="S1438" s="2">
        <f t="shared" si="158"/>
        <v>125.60000611999999</v>
      </c>
      <c r="T1438" s="2">
        <f t="shared" si="159"/>
        <v>33.599998470000003</v>
      </c>
      <c r="U1438" t="str">
        <f t="shared" si="160"/>
        <v>Jan</v>
      </c>
    </row>
    <row r="1439" spans="1:21" x14ac:dyDescent="0.3">
      <c r="A1439">
        <v>50054</v>
      </c>
      <c r="B1439" s="1">
        <v>43465</v>
      </c>
      <c r="C1439" s="1" t="str">
        <f t="shared" si="155"/>
        <v>31-Dec-18</v>
      </c>
      <c r="D1439" s="1" t="str">
        <f t="shared" si="156"/>
        <v>Monday</v>
      </c>
      <c r="E1439" s="1" t="str">
        <f t="shared" si="157"/>
        <v>Weekday</v>
      </c>
      <c r="F1439">
        <v>1362</v>
      </c>
      <c r="G1439" t="s">
        <v>7</v>
      </c>
      <c r="H1439" t="s">
        <v>36</v>
      </c>
      <c r="I1439" t="s">
        <v>27</v>
      </c>
      <c r="J1439" t="s">
        <v>3</v>
      </c>
      <c r="K1439" t="s">
        <v>4</v>
      </c>
      <c r="L1439" t="s">
        <v>85</v>
      </c>
      <c r="M1439">
        <v>502</v>
      </c>
      <c r="N1439" t="s">
        <v>65</v>
      </c>
      <c r="O1439" s="2">
        <v>65</v>
      </c>
      <c r="P1439" s="2">
        <v>2</v>
      </c>
      <c r="Q1439" s="2">
        <f t="shared" si="154"/>
        <v>130</v>
      </c>
      <c r="R1439" s="2">
        <v>67.199996940000005</v>
      </c>
      <c r="S1439" s="2">
        <f t="shared" si="158"/>
        <v>62.800003059999995</v>
      </c>
      <c r="T1439" s="2">
        <f t="shared" si="159"/>
        <v>33.599998470000003</v>
      </c>
      <c r="U1439" t="str">
        <f t="shared" si="160"/>
        <v>Dec</v>
      </c>
    </row>
    <row r="1440" spans="1:21" x14ac:dyDescent="0.3">
      <c r="A1440">
        <v>73100</v>
      </c>
      <c r="B1440" s="1">
        <v>43465</v>
      </c>
      <c r="C1440" s="1" t="str">
        <f t="shared" si="155"/>
        <v>31-Dec-18</v>
      </c>
      <c r="D1440" s="1" t="str">
        <f t="shared" si="156"/>
        <v>Monday</v>
      </c>
      <c r="E1440" s="1" t="str">
        <f t="shared" si="157"/>
        <v>Weekday</v>
      </c>
      <c r="F1440">
        <v>16653</v>
      </c>
      <c r="G1440" t="s">
        <v>523</v>
      </c>
      <c r="H1440" t="s">
        <v>898</v>
      </c>
      <c r="I1440" t="s">
        <v>2</v>
      </c>
      <c r="J1440" t="s">
        <v>3</v>
      </c>
      <c r="K1440" t="s">
        <v>4</v>
      </c>
      <c r="L1440" t="s">
        <v>13</v>
      </c>
      <c r="M1440">
        <v>1360</v>
      </c>
      <c r="N1440" t="s">
        <v>14</v>
      </c>
      <c r="O1440" s="2">
        <v>370</v>
      </c>
      <c r="P1440" s="2">
        <v>1</v>
      </c>
      <c r="Q1440" s="2">
        <f t="shared" si="154"/>
        <v>370</v>
      </c>
      <c r="R1440" s="2">
        <v>249.0899963</v>
      </c>
      <c r="S1440" s="2">
        <f t="shared" si="158"/>
        <v>120.9100037</v>
      </c>
      <c r="T1440" s="2">
        <f t="shared" si="159"/>
        <v>249.0899963</v>
      </c>
      <c r="U1440" t="str">
        <f t="shared" si="160"/>
        <v>Dec</v>
      </c>
    </row>
    <row r="1441" spans="1:21" x14ac:dyDescent="0.3">
      <c r="A1441">
        <v>49825</v>
      </c>
      <c r="B1441" s="1">
        <v>43462</v>
      </c>
      <c r="C1441" s="1" t="str">
        <f t="shared" si="155"/>
        <v>28-Dec-18</v>
      </c>
      <c r="D1441" s="1" t="str">
        <f t="shared" si="156"/>
        <v>Friday</v>
      </c>
      <c r="E1441" s="1" t="str">
        <f t="shared" si="157"/>
        <v>Weekday</v>
      </c>
      <c r="F1441">
        <v>3518</v>
      </c>
      <c r="G1441" t="s">
        <v>7</v>
      </c>
      <c r="H1441" t="s">
        <v>899</v>
      </c>
      <c r="I1441" t="s">
        <v>2</v>
      </c>
      <c r="J1441" t="s">
        <v>3</v>
      </c>
      <c r="K1441" t="s">
        <v>4</v>
      </c>
      <c r="L1441" t="s">
        <v>85</v>
      </c>
      <c r="M1441">
        <v>502</v>
      </c>
      <c r="N1441" t="s">
        <v>65</v>
      </c>
      <c r="O1441" s="2">
        <v>65</v>
      </c>
      <c r="P1441" s="2">
        <v>4</v>
      </c>
      <c r="Q1441" s="2">
        <f t="shared" si="154"/>
        <v>260</v>
      </c>
      <c r="R1441" s="2">
        <v>134.39999388000001</v>
      </c>
      <c r="S1441" s="2">
        <f t="shared" si="158"/>
        <v>125.60000611999999</v>
      </c>
      <c r="T1441" s="2">
        <f t="shared" si="159"/>
        <v>33.599998470000003</v>
      </c>
      <c r="U1441" t="str">
        <f t="shared" si="160"/>
        <v>Dec</v>
      </c>
    </row>
    <row r="1442" spans="1:21" x14ac:dyDescent="0.3">
      <c r="A1442">
        <v>30267</v>
      </c>
      <c r="B1442" s="1">
        <v>43462</v>
      </c>
      <c r="C1442" s="1" t="str">
        <f t="shared" si="155"/>
        <v>28-Dec-18</v>
      </c>
      <c r="D1442" s="1" t="str">
        <f t="shared" si="156"/>
        <v>Friday</v>
      </c>
      <c r="E1442" s="1" t="str">
        <f t="shared" si="157"/>
        <v>Weekday</v>
      </c>
      <c r="F1442">
        <v>8612</v>
      </c>
      <c r="G1442" t="s">
        <v>7</v>
      </c>
      <c r="H1442" t="s">
        <v>885</v>
      </c>
      <c r="I1442" t="s">
        <v>2</v>
      </c>
      <c r="J1442" t="s">
        <v>3</v>
      </c>
      <c r="K1442" t="s">
        <v>4</v>
      </c>
      <c r="L1442" t="s">
        <v>85</v>
      </c>
      <c r="M1442">
        <v>502</v>
      </c>
      <c r="N1442" t="s">
        <v>65</v>
      </c>
      <c r="O1442" s="2">
        <v>65</v>
      </c>
      <c r="P1442" s="2">
        <v>2</v>
      </c>
      <c r="Q1442" s="2">
        <f t="shared" si="154"/>
        <v>130</v>
      </c>
      <c r="R1442" s="2">
        <v>67.199996940000005</v>
      </c>
      <c r="S1442" s="2">
        <f t="shared" si="158"/>
        <v>62.800003059999995</v>
      </c>
      <c r="T1442" s="2">
        <f t="shared" si="159"/>
        <v>33.599998470000003</v>
      </c>
      <c r="U1442" t="str">
        <f t="shared" si="160"/>
        <v>Dec</v>
      </c>
    </row>
    <row r="1443" spans="1:21" x14ac:dyDescent="0.3">
      <c r="A1443">
        <v>20755</v>
      </c>
      <c r="B1443" s="1">
        <v>43461</v>
      </c>
      <c r="C1443" s="1" t="str">
        <f t="shared" si="155"/>
        <v>27-Dec-18</v>
      </c>
      <c r="D1443" s="1" t="str">
        <f t="shared" si="156"/>
        <v>Thursday</v>
      </c>
      <c r="E1443" s="1" t="str">
        <f t="shared" si="157"/>
        <v>Weekday</v>
      </c>
      <c r="F1443">
        <v>640</v>
      </c>
      <c r="G1443" t="s">
        <v>7</v>
      </c>
      <c r="H1443" t="s">
        <v>15</v>
      </c>
      <c r="I1443" t="s">
        <v>2</v>
      </c>
      <c r="J1443" t="s">
        <v>3</v>
      </c>
      <c r="K1443" t="s">
        <v>4</v>
      </c>
      <c r="L1443" t="s">
        <v>85</v>
      </c>
      <c r="M1443">
        <v>502</v>
      </c>
      <c r="N1443" t="s">
        <v>65</v>
      </c>
      <c r="O1443" s="2">
        <v>65</v>
      </c>
      <c r="P1443" s="2">
        <v>2</v>
      </c>
      <c r="Q1443" s="2">
        <f t="shared" si="154"/>
        <v>130</v>
      </c>
      <c r="R1443" s="2">
        <v>67.199996940000005</v>
      </c>
      <c r="S1443" s="2">
        <f t="shared" si="158"/>
        <v>62.800003059999995</v>
      </c>
      <c r="T1443" s="2">
        <f t="shared" si="159"/>
        <v>33.599998470000003</v>
      </c>
      <c r="U1443" t="str">
        <f t="shared" si="160"/>
        <v>Dec</v>
      </c>
    </row>
    <row r="1444" spans="1:21" x14ac:dyDescent="0.3">
      <c r="A1444">
        <v>29862</v>
      </c>
      <c r="B1444" s="1">
        <v>43460</v>
      </c>
      <c r="C1444" s="1" t="str">
        <f t="shared" si="155"/>
        <v>26-Dec-18</v>
      </c>
      <c r="D1444" s="1" t="str">
        <f t="shared" si="156"/>
        <v>Wednesday</v>
      </c>
      <c r="E1444" s="1" t="str">
        <f t="shared" si="157"/>
        <v>Weekday</v>
      </c>
      <c r="F1444">
        <v>1144</v>
      </c>
      <c r="G1444" t="s">
        <v>11</v>
      </c>
      <c r="H1444" t="s">
        <v>50</v>
      </c>
      <c r="I1444" t="s">
        <v>2</v>
      </c>
      <c r="J1444" t="s">
        <v>3</v>
      </c>
      <c r="K1444" t="s">
        <v>4</v>
      </c>
      <c r="L1444" t="s">
        <v>85</v>
      </c>
      <c r="M1444">
        <v>502</v>
      </c>
      <c r="N1444" t="s">
        <v>65</v>
      </c>
      <c r="O1444" s="2">
        <v>65</v>
      </c>
      <c r="P1444" s="2">
        <v>2</v>
      </c>
      <c r="Q1444" s="2">
        <f t="shared" si="154"/>
        <v>130</v>
      </c>
      <c r="R1444" s="2">
        <v>67.199996940000005</v>
      </c>
      <c r="S1444" s="2">
        <f t="shared" si="158"/>
        <v>62.800003059999995</v>
      </c>
      <c r="T1444" s="2">
        <f t="shared" si="159"/>
        <v>33.599998470000003</v>
      </c>
      <c r="U1444" t="str">
        <f t="shared" si="160"/>
        <v>Dec</v>
      </c>
    </row>
    <row r="1445" spans="1:21" x14ac:dyDescent="0.3">
      <c r="A1445">
        <v>22612</v>
      </c>
      <c r="B1445" s="1">
        <v>43459</v>
      </c>
      <c r="C1445" s="1" t="str">
        <f t="shared" si="155"/>
        <v>25-Dec-18</v>
      </c>
      <c r="D1445" s="1" t="str">
        <f t="shared" si="156"/>
        <v>Tuesday</v>
      </c>
      <c r="E1445" s="1" t="str">
        <f t="shared" si="157"/>
        <v>Weekday</v>
      </c>
      <c r="F1445">
        <v>11675</v>
      </c>
      <c r="G1445" t="s">
        <v>7</v>
      </c>
      <c r="H1445" t="s">
        <v>34</v>
      </c>
      <c r="I1445" t="s">
        <v>2</v>
      </c>
      <c r="J1445" t="s">
        <v>3</v>
      </c>
      <c r="K1445" t="s">
        <v>4</v>
      </c>
      <c r="L1445" t="s">
        <v>109</v>
      </c>
      <c r="M1445">
        <v>627</v>
      </c>
      <c r="N1445" t="s">
        <v>6</v>
      </c>
      <c r="O1445" s="2">
        <v>165</v>
      </c>
      <c r="P1445" s="2">
        <v>2</v>
      </c>
      <c r="Q1445" s="2">
        <f t="shared" si="154"/>
        <v>330</v>
      </c>
      <c r="R1445" s="2">
        <v>245.4600068</v>
      </c>
      <c r="S1445" s="2">
        <f t="shared" si="158"/>
        <v>84.539993199999998</v>
      </c>
      <c r="T1445" s="2">
        <f t="shared" si="159"/>
        <v>122.7300034</v>
      </c>
      <c r="U1445" t="str">
        <f t="shared" si="160"/>
        <v>Dec</v>
      </c>
    </row>
    <row r="1446" spans="1:21" x14ac:dyDescent="0.3">
      <c r="A1446">
        <v>45418</v>
      </c>
      <c r="B1446" s="1">
        <v>43458</v>
      </c>
      <c r="C1446" s="1" t="str">
        <f t="shared" si="155"/>
        <v>24-Dec-18</v>
      </c>
      <c r="D1446" s="1" t="str">
        <f t="shared" si="156"/>
        <v>Monday</v>
      </c>
      <c r="E1446" s="1" t="str">
        <f t="shared" si="157"/>
        <v>Weekday</v>
      </c>
      <c r="F1446">
        <v>9011</v>
      </c>
      <c r="G1446" t="s">
        <v>7</v>
      </c>
      <c r="H1446" t="s">
        <v>39</v>
      </c>
      <c r="I1446" t="s">
        <v>27</v>
      </c>
      <c r="J1446" t="s">
        <v>3</v>
      </c>
      <c r="K1446" t="s">
        <v>4</v>
      </c>
      <c r="L1446" t="s">
        <v>31</v>
      </c>
      <c r="M1446">
        <v>957</v>
      </c>
      <c r="N1446" t="s">
        <v>32</v>
      </c>
      <c r="O1446" s="2">
        <v>80</v>
      </c>
      <c r="P1446" s="2">
        <v>1</v>
      </c>
      <c r="Q1446" s="2">
        <f t="shared" si="154"/>
        <v>80</v>
      </c>
      <c r="R1446" s="2">
        <v>47.430000309999997</v>
      </c>
      <c r="S1446" s="2">
        <f t="shared" si="158"/>
        <v>32.569999690000003</v>
      </c>
      <c r="T1446" s="2">
        <f t="shared" si="159"/>
        <v>47.430000309999997</v>
      </c>
      <c r="U1446" t="str">
        <f t="shared" si="160"/>
        <v>Dec</v>
      </c>
    </row>
    <row r="1447" spans="1:21" x14ac:dyDescent="0.3">
      <c r="A1447">
        <v>23751</v>
      </c>
      <c r="B1447" s="1">
        <v>43458</v>
      </c>
      <c r="C1447" s="1" t="str">
        <f t="shared" si="155"/>
        <v>24-Dec-18</v>
      </c>
      <c r="D1447" s="1" t="str">
        <f t="shared" si="156"/>
        <v>Monday</v>
      </c>
      <c r="E1447" s="1" t="str">
        <f t="shared" si="157"/>
        <v>Weekday</v>
      </c>
      <c r="F1447">
        <v>2292</v>
      </c>
      <c r="G1447" t="s">
        <v>7</v>
      </c>
      <c r="H1447" t="s">
        <v>795</v>
      </c>
      <c r="I1447" t="s">
        <v>2</v>
      </c>
      <c r="J1447" t="s">
        <v>3</v>
      </c>
      <c r="K1447" t="s">
        <v>44</v>
      </c>
      <c r="L1447" t="s">
        <v>109</v>
      </c>
      <c r="M1447">
        <v>627</v>
      </c>
      <c r="N1447" t="s">
        <v>6</v>
      </c>
      <c r="O1447" s="2">
        <v>165</v>
      </c>
      <c r="P1447" s="2">
        <v>2</v>
      </c>
      <c r="Q1447" s="2">
        <f t="shared" si="154"/>
        <v>330</v>
      </c>
      <c r="R1447" s="2">
        <v>245.4600068</v>
      </c>
      <c r="S1447" s="2">
        <f t="shared" si="158"/>
        <v>84.539993199999998</v>
      </c>
      <c r="T1447" s="2">
        <f t="shared" si="159"/>
        <v>122.7300034</v>
      </c>
      <c r="U1447" t="str">
        <f t="shared" si="160"/>
        <v>Dec</v>
      </c>
    </row>
    <row r="1448" spans="1:21" x14ac:dyDescent="0.3">
      <c r="A1448">
        <v>22926</v>
      </c>
      <c r="B1448" s="1">
        <v>43457</v>
      </c>
      <c r="C1448" s="1" t="str">
        <f t="shared" si="155"/>
        <v>23-Dec-18</v>
      </c>
      <c r="D1448" s="1" t="str">
        <f t="shared" si="156"/>
        <v>Sunday</v>
      </c>
      <c r="E1448" s="1" t="str">
        <f t="shared" si="157"/>
        <v>Weekend</v>
      </c>
      <c r="F1448">
        <v>7101</v>
      </c>
      <c r="G1448" t="s">
        <v>7</v>
      </c>
      <c r="H1448" t="s">
        <v>30</v>
      </c>
      <c r="I1448" t="s">
        <v>27</v>
      </c>
      <c r="J1448" t="s">
        <v>28</v>
      </c>
      <c r="K1448" t="s">
        <v>44</v>
      </c>
      <c r="L1448" t="s">
        <v>85</v>
      </c>
      <c r="M1448">
        <v>502</v>
      </c>
      <c r="N1448" t="s">
        <v>65</v>
      </c>
      <c r="O1448" s="2">
        <v>65</v>
      </c>
      <c r="P1448" s="2">
        <v>5</v>
      </c>
      <c r="Q1448" s="2">
        <f t="shared" si="154"/>
        <v>325</v>
      </c>
      <c r="R1448" s="2">
        <v>167.99999235000001</v>
      </c>
      <c r="S1448" s="2">
        <f t="shared" si="158"/>
        <v>157.00000764999999</v>
      </c>
      <c r="T1448" s="2">
        <f t="shared" si="159"/>
        <v>33.599998470000003</v>
      </c>
      <c r="U1448" t="str">
        <f t="shared" si="160"/>
        <v>Dec</v>
      </c>
    </row>
    <row r="1449" spans="1:21" x14ac:dyDescent="0.3">
      <c r="A1449">
        <v>49075</v>
      </c>
      <c r="B1449" s="1">
        <v>43457</v>
      </c>
      <c r="C1449" s="1" t="str">
        <f t="shared" si="155"/>
        <v>23-Dec-18</v>
      </c>
      <c r="D1449" s="1" t="str">
        <f t="shared" si="156"/>
        <v>Sunday</v>
      </c>
      <c r="E1449" s="1" t="str">
        <f t="shared" si="157"/>
        <v>Weekend</v>
      </c>
      <c r="F1449">
        <v>2805</v>
      </c>
      <c r="G1449" t="s">
        <v>7</v>
      </c>
      <c r="H1449" t="s">
        <v>103</v>
      </c>
      <c r="I1449" t="s">
        <v>2</v>
      </c>
      <c r="J1449" t="s">
        <v>3</v>
      </c>
      <c r="K1449" t="s">
        <v>44</v>
      </c>
      <c r="L1449" t="s">
        <v>85</v>
      </c>
      <c r="M1449">
        <v>502</v>
      </c>
      <c r="N1449" t="s">
        <v>65</v>
      </c>
      <c r="O1449" s="2">
        <v>65</v>
      </c>
      <c r="P1449" s="2">
        <v>3</v>
      </c>
      <c r="Q1449" s="2">
        <f t="shared" si="154"/>
        <v>195</v>
      </c>
      <c r="R1449" s="2">
        <v>100.79999541000001</v>
      </c>
      <c r="S1449" s="2">
        <f t="shared" si="158"/>
        <v>94.200004589999992</v>
      </c>
      <c r="T1449" s="2">
        <f t="shared" si="159"/>
        <v>33.599998470000003</v>
      </c>
      <c r="U1449" t="str">
        <f t="shared" si="160"/>
        <v>Dec</v>
      </c>
    </row>
    <row r="1450" spans="1:21" x14ac:dyDescent="0.3">
      <c r="A1450">
        <v>26871</v>
      </c>
      <c r="B1450" s="1">
        <v>43457</v>
      </c>
      <c r="C1450" s="1" t="str">
        <f t="shared" si="155"/>
        <v>23-Dec-18</v>
      </c>
      <c r="D1450" s="1" t="str">
        <f t="shared" si="156"/>
        <v>Sunday</v>
      </c>
      <c r="E1450" s="1" t="str">
        <f t="shared" si="157"/>
        <v>Weekend</v>
      </c>
      <c r="F1450">
        <v>10201</v>
      </c>
      <c r="G1450" t="s">
        <v>114</v>
      </c>
      <c r="H1450" t="s">
        <v>900</v>
      </c>
      <c r="I1450" t="s">
        <v>2</v>
      </c>
      <c r="J1450" t="s">
        <v>3</v>
      </c>
      <c r="K1450" t="s">
        <v>44</v>
      </c>
      <c r="L1450" t="s">
        <v>85</v>
      </c>
      <c r="M1450">
        <v>502</v>
      </c>
      <c r="N1450" t="s">
        <v>65</v>
      </c>
      <c r="O1450" s="2">
        <v>65</v>
      </c>
      <c r="P1450" s="2">
        <v>2</v>
      </c>
      <c r="Q1450" s="2">
        <f t="shared" si="154"/>
        <v>130</v>
      </c>
      <c r="R1450" s="2">
        <v>67.199996940000005</v>
      </c>
      <c r="S1450" s="2">
        <f t="shared" si="158"/>
        <v>62.800003059999995</v>
      </c>
      <c r="T1450" s="2">
        <f t="shared" si="159"/>
        <v>33.599998470000003</v>
      </c>
      <c r="U1450" t="str">
        <f t="shared" si="160"/>
        <v>Dec</v>
      </c>
    </row>
    <row r="1451" spans="1:21" x14ac:dyDescent="0.3">
      <c r="A1451">
        <v>21837</v>
      </c>
      <c r="B1451" s="1">
        <v>43456</v>
      </c>
      <c r="C1451" s="1" t="str">
        <f t="shared" si="155"/>
        <v>22-Dec-18</v>
      </c>
      <c r="D1451" s="1" t="str">
        <f t="shared" si="156"/>
        <v>Saturday</v>
      </c>
      <c r="E1451" s="1" t="str">
        <f t="shared" si="157"/>
        <v>Weekend</v>
      </c>
      <c r="F1451">
        <v>2402</v>
      </c>
      <c r="G1451" t="s">
        <v>7</v>
      </c>
      <c r="H1451" t="s">
        <v>30</v>
      </c>
      <c r="I1451" t="s">
        <v>27</v>
      </c>
      <c r="J1451" t="s">
        <v>28</v>
      </c>
      <c r="K1451" t="s">
        <v>44</v>
      </c>
      <c r="L1451" t="s">
        <v>109</v>
      </c>
      <c r="M1451">
        <v>627</v>
      </c>
      <c r="N1451" t="s">
        <v>6</v>
      </c>
      <c r="O1451" s="2">
        <v>165</v>
      </c>
      <c r="P1451" s="2">
        <v>5</v>
      </c>
      <c r="Q1451" s="2">
        <f t="shared" si="154"/>
        <v>825</v>
      </c>
      <c r="R1451" s="2">
        <v>613.65001700000005</v>
      </c>
      <c r="S1451" s="2">
        <f t="shared" si="158"/>
        <v>211.34998299999995</v>
      </c>
      <c r="T1451" s="2">
        <f t="shared" si="159"/>
        <v>122.73000340000002</v>
      </c>
      <c r="U1451" t="str">
        <f t="shared" si="160"/>
        <v>Dec</v>
      </c>
    </row>
    <row r="1452" spans="1:21" x14ac:dyDescent="0.3">
      <c r="A1452">
        <v>45126</v>
      </c>
      <c r="B1452" s="1">
        <v>43456</v>
      </c>
      <c r="C1452" s="1" t="str">
        <f t="shared" si="155"/>
        <v>22-Dec-18</v>
      </c>
      <c r="D1452" s="1" t="str">
        <f t="shared" si="156"/>
        <v>Saturday</v>
      </c>
      <c r="E1452" s="1" t="str">
        <f t="shared" si="157"/>
        <v>Weekend</v>
      </c>
      <c r="F1452">
        <v>4808</v>
      </c>
      <c r="G1452" t="s">
        <v>7</v>
      </c>
      <c r="H1452" t="s">
        <v>18</v>
      </c>
      <c r="I1452" t="s">
        <v>2</v>
      </c>
      <c r="J1452" t="s">
        <v>3</v>
      </c>
      <c r="K1452" t="s">
        <v>44</v>
      </c>
      <c r="L1452" t="s">
        <v>520</v>
      </c>
      <c r="M1452">
        <v>572</v>
      </c>
      <c r="N1452" t="s">
        <v>65</v>
      </c>
      <c r="O1452" s="2">
        <v>165</v>
      </c>
      <c r="P1452" s="2">
        <v>2</v>
      </c>
      <c r="Q1452" s="2">
        <f t="shared" si="154"/>
        <v>330</v>
      </c>
      <c r="R1452" s="2">
        <v>174.42000007600001</v>
      </c>
      <c r="S1452" s="2">
        <f t="shared" si="158"/>
        <v>155.57999992399999</v>
      </c>
      <c r="T1452" s="2">
        <f t="shared" si="159"/>
        <v>87.210000038000004</v>
      </c>
      <c r="U1452" t="str">
        <f t="shared" si="160"/>
        <v>Dec</v>
      </c>
    </row>
    <row r="1453" spans="1:21" x14ac:dyDescent="0.3">
      <c r="A1453">
        <v>44514</v>
      </c>
      <c r="B1453" s="1">
        <v>43455</v>
      </c>
      <c r="C1453" s="1" t="str">
        <f t="shared" si="155"/>
        <v>21-Dec-18</v>
      </c>
      <c r="D1453" s="1" t="str">
        <f t="shared" si="156"/>
        <v>Friday</v>
      </c>
      <c r="E1453" s="1" t="str">
        <f t="shared" si="157"/>
        <v>Weekday</v>
      </c>
      <c r="F1453">
        <v>9604</v>
      </c>
      <c r="G1453" t="s">
        <v>901</v>
      </c>
      <c r="H1453" t="s">
        <v>30</v>
      </c>
      <c r="I1453" t="s">
        <v>27</v>
      </c>
      <c r="J1453" t="s">
        <v>28</v>
      </c>
      <c r="K1453" t="s">
        <v>44</v>
      </c>
      <c r="L1453" t="s">
        <v>85</v>
      </c>
      <c r="M1453">
        <v>502</v>
      </c>
      <c r="N1453" t="s">
        <v>65</v>
      </c>
      <c r="O1453" s="2">
        <v>65</v>
      </c>
      <c r="P1453" s="2">
        <v>5</v>
      </c>
      <c r="Q1453" s="2">
        <f t="shared" si="154"/>
        <v>325</v>
      </c>
      <c r="R1453" s="2">
        <v>167.99999235000001</v>
      </c>
      <c r="S1453" s="2">
        <f t="shared" si="158"/>
        <v>157.00000764999999</v>
      </c>
      <c r="T1453" s="2">
        <f t="shared" si="159"/>
        <v>33.599998470000003</v>
      </c>
      <c r="U1453" t="str">
        <f t="shared" si="160"/>
        <v>Dec</v>
      </c>
    </row>
    <row r="1454" spans="1:21" x14ac:dyDescent="0.3">
      <c r="A1454">
        <v>45198</v>
      </c>
      <c r="B1454" s="1">
        <v>43455</v>
      </c>
      <c r="C1454" s="1" t="str">
        <f t="shared" si="155"/>
        <v>21-Dec-18</v>
      </c>
      <c r="D1454" s="1" t="str">
        <f t="shared" si="156"/>
        <v>Friday</v>
      </c>
      <c r="E1454" s="1" t="str">
        <f t="shared" si="157"/>
        <v>Weekday</v>
      </c>
      <c r="F1454">
        <v>6497</v>
      </c>
      <c r="G1454" t="s">
        <v>373</v>
      </c>
      <c r="H1454" t="s">
        <v>103</v>
      </c>
      <c r="I1454" t="s">
        <v>2</v>
      </c>
      <c r="J1454" t="s">
        <v>3</v>
      </c>
      <c r="K1454" t="s">
        <v>4</v>
      </c>
      <c r="L1454" t="s">
        <v>9</v>
      </c>
      <c r="M1454">
        <v>403</v>
      </c>
      <c r="N1454" t="s">
        <v>10</v>
      </c>
      <c r="O1454" s="2">
        <v>133.37</v>
      </c>
      <c r="P1454" s="2">
        <v>1</v>
      </c>
      <c r="Q1454" s="2">
        <f t="shared" si="154"/>
        <v>133.37</v>
      </c>
      <c r="R1454" s="2">
        <v>84.590000149999995</v>
      </c>
      <c r="S1454" s="2">
        <f t="shared" si="158"/>
        <v>48.77999985000001</v>
      </c>
      <c r="T1454" s="2">
        <f t="shared" si="159"/>
        <v>84.590000149999995</v>
      </c>
      <c r="U1454" t="str">
        <f t="shared" si="160"/>
        <v>Dec</v>
      </c>
    </row>
    <row r="1455" spans="1:21" x14ac:dyDescent="0.3">
      <c r="A1455">
        <v>49910</v>
      </c>
      <c r="B1455" s="1">
        <v>43455</v>
      </c>
      <c r="C1455" s="1" t="str">
        <f t="shared" si="155"/>
        <v>21-Dec-18</v>
      </c>
      <c r="D1455" s="1" t="str">
        <f t="shared" si="156"/>
        <v>Friday</v>
      </c>
      <c r="E1455" s="1" t="str">
        <f t="shared" si="157"/>
        <v>Weekday</v>
      </c>
      <c r="F1455">
        <v>7504</v>
      </c>
      <c r="G1455" t="s">
        <v>7</v>
      </c>
      <c r="H1455" t="s">
        <v>237</v>
      </c>
      <c r="I1455" t="s">
        <v>2</v>
      </c>
      <c r="J1455" t="s">
        <v>3</v>
      </c>
      <c r="K1455" t="s">
        <v>4</v>
      </c>
      <c r="L1455" t="s">
        <v>51</v>
      </c>
      <c r="M1455">
        <v>818</v>
      </c>
      <c r="N1455" t="s">
        <v>6</v>
      </c>
      <c r="O1455" s="2">
        <v>46.69</v>
      </c>
      <c r="P1455" s="2">
        <v>5</v>
      </c>
      <c r="Q1455" s="2">
        <f t="shared" si="154"/>
        <v>233.45</v>
      </c>
      <c r="R1455" s="2">
        <v>148.45000264999999</v>
      </c>
      <c r="S1455" s="2">
        <f t="shared" si="158"/>
        <v>84.999997350000001</v>
      </c>
      <c r="T1455" s="2">
        <f t="shared" si="159"/>
        <v>29.690000529999999</v>
      </c>
      <c r="U1455" t="str">
        <f t="shared" si="160"/>
        <v>Dec</v>
      </c>
    </row>
    <row r="1456" spans="1:21" x14ac:dyDescent="0.3">
      <c r="A1456">
        <v>27689</v>
      </c>
      <c r="B1456" s="1">
        <v>43454</v>
      </c>
      <c r="C1456" s="1" t="str">
        <f t="shared" si="155"/>
        <v>20-Dec-18</v>
      </c>
      <c r="D1456" s="1" t="str">
        <f t="shared" si="156"/>
        <v>Thursday</v>
      </c>
      <c r="E1456" s="1" t="str">
        <f t="shared" si="157"/>
        <v>Weekday</v>
      </c>
      <c r="F1456">
        <v>7757</v>
      </c>
      <c r="G1456" t="s">
        <v>485</v>
      </c>
      <c r="H1456" t="s">
        <v>30</v>
      </c>
      <c r="I1456" t="s">
        <v>27</v>
      </c>
      <c r="J1456" t="s">
        <v>28</v>
      </c>
      <c r="K1456" t="s">
        <v>44</v>
      </c>
      <c r="L1456" t="s">
        <v>85</v>
      </c>
      <c r="M1456">
        <v>502</v>
      </c>
      <c r="N1456" t="s">
        <v>65</v>
      </c>
      <c r="O1456" s="2">
        <v>65</v>
      </c>
      <c r="P1456" s="2">
        <v>5</v>
      </c>
      <c r="Q1456" s="2">
        <f t="shared" si="154"/>
        <v>325</v>
      </c>
      <c r="R1456" s="2">
        <v>167.99999235000001</v>
      </c>
      <c r="S1456" s="2">
        <f t="shared" si="158"/>
        <v>157.00000764999999</v>
      </c>
      <c r="T1456" s="2">
        <f t="shared" si="159"/>
        <v>33.599998470000003</v>
      </c>
      <c r="U1456" t="str">
        <f t="shared" si="160"/>
        <v>Dec</v>
      </c>
    </row>
    <row r="1457" spans="1:21" x14ac:dyDescent="0.3">
      <c r="A1457">
        <v>31208</v>
      </c>
      <c r="B1457" s="1">
        <v>43453</v>
      </c>
      <c r="C1457" s="1" t="str">
        <f t="shared" si="155"/>
        <v>19-Dec-18</v>
      </c>
      <c r="D1457" s="1" t="str">
        <f t="shared" si="156"/>
        <v>Wednesday</v>
      </c>
      <c r="E1457" s="1" t="str">
        <f t="shared" si="157"/>
        <v>Weekday</v>
      </c>
      <c r="F1457">
        <v>9285</v>
      </c>
      <c r="G1457" t="s">
        <v>7</v>
      </c>
      <c r="H1457" t="s">
        <v>30</v>
      </c>
      <c r="I1457" t="s">
        <v>27</v>
      </c>
      <c r="J1457" t="s">
        <v>28</v>
      </c>
      <c r="K1457" t="s">
        <v>44</v>
      </c>
      <c r="L1457" t="s">
        <v>85</v>
      </c>
      <c r="M1457">
        <v>502</v>
      </c>
      <c r="N1457" t="s">
        <v>65</v>
      </c>
      <c r="O1457" s="2">
        <v>65</v>
      </c>
      <c r="P1457" s="2">
        <v>5</v>
      </c>
      <c r="Q1457" s="2">
        <f t="shared" si="154"/>
        <v>325</v>
      </c>
      <c r="R1457" s="2">
        <v>167.99999235000001</v>
      </c>
      <c r="S1457" s="2">
        <f t="shared" si="158"/>
        <v>157.00000764999999</v>
      </c>
      <c r="T1457" s="2">
        <f t="shared" si="159"/>
        <v>33.599998470000003</v>
      </c>
      <c r="U1457" t="str">
        <f t="shared" si="160"/>
        <v>Dec</v>
      </c>
    </row>
    <row r="1458" spans="1:21" x14ac:dyDescent="0.3">
      <c r="A1458">
        <v>49075</v>
      </c>
      <c r="B1458" s="1">
        <v>43453</v>
      </c>
      <c r="C1458" s="1" t="str">
        <f t="shared" si="155"/>
        <v>19-Dec-18</v>
      </c>
      <c r="D1458" s="1" t="str">
        <f t="shared" si="156"/>
        <v>Wednesday</v>
      </c>
      <c r="E1458" s="1" t="str">
        <f t="shared" si="157"/>
        <v>Weekday</v>
      </c>
      <c r="F1458">
        <v>2805</v>
      </c>
      <c r="G1458" t="s">
        <v>7</v>
      </c>
      <c r="H1458" t="s">
        <v>103</v>
      </c>
      <c r="I1458" t="s">
        <v>2</v>
      </c>
      <c r="J1458" t="s">
        <v>3</v>
      </c>
      <c r="K1458" t="s">
        <v>44</v>
      </c>
      <c r="L1458" t="s">
        <v>85</v>
      </c>
      <c r="M1458">
        <v>502</v>
      </c>
      <c r="N1458" t="s">
        <v>65</v>
      </c>
      <c r="O1458" s="2">
        <v>65</v>
      </c>
      <c r="P1458" s="2">
        <v>3</v>
      </c>
      <c r="Q1458" s="2">
        <f t="shared" si="154"/>
        <v>195</v>
      </c>
      <c r="R1458" s="2">
        <v>100.79999541000001</v>
      </c>
      <c r="S1458" s="2">
        <f t="shared" si="158"/>
        <v>94.200004589999992</v>
      </c>
      <c r="T1458" s="2">
        <f t="shared" si="159"/>
        <v>33.599998470000003</v>
      </c>
      <c r="U1458" t="str">
        <f t="shared" si="160"/>
        <v>Dec</v>
      </c>
    </row>
    <row r="1459" spans="1:21" x14ac:dyDescent="0.3">
      <c r="A1459">
        <v>27530</v>
      </c>
      <c r="B1459" s="1">
        <v>43452</v>
      </c>
      <c r="C1459" s="1" t="str">
        <f t="shared" si="155"/>
        <v>18-Dec-18</v>
      </c>
      <c r="D1459" s="1" t="str">
        <f t="shared" si="156"/>
        <v>Tuesday</v>
      </c>
      <c r="E1459" s="1" t="str">
        <f t="shared" si="157"/>
        <v>Weekday</v>
      </c>
      <c r="F1459">
        <v>155</v>
      </c>
      <c r="G1459" t="s">
        <v>883</v>
      </c>
      <c r="H1459" t="s">
        <v>30</v>
      </c>
      <c r="I1459" t="s">
        <v>27</v>
      </c>
      <c r="J1459" t="s">
        <v>28</v>
      </c>
      <c r="K1459" t="s">
        <v>44</v>
      </c>
      <c r="L1459" t="s">
        <v>85</v>
      </c>
      <c r="M1459">
        <v>502</v>
      </c>
      <c r="N1459" t="s">
        <v>65</v>
      </c>
      <c r="O1459" s="2">
        <v>65</v>
      </c>
      <c r="P1459" s="2">
        <v>5</v>
      </c>
      <c r="Q1459" s="2">
        <f t="shared" si="154"/>
        <v>325</v>
      </c>
      <c r="R1459" s="2">
        <v>167.99999235000001</v>
      </c>
      <c r="S1459" s="2">
        <f t="shared" si="158"/>
        <v>157.00000764999999</v>
      </c>
      <c r="T1459" s="2">
        <f t="shared" si="159"/>
        <v>33.599998470000003</v>
      </c>
      <c r="U1459" t="str">
        <f t="shared" si="160"/>
        <v>Dec</v>
      </c>
    </row>
    <row r="1460" spans="1:21" x14ac:dyDescent="0.3">
      <c r="A1460">
        <v>45380</v>
      </c>
      <c r="B1460" s="1">
        <v>43452</v>
      </c>
      <c r="C1460" s="1" t="str">
        <f t="shared" si="155"/>
        <v>18-Dec-18</v>
      </c>
      <c r="D1460" s="1" t="str">
        <f t="shared" si="156"/>
        <v>Tuesday</v>
      </c>
      <c r="E1460" s="1" t="str">
        <f t="shared" si="157"/>
        <v>Weekday</v>
      </c>
      <c r="F1460">
        <v>1326</v>
      </c>
      <c r="G1460" t="s">
        <v>902</v>
      </c>
      <c r="H1460" t="s">
        <v>30</v>
      </c>
      <c r="I1460" t="s">
        <v>27</v>
      </c>
      <c r="J1460" t="s">
        <v>28</v>
      </c>
      <c r="K1460" t="s">
        <v>44</v>
      </c>
      <c r="L1460" t="s">
        <v>85</v>
      </c>
      <c r="M1460">
        <v>502</v>
      </c>
      <c r="N1460" t="s">
        <v>65</v>
      </c>
      <c r="O1460" s="2">
        <v>65</v>
      </c>
      <c r="P1460" s="2">
        <v>5</v>
      </c>
      <c r="Q1460" s="2">
        <f t="shared" si="154"/>
        <v>325</v>
      </c>
      <c r="R1460" s="2">
        <v>167.99999235000001</v>
      </c>
      <c r="S1460" s="2">
        <f t="shared" si="158"/>
        <v>157.00000764999999</v>
      </c>
      <c r="T1460" s="2">
        <f t="shared" si="159"/>
        <v>33.599998470000003</v>
      </c>
      <c r="U1460" t="str">
        <f t="shared" si="160"/>
        <v>Dec</v>
      </c>
    </row>
    <row r="1461" spans="1:21" x14ac:dyDescent="0.3">
      <c r="A1461">
        <v>28441</v>
      </c>
      <c r="B1461" s="1">
        <v>43452</v>
      </c>
      <c r="C1461" s="1" t="str">
        <f t="shared" si="155"/>
        <v>18-Dec-18</v>
      </c>
      <c r="D1461" s="1" t="str">
        <f t="shared" si="156"/>
        <v>Tuesday</v>
      </c>
      <c r="E1461" s="1" t="str">
        <f t="shared" si="157"/>
        <v>Weekday</v>
      </c>
      <c r="F1461">
        <v>3948</v>
      </c>
      <c r="G1461" t="s">
        <v>7</v>
      </c>
      <c r="H1461" t="s">
        <v>30</v>
      </c>
      <c r="I1461" t="s">
        <v>27</v>
      </c>
      <c r="J1461" t="s">
        <v>28</v>
      </c>
      <c r="K1461" t="s">
        <v>29</v>
      </c>
      <c r="L1461" t="s">
        <v>85</v>
      </c>
      <c r="M1461">
        <v>502</v>
      </c>
      <c r="N1461" t="s">
        <v>65</v>
      </c>
      <c r="O1461" s="2">
        <v>65</v>
      </c>
      <c r="P1461" s="2">
        <v>5</v>
      </c>
      <c r="Q1461" s="2">
        <f t="shared" si="154"/>
        <v>325</v>
      </c>
      <c r="R1461" s="2">
        <v>167.99999235000001</v>
      </c>
      <c r="S1461" s="2">
        <f t="shared" si="158"/>
        <v>157.00000764999999</v>
      </c>
      <c r="T1461" s="2">
        <f t="shared" si="159"/>
        <v>33.599998470000003</v>
      </c>
      <c r="U1461" t="str">
        <f t="shared" si="160"/>
        <v>Dec</v>
      </c>
    </row>
    <row r="1462" spans="1:21" x14ac:dyDescent="0.3">
      <c r="A1462">
        <v>27750</v>
      </c>
      <c r="B1462" s="1">
        <v>43452</v>
      </c>
      <c r="C1462" s="1" t="str">
        <f t="shared" si="155"/>
        <v>18-Dec-18</v>
      </c>
      <c r="D1462" s="1" t="str">
        <f t="shared" si="156"/>
        <v>Tuesday</v>
      </c>
      <c r="E1462" s="1" t="str">
        <f t="shared" si="157"/>
        <v>Weekday</v>
      </c>
      <c r="F1462">
        <v>4350</v>
      </c>
      <c r="G1462" t="s">
        <v>903</v>
      </c>
      <c r="H1462" t="s">
        <v>30</v>
      </c>
      <c r="I1462" t="s">
        <v>27</v>
      </c>
      <c r="J1462" t="s">
        <v>28</v>
      </c>
      <c r="K1462" t="s">
        <v>44</v>
      </c>
      <c r="L1462" t="s">
        <v>85</v>
      </c>
      <c r="M1462">
        <v>502</v>
      </c>
      <c r="N1462" t="s">
        <v>65</v>
      </c>
      <c r="O1462" s="2">
        <v>65</v>
      </c>
      <c r="P1462" s="2">
        <v>5</v>
      </c>
      <c r="Q1462" s="2">
        <f t="shared" si="154"/>
        <v>325</v>
      </c>
      <c r="R1462" s="2">
        <v>167.99999235000001</v>
      </c>
      <c r="S1462" s="2">
        <f t="shared" si="158"/>
        <v>157.00000764999999</v>
      </c>
      <c r="T1462" s="2">
        <f t="shared" si="159"/>
        <v>33.599998470000003</v>
      </c>
      <c r="U1462" t="str">
        <f t="shared" si="160"/>
        <v>Dec</v>
      </c>
    </row>
    <row r="1463" spans="1:21" x14ac:dyDescent="0.3">
      <c r="A1463">
        <v>49693</v>
      </c>
      <c r="B1463" s="1">
        <v>43452</v>
      </c>
      <c r="C1463" s="1" t="str">
        <f t="shared" si="155"/>
        <v>18-Dec-18</v>
      </c>
      <c r="D1463" s="1" t="str">
        <f t="shared" si="156"/>
        <v>Tuesday</v>
      </c>
      <c r="E1463" s="1" t="str">
        <f t="shared" si="157"/>
        <v>Weekday</v>
      </c>
      <c r="F1463">
        <v>4528</v>
      </c>
      <c r="G1463" t="s">
        <v>7</v>
      </c>
      <c r="H1463" t="s">
        <v>30</v>
      </c>
      <c r="I1463" t="s">
        <v>27</v>
      </c>
      <c r="J1463" t="s">
        <v>28</v>
      </c>
      <c r="K1463" t="s">
        <v>29</v>
      </c>
      <c r="L1463" t="s">
        <v>85</v>
      </c>
      <c r="M1463">
        <v>502</v>
      </c>
      <c r="N1463" t="s">
        <v>65</v>
      </c>
      <c r="O1463" s="2">
        <v>65</v>
      </c>
      <c r="P1463" s="2">
        <v>5</v>
      </c>
      <c r="Q1463" s="2">
        <f t="shared" si="154"/>
        <v>325</v>
      </c>
      <c r="R1463" s="2">
        <v>167.99999235000001</v>
      </c>
      <c r="S1463" s="2">
        <f t="shared" si="158"/>
        <v>157.00000764999999</v>
      </c>
      <c r="T1463" s="2">
        <f t="shared" si="159"/>
        <v>33.599998470000003</v>
      </c>
      <c r="U1463" t="str">
        <f t="shared" si="160"/>
        <v>Dec</v>
      </c>
    </row>
    <row r="1464" spans="1:21" x14ac:dyDescent="0.3">
      <c r="A1464">
        <v>30111</v>
      </c>
      <c r="B1464" s="1">
        <v>43452</v>
      </c>
      <c r="C1464" s="1" t="str">
        <f t="shared" si="155"/>
        <v>18-Dec-18</v>
      </c>
      <c r="D1464" s="1" t="str">
        <f t="shared" si="156"/>
        <v>Tuesday</v>
      </c>
      <c r="E1464" s="1" t="str">
        <f t="shared" si="157"/>
        <v>Weekday</v>
      </c>
      <c r="F1464">
        <v>4781</v>
      </c>
      <c r="G1464" t="s">
        <v>7</v>
      </c>
      <c r="H1464" t="s">
        <v>30</v>
      </c>
      <c r="I1464" t="s">
        <v>27</v>
      </c>
      <c r="J1464" t="s">
        <v>28</v>
      </c>
      <c r="K1464" t="s">
        <v>44</v>
      </c>
      <c r="L1464" t="s">
        <v>85</v>
      </c>
      <c r="M1464">
        <v>502</v>
      </c>
      <c r="N1464" t="s">
        <v>65</v>
      </c>
      <c r="O1464" s="2">
        <v>65</v>
      </c>
      <c r="P1464" s="2">
        <v>5</v>
      </c>
      <c r="Q1464" s="2">
        <f t="shared" si="154"/>
        <v>325</v>
      </c>
      <c r="R1464" s="2">
        <v>167.99999235000001</v>
      </c>
      <c r="S1464" s="2">
        <f t="shared" si="158"/>
        <v>157.00000764999999</v>
      </c>
      <c r="T1464" s="2">
        <f t="shared" si="159"/>
        <v>33.599998470000003</v>
      </c>
      <c r="U1464" t="str">
        <f t="shared" si="160"/>
        <v>Dec</v>
      </c>
    </row>
    <row r="1465" spans="1:21" x14ac:dyDescent="0.3">
      <c r="A1465">
        <v>22379</v>
      </c>
      <c r="B1465" s="1">
        <v>43452</v>
      </c>
      <c r="C1465" s="1" t="str">
        <f t="shared" si="155"/>
        <v>18-Dec-18</v>
      </c>
      <c r="D1465" s="1" t="str">
        <f t="shared" si="156"/>
        <v>Tuesday</v>
      </c>
      <c r="E1465" s="1" t="str">
        <f t="shared" si="157"/>
        <v>Weekday</v>
      </c>
      <c r="F1465">
        <v>5971</v>
      </c>
      <c r="G1465" t="s">
        <v>362</v>
      </c>
      <c r="H1465" t="s">
        <v>30</v>
      </c>
      <c r="I1465" t="s">
        <v>27</v>
      </c>
      <c r="J1465" t="s">
        <v>28</v>
      </c>
      <c r="K1465" t="s">
        <v>29</v>
      </c>
      <c r="L1465" t="s">
        <v>85</v>
      </c>
      <c r="M1465">
        <v>502</v>
      </c>
      <c r="N1465" t="s">
        <v>65</v>
      </c>
      <c r="O1465" s="2">
        <v>65</v>
      </c>
      <c r="P1465" s="2">
        <v>5</v>
      </c>
      <c r="Q1465" s="2">
        <f t="shared" si="154"/>
        <v>325</v>
      </c>
      <c r="R1465" s="2">
        <v>167.99999235000001</v>
      </c>
      <c r="S1465" s="2">
        <f t="shared" si="158"/>
        <v>157.00000764999999</v>
      </c>
      <c r="T1465" s="2">
        <f t="shared" si="159"/>
        <v>33.599998470000003</v>
      </c>
      <c r="U1465" t="str">
        <f t="shared" si="160"/>
        <v>Dec</v>
      </c>
    </row>
    <row r="1466" spans="1:21" x14ac:dyDescent="0.3">
      <c r="A1466">
        <v>48699</v>
      </c>
      <c r="B1466" s="1">
        <v>43452</v>
      </c>
      <c r="C1466" s="1" t="str">
        <f t="shared" si="155"/>
        <v>18-Dec-18</v>
      </c>
      <c r="D1466" s="1" t="str">
        <f t="shared" si="156"/>
        <v>Tuesday</v>
      </c>
      <c r="E1466" s="1" t="str">
        <f t="shared" si="157"/>
        <v>Weekday</v>
      </c>
      <c r="F1466">
        <v>6706</v>
      </c>
      <c r="G1466" t="s">
        <v>81</v>
      </c>
      <c r="H1466" t="s">
        <v>30</v>
      </c>
      <c r="I1466" t="s">
        <v>27</v>
      </c>
      <c r="J1466" t="s">
        <v>28</v>
      </c>
      <c r="K1466" t="s">
        <v>29</v>
      </c>
      <c r="L1466" t="s">
        <v>85</v>
      </c>
      <c r="M1466">
        <v>502</v>
      </c>
      <c r="N1466" t="s">
        <v>65</v>
      </c>
      <c r="O1466" s="2">
        <v>65</v>
      </c>
      <c r="P1466" s="2">
        <v>5</v>
      </c>
      <c r="Q1466" s="2">
        <f t="shared" si="154"/>
        <v>325</v>
      </c>
      <c r="R1466" s="2">
        <v>167.99999235000001</v>
      </c>
      <c r="S1466" s="2">
        <f t="shared" si="158"/>
        <v>157.00000764999999</v>
      </c>
      <c r="T1466" s="2">
        <f t="shared" si="159"/>
        <v>33.599998470000003</v>
      </c>
      <c r="U1466" t="str">
        <f t="shared" si="160"/>
        <v>Dec</v>
      </c>
    </row>
    <row r="1467" spans="1:21" x14ac:dyDescent="0.3">
      <c r="A1467">
        <v>23688</v>
      </c>
      <c r="B1467" s="1">
        <v>43452</v>
      </c>
      <c r="C1467" s="1" t="str">
        <f t="shared" si="155"/>
        <v>18-Dec-18</v>
      </c>
      <c r="D1467" s="1" t="str">
        <f t="shared" si="156"/>
        <v>Tuesday</v>
      </c>
      <c r="E1467" s="1" t="str">
        <f t="shared" si="157"/>
        <v>Weekday</v>
      </c>
      <c r="F1467">
        <v>12319</v>
      </c>
      <c r="G1467" t="s">
        <v>563</v>
      </c>
      <c r="H1467" t="s">
        <v>30</v>
      </c>
      <c r="I1467" t="s">
        <v>27</v>
      </c>
      <c r="J1467" t="s">
        <v>28</v>
      </c>
      <c r="K1467" t="s">
        <v>44</v>
      </c>
      <c r="L1467" t="s">
        <v>85</v>
      </c>
      <c r="M1467">
        <v>502</v>
      </c>
      <c r="N1467" t="s">
        <v>65</v>
      </c>
      <c r="O1467" s="2">
        <v>65</v>
      </c>
      <c r="P1467" s="2">
        <v>5</v>
      </c>
      <c r="Q1467" s="2">
        <f t="shared" si="154"/>
        <v>325</v>
      </c>
      <c r="R1467" s="2">
        <v>167.99999235000001</v>
      </c>
      <c r="S1467" s="2">
        <f t="shared" si="158"/>
        <v>157.00000764999999</v>
      </c>
      <c r="T1467" s="2">
        <f t="shared" si="159"/>
        <v>33.599998470000003</v>
      </c>
      <c r="U1467" t="str">
        <f t="shared" si="160"/>
        <v>Dec</v>
      </c>
    </row>
    <row r="1468" spans="1:21" x14ac:dyDescent="0.3">
      <c r="A1468">
        <v>23688</v>
      </c>
      <c r="B1468" s="1">
        <v>43452</v>
      </c>
      <c r="C1468" s="1" t="str">
        <f t="shared" si="155"/>
        <v>18-Dec-18</v>
      </c>
      <c r="D1468" s="1" t="str">
        <f t="shared" si="156"/>
        <v>Tuesday</v>
      </c>
      <c r="E1468" s="1" t="str">
        <f t="shared" si="157"/>
        <v>Weekday</v>
      </c>
      <c r="F1468">
        <v>12319</v>
      </c>
      <c r="G1468" t="s">
        <v>563</v>
      </c>
      <c r="H1468" t="s">
        <v>30</v>
      </c>
      <c r="I1468" t="s">
        <v>27</v>
      </c>
      <c r="J1468" t="s">
        <v>28</v>
      </c>
      <c r="K1468" t="s">
        <v>44</v>
      </c>
      <c r="L1468" t="s">
        <v>85</v>
      </c>
      <c r="M1468">
        <v>502</v>
      </c>
      <c r="N1468" t="s">
        <v>65</v>
      </c>
      <c r="O1468" s="2">
        <v>65</v>
      </c>
      <c r="P1468" s="2">
        <v>5</v>
      </c>
      <c r="Q1468" s="2">
        <f t="shared" si="154"/>
        <v>325</v>
      </c>
      <c r="R1468" s="2">
        <v>167.99999235000001</v>
      </c>
      <c r="S1468" s="2">
        <f t="shared" si="158"/>
        <v>157.00000764999999</v>
      </c>
      <c r="T1468" s="2">
        <f t="shared" si="159"/>
        <v>33.599998470000003</v>
      </c>
      <c r="U1468" t="str">
        <f t="shared" si="160"/>
        <v>Dec</v>
      </c>
    </row>
    <row r="1469" spans="1:21" x14ac:dyDescent="0.3">
      <c r="A1469">
        <v>48608</v>
      </c>
      <c r="B1469" s="1">
        <v>43450</v>
      </c>
      <c r="C1469" s="1" t="str">
        <f t="shared" si="155"/>
        <v>16-Dec-18</v>
      </c>
      <c r="D1469" s="1" t="str">
        <f t="shared" si="156"/>
        <v>Sunday</v>
      </c>
      <c r="E1469" s="1" t="str">
        <f t="shared" si="157"/>
        <v>Weekend</v>
      </c>
      <c r="F1469">
        <v>4398</v>
      </c>
      <c r="G1469" t="s">
        <v>904</v>
      </c>
      <c r="H1469" t="s">
        <v>484</v>
      </c>
      <c r="I1469" t="s">
        <v>2</v>
      </c>
      <c r="J1469" t="s">
        <v>3</v>
      </c>
      <c r="K1469" t="s">
        <v>4</v>
      </c>
      <c r="L1469" t="s">
        <v>85</v>
      </c>
      <c r="M1469">
        <v>502</v>
      </c>
      <c r="N1469" t="s">
        <v>65</v>
      </c>
      <c r="O1469" s="2">
        <v>65</v>
      </c>
      <c r="P1469" s="2">
        <v>5</v>
      </c>
      <c r="Q1469" s="2">
        <f t="shared" si="154"/>
        <v>325</v>
      </c>
      <c r="R1469" s="2">
        <v>167.99999235000001</v>
      </c>
      <c r="S1469" s="2">
        <f t="shared" si="158"/>
        <v>157.00000764999999</v>
      </c>
      <c r="T1469" s="2">
        <f t="shared" si="159"/>
        <v>33.599998470000003</v>
      </c>
      <c r="U1469" t="str">
        <f t="shared" si="160"/>
        <v>Dec</v>
      </c>
    </row>
    <row r="1470" spans="1:21" x14ac:dyDescent="0.3">
      <c r="A1470">
        <v>17436</v>
      </c>
      <c r="B1470" s="1">
        <v>43450</v>
      </c>
      <c r="C1470" s="1" t="str">
        <f t="shared" si="155"/>
        <v>16-Dec-18</v>
      </c>
      <c r="D1470" s="1" t="str">
        <f t="shared" si="156"/>
        <v>Sunday</v>
      </c>
      <c r="E1470" s="1" t="str">
        <f t="shared" si="157"/>
        <v>Weekend</v>
      </c>
      <c r="F1470">
        <v>235</v>
      </c>
      <c r="G1470" t="s">
        <v>7</v>
      </c>
      <c r="H1470" t="s">
        <v>239</v>
      </c>
      <c r="I1470" t="s">
        <v>2</v>
      </c>
      <c r="J1470" t="s">
        <v>3</v>
      </c>
      <c r="K1470" t="s">
        <v>4</v>
      </c>
      <c r="L1470" t="s">
        <v>109</v>
      </c>
      <c r="M1470">
        <v>627</v>
      </c>
      <c r="N1470" t="s">
        <v>6</v>
      </c>
      <c r="O1470" s="2">
        <v>165</v>
      </c>
      <c r="P1470" s="2">
        <v>4</v>
      </c>
      <c r="Q1470" s="2">
        <f t="shared" si="154"/>
        <v>660</v>
      </c>
      <c r="R1470" s="2">
        <v>490.9200136</v>
      </c>
      <c r="S1470" s="2">
        <f t="shared" si="158"/>
        <v>169.0799864</v>
      </c>
      <c r="T1470" s="2">
        <f t="shared" si="159"/>
        <v>122.7300034</v>
      </c>
      <c r="U1470" t="str">
        <f t="shared" si="160"/>
        <v>Dec</v>
      </c>
    </row>
    <row r="1471" spans="1:21" x14ac:dyDescent="0.3">
      <c r="A1471">
        <v>13521</v>
      </c>
      <c r="B1471" s="1">
        <v>43449</v>
      </c>
      <c r="C1471" s="1" t="str">
        <f t="shared" si="155"/>
        <v>15-Dec-18</v>
      </c>
      <c r="D1471" s="1" t="str">
        <f t="shared" si="156"/>
        <v>Saturday</v>
      </c>
      <c r="E1471" s="1" t="str">
        <f t="shared" si="157"/>
        <v>Weekend</v>
      </c>
      <c r="F1471">
        <v>3916</v>
      </c>
      <c r="G1471" t="s">
        <v>905</v>
      </c>
      <c r="H1471" t="s">
        <v>906</v>
      </c>
      <c r="I1471" t="s">
        <v>2</v>
      </c>
      <c r="J1471" t="s">
        <v>3</v>
      </c>
      <c r="K1471" t="s">
        <v>4</v>
      </c>
      <c r="L1471" t="s">
        <v>85</v>
      </c>
      <c r="M1471">
        <v>502</v>
      </c>
      <c r="N1471" t="s">
        <v>65</v>
      </c>
      <c r="O1471" s="2">
        <v>65</v>
      </c>
      <c r="P1471" s="2">
        <v>4</v>
      </c>
      <c r="Q1471" s="2">
        <f t="shared" si="154"/>
        <v>260</v>
      </c>
      <c r="R1471" s="2">
        <v>134.39999388000001</v>
      </c>
      <c r="S1471" s="2">
        <f t="shared" si="158"/>
        <v>125.60000611999999</v>
      </c>
      <c r="T1471" s="2">
        <f t="shared" si="159"/>
        <v>33.599998470000003</v>
      </c>
      <c r="U1471" t="str">
        <f t="shared" si="160"/>
        <v>Dec</v>
      </c>
    </row>
    <row r="1472" spans="1:21" x14ac:dyDescent="0.3">
      <c r="A1472">
        <v>65827</v>
      </c>
      <c r="B1472" s="1">
        <v>43448</v>
      </c>
      <c r="C1472" s="1" t="str">
        <f t="shared" si="155"/>
        <v>14-Dec-18</v>
      </c>
      <c r="D1472" s="1" t="str">
        <f t="shared" si="156"/>
        <v>Friday</v>
      </c>
      <c r="E1472" s="1" t="str">
        <f t="shared" si="157"/>
        <v>Weekday</v>
      </c>
      <c r="F1472">
        <v>5289</v>
      </c>
      <c r="G1472" t="s">
        <v>727</v>
      </c>
      <c r="H1472" t="s">
        <v>595</v>
      </c>
      <c r="I1472" t="s">
        <v>2</v>
      </c>
      <c r="J1472" t="s">
        <v>3</v>
      </c>
      <c r="K1472" t="s">
        <v>4</v>
      </c>
      <c r="L1472" t="s">
        <v>85</v>
      </c>
      <c r="M1472">
        <v>502</v>
      </c>
      <c r="N1472" t="s">
        <v>65</v>
      </c>
      <c r="O1472" s="2">
        <v>65</v>
      </c>
      <c r="P1472" s="2">
        <v>4</v>
      </c>
      <c r="Q1472" s="2">
        <f t="shared" si="154"/>
        <v>260</v>
      </c>
      <c r="R1472" s="2">
        <v>134.39999388000001</v>
      </c>
      <c r="S1472" s="2">
        <f t="shared" si="158"/>
        <v>125.60000611999999</v>
      </c>
      <c r="T1472" s="2">
        <f t="shared" si="159"/>
        <v>33.599998470000003</v>
      </c>
      <c r="U1472" t="str">
        <f t="shared" si="160"/>
        <v>Dec</v>
      </c>
    </row>
    <row r="1473" spans="1:21" x14ac:dyDescent="0.3">
      <c r="A1473">
        <v>49214</v>
      </c>
      <c r="B1473" s="1">
        <v>43448</v>
      </c>
      <c r="C1473" s="1" t="str">
        <f t="shared" si="155"/>
        <v>14-Dec-18</v>
      </c>
      <c r="D1473" s="1" t="str">
        <f t="shared" si="156"/>
        <v>Friday</v>
      </c>
      <c r="E1473" s="1" t="str">
        <f t="shared" si="157"/>
        <v>Weekday</v>
      </c>
      <c r="F1473">
        <v>2792</v>
      </c>
      <c r="G1473" t="s">
        <v>907</v>
      </c>
      <c r="H1473" t="s">
        <v>96</v>
      </c>
      <c r="I1473" t="s">
        <v>2</v>
      </c>
      <c r="J1473" t="s">
        <v>3</v>
      </c>
      <c r="K1473" t="s">
        <v>4</v>
      </c>
      <c r="L1473" t="s">
        <v>85</v>
      </c>
      <c r="M1473">
        <v>502</v>
      </c>
      <c r="N1473" t="s">
        <v>65</v>
      </c>
      <c r="O1473" s="2">
        <v>65</v>
      </c>
      <c r="P1473" s="2">
        <v>5</v>
      </c>
      <c r="Q1473" s="2">
        <f t="shared" si="154"/>
        <v>325</v>
      </c>
      <c r="R1473" s="2">
        <v>167.99999235000001</v>
      </c>
      <c r="S1473" s="2">
        <f t="shared" si="158"/>
        <v>157.00000764999999</v>
      </c>
      <c r="T1473" s="2">
        <f t="shared" si="159"/>
        <v>33.599998470000003</v>
      </c>
      <c r="U1473" t="str">
        <f t="shared" si="160"/>
        <v>Dec</v>
      </c>
    </row>
    <row r="1474" spans="1:21" x14ac:dyDescent="0.3">
      <c r="A1474">
        <v>19540</v>
      </c>
      <c r="B1474" s="1">
        <v>43447</v>
      </c>
      <c r="C1474" s="1" t="str">
        <f t="shared" si="155"/>
        <v>13-Dec-18</v>
      </c>
      <c r="D1474" s="1" t="str">
        <f t="shared" si="156"/>
        <v>Thursday</v>
      </c>
      <c r="E1474" s="1" t="str">
        <f t="shared" si="157"/>
        <v>Weekday</v>
      </c>
      <c r="F1474">
        <v>703</v>
      </c>
      <c r="G1474" t="s">
        <v>127</v>
      </c>
      <c r="H1474" t="s">
        <v>22</v>
      </c>
      <c r="I1474" t="s">
        <v>2</v>
      </c>
      <c r="J1474" t="s">
        <v>3</v>
      </c>
      <c r="K1474" t="s">
        <v>4</v>
      </c>
      <c r="L1474" t="s">
        <v>42</v>
      </c>
      <c r="M1474">
        <v>365</v>
      </c>
      <c r="N1474" t="s">
        <v>10</v>
      </c>
      <c r="O1474" s="2">
        <v>94.75</v>
      </c>
      <c r="P1474" s="2">
        <v>4</v>
      </c>
      <c r="Q1474" s="2">
        <f t="shared" ref="Q1474:Q1537" si="161">O1474*P1474</f>
        <v>379</v>
      </c>
      <c r="R1474" s="2">
        <v>122.2799988</v>
      </c>
      <c r="S1474" s="2">
        <f t="shared" si="158"/>
        <v>256.72000120000001</v>
      </c>
      <c r="T1474" s="2">
        <f t="shared" si="159"/>
        <v>30.5699997</v>
      </c>
      <c r="U1474" t="str">
        <f t="shared" si="160"/>
        <v>Dec</v>
      </c>
    </row>
    <row r="1475" spans="1:21" x14ac:dyDescent="0.3">
      <c r="A1475">
        <v>17436</v>
      </c>
      <c r="B1475" s="1">
        <v>43446</v>
      </c>
      <c r="C1475" s="1" t="str">
        <f t="shared" ref="C1475:C1538" si="162">TEXT(B1475,"dd-mmm-yy")</f>
        <v>12-Dec-18</v>
      </c>
      <c r="D1475" s="1" t="str">
        <f t="shared" ref="D1475:D1538" si="163">TEXT(B1475,"dddd")</f>
        <v>Wednesday</v>
      </c>
      <c r="E1475" s="1" t="str">
        <f t="shared" ref="E1475:E1538" si="164">IF(WEEKDAY(B1475,2)&gt;5,"Weekend","Weekday")</f>
        <v>Weekday</v>
      </c>
      <c r="F1475">
        <v>235</v>
      </c>
      <c r="G1475" t="s">
        <v>7</v>
      </c>
      <c r="H1475" t="s">
        <v>239</v>
      </c>
      <c r="I1475" t="s">
        <v>2</v>
      </c>
      <c r="J1475" t="s">
        <v>3</v>
      </c>
      <c r="K1475" t="s">
        <v>4</v>
      </c>
      <c r="L1475" t="s">
        <v>42</v>
      </c>
      <c r="M1475">
        <v>365</v>
      </c>
      <c r="N1475" t="s">
        <v>10</v>
      </c>
      <c r="O1475" s="2">
        <v>94.75</v>
      </c>
      <c r="P1475" s="2">
        <v>4</v>
      </c>
      <c r="Q1475" s="2">
        <f t="shared" si="161"/>
        <v>379</v>
      </c>
      <c r="R1475" s="2">
        <v>122.2799988</v>
      </c>
      <c r="S1475" s="2">
        <f t="shared" ref="S1475:S1538" si="165">Q1475-R1475</f>
        <v>256.72000120000001</v>
      </c>
      <c r="T1475" s="2">
        <f t="shared" ref="T1475:T1538" si="166">IF(P1475&gt;0,R1475/P1475,0)</f>
        <v>30.5699997</v>
      </c>
      <c r="U1475" t="str">
        <f t="shared" ref="U1475:U1538" si="167">TEXT(B1475,"mmm")</f>
        <v>Dec</v>
      </c>
    </row>
    <row r="1476" spans="1:21" x14ac:dyDescent="0.3">
      <c r="A1476">
        <v>47009</v>
      </c>
      <c r="B1476" s="1">
        <v>43445</v>
      </c>
      <c r="C1476" s="1" t="str">
        <f t="shared" si="162"/>
        <v>11-Dec-18</v>
      </c>
      <c r="D1476" s="1" t="str">
        <f t="shared" si="163"/>
        <v>Tuesday</v>
      </c>
      <c r="E1476" s="1" t="str">
        <f t="shared" si="164"/>
        <v>Weekday</v>
      </c>
      <c r="F1476">
        <v>150</v>
      </c>
      <c r="G1476" t="s">
        <v>7</v>
      </c>
      <c r="H1476" t="s">
        <v>908</v>
      </c>
      <c r="I1476" t="s">
        <v>2</v>
      </c>
      <c r="J1476" t="s">
        <v>3</v>
      </c>
      <c r="K1476" t="s">
        <v>4</v>
      </c>
      <c r="L1476" t="s">
        <v>9</v>
      </c>
      <c r="M1476">
        <v>403</v>
      </c>
      <c r="N1476" t="s">
        <v>10</v>
      </c>
      <c r="O1476" s="2">
        <v>133.37</v>
      </c>
      <c r="P1476" s="2">
        <v>1</v>
      </c>
      <c r="Q1476" s="2">
        <f t="shared" si="161"/>
        <v>133.37</v>
      </c>
      <c r="R1476" s="2">
        <v>84.590000149999995</v>
      </c>
      <c r="S1476" s="2">
        <f t="shared" si="165"/>
        <v>48.77999985000001</v>
      </c>
      <c r="T1476" s="2">
        <f t="shared" si="166"/>
        <v>84.590000149999995</v>
      </c>
      <c r="U1476" t="str">
        <f t="shared" si="167"/>
        <v>Dec</v>
      </c>
    </row>
    <row r="1477" spans="1:21" x14ac:dyDescent="0.3">
      <c r="A1477">
        <v>15199</v>
      </c>
      <c r="B1477" s="1">
        <v>43443</v>
      </c>
      <c r="C1477" s="1" t="str">
        <f t="shared" si="162"/>
        <v>09-Dec-18</v>
      </c>
      <c r="D1477" s="1" t="str">
        <f t="shared" si="163"/>
        <v>Sunday</v>
      </c>
      <c r="E1477" s="1" t="str">
        <f t="shared" si="164"/>
        <v>Weekend</v>
      </c>
      <c r="F1477">
        <v>20</v>
      </c>
      <c r="G1477" t="s">
        <v>797</v>
      </c>
      <c r="H1477" t="s">
        <v>875</v>
      </c>
      <c r="I1477" t="s">
        <v>2</v>
      </c>
      <c r="J1477" t="s">
        <v>3</v>
      </c>
      <c r="K1477" t="s">
        <v>4</v>
      </c>
      <c r="L1477" t="s">
        <v>42</v>
      </c>
      <c r="M1477">
        <v>365</v>
      </c>
      <c r="N1477" t="s">
        <v>10</v>
      </c>
      <c r="O1477" s="2">
        <v>94.75</v>
      </c>
      <c r="P1477" s="2">
        <v>5</v>
      </c>
      <c r="Q1477" s="2">
        <f t="shared" si="161"/>
        <v>473.75</v>
      </c>
      <c r="R1477" s="2">
        <v>152.8499985</v>
      </c>
      <c r="S1477" s="2">
        <f t="shared" si="165"/>
        <v>320.90000150000003</v>
      </c>
      <c r="T1477" s="2">
        <f t="shared" si="166"/>
        <v>30.5699997</v>
      </c>
      <c r="U1477" t="str">
        <f t="shared" si="167"/>
        <v>Dec</v>
      </c>
    </row>
    <row r="1478" spans="1:21" x14ac:dyDescent="0.3">
      <c r="A1478">
        <v>48468</v>
      </c>
      <c r="B1478" s="1">
        <v>43442</v>
      </c>
      <c r="C1478" s="1" t="str">
        <f t="shared" si="162"/>
        <v>08-Dec-18</v>
      </c>
      <c r="D1478" s="1" t="str">
        <f t="shared" si="163"/>
        <v>Saturday</v>
      </c>
      <c r="E1478" s="1" t="str">
        <f t="shared" si="164"/>
        <v>Weekend</v>
      </c>
      <c r="F1478">
        <v>2106</v>
      </c>
      <c r="G1478" t="s">
        <v>909</v>
      </c>
      <c r="H1478" t="s">
        <v>1</v>
      </c>
      <c r="I1478" t="s">
        <v>2</v>
      </c>
      <c r="J1478" t="s">
        <v>3</v>
      </c>
      <c r="K1478" t="s">
        <v>4</v>
      </c>
      <c r="L1478" t="s">
        <v>345</v>
      </c>
      <c r="M1478">
        <v>885</v>
      </c>
      <c r="N1478" t="s">
        <v>6</v>
      </c>
      <c r="O1478" s="2">
        <v>52.99</v>
      </c>
      <c r="P1478" s="2">
        <v>4</v>
      </c>
      <c r="Q1478" s="2">
        <f t="shared" si="161"/>
        <v>211.96</v>
      </c>
      <c r="R1478" s="2">
        <v>143.44000244</v>
      </c>
      <c r="S1478" s="2">
        <f t="shared" si="165"/>
        <v>68.519997560000007</v>
      </c>
      <c r="T1478" s="2">
        <f t="shared" si="166"/>
        <v>35.86000061</v>
      </c>
      <c r="U1478" t="str">
        <f t="shared" si="167"/>
        <v>Dec</v>
      </c>
    </row>
    <row r="1479" spans="1:21" x14ac:dyDescent="0.3">
      <c r="A1479">
        <v>18135</v>
      </c>
      <c r="B1479" s="1">
        <v>43442</v>
      </c>
      <c r="C1479" s="1" t="str">
        <f t="shared" si="162"/>
        <v>08-Dec-18</v>
      </c>
      <c r="D1479" s="1" t="str">
        <f t="shared" si="163"/>
        <v>Saturday</v>
      </c>
      <c r="E1479" s="1" t="str">
        <f t="shared" si="164"/>
        <v>Weekend</v>
      </c>
      <c r="F1479">
        <v>9146</v>
      </c>
      <c r="G1479" t="s">
        <v>910</v>
      </c>
      <c r="H1479" t="s">
        <v>478</v>
      </c>
      <c r="I1479" t="s">
        <v>2</v>
      </c>
      <c r="J1479" t="s">
        <v>3</v>
      </c>
      <c r="K1479" t="s">
        <v>4</v>
      </c>
      <c r="L1479" t="s">
        <v>42</v>
      </c>
      <c r="M1479">
        <v>365</v>
      </c>
      <c r="N1479" t="s">
        <v>10</v>
      </c>
      <c r="O1479" s="2">
        <v>94.75</v>
      </c>
      <c r="P1479" s="2">
        <v>5</v>
      </c>
      <c r="Q1479" s="2">
        <f t="shared" si="161"/>
        <v>473.75</v>
      </c>
      <c r="R1479" s="2">
        <v>152.8499985</v>
      </c>
      <c r="S1479" s="2">
        <f t="shared" si="165"/>
        <v>320.90000150000003</v>
      </c>
      <c r="T1479" s="2">
        <f t="shared" si="166"/>
        <v>30.5699997</v>
      </c>
      <c r="U1479" t="str">
        <f t="shared" si="167"/>
        <v>Dec</v>
      </c>
    </row>
    <row r="1480" spans="1:21" x14ac:dyDescent="0.3">
      <c r="A1480">
        <v>13528</v>
      </c>
      <c r="B1480" s="1">
        <v>43441</v>
      </c>
      <c r="C1480" s="1" t="str">
        <f t="shared" si="162"/>
        <v>07-Dec-18</v>
      </c>
      <c r="D1480" s="1" t="str">
        <f t="shared" si="163"/>
        <v>Friday</v>
      </c>
      <c r="E1480" s="1" t="str">
        <f t="shared" si="164"/>
        <v>Weekday</v>
      </c>
      <c r="F1480">
        <v>10827</v>
      </c>
      <c r="G1480" t="s">
        <v>7</v>
      </c>
      <c r="H1480" t="s">
        <v>704</v>
      </c>
      <c r="I1480" t="s">
        <v>2</v>
      </c>
      <c r="J1480" t="s">
        <v>3</v>
      </c>
      <c r="K1480" t="s">
        <v>4</v>
      </c>
      <c r="L1480" t="s">
        <v>42</v>
      </c>
      <c r="M1480">
        <v>365</v>
      </c>
      <c r="N1480" t="s">
        <v>10</v>
      </c>
      <c r="O1480" s="2">
        <v>94.75</v>
      </c>
      <c r="P1480" s="2">
        <v>5</v>
      </c>
      <c r="Q1480" s="2">
        <f t="shared" si="161"/>
        <v>473.75</v>
      </c>
      <c r="R1480" s="2">
        <v>152.8499985</v>
      </c>
      <c r="S1480" s="2">
        <f t="shared" si="165"/>
        <v>320.90000150000003</v>
      </c>
      <c r="T1480" s="2">
        <f t="shared" si="166"/>
        <v>30.5699997</v>
      </c>
      <c r="U1480" t="str">
        <f t="shared" si="167"/>
        <v>Dec</v>
      </c>
    </row>
    <row r="1481" spans="1:21" x14ac:dyDescent="0.3">
      <c r="A1481">
        <v>42101</v>
      </c>
      <c r="B1481" s="1">
        <v>43440</v>
      </c>
      <c r="C1481" s="1" t="str">
        <f t="shared" si="162"/>
        <v>06-Dec-18</v>
      </c>
      <c r="D1481" s="1" t="str">
        <f t="shared" si="163"/>
        <v>Thursday</v>
      </c>
      <c r="E1481" s="1" t="str">
        <f t="shared" si="164"/>
        <v>Weekday</v>
      </c>
      <c r="F1481">
        <v>4533</v>
      </c>
      <c r="G1481" t="s">
        <v>911</v>
      </c>
      <c r="H1481" t="s">
        <v>178</v>
      </c>
      <c r="I1481" t="s">
        <v>2</v>
      </c>
      <c r="J1481" t="s">
        <v>3</v>
      </c>
      <c r="K1481" t="s">
        <v>4</v>
      </c>
      <c r="L1481" t="s">
        <v>42</v>
      </c>
      <c r="M1481">
        <v>365</v>
      </c>
      <c r="N1481" t="s">
        <v>10</v>
      </c>
      <c r="O1481" s="2">
        <v>94.75</v>
      </c>
      <c r="P1481" s="2">
        <v>4</v>
      </c>
      <c r="Q1481" s="2">
        <f t="shared" si="161"/>
        <v>379</v>
      </c>
      <c r="R1481" s="2">
        <v>122.2799988</v>
      </c>
      <c r="S1481" s="2">
        <f t="shared" si="165"/>
        <v>256.72000120000001</v>
      </c>
      <c r="T1481" s="2">
        <f t="shared" si="166"/>
        <v>30.5699997</v>
      </c>
      <c r="U1481" t="str">
        <f t="shared" si="167"/>
        <v>Dec</v>
      </c>
    </row>
    <row r="1482" spans="1:21" x14ac:dyDescent="0.3">
      <c r="A1482">
        <v>42087</v>
      </c>
      <c r="B1482" s="1">
        <v>43440</v>
      </c>
      <c r="C1482" s="1" t="str">
        <f t="shared" si="162"/>
        <v>06-Dec-18</v>
      </c>
      <c r="D1482" s="1" t="str">
        <f t="shared" si="163"/>
        <v>Thursday</v>
      </c>
      <c r="E1482" s="1" t="str">
        <f t="shared" si="164"/>
        <v>Weekday</v>
      </c>
      <c r="F1482">
        <v>3659</v>
      </c>
      <c r="G1482" t="s">
        <v>838</v>
      </c>
      <c r="H1482" t="s">
        <v>452</v>
      </c>
      <c r="I1482" t="s">
        <v>2</v>
      </c>
      <c r="J1482" t="s">
        <v>3</v>
      </c>
      <c r="K1482" t="s">
        <v>4</v>
      </c>
      <c r="L1482" t="s">
        <v>42</v>
      </c>
      <c r="M1482">
        <v>365</v>
      </c>
      <c r="N1482" t="s">
        <v>10</v>
      </c>
      <c r="O1482" s="2">
        <v>94.75</v>
      </c>
      <c r="P1482" s="2">
        <v>5</v>
      </c>
      <c r="Q1482" s="2">
        <f t="shared" si="161"/>
        <v>473.75</v>
      </c>
      <c r="R1482" s="2">
        <v>152.8499985</v>
      </c>
      <c r="S1482" s="2">
        <f t="shared" si="165"/>
        <v>320.90000150000003</v>
      </c>
      <c r="T1482" s="2">
        <f t="shared" si="166"/>
        <v>30.5699997</v>
      </c>
      <c r="U1482" t="str">
        <f t="shared" si="167"/>
        <v>Dec</v>
      </c>
    </row>
    <row r="1483" spans="1:21" x14ac:dyDescent="0.3">
      <c r="A1483">
        <v>27357</v>
      </c>
      <c r="B1483" s="1">
        <v>43438</v>
      </c>
      <c r="C1483" s="1" t="str">
        <f t="shared" si="162"/>
        <v>04-Dec-18</v>
      </c>
      <c r="D1483" s="1" t="str">
        <f t="shared" si="163"/>
        <v>Tuesday</v>
      </c>
      <c r="E1483" s="1" t="str">
        <f t="shared" si="164"/>
        <v>Weekday</v>
      </c>
      <c r="F1483">
        <v>4807</v>
      </c>
      <c r="G1483" t="s">
        <v>509</v>
      </c>
      <c r="H1483" t="s">
        <v>611</v>
      </c>
      <c r="I1483" t="s">
        <v>2</v>
      </c>
      <c r="J1483" t="s">
        <v>3</v>
      </c>
      <c r="K1483" t="s">
        <v>4</v>
      </c>
      <c r="L1483" t="s">
        <v>9</v>
      </c>
      <c r="M1483">
        <v>403</v>
      </c>
      <c r="N1483" t="s">
        <v>10</v>
      </c>
      <c r="O1483" s="2">
        <v>133.37</v>
      </c>
      <c r="P1483" s="2">
        <v>1</v>
      </c>
      <c r="Q1483" s="2">
        <f t="shared" si="161"/>
        <v>133.37</v>
      </c>
      <c r="R1483" s="2">
        <v>84.590000149999995</v>
      </c>
      <c r="S1483" s="2">
        <f t="shared" si="165"/>
        <v>48.77999985000001</v>
      </c>
      <c r="T1483" s="2">
        <f t="shared" si="166"/>
        <v>84.590000149999995</v>
      </c>
      <c r="U1483" t="str">
        <f t="shared" si="167"/>
        <v>Dec</v>
      </c>
    </row>
    <row r="1484" spans="1:21" x14ac:dyDescent="0.3">
      <c r="A1484">
        <v>46073</v>
      </c>
      <c r="B1484" s="1">
        <v>43435</v>
      </c>
      <c r="C1484" s="1" t="str">
        <f t="shared" si="162"/>
        <v>01-Dec-18</v>
      </c>
      <c r="D1484" s="1" t="str">
        <f t="shared" si="163"/>
        <v>Saturday</v>
      </c>
      <c r="E1484" s="1" t="str">
        <f t="shared" si="164"/>
        <v>Weekend</v>
      </c>
      <c r="F1484">
        <v>10834</v>
      </c>
      <c r="G1484" t="s">
        <v>868</v>
      </c>
      <c r="H1484" t="s">
        <v>281</v>
      </c>
      <c r="I1484" t="s">
        <v>2</v>
      </c>
      <c r="J1484" t="s">
        <v>3</v>
      </c>
      <c r="K1484" t="s">
        <v>4</v>
      </c>
      <c r="L1484" t="s">
        <v>405</v>
      </c>
      <c r="M1484">
        <v>822</v>
      </c>
      <c r="N1484" t="s">
        <v>6</v>
      </c>
      <c r="O1484" s="2">
        <v>46.69</v>
      </c>
      <c r="P1484" s="2">
        <v>2</v>
      </c>
      <c r="Q1484" s="2">
        <f t="shared" si="161"/>
        <v>93.38</v>
      </c>
      <c r="R1484" s="2">
        <v>52.880001059999998</v>
      </c>
      <c r="S1484" s="2">
        <f t="shared" si="165"/>
        <v>40.499998939999998</v>
      </c>
      <c r="T1484" s="2">
        <f t="shared" si="166"/>
        <v>26.440000529999999</v>
      </c>
      <c r="U1484" t="str">
        <f t="shared" si="167"/>
        <v>Dec</v>
      </c>
    </row>
    <row r="1485" spans="1:21" x14ac:dyDescent="0.3">
      <c r="A1485">
        <v>41786</v>
      </c>
      <c r="B1485" s="1">
        <v>43435</v>
      </c>
      <c r="C1485" s="1" t="str">
        <f t="shared" si="162"/>
        <v>01-Dec-18</v>
      </c>
      <c r="D1485" s="1" t="str">
        <f t="shared" si="163"/>
        <v>Saturday</v>
      </c>
      <c r="E1485" s="1" t="str">
        <f t="shared" si="164"/>
        <v>Weekend</v>
      </c>
      <c r="F1485">
        <v>397</v>
      </c>
      <c r="G1485" t="s">
        <v>708</v>
      </c>
      <c r="H1485" t="s">
        <v>912</v>
      </c>
      <c r="I1485" t="s">
        <v>2</v>
      </c>
      <c r="J1485" t="s">
        <v>3</v>
      </c>
      <c r="K1485" t="s">
        <v>4</v>
      </c>
      <c r="L1485" t="s">
        <v>809</v>
      </c>
      <c r="M1485">
        <v>977</v>
      </c>
      <c r="N1485" t="s">
        <v>294</v>
      </c>
      <c r="O1485" s="2">
        <v>29.99</v>
      </c>
      <c r="P1485" s="2">
        <v>5</v>
      </c>
      <c r="Q1485" s="2">
        <f t="shared" si="161"/>
        <v>149.94999999999999</v>
      </c>
      <c r="R1485" s="2">
        <v>74.249992349999999</v>
      </c>
      <c r="S1485" s="2">
        <f t="shared" si="165"/>
        <v>75.700007649999989</v>
      </c>
      <c r="T1485" s="2">
        <f t="shared" si="166"/>
        <v>14.849998469999999</v>
      </c>
      <c r="U1485" t="str">
        <f t="shared" si="167"/>
        <v>Dec</v>
      </c>
    </row>
    <row r="1486" spans="1:21" x14ac:dyDescent="0.3">
      <c r="A1486">
        <v>48713</v>
      </c>
      <c r="B1486" s="1">
        <v>43435</v>
      </c>
      <c r="C1486" s="1" t="str">
        <f t="shared" si="162"/>
        <v>01-Dec-18</v>
      </c>
      <c r="D1486" s="1" t="str">
        <f t="shared" si="163"/>
        <v>Saturday</v>
      </c>
      <c r="E1486" s="1" t="str">
        <f t="shared" si="164"/>
        <v>Weekend</v>
      </c>
      <c r="F1486">
        <v>5384</v>
      </c>
      <c r="G1486" t="s">
        <v>7</v>
      </c>
      <c r="H1486" t="s">
        <v>103</v>
      </c>
      <c r="I1486" t="s">
        <v>2</v>
      </c>
      <c r="J1486" t="s">
        <v>3</v>
      </c>
      <c r="K1486" t="s">
        <v>4</v>
      </c>
      <c r="L1486" t="s">
        <v>9</v>
      </c>
      <c r="M1486">
        <v>403</v>
      </c>
      <c r="N1486" t="s">
        <v>10</v>
      </c>
      <c r="O1486" s="2">
        <v>133.37</v>
      </c>
      <c r="P1486" s="2">
        <v>1</v>
      </c>
      <c r="Q1486" s="2">
        <f t="shared" si="161"/>
        <v>133.37</v>
      </c>
      <c r="R1486" s="2">
        <v>84.590000149999995</v>
      </c>
      <c r="S1486" s="2">
        <f t="shared" si="165"/>
        <v>48.77999985000001</v>
      </c>
      <c r="T1486" s="2">
        <f t="shared" si="166"/>
        <v>84.590000149999995</v>
      </c>
      <c r="U1486" t="str">
        <f t="shared" si="167"/>
        <v>Dec</v>
      </c>
    </row>
    <row r="1487" spans="1:21" x14ac:dyDescent="0.3">
      <c r="A1487">
        <v>27007</v>
      </c>
      <c r="B1487" s="1">
        <v>43434</v>
      </c>
      <c r="C1487" s="1" t="str">
        <f t="shared" si="162"/>
        <v>30-Nov-18</v>
      </c>
      <c r="D1487" s="1" t="str">
        <f t="shared" si="163"/>
        <v>Friday</v>
      </c>
      <c r="E1487" s="1" t="str">
        <f t="shared" si="164"/>
        <v>Weekday</v>
      </c>
      <c r="F1487">
        <v>3815</v>
      </c>
      <c r="G1487" t="s">
        <v>913</v>
      </c>
      <c r="H1487" t="s">
        <v>914</v>
      </c>
      <c r="I1487" t="s">
        <v>2</v>
      </c>
      <c r="J1487" t="s">
        <v>3</v>
      </c>
      <c r="K1487" t="s">
        <v>4</v>
      </c>
      <c r="L1487" t="s">
        <v>614</v>
      </c>
      <c r="M1487">
        <v>825</v>
      </c>
      <c r="N1487" t="s">
        <v>6</v>
      </c>
      <c r="O1487" s="2">
        <v>185</v>
      </c>
      <c r="P1487" s="2">
        <v>2</v>
      </c>
      <c r="Q1487" s="2">
        <f t="shared" si="161"/>
        <v>370</v>
      </c>
      <c r="R1487" s="2">
        <v>227.3999939</v>
      </c>
      <c r="S1487" s="2">
        <f t="shared" si="165"/>
        <v>142.6000061</v>
      </c>
      <c r="T1487" s="2">
        <f t="shared" si="166"/>
        <v>113.69999695</v>
      </c>
      <c r="U1487" t="str">
        <f t="shared" si="167"/>
        <v>Nov</v>
      </c>
    </row>
    <row r="1488" spans="1:21" x14ac:dyDescent="0.3">
      <c r="A1488">
        <v>49916</v>
      </c>
      <c r="B1488" s="1">
        <v>43433</v>
      </c>
      <c r="C1488" s="1" t="str">
        <f t="shared" si="162"/>
        <v>29-Nov-18</v>
      </c>
      <c r="D1488" s="1" t="str">
        <f t="shared" si="163"/>
        <v>Thursday</v>
      </c>
      <c r="E1488" s="1" t="str">
        <f t="shared" si="164"/>
        <v>Weekday</v>
      </c>
      <c r="F1488">
        <v>10671</v>
      </c>
      <c r="G1488" t="s">
        <v>435</v>
      </c>
      <c r="H1488" t="s">
        <v>329</v>
      </c>
      <c r="I1488" t="s">
        <v>2</v>
      </c>
      <c r="J1488" t="s">
        <v>3</v>
      </c>
      <c r="K1488" t="s">
        <v>4</v>
      </c>
      <c r="L1488" t="s">
        <v>9</v>
      </c>
      <c r="M1488">
        <v>403</v>
      </c>
      <c r="N1488" t="s">
        <v>10</v>
      </c>
      <c r="O1488" s="2">
        <v>133.37</v>
      </c>
      <c r="P1488" s="2">
        <v>1</v>
      </c>
      <c r="Q1488" s="2">
        <f t="shared" si="161"/>
        <v>133.37</v>
      </c>
      <c r="R1488" s="2">
        <v>84.590000149999995</v>
      </c>
      <c r="S1488" s="2">
        <f t="shared" si="165"/>
        <v>48.77999985000001</v>
      </c>
      <c r="T1488" s="2">
        <f t="shared" si="166"/>
        <v>84.590000149999995</v>
      </c>
      <c r="U1488" t="str">
        <f t="shared" si="167"/>
        <v>Nov</v>
      </c>
    </row>
    <row r="1489" spans="1:21" x14ac:dyDescent="0.3">
      <c r="A1489">
        <v>47774</v>
      </c>
      <c r="B1489" s="1">
        <v>43432</v>
      </c>
      <c r="C1489" s="1" t="str">
        <f t="shared" si="162"/>
        <v>28-Nov-18</v>
      </c>
      <c r="D1489" s="1" t="str">
        <f t="shared" si="163"/>
        <v>Wednesday</v>
      </c>
      <c r="E1489" s="1" t="str">
        <f t="shared" si="164"/>
        <v>Weekday</v>
      </c>
      <c r="F1489">
        <v>5302</v>
      </c>
      <c r="G1489" t="s">
        <v>7</v>
      </c>
      <c r="H1489" t="s">
        <v>915</v>
      </c>
      <c r="I1489" t="s">
        <v>2</v>
      </c>
      <c r="J1489" t="s">
        <v>3</v>
      </c>
      <c r="K1489" t="s">
        <v>4</v>
      </c>
      <c r="L1489" t="s">
        <v>109</v>
      </c>
      <c r="M1489">
        <v>627</v>
      </c>
      <c r="N1489" t="s">
        <v>6</v>
      </c>
      <c r="O1489" s="2">
        <v>165</v>
      </c>
      <c r="P1489" s="2">
        <v>4</v>
      </c>
      <c r="Q1489" s="2">
        <f t="shared" si="161"/>
        <v>660</v>
      </c>
      <c r="R1489" s="2">
        <v>490.9200136</v>
      </c>
      <c r="S1489" s="2">
        <f t="shared" si="165"/>
        <v>169.0799864</v>
      </c>
      <c r="T1489" s="2">
        <f t="shared" si="166"/>
        <v>122.7300034</v>
      </c>
      <c r="U1489" t="str">
        <f t="shared" si="167"/>
        <v>Nov</v>
      </c>
    </row>
    <row r="1490" spans="1:21" x14ac:dyDescent="0.3">
      <c r="A1490">
        <v>20773</v>
      </c>
      <c r="B1490" s="1">
        <v>43428</v>
      </c>
      <c r="C1490" s="1" t="str">
        <f t="shared" si="162"/>
        <v>24-Nov-18</v>
      </c>
      <c r="D1490" s="1" t="str">
        <f t="shared" si="163"/>
        <v>Saturday</v>
      </c>
      <c r="E1490" s="1" t="str">
        <f t="shared" si="164"/>
        <v>Weekend</v>
      </c>
      <c r="F1490">
        <v>4464</v>
      </c>
      <c r="G1490" t="s">
        <v>362</v>
      </c>
      <c r="H1490" t="s">
        <v>447</v>
      </c>
      <c r="I1490" t="s">
        <v>2</v>
      </c>
      <c r="J1490" t="s">
        <v>3</v>
      </c>
      <c r="K1490" t="s">
        <v>4</v>
      </c>
      <c r="L1490" t="s">
        <v>57</v>
      </c>
      <c r="M1490">
        <v>191</v>
      </c>
      <c r="N1490" t="s">
        <v>65</v>
      </c>
      <c r="O1490" s="2">
        <v>85</v>
      </c>
      <c r="P1490" s="2">
        <v>2</v>
      </c>
      <c r="Q1490" s="2">
        <f t="shared" si="161"/>
        <v>170</v>
      </c>
      <c r="R1490" s="2">
        <v>109.5599976</v>
      </c>
      <c r="S1490" s="2">
        <f t="shared" si="165"/>
        <v>60.440002399999997</v>
      </c>
      <c r="T1490" s="2">
        <f t="shared" si="166"/>
        <v>54.779998800000001</v>
      </c>
      <c r="U1490" t="str">
        <f t="shared" si="167"/>
        <v>Nov</v>
      </c>
    </row>
    <row r="1491" spans="1:21" x14ac:dyDescent="0.3">
      <c r="A1491">
        <v>31000</v>
      </c>
      <c r="B1491" s="1">
        <v>43427</v>
      </c>
      <c r="C1491" s="1" t="str">
        <f t="shared" si="162"/>
        <v>23-Nov-18</v>
      </c>
      <c r="D1491" s="1" t="str">
        <f t="shared" si="163"/>
        <v>Friday</v>
      </c>
      <c r="E1491" s="1" t="str">
        <f t="shared" si="164"/>
        <v>Weekday</v>
      </c>
      <c r="F1491">
        <v>11730</v>
      </c>
      <c r="G1491" t="s">
        <v>916</v>
      </c>
      <c r="H1491" t="s">
        <v>900</v>
      </c>
      <c r="I1491" t="s">
        <v>2</v>
      </c>
      <c r="J1491" t="s">
        <v>3</v>
      </c>
      <c r="K1491" t="s">
        <v>4</v>
      </c>
      <c r="L1491" t="s">
        <v>57</v>
      </c>
      <c r="M1491">
        <v>191</v>
      </c>
      <c r="N1491" t="s">
        <v>65</v>
      </c>
      <c r="O1491" s="2">
        <v>85</v>
      </c>
      <c r="P1491" s="2">
        <v>2</v>
      </c>
      <c r="Q1491" s="2">
        <f t="shared" si="161"/>
        <v>170</v>
      </c>
      <c r="R1491" s="2">
        <v>109.5599976</v>
      </c>
      <c r="S1491" s="2">
        <f t="shared" si="165"/>
        <v>60.440002399999997</v>
      </c>
      <c r="T1491" s="2">
        <f t="shared" si="166"/>
        <v>54.779998800000001</v>
      </c>
      <c r="U1491" t="str">
        <f t="shared" si="167"/>
        <v>Nov</v>
      </c>
    </row>
    <row r="1492" spans="1:21" x14ac:dyDescent="0.3">
      <c r="A1492">
        <v>47846</v>
      </c>
      <c r="B1492" s="1">
        <v>43426</v>
      </c>
      <c r="C1492" s="1" t="str">
        <f t="shared" si="162"/>
        <v>22-Nov-18</v>
      </c>
      <c r="D1492" s="1" t="str">
        <f t="shared" si="163"/>
        <v>Thursday</v>
      </c>
      <c r="E1492" s="1" t="str">
        <f t="shared" si="164"/>
        <v>Weekday</v>
      </c>
      <c r="F1492">
        <v>6073</v>
      </c>
      <c r="G1492" t="s">
        <v>917</v>
      </c>
      <c r="H1492" t="s">
        <v>30</v>
      </c>
      <c r="I1492" t="s">
        <v>27</v>
      </c>
      <c r="J1492" t="s">
        <v>28</v>
      </c>
      <c r="K1492" t="s">
        <v>44</v>
      </c>
      <c r="L1492" t="s">
        <v>57</v>
      </c>
      <c r="M1492">
        <v>191</v>
      </c>
      <c r="N1492" t="s">
        <v>65</v>
      </c>
      <c r="O1492" s="2">
        <v>85</v>
      </c>
      <c r="P1492" s="2">
        <v>5</v>
      </c>
      <c r="Q1492" s="2">
        <f t="shared" si="161"/>
        <v>425</v>
      </c>
      <c r="R1492" s="2">
        <v>273.89999399999999</v>
      </c>
      <c r="S1492" s="2">
        <f t="shared" si="165"/>
        <v>151.10000600000001</v>
      </c>
      <c r="T1492" s="2">
        <f t="shared" si="166"/>
        <v>54.779998800000001</v>
      </c>
      <c r="U1492" t="str">
        <f t="shared" si="167"/>
        <v>Nov</v>
      </c>
    </row>
    <row r="1493" spans="1:21" x14ac:dyDescent="0.3">
      <c r="A1493">
        <v>28568</v>
      </c>
      <c r="B1493" s="1">
        <v>43426</v>
      </c>
      <c r="C1493" s="1" t="str">
        <f t="shared" si="162"/>
        <v>22-Nov-18</v>
      </c>
      <c r="D1493" s="1" t="str">
        <f t="shared" si="163"/>
        <v>Thursday</v>
      </c>
      <c r="E1493" s="1" t="str">
        <f t="shared" si="164"/>
        <v>Weekday</v>
      </c>
      <c r="F1493">
        <v>7963</v>
      </c>
      <c r="G1493" t="s">
        <v>473</v>
      </c>
      <c r="H1493" t="s">
        <v>59</v>
      </c>
      <c r="I1493" t="s">
        <v>2</v>
      </c>
      <c r="J1493" t="s">
        <v>3</v>
      </c>
      <c r="K1493" t="s">
        <v>44</v>
      </c>
      <c r="L1493" t="s">
        <v>57</v>
      </c>
      <c r="M1493">
        <v>191</v>
      </c>
      <c r="N1493" t="s">
        <v>65</v>
      </c>
      <c r="O1493" s="2">
        <v>85</v>
      </c>
      <c r="P1493" s="2">
        <v>2</v>
      </c>
      <c r="Q1493" s="2">
        <f t="shared" si="161"/>
        <v>170</v>
      </c>
      <c r="R1493" s="2">
        <v>109.5599976</v>
      </c>
      <c r="S1493" s="2">
        <f t="shared" si="165"/>
        <v>60.440002399999997</v>
      </c>
      <c r="T1493" s="2">
        <f t="shared" si="166"/>
        <v>54.779998800000001</v>
      </c>
      <c r="U1493" t="str">
        <f t="shared" si="167"/>
        <v>Nov</v>
      </c>
    </row>
    <row r="1494" spans="1:21" x14ac:dyDescent="0.3">
      <c r="A1494">
        <v>23948</v>
      </c>
      <c r="B1494" s="1">
        <v>43424</v>
      </c>
      <c r="C1494" s="1" t="str">
        <f t="shared" si="162"/>
        <v>20-Nov-18</v>
      </c>
      <c r="D1494" s="1" t="str">
        <f t="shared" si="163"/>
        <v>Tuesday</v>
      </c>
      <c r="E1494" s="1" t="str">
        <f t="shared" si="164"/>
        <v>Weekday</v>
      </c>
      <c r="F1494">
        <v>5361</v>
      </c>
      <c r="G1494" t="s">
        <v>918</v>
      </c>
      <c r="H1494" t="s">
        <v>30</v>
      </c>
      <c r="I1494" t="s">
        <v>27</v>
      </c>
      <c r="J1494" t="s">
        <v>28</v>
      </c>
      <c r="K1494" t="s">
        <v>44</v>
      </c>
      <c r="L1494" t="s">
        <v>820</v>
      </c>
      <c r="M1494">
        <v>642</v>
      </c>
      <c r="N1494" t="s">
        <v>6</v>
      </c>
      <c r="O1494" s="2">
        <v>30</v>
      </c>
      <c r="P1494" s="2">
        <v>5</v>
      </c>
      <c r="Q1494" s="2">
        <f t="shared" si="161"/>
        <v>150</v>
      </c>
      <c r="R1494" s="2">
        <v>84.449996949999999</v>
      </c>
      <c r="S1494" s="2">
        <f t="shared" si="165"/>
        <v>65.550003050000001</v>
      </c>
      <c r="T1494" s="2">
        <f t="shared" si="166"/>
        <v>16.88999939</v>
      </c>
      <c r="U1494" t="str">
        <f t="shared" si="167"/>
        <v>Nov</v>
      </c>
    </row>
    <row r="1495" spans="1:21" x14ac:dyDescent="0.3">
      <c r="A1495">
        <v>28402</v>
      </c>
      <c r="B1495" s="1">
        <v>43423</v>
      </c>
      <c r="C1495" s="1" t="str">
        <f t="shared" si="162"/>
        <v>19-Nov-18</v>
      </c>
      <c r="D1495" s="1" t="str">
        <f t="shared" si="163"/>
        <v>Monday</v>
      </c>
      <c r="E1495" s="1" t="str">
        <f t="shared" si="164"/>
        <v>Weekday</v>
      </c>
      <c r="F1495">
        <v>9531</v>
      </c>
      <c r="G1495" t="s">
        <v>382</v>
      </c>
      <c r="H1495" t="s">
        <v>30</v>
      </c>
      <c r="I1495" t="s">
        <v>27</v>
      </c>
      <c r="J1495" t="s">
        <v>28</v>
      </c>
      <c r="K1495" t="s">
        <v>44</v>
      </c>
      <c r="L1495" t="s">
        <v>42</v>
      </c>
      <c r="M1495">
        <v>365</v>
      </c>
      <c r="N1495" t="s">
        <v>10</v>
      </c>
      <c r="O1495" s="2">
        <v>94.75</v>
      </c>
      <c r="P1495" s="2">
        <v>5</v>
      </c>
      <c r="Q1495" s="2">
        <f t="shared" si="161"/>
        <v>473.75</v>
      </c>
      <c r="R1495" s="2">
        <v>152.8499985</v>
      </c>
      <c r="S1495" s="2">
        <f t="shared" si="165"/>
        <v>320.90000150000003</v>
      </c>
      <c r="T1495" s="2">
        <f t="shared" si="166"/>
        <v>30.5699997</v>
      </c>
      <c r="U1495" t="str">
        <f t="shared" si="167"/>
        <v>Nov</v>
      </c>
    </row>
    <row r="1496" spans="1:21" x14ac:dyDescent="0.3">
      <c r="A1496">
        <v>47647</v>
      </c>
      <c r="B1496" s="1">
        <v>43423</v>
      </c>
      <c r="C1496" s="1" t="str">
        <f t="shared" si="162"/>
        <v>19-Nov-18</v>
      </c>
      <c r="D1496" s="1" t="str">
        <f t="shared" si="163"/>
        <v>Monday</v>
      </c>
      <c r="E1496" s="1" t="str">
        <f t="shared" si="164"/>
        <v>Weekday</v>
      </c>
      <c r="F1496">
        <v>185</v>
      </c>
      <c r="G1496" t="s">
        <v>7</v>
      </c>
      <c r="H1496" t="s">
        <v>919</v>
      </c>
      <c r="I1496" t="s">
        <v>2</v>
      </c>
      <c r="J1496" t="s">
        <v>3</v>
      </c>
      <c r="K1496" t="s">
        <v>4</v>
      </c>
      <c r="L1496" t="s">
        <v>85</v>
      </c>
      <c r="M1496">
        <v>502</v>
      </c>
      <c r="N1496" t="s">
        <v>65</v>
      </c>
      <c r="O1496" s="2">
        <v>65</v>
      </c>
      <c r="P1496" s="2">
        <v>5</v>
      </c>
      <c r="Q1496" s="2">
        <f t="shared" si="161"/>
        <v>325</v>
      </c>
      <c r="R1496" s="2">
        <v>167.99999235000001</v>
      </c>
      <c r="S1496" s="2">
        <f t="shared" si="165"/>
        <v>157.00000764999999</v>
      </c>
      <c r="T1496" s="2">
        <f t="shared" si="166"/>
        <v>33.599998470000003</v>
      </c>
      <c r="U1496" t="str">
        <f t="shared" si="167"/>
        <v>Nov</v>
      </c>
    </row>
    <row r="1497" spans="1:21" x14ac:dyDescent="0.3">
      <c r="A1497">
        <v>47009</v>
      </c>
      <c r="B1497" s="1">
        <v>43421</v>
      </c>
      <c r="C1497" s="1" t="str">
        <f t="shared" si="162"/>
        <v>17-Nov-18</v>
      </c>
      <c r="D1497" s="1" t="str">
        <f t="shared" si="163"/>
        <v>Saturday</v>
      </c>
      <c r="E1497" s="1" t="str">
        <f t="shared" si="164"/>
        <v>Weekend</v>
      </c>
      <c r="F1497">
        <v>150</v>
      </c>
      <c r="G1497" t="s">
        <v>7</v>
      </c>
      <c r="H1497" t="s">
        <v>908</v>
      </c>
      <c r="I1497" t="s">
        <v>2</v>
      </c>
      <c r="J1497" t="s">
        <v>3</v>
      </c>
      <c r="K1497" t="s">
        <v>4</v>
      </c>
      <c r="L1497" t="s">
        <v>9</v>
      </c>
      <c r="M1497">
        <v>403</v>
      </c>
      <c r="N1497" t="s">
        <v>10</v>
      </c>
      <c r="O1497" s="2">
        <v>133.37</v>
      </c>
      <c r="P1497" s="2">
        <v>1</v>
      </c>
      <c r="Q1497" s="2">
        <f t="shared" si="161"/>
        <v>133.37</v>
      </c>
      <c r="R1497" s="2">
        <v>84.590000149999995</v>
      </c>
      <c r="S1497" s="2">
        <f t="shared" si="165"/>
        <v>48.77999985000001</v>
      </c>
      <c r="T1497" s="2">
        <f t="shared" si="166"/>
        <v>84.590000149999995</v>
      </c>
      <c r="U1497" t="str">
        <f t="shared" si="167"/>
        <v>Nov</v>
      </c>
    </row>
    <row r="1498" spans="1:21" x14ac:dyDescent="0.3">
      <c r="A1498">
        <v>46667</v>
      </c>
      <c r="B1498" s="1">
        <v>43418</v>
      </c>
      <c r="C1498" s="1" t="str">
        <f t="shared" si="162"/>
        <v>14-Nov-18</v>
      </c>
      <c r="D1498" s="1" t="str">
        <f t="shared" si="163"/>
        <v>Wednesday</v>
      </c>
      <c r="E1498" s="1" t="str">
        <f t="shared" si="164"/>
        <v>Weekday</v>
      </c>
      <c r="F1498">
        <v>4399</v>
      </c>
      <c r="G1498" t="s">
        <v>7</v>
      </c>
      <c r="H1498" t="s">
        <v>576</v>
      </c>
      <c r="I1498" t="s">
        <v>2</v>
      </c>
      <c r="J1498" t="s">
        <v>3</v>
      </c>
      <c r="K1498" t="s">
        <v>4</v>
      </c>
      <c r="L1498" t="s">
        <v>85</v>
      </c>
      <c r="M1498">
        <v>502</v>
      </c>
      <c r="N1498" t="s">
        <v>65</v>
      </c>
      <c r="O1498" s="2">
        <v>65</v>
      </c>
      <c r="P1498" s="2">
        <v>5</v>
      </c>
      <c r="Q1498" s="2">
        <f t="shared" si="161"/>
        <v>325</v>
      </c>
      <c r="R1498" s="2">
        <v>167.99999235000001</v>
      </c>
      <c r="S1498" s="2">
        <f t="shared" si="165"/>
        <v>157.00000764999999</v>
      </c>
      <c r="T1498" s="2">
        <f t="shared" si="166"/>
        <v>33.599998470000003</v>
      </c>
      <c r="U1498" t="str">
        <f t="shared" si="167"/>
        <v>Nov</v>
      </c>
    </row>
    <row r="1499" spans="1:21" x14ac:dyDescent="0.3">
      <c r="A1499">
        <v>44485</v>
      </c>
      <c r="B1499" s="1">
        <v>43415</v>
      </c>
      <c r="C1499" s="1" t="str">
        <f t="shared" si="162"/>
        <v>11-Nov-18</v>
      </c>
      <c r="D1499" s="1" t="str">
        <f t="shared" si="163"/>
        <v>Sunday</v>
      </c>
      <c r="E1499" s="1" t="str">
        <f t="shared" si="164"/>
        <v>Weekend</v>
      </c>
      <c r="F1499">
        <v>7393</v>
      </c>
      <c r="G1499" t="s">
        <v>7</v>
      </c>
      <c r="H1499" t="s">
        <v>108</v>
      </c>
      <c r="I1499" t="s">
        <v>27</v>
      </c>
      <c r="J1499" t="s">
        <v>3</v>
      </c>
      <c r="K1499" t="s">
        <v>4</v>
      </c>
      <c r="L1499" t="s">
        <v>9</v>
      </c>
      <c r="M1499">
        <v>403</v>
      </c>
      <c r="N1499" t="s">
        <v>10</v>
      </c>
      <c r="O1499" s="2">
        <v>133.37</v>
      </c>
      <c r="P1499" s="2">
        <v>1</v>
      </c>
      <c r="Q1499" s="2">
        <f t="shared" si="161"/>
        <v>133.37</v>
      </c>
      <c r="R1499" s="2">
        <v>84.590000149999995</v>
      </c>
      <c r="S1499" s="2">
        <f t="shared" si="165"/>
        <v>48.77999985000001</v>
      </c>
      <c r="T1499" s="2">
        <f t="shared" si="166"/>
        <v>84.590000149999995</v>
      </c>
      <c r="U1499" t="str">
        <f t="shared" si="167"/>
        <v>Nov</v>
      </c>
    </row>
    <row r="1500" spans="1:21" x14ac:dyDescent="0.3">
      <c r="A1500">
        <v>48954</v>
      </c>
      <c r="B1500" s="1">
        <v>43415</v>
      </c>
      <c r="C1500" s="1" t="str">
        <f t="shared" si="162"/>
        <v>11-Nov-18</v>
      </c>
      <c r="D1500" s="1" t="str">
        <f t="shared" si="163"/>
        <v>Sunday</v>
      </c>
      <c r="E1500" s="1" t="str">
        <f t="shared" si="164"/>
        <v>Weekend</v>
      </c>
      <c r="F1500">
        <v>5674</v>
      </c>
      <c r="G1500" t="s">
        <v>920</v>
      </c>
      <c r="H1500" t="s">
        <v>921</v>
      </c>
      <c r="I1500" t="s">
        <v>2</v>
      </c>
      <c r="J1500" t="s">
        <v>3</v>
      </c>
      <c r="K1500" t="s">
        <v>44</v>
      </c>
      <c r="L1500" t="s">
        <v>42</v>
      </c>
      <c r="M1500">
        <v>365</v>
      </c>
      <c r="N1500" t="s">
        <v>10</v>
      </c>
      <c r="O1500" s="2">
        <v>94.75</v>
      </c>
      <c r="P1500" s="2">
        <v>2</v>
      </c>
      <c r="Q1500" s="2">
        <f t="shared" si="161"/>
        <v>189.5</v>
      </c>
      <c r="R1500" s="2">
        <v>61.139999400000001</v>
      </c>
      <c r="S1500" s="2">
        <f t="shared" si="165"/>
        <v>128.36000060000001</v>
      </c>
      <c r="T1500" s="2">
        <f t="shared" si="166"/>
        <v>30.5699997</v>
      </c>
      <c r="U1500" t="str">
        <f t="shared" si="167"/>
        <v>Nov</v>
      </c>
    </row>
    <row r="1501" spans="1:21" x14ac:dyDescent="0.3">
      <c r="A1501">
        <v>41545</v>
      </c>
      <c r="B1501" s="1">
        <v>43415</v>
      </c>
      <c r="C1501" s="1" t="str">
        <f t="shared" si="162"/>
        <v>11-Nov-18</v>
      </c>
      <c r="D1501" s="1" t="str">
        <f t="shared" si="163"/>
        <v>Sunday</v>
      </c>
      <c r="E1501" s="1" t="str">
        <f t="shared" si="164"/>
        <v>Weekend</v>
      </c>
      <c r="F1501">
        <v>10474</v>
      </c>
      <c r="G1501" t="s">
        <v>922</v>
      </c>
      <c r="H1501" t="s">
        <v>519</v>
      </c>
      <c r="I1501" t="s">
        <v>2</v>
      </c>
      <c r="J1501" t="s">
        <v>3</v>
      </c>
      <c r="K1501" t="s">
        <v>4</v>
      </c>
      <c r="L1501" t="s">
        <v>85</v>
      </c>
      <c r="M1501">
        <v>502</v>
      </c>
      <c r="N1501" t="s">
        <v>65</v>
      </c>
      <c r="O1501" s="2">
        <v>65</v>
      </c>
      <c r="P1501" s="2">
        <v>5</v>
      </c>
      <c r="Q1501" s="2">
        <f t="shared" si="161"/>
        <v>325</v>
      </c>
      <c r="R1501" s="2">
        <v>167.99999235000001</v>
      </c>
      <c r="S1501" s="2">
        <f t="shared" si="165"/>
        <v>157.00000764999999</v>
      </c>
      <c r="T1501" s="2">
        <f t="shared" si="166"/>
        <v>33.599998470000003</v>
      </c>
      <c r="U1501" t="str">
        <f t="shared" si="167"/>
        <v>Nov</v>
      </c>
    </row>
    <row r="1502" spans="1:21" x14ac:dyDescent="0.3">
      <c r="A1502">
        <v>25688</v>
      </c>
      <c r="B1502" s="1">
        <v>43414</v>
      </c>
      <c r="C1502" s="1" t="str">
        <f t="shared" si="162"/>
        <v>10-Nov-18</v>
      </c>
      <c r="D1502" s="1" t="str">
        <f t="shared" si="163"/>
        <v>Saturday</v>
      </c>
      <c r="E1502" s="1" t="str">
        <f t="shared" si="164"/>
        <v>Weekend</v>
      </c>
      <c r="F1502">
        <v>5920</v>
      </c>
      <c r="G1502" t="s">
        <v>7</v>
      </c>
      <c r="H1502" t="s">
        <v>458</v>
      </c>
      <c r="I1502" t="s">
        <v>2</v>
      </c>
      <c r="J1502" t="s">
        <v>3</v>
      </c>
      <c r="K1502" t="s">
        <v>44</v>
      </c>
      <c r="L1502" t="s">
        <v>42</v>
      </c>
      <c r="M1502">
        <v>365</v>
      </c>
      <c r="N1502" t="s">
        <v>10</v>
      </c>
      <c r="O1502" s="2">
        <v>94.75</v>
      </c>
      <c r="P1502" s="2">
        <v>2</v>
      </c>
      <c r="Q1502" s="2">
        <f t="shared" si="161"/>
        <v>189.5</v>
      </c>
      <c r="R1502" s="2">
        <v>61.139999400000001</v>
      </c>
      <c r="S1502" s="2">
        <f t="shared" si="165"/>
        <v>128.36000060000001</v>
      </c>
      <c r="T1502" s="2">
        <f t="shared" si="166"/>
        <v>30.5699997</v>
      </c>
      <c r="U1502" t="str">
        <f t="shared" si="167"/>
        <v>Nov</v>
      </c>
    </row>
    <row r="1503" spans="1:21" x14ac:dyDescent="0.3">
      <c r="A1503">
        <v>46414</v>
      </c>
      <c r="B1503" s="1">
        <v>43412</v>
      </c>
      <c r="C1503" s="1" t="str">
        <f t="shared" si="162"/>
        <v>08-Nov-18</v>
      </c>
      <c r="D1503" s="1" t="str">
        <f t="shared" si="163"/>
        <v>Thursday</v>
      </c>
      <c r="E1503" s="1" t="str">
        <f t="shared" si="164"/>
        <v>Weekday</v>
      </c>
      <c r="F1503">
        <v>1535</v>
      </c>
      <c r="G1503" t="s">
        <v>923</v>
      </c>
      <c r="H1503" t="s">
        <v>36</v>
      </c>
      <c r="I1503" t="s">
        <v>27</v>
      </c>
      <c r="J1503" t="s">
        <v>3</v>
      </c>
      <c r="K1503" t="s">
        <v>4</v>
      </c>
      <c r="L1503" t="s">
        <v>109</v>
      </c>
      <c r="M1503">
        <v>627</v>
      </c>
      <c r="N1503" t="s">
        <v>6</v>
      </c>
      <c r="O1503" s="2">
        <v>165</v>
      </c>
      <c r="P1503" s="2">
        <v>3</v>
      </c>
      <c r="Q1503" s="2">
        <f t="shared" si="161"/>
        <v>495</v>
      </c>
      <c r="R1503" s="2">
        <v>368.19001020000002</v>
      </c>
      <c r="S1503" s="2">
        <f t="shared" si="165"/>
        <v>126.80998979999998</v>
      </c>
      <c r="T1503" s="2">
        <f t="shared" si="166"/>
        <v>122.7300034</v>
      </c>
      <c r="U1503" t="str">
        <f t="shared" si="167"/>
        <v>Nov</v>
      </c>
    </row>
    <row r="1504" spans="1:21" x14ac:dyDescent="0.3">
      <c r="A1504">
        <v>46199</v>
      </c>
      <c r="B1504" s="1">
        <v>43410</v>
      </c>
      <c r="C1504" s="1" t="str">
        <f t="shared" si="162"/>
        <v>06-Nov-18</v>
      </c>
      <c r="D1504" s="1" t="str">
        <f t="shared" si="163"/>
        <v>Tuesday</v>
      </c>
      <c r="E1504" s="1" t="str">
        <f t="shared" si="164"/>
        <v>Weekday</v>
      </c>
      <c r="F1504">
        <v>7521</v>
      </c>
      <c r="G1504" t="s">
        <v>302</v>
      </c>
      <c r="H1504" t="s">
        <v>303</v>
      </c>
      <c r="I1504" t="s">
        <v>250</v>
      </c>
      <c r="J1504" t="s">
        <v>3</v>
      </c>
      <c r="K1504" t="s">
        <v>44</v>
      </c>
      <c r="L1504" t="s">
        <v>85</v>
      </c>
      <c r="M1504">
        <v>502</v>
      </c>
      <c r="N1504" t="s">
        <v>65</v>
      </c>
      <c r="O1504" s="2">
        <v>65</v>
      </c>
      <c r="P1504" s="2">
        <v>4</v>
      </c>
      <c r="Q1504" s="2">
        <f t="shared" si="161"/>
        <v>260</v>
      </c>
      <c r="R1504" s="2">
        <v>134.39999388000001</v>
      </c>
      <c r="S1504" s="2">
        <f t="shared" si="165"/>
        <v>125.60000611999999</v>
      </c>
      <c r="T1504" s="2">
        <f t="shared" si="166"/>
        <v>33.599998470000003</v>
      </c>
      <c r="U1504" t="str">
        <f t="shared" si="167"/>
        <v>Nov</v>
      </c>
    </row>
    <row r="1505" spans="1:21" x14ac:dyDescent="0.3">
      <c r="A1505">
        <v>27457</v>
      </c>
      <c r="B1505" s="1">
        <v>43409</v>
      </c>
      <c r="C1505" s="1" t="str">
        <f t="shared" si="162"/>
        <v>05-Nov-18</v>
      </c>
      <c r="D1505" s="1" t="str">
        <f t="shared" si="163"/>
        <v>Monday</v>
      </c>
      <c r="E1505" s="1" t="str">
        <f t="shared" si="164"/>
        <v>Weekday</v>
      </c>
      <c r="F1505">
        <v>4813</v>
      </c>
      <c r="G1505" t="s">
        <v>7</v>
      </c>
      <c r="H1505" t="s">
        <v>924</v>
      </c>
      <c r="I1505" t="s">
        <v>2</v>
      </c>
      <c r="J1505" t="s">
        <v>3</v>
      </c>
      <c r="K1505" t="s">
        <v>4</v>
      </c>
      <c r="L1505" t="s">
        <v>9</v>
      </c>
      <c r="M1505">
        <v>403</v>
      </c>
      <c r="N1505" t="s">
        <v>10</v>
      </c>
      <c r="O1505" s="2">
        <v>133.37</v>
      </c>
      <c r="P1505" s="2">
        <v>1</v>
      </c>
      <c r="Q1505" s="2">
        <f t="shared" si="161"/>
        <v>133.37</v>
      </c>
      <c r="R1505" s="2">
        <v>84.590000149999995</v>
      </c>
      <c r="S1505" s="2">
        <f t="shared" si="165"/>
        <v>48.77999985000001</v>
      </c>
      <c r="T1505" s="2">
        <f t="shared" si="166"/>
        <v>84.590000149999995</v>
      </c>
      <c r="U1505" t="str">
        <f t="shared" si="167"/>
        <v>Nov</v>
      </c>
    </row>
    <row r="1506" spans="1:21" x14ac:dyDescent="0.3">
      <c r="A1506">
        <v>43889</v>
      </c>
      <c r="B1506" s="1">
        <v>43408</v>
      </c>
      <c r="C1506" s="1" t="str">
        <f t="shared" si="162"/>
        <v>04-Nov-18</v>
      </c>
      <c r="D1506" s="1" t="str">
        <f t="shared" si="163"/>
        <v>Sunday</v>
      </c>
      <c r="E1506" s="1" t="str">
        <f t="shared" si="164"/>
        <v>Weekend</v>
      </c>
      <c r="F1506">
        <v>11947</v>
      </c>
      <c r="G1506" t="s">
        <v>7</v>
      </c>
      <c r="H1506" t="s">
        <v>18</v>
      </c>
      <c r="I1506" t="s">
        <v>2</v>
      </c>
      <c r="J1506" t="s">
        <v>3</v>
      </c>
      <c r="K1506" t="s">
        <v>4</v>
      </c>
      <c r="L1506" t="s">
        <v>85</v>
      </c>
      <c r="M1506">
        <v>502</v>
      </c>
      <c r="N1506" t="s">
        <v>65</v>
      </c>
      <c r="O1506" s="2">
        <v>65</v>
      </c>
      <c r="P1506" s="2">
        <v>5</v>
      </c>
      <c r="Q1506" s="2">
        <f t="shared" si="161"/>
        <v>325</v>
      </c>
      <c r="R1506" s="2">
        <v>167.99999235000001</v>
      </c>
      <c r="S1506" s="2">
        <f t="shared" si="165"/>
        <v>157.00000764999999</v>
      </c>
      <c r="T1506" s="2">
        <f t="shared" si="166"/>
        <v>33.599998470000003</v>
      </c>
      <c r="U1506" t="str">
        <f t="shared" si="167"/>
        <v>Nov</v>
      </c>
    </row>
    <row r="1507" spans="1:21" x14ac:dyDescent="0.3">
      <c r="A1507">
        <v>46098</v>
      </c>
      <c r="B1507" s="1">
        <v>43407</v>
      </c>
      <c r="C1507" s="1" t="str">
        <f t="shared" si="162"/>
        <v>03-Nov-18</v>
      </c>
      <c r="D1507" s="1" t="str">
        <f t="shared" si="163"/>
        <v>Saturday</v>
      </c>
      <c r="E1507" s="1" t="str">
        <f t="shared" si="164"/>
        <v>Weekend</v>
      </c>
      <c r="F1507">
        <v>3474</v>
      </c>
      <c r="G1507" t="s">
        <v>925</v>
      </c>
      <c r="H1507" t="s">
        <v>30</v>
      </c>
      <c r="I1507" t="s">
        <v>27</v>
      </c>
      <c r="J1507" t="s">
        <v>28</v>
      </c>
      <c r="K1507" t="s">
        <v>4</v>
      </c>
      <c r="L1507" t="s">
        <v>31</v>
      </c>
      <c r="M1507">
        <v>957</v>
      </c>
      <c r="N1507" t="s">
        <v>32</v>
      </c>
      <c r="O1507" s="2">
        <v>80</v>
      </c>
      <c r="P1507" s="2">
        <v>1</v>
      </c>
      <c r="Q1507" s="2">
        <f t="shared" si="161"/>
        <v>80</v>
      </c>
      <c r="R1507" s="2">
        <v>47.430000309999997</v>
      </c>
      <c r="S1507" s="2">
        <f t="shared" si="165"/>
        <v>32.569999690000003</v>
      </c>
      <c r="T1507" s="2">
        <f t="shared" si="166"/>
        <v>47.430000309999997</v>
      </c>
      <c r="U1507" t="str">
        <f t="shared" si="167"/>
        <v>Nov</v>
      </c>
    </row>
    <row r="1508" spans="1:21" x14ac:dyDescent="0.3">
      <c r="A1508">
        <v>29283</v>
      </c>
      <c r="B1508" s="1">
        <v>43407</v>
      </c>
      <c r="C1508" s="1" t="str">
        <f t="shared" si="162"/>
        <v>03-Nov-18</v>
      </c>
      <c r="D1508" s="1" t="str">
        <f t="shared" si="163"/>
        <v>Saturday</v>
      </c>
      <c r="E1508" s="1" t="str">
        <f t="shared" si="164"/>
        <v>Weekend</v>
      </c>
      <c r="F1508">
        <v>88</v>
      </c>
      <c r="G1508" t="s">
        <v>792</v>
      </c>
      <c r="H1508" t="s">
        <v>594</v>
      </c>
      <c r="I1508" t="s">
        <v>2</v>
      </c>
      <c r="J1508" t="s">
        <v>3</v>
      </c>
      <c r="K1508" t="s">
        <v>4</v>
      </c>
      <c r="L1508" t="s">
        <v>9</v>
      </c>
      <c r="M1508">
        <v>403</v>
      </c>
      <c r="N1508" t="s">
        <v>10</v>
      </c>
      <c r="O1508" s="2">
        <v>133.37</v>
      </c>
      <c r="P1508" s="2">
        <v>1</v>
      </c>
      <c r="Q1508" s="2">
        <f t="shared" si="161"/>
        <v>133.37</v>
      </c>
      <c r="R1508" s="2">
        <v>84.590000149999995</v>
      </c>
      <c r="S1508" s="2">
        <f t="shared" si="165"/>
        <v>48.77999985000001</v>
      </c>
      <c r="T1508" s="2">
        <f t="shared" si="166"/>
        <v>84.590000149999995</v>
      </c>
      <c r="U1508" t="str">
        <f t="shared" si="167"/>
        <v>Nov</v>
      </c>
    </row>
    <row r="1509" spans="1:21" x14ac:dyDescent="0.3">
      <c r="A1509">
        <v>44485</v>
      </c>
      <c r="B1509" s="1">
        <v>43405</v>
      </c>
      <c r="C1509" s="1" t="str">
        <f t="shared" si="162"/>
        <v>01-Nov-18</v>
      </c>
      <c r="D1509" s="1" t="str">
        <f t="shared" si="163"/>
        <v>Thursday</v>
      </c>
      <c r="E1509" s="1" t="str">
        <f t="shared" si="164"/>
        <v>Weekday</v>
      </c>
      <c r="F1509">
        <v>7393</v>
      </c>
      <c r="G1509" t="s">
        <v>7</v>
      </c>
      <c r="H1509" t="s">
        <v>108</v>
      </c>
      <c r="I1509" t="s">
        <v>27</v>
      </c>
      <c r="J1509" t="s">
        <v>3</v>
      </c>
      <c r="K1509" t="s">
        <v>4</v>
      </c>
      <c r="L1509" t="s">
        <v>85</v>
      </c>
      <c r="M1509">
        <v>502</v>
      </c>
      <c r="N1509" t="s">
        <v>65</v>
      </c>
      <c r="O1509" s="2">
        <v>65</v>
      </c>
      <c r="P1509" s="2">
        <v>1</v>
      </c>
      <c r="Q1509" s="2">
        <f t="shared" si="161"/>
        <v>65</v>
      </c>
      <c r="R1509" s="2">
        <v>33.599998470000003</v>
      </c>
      <c r="S1509" s="2">
        <f t="shared" si="165"/>
        <v>31.400001529999997</v>
      </c>
      <c r="T1509" s="2">
        <f t="shared" si="166"/>
        <v>33.599998470000003</v>
      </c>
      <c r="U1509" t="str">
        <f t="shared" si="167"/>
        <v>Nov</v>
      </c>
    </row>
    <row r="1510" spans="1:21" x14ac:dyDescent="0.3">
      <c r="A1510">
        <v>25050</v>
      </c>
      <c r="B1510" s="1">
        <v>43405</v>
      </c>
      <c r="C1510" s="1" t="str">
        <f t="shared" si="162"/>
        <v>01-Nov-18</v>
      </c>
      <c r="D1510" s="1" t="str">
        <f t="shared" si="163"/>
        <v>Thursday</v>
      </c>
      <c r="E1510" s="1" t="str">
        <f t="shared" si="164"/>
        <v>Weekday</v>
      </c>
      <c r="F1510">
        <v>10082</v>
      </c>
      <c r="G1510" t="s">
        <v>7</v>
      </c>
      <c r="H1510" t="s">
        <v>53</v>
      </c>
      <c r="I1510" t="s">
        <v>2</v>
      </c>
      <c r="J1510" t="s">
        <v>3</v>
      </c>
      <c r="K1510" t="s">
        <v>4</v>
      </c>
      <c r="L1510" t="s">
        <v>9</v>
      </c>
      <c r="M1510">
        <v>403</v>
      </c>
      <c r="N1510" t="s">
        <v>10</v>
      </c>
      <c r="O1510" s="2">
        <v>133.37</v>
      </c>
      <c r="P1510" s="2">
        <v>1</v>
      </c>
      <c r="Q1510" s="2">
        <f t="shared" si="161"/>
        <v>133.37</v>
      </c>
      <c r="R1510" s="2">
        <v>84.590000149999995</v>
      </c>
      <c r="S1510" s="2">
        <f t="shared" si="165"/>
        <v>48.77999985000001</v>
      </c>
      <c r="T1510" s="2">
        <f t="shared" si="166"/>
        <v>84.590000149999995</v>
      </c>
      <c r="U1510" t="str">
        <f t="shared" si="167"/>
        <v>Nov</v>
      </c>
    </row>
    <row r="1511" spans="1:21" x14ac:dyDescent="0.3">
      <c r="A1511">
        <v>47908</v>
      </c>
      <c r="B1511" s="1">
        <v>43404</v>
      </c>
      <c r="C1511" s="1" t="str">
        <f t="shared" si="162"/>
        <v>31-Oct-18</v>
      </c>
      <c r="D1511" s="1" t="str">
        <f t="shared" si="163"/>
        <v>Wednesday</v>
      </c>
      <c r="E1511" s="1" t="str">
        <f t="shared" si="164"/>
        <v>Weekday</v>
      </c>
      <c r="F1511">
        <v>6944</v>
      </c>
      <c r="G1511" t="s">
        <v>277</v>
      </c>
      <c r="H1511" t="s">
        <v>30</v>
      </c>
      <c r="I1511" t="s">
        <v>27</v>
      </c>
      <c r="J1511" t="s">
        <v>3</v>
      </c>
      <c r="K1511" t="s">
        <v>4</v>
      </c>
      <c r="L1511" t="s">
        <v>85</v>
      </c>
      <c r="M1511">
        <v>502</v>
      </c>
      <c r="N1511" t="s">
        <v>65</v>
      </c>
      <c r="O1511" s="2">
        <v>65</v>
      </c>
      <c r="P1511" s="2">
        <v>1</v>
      </c>
      <c r="Q1511" s="2">
        <f t="shared" si="161"/>
        <v>65</v>
      </c>
      <c r="R1511" s="2">
        <v>33.599998470000003</v>
      </c>
      <c r="S1511" s="2">
        <f t="shared" si="165"/>
        <v>31.400001529999997</v>
      </c>
      <c r="T1511" s="2">
        <f t="shared" si="166"/>
        <v>33.599998470000003</v>
      </c>
      <c r="U1511" t="str">
        <f t="shared" si="167"/>
        <v>Oct</v>
      </c>
    </row>
    <row r="1512" spans="1:21" x14ac:dyDescent="0.3">
      <c r="A1512">
        <v>21016</v>
      </c>
      <c r="B1512" s="1">
        <v>43404</v>
      </c>
      <c r="C1512" s="1" t="str">
        <f t="shared" si="162"/>
        <v>31-Oct-18</v>
      </c>
      <c r="D1512" s="1" t="str">
        <f t="shared" si="163"/>
        <v>Wednesday</v>
      </c>
      <c r="E1512" s="1" t="str">
        <f t="shared" si="164"/>
        <v>Weekday</v>
      </c>
      <c r="F1512">
        <v>3153</v>
      </c>
      <c r="G1512" t="s">
        <v>7</v>
      </c>
      <c r="H1512" t="s">
        <v>926</v>
      </c>
      <c r="I1512" t="s">
        <v>2</v>
      </c>
      <c r="J1512" t="s">
        <v>3</v>
      </c>
      <c r="K1512" t="s">
        <v>44</v>
      </c>
      <c r="L1512" t="s">
        <v>42</v>
      </c>
      <c r="M1512">
        <v>365</v>
      </c>
      <c r="N1512" t="s">
        <v>10</v>
      </c>
      <c r="O1512" s="2">
        <v>94.75</v>
      </c>
      <c r="P1512" s="2">
        <v>2</v>
      </c>
      <c r="Q1512" s="2">
        <f t="shared" si="161"/>
        <v>189.5</v>
      </c>
      <c r="R1512" s="2">
        <v>61.139999400000001</v>
      </c>
      <c r="S1512" s="2">
        <f t="shared" si="165"/>
        <v>128.36000060000001</v>
      </c>
      <c r="T1512" s="2">
        <f t="shared" si="166"/>
        <v>30.5699997</v>
      </c>
      <c r="U1512" t="str">
        <f t="shared" si="167"/>
        <v>Oct</v>
      </c>
    </row>
    <row r="1513" spans="1:21" x14ac:dyDescent="0.3">
      <c r="A1513">
        <v>45766</v>
      </c>
      <c r="B1513" s="1">
        <v>43403</v>
      </c>
      <c r="C1513" s="1" t="str">
        <f t="shared" si="162"/>
        <v>30-Oct-18</v>
      </c>
      <c r="D1513" s="1" t="str">
        <f t="shared" si="163"/>
        <v>Tuesday</v>
      </c>
      <c r="E1513" s="1" t="str">
        <f t="shared" si="164"/>
        <v>Weekday</v>
      </c>
      <c r="F1513">
        <v>9702</v>
      </c>
      <c r="G1513" t="s">
        <v>460</v>
      </c>
      <c r="H1513" t="s">
        <v>84</v>
      </c>
      <c r="I1513" t="s">
        <v>27</v>
      </c>
      <c r="J1513" t="s">
        <v>3</v>
      </c>
      <c r="K1513" t="s">
        <v>4</v>
      </c>
      <c r="L1513" t="s">
        <v>109</v>
      </c>
      <c r="M1513">
        <v>627</v>
      </c>
      <c r="N1513" t="s">
        <v>6</v>
      </c>
      <c r="O1513" s="2">
        <v>165</v>
      </c>
      <c r="P1513" s="2">
        <v>2</v>
      </c>
      <c r="Q1513" s="2">
        <f t="shared" si="161"/>
        <v>330</v>
      </c>
      <c r="R1513" s="2">
        <v>245.4600068</v>
      </c>
      <c r="S1513" s="2">
        <f t="shared" si="165"/>
        <v>84.539993199999998</v>
      </c>
      <c r="T1513" s="2">
        <f t="shared" si="166"/>
        <v>122.7300034</v>
      </c>
      <c r="U1513" t="str">
        <f t="shared" si="167"/>
        <v>Oct</v>
      </c>
    </row>
    <row r="1514" spans="1:21" x14ac:dyDescent="0.3">
      <c r="A1514">
        <v>50000</v>
      </c>
      <c r="B1514" s="1">
        <v>43403</v>
      </c>
      <c r="C1514" s="1" t="str">
        <f t="shared" si="162"/>
        <v>30-Oct-18</v>
      </c>
      <c r="D1514" s="1" t="str">
        <f t="shared" si="163"/>
        <v>Tuesday</v>
      </c>
      <c r="E1514" s="1" t="str">
        <f t="shared" si="164"/>
        <v>Weekday</v>
      </c>
      <c r="F1514">
        <v>6827</v>
      </c>
      <c r="G1514" t="s">
        <v>7</v>
      </c>
      <c r="H1514" t="s">
        <v>30</v>
      </c>
      <c r="I1514" t="s">
        <v>27</v>
      </c>
      <c r="J1514" t="s">
        <v>3</v>
      </c>
      <c r="K1514" t="s">
        <v>4</v>
      </c>
      <c r="L1514" t="s">
        <v>42</v>
      </c>
      <c r="M1514">
        <v>365</v>
      </c>
      <c r="N1514" t="s">
        <v>10</v>
      </c>
      <c r="O1514" s="2">
        <v>94.75</v>
      </c>
      <c r="P1514" s="2">
        <v>1</v>
      </c>
      <c r="Q1514" s="2">
        <f t="shared" si="161"/>
        <v>94.75</v>
      </c>
      <c r="R1514" s="2">
        <v>30.5699997</v>
      </c>
      <c r="S1514" s="2">
        <f t="shared" si="165"/>
        <v>64.180000300000003</v>
      </c>
      <c r="T1514" s="2">
        <f t="shared" si="166"/>
        <v>30.5699997</v>
      </c>
      <c r="U1514" t="str">
        <f t="shared" si="167"/>
        <v>Oct</v>
      </c>
    </row>
    <row r="1515" spans="1:21" x14ac:dyDescent="0.3">
      <c r="A1515">
        <v>23967</v>
      </c>
      <c r="B1515" s="1">
        <v>43403</v>
      </c>
      <c r="C1515" s="1" t="str">
        <f t="shared" si="162"/>
        <v>30-Oct-18</v>
      </c>
      <c r="D1515" s="1" t="str">
        <f t="shared" si="163"/>
        <v>Tuesday</v>
      </c>
      <c r="E1515" s="1" t="str">
        <f t="shared" si="164"/>
        <v>Weekday</v>
      </c>
      <c r="F1515">
        <v>1383</v>
      </c>
      <c r="G1515" t="s">
        <v>7</v>
      </c>
      <c r="H1515" t="s">
        <v>927</v>
      </c>
      <c r="I1515" t="s">
        <v>2</v>
      </c>
      <c r="J1515" t="s">
        <v>3</v>
      </c>
      <c r="K1515" t="s">
        <v>44</v>
      </c>
      <c r="L1515" t="s">
        <v>57</v>
      </c>
      <c r="M1515">
        <v>191</v>
      </c>
      <c r="N1515" t="s">
        <v>65</v>
      </c>
      <c r="O1515" s="2">
        <v>85</v>
      </c>
      <c r="P1515" s="2">
        <v>2</v>
      </c>
      <c r="Q1515" s="2">
        <f t="shared" si="161"/>
        <v>170</v>
      </c>
      <c r="R1515" s="2">
        <v>109.5599976</v>
      </c>
      <c r="S1515" s="2">
        <f t="shared" si="165"/>
        <v>60.440002399999997</v>
      </c>
      <c r="T1515" s="2">
        <f t="shared" si="166"/>
        <v>54.779998800000001</v>
      </c>
      <c r="U1515" t="str">
        <f t="shared" si="167"/>
        <v>Oct</v>
      </c>
    </row>
    <row r="1516" spans="1:21" x14ac:dyDescent="0.3">
      <c r="A1516">
        <v>45668</v>
      </c>
      <c r="B1516" s="1">
        <v>43402</v>
      </c>
      <c r="C1516" s="1" t="str">
        <f t="shared" si="162"/>
        <v>29-Oct-18</v>
      </c>
      <c r="D1516" s="1" t="str">
        <f t="shared" si="163"/>
        <v>Monday</v>
      </c>
      <c r="E1516" s="1" t="str">
        <f t="shared" si="164"/>
        <v>Weekday</v>
      </c>
      <c r="F1516">
        <v>2985</v>
      </c>
      <c r="G1516" t="s">
        <v>740</v>
      </c>
      <c r="H1516" t="s">
        <v>928</v>
      </c>
      <c r="I1516" t="s">
        <v>2</v>
      </c>
      <c r="J1516" t="s">
        <v>3</v>
      </c>
      <c r="K1516" t="s">
        <v>4</v>
      </c>
      <c r="L1516" t="s">
        <v>9</v>
      </c>
      <c r="M1516">
        <v>403</v>
      </c>
      <c r="N1516" t="s">
        <v>10</v>
      </c>
      <c r="O1516" s="2">
        <v>133.37</v>
      </c>
      <c r="P1516" s="2">
        <v>1</v>
      </c>
      <c r="Q1516" s="2">
        <f t="shared" si="161"/>
        <v>133.37</v>
      </c>
      <c r="R1516" s="2">
        <v>84.590000149999995</v>
      </c>
      <c r="S1516" s="2">
        <f t="shared" si="165"/>
        <v>48.77999985000001</v>
      </c>
      <c r="T1516" s="2">
        <f t="shared" si="166"/>
        <v>84.590000149999995</v>
      </c>
      <c r="U1516" t="str">
        <f t="shared" si="167"/>
        <v>Oct</v>
      </c>
    </row>
    <row r="1517" spans="1:21" x14ac:dyDescent="0.3">
      <c r="A1517">
        <v>43640</v>
      </c>
      <c r="B1517" s="1">
        <v>43402</v>
      </c>
      <c r="C1517" s="1" t="str">
        <f t="shared" si="162"/>
        <v>29-Oct-18</v>
      </c>
      <c r="D1517" s="1" t="str">
        <f t="shared" si="163"/>
        <v>Monday</v>
      </c>
      <c r="E1517" s="1" t="str">
        <f t="shared" si="164"/>
        <v>Weekday</v>
      </c>
      <c r="F1517">
        <v>5429</v>
      </c>
      <c r="G1517" t="s">
        <v>403</v>
      </c>
      <c r="H1517" t="s">
        <v>390</v>
      </c>
      <c r="I1517" t="s">
        <v>2</v>
      </c>
      <c r="J1517" t="s">
        <v>3</v>
      </c>
      <c r="K1517" t="s">
        <v>44</v>
      </c>
      <c r="L1517" t="s">
        <v>57</v>
      </c>
      <c r="M1517">
        <v>191</v>
      </c>
      <c r="N1517" t="s">
        <v>65</v>
      </c>
      <c r="O1517" s="2">
        <v>85</v>
      </c>
      <c r="P1517" s="2">
        <v>2</v>
      </c>
      <c r="Q1517" s="2">
        <f t="shared" si="161"/>
        <v>170</v>
      </c>
      <c r="R1517" s="2">
        <v>109.5599976</v>
      </c>
      <c r="S1517" s="2">
        <f t="shared" si="165"/>
        <v>60.440002399999997</v>
      </c>
      <c r="T1517" s="2">
        <f t="shared" si="166"/>
        <v>54.779998800000001</v>
      </c>
      <c r="U1517" t="str">
        <f t="shared" si="167"/>
        <v>Oct</v>
      </c>
    </row>
    <row r="1518" spans="1:21" x14ac:dyDescent="0.3">
      <c r="A1518">
        <v>45680</v>
      </c>
      <c r="B1518" s="1">
        <v>43401</v>
      </c>
      <c r="C1518" s="1" t="str">
        <f t="shared" si="162"/>
        <v>28-Oct-18</v>
      </c>
      <c r="D1518" s="1" t="str">
        <f t="shared" si="163"/>
        <v>Sunday</v>
      </c>
      <c r="E1518" s="1" t="str">
        <f t="shared" si="164"/>
        <v>Weekend</v>
      </c>
      <c r="F1518">
        <v>6757</v>
      </c>
      <c r="G1518" t="s">
        <v>853</v>
      </c>
      <c r="H1518" t="s">
        <v>30</v>
      </c>
      <c r="I1518" t="s">
        <v>27</v>
      </c>
      <c r="J1518" t="s">
        <v>28</v>
      </c>
      <c r="K1518" t="s">
        <v>4</v>
      </c>
      <c r="L1518" t="s">
        <v>42</v>
      </c>
      <c r="M1518">
        <v>365</v>
      </c>
      <c r="N1518" t="s">
        <v>10</v>
      </c>
      <c r="O1518" s="2">
        <v>94.75</v>
      </c>
      <c r="P1518" s="2">
        <v>1</v>
      </c>
      <c r="Q1518" s="2">
        <f t="shared" si="161"/>
        <v>94.75</v>
      </c>
      <c r="R1518" s="2">
        <v>30.5699997</v>
      </c>
      <c r="S1518" s="2">
        <f t="shared" si="165"/>
        <v>64.180000300000003</v>
      </c>
      <c r="T1518" s="2">
        <f t="shared" si="166"/>
        <v>30.5699997</v>
      </c>
      <c r="U1518" t="str">
        <f t="shared" si="167"/>
        <v>Oct</v>
      </c>
    </row>
    <row r="1519" spans="1:21" x14ac:dyDescent="0.3">
      <c r="A1519">
        <v>45138</v>
      </c>
      <c r="B1519" s="1">
        <v>43401</v>
      </c>
      <c r="C1519" s="1" t="str">
        <f t="shared" si="162"/>
        <v>28-Oct-18</v>
      </c>
      <c r="D1519" s="1" t="str">
        <f t="shared" si="163"/>
        <v>Sunday</v>
      </c>
      <c r="E1519" s="1" t="str">
        <f t="shared" si="164"/>
        <v>Weekend</v>
      </c>
      <c r="F1519">
        <v>1555</v>
      </c>
      <c r="G1519" t="s">
        <v>7</v>
      </c>
      <c r="H1519" t="s">
        <v>619</v>
      </c>
      <c r="I1519" t="s">
        <v>2</v>
      </c>
      <c r="J1519" t="s">
        <v>3</v>
      </c>
      <c r="K1519" t="s">
        <v>4</v>
      </c>
      <c r="L1519" t="s">
        <v>85</v>
      </c>
      <c r="M1519">
        <v>502</v>
      </c>
      <c r="N1519" t="s">
        <v>65</v>
      </c>
      <c r="O1519" s="2">
        <v>65</v>
      </c>
      <c r="P1519" s="2">
        <v>5</v>
      </c>
      <c r="Q1519" s="2">
        <f t="shared" si="161"/>
        <v>325</v>
      </c>
      <c r="R1519" s="2">
        <v>167.99999235000001</v>
      </c>
      <c r="S1519" s="2">
        <f t="shared" si="165"/>
        <v>157.00000764999999</v>
      </c>
      <c r="T1519" s="2">
        <f t="shared" si="166"/>
        <v>33.599998470000003</v>
      </c>
      <c r="U1519" t="str">
        <f t="shared" si="167"/>
        <v>Oct</v>
      </c>
    </row>
    <row r="1520" spans="1:21" x14ac:dyDescent="0.3">
      <c r="A1520">
        <v>45668</v>
      </c>
      <c r="B1520" s="1">
        <v>43400</v>
      </c>
      <c r="C1520" s="1" t="str">
        <f t="shared" si="162"/>
        <v>27-Oct-18</v>
      </c>
      <c r="D1520" s="1" t="str">
        <f t="shared" si="163"/>
        <v>Saturday</v>
      </c>
      <c r="E1520" s="1" t="str">
        <f t="shared" si="164"/>
        <v>Weekend</v>
      </c>
      <c r="F1520">
        <v>2985</v>
      </c>
      <c r="G1520" t="s">
        <v>740</v>
      </c>
      <c r="H1520" t="s">
        <v>928</v>
      </c>
      <c r="I1520" t="s">
        <v>2</v>
      </c>
      <c r="J1520" t="s">
        <v>3</v>
      </c>
      <c r="K1520" t="s">
        <v>4</v>
      </c>
      <c r="L1520" t="s">
        <v>9</v>
      </c>
      <c r="M1520">
        <v>403</v>
      </c>
      <c r="N1520" t="s">
        <v>10</v>
      </c>
      <c r="O1520" s="2">
        <v>133.37</v>
      </c>
      <c r="P1520" s="2">
        <v>1</v>
      </c>
      <c r="Q1520" s="2">
        <f t="shared" si="161"/>
        <v>133.37</v>
      </c>
      <c r="R1520" s="2">
        <v>84.590000149999995</v>
      </c>
      <c r="S1520" s="2">
        <f t="shared" si="165"/>
        <v>48.77999985000001</v>
      </c>
      <c r="T1520" s="2">
        <f t="shared" si="166"/>
        <v>84.590000149999995</v>
      </c>
      <c r="U1520" t="str">
        <f t="shared" si="167"/>
        <v>Oct</v>
      </c>
    </row>
    <row r="1521" spans="1:21" x14ac:dyDescent="0.3">
      <c r="A1521">
        <v>45506</v>
      </c>
      <c r="B1521" s="1">
        <v>43399</v>
      </c>
      <c r="C1521" s="1" t="str">
        <f t="shared" si="162"/>
        <v>26-Oct-18</v>
      </c>
      <c r="D1521" s="1" t="str">
        <f t="shared" si="163"/>
        <v>Friday</v>
      </c>
      <c r="E1521" s="1" t="str">
        <f t="shared" si="164"/>
        <v>Weekday</v>
      </c>
      <c r="F1521">
        <v>5687</v>
      </c>
      <c r="G1521" t="s">
        <v>224</v>
      </c>
      <c r="H1521" t="s">
        <v>225</v>
      </c>
      <c r="I1521" t="s">
        <v>2</v>
      </c>
      <c r="J1521" t="s">
        <v>3</v>
      </c>
      <c r="K1521" t="s">
        <v>4</v>
      </c>
      <c r="L1521" t="s">
        <v>85</v>
      </c>
      <c r="M1521">
        <v>502</v>
      </c>
      <c r="N1521" t="s">
        <v>65</v>
      </c>
      <c r="O1521" s="2">
        <v>65</v>
      </c>
      <c r="P1521" s="2">
        <v>5</v>
      </c>
      <c r="Q1521" s="2">
        <f t="shared" si="161"/>
        <v>325</v>
      </c>
      <c r="R1521" s="2">
        <v>167.99999235000001</v>
      </c>
      <c r="S1521" s="2">
        <f t="shared" si="165"/>
        <v>157.00000764999999</v>
      </c>
      <c r="T1521" s="2">
        <f t="shared" si="166"/>
        <v>33.599998470000003</v>
      </c>
      <c r="U1521" t="str">
        <f t="shared" si="167"/>
        <v>Oct</v>
      </c>
    </row>
    <row r="1522" spans="1:21" x14ac:dyDescent="0.3">
      <c r="A1522">
        <v>46062</v>
      </c>
      <c r="B1522" s="1">
        <v>43398</v>
      </c>
      <c r="C1522" s="1" t="str">
        <f t="shared" si="162"/>
        <v>25-Oct-18</v>
      </c>
      <c r="D1522" s="1" t="str">
        <f t="shared" si="163"/>
        <v>Thursday</v>
      </c>
      <c r="E1522" s="1" t="str">
        <f t="shared" si="164"/>
        <v>Weekday</v>
      </c>
      <c r="F1522">
        <v>12288</v>
      </c>
      <c r="G1522" t="s">
        <v>7</v>
      </c>
      <c r="H1522" t="s">
        <v>592</v>
      </c>
      <c r="I1522" t="s">
        <v>2</v>
      </c>
      <c r="J1522" t="s">
        <v>3</v>
      </c>
      <c r="K1522" t="s">
        <v>44</v>
      </c>
      <c r="L1522" t="s">
        <v>85</v>
      </c>
      <c r="M1522">
        <v>502</v>
      </c>
      <c r="N1522" t="s">
        <v>65</v>
      </c>
      <c r="O1522" s="2">
        <v>65</v>
      </c>
      <c r="P1522" s="2">
        <v>4</v>
      </c>
      <c r="Q1522" s="2">
        <f t="shared" si="161"/>
        <v>260</v>
      </c>
      <c r="R1522" s="2">
        <v>134.39999388000001</v>
      </c>
      <c r="S1522" s="2">
        <f t="shared" si="165"/>
        <v>125.60000611999999</v>
      </c>
      <c r="T1522" s="2">
        <f t="shared" si="166"/>
        <v>33.599998470000003</v>
      </c>
      <c r="U1522" t="str">
        <f t="shared" si="167"/>
        <v>Oct</v>
      </c>
    </row>
    <row r="1523" spans="1:21" x14ac:dyDescent="0.3">
      <c r="A1523">
        <v>41572</v>
      </c>
      <c r="B1523" s="1">
        <v>43397</v>
      </c>
      <c r="C1523" s="1" t="str">
        <f t="shared" si="162"/>
        <v>24-Oct-18</v>
      </c>
      <c r="D1523" s="1" t="str">
        <f t="shared" si="163"/>
        <v>Wednesday</v>
      </c>
      <c r="E1523" s="1" t="str">
        <f t="shared" si="164"/>
        <v>Weekday</v>
      </c>
      <c r="F1523">
        <v>10031</v>
      </c>
      <c r="G1523" t="s">
        <v>536</v>
      </c>
      <c r="H1523" t="s">
        <v>619</v>
      </c>
      <c r="I1523" t="s">
        <v>2</v>
      </c>
      <c r="J1523" t="s">
        <v>3</v>
      </c>
      <c r="K1523" t="s">
        <v>44</v>
      </c>
      <c r="L1523" t="s">
        <v>85</v>
      </c>
      <c r="M1523">
        <v>502</v>
      </c>
      <c r="N1523" t="s">
        <v>65</v>
      </c>
      <c r="O1523" s="2">
        <v>65</v>
      </c>
      <c r="P1523" s="2">
        <v>4</v>
      </c>
      <c r="Q1523" s="2">
        <f t="shared" si="161"/>
        <v>260</v>
      </c>
      <c r="R1523" s="2">
        <v>134.39999388000001</v>
      </c>
      <c r="S1523" s="2">
        <f t="shared" si="165"/>
        <v>125.60000611999999</v>
      </c>
      <c r="T1523" s="2">
        <f t="shared" si="166"/>
        <v>33.599998470000003</v>
      </c>
      <c r="U1523" t="str">
        <f t="shared" si="167"/>
        <v>Oct</v>
      </c>
    </row>
    <row r="1524" spans="1:21" x14ac:dyDescent="0.3">
      <c r="A1524">
        <v>41874</v>
      </c>
      <c r="B1524" s="1">
        <v>43396</v>
      </c>
      <c r="C1524" s="1" t="str">
        <f t="shared" si="162"/>
        <v>23-Oct-18</v>
      </c>
      <c r="D1524" s="1" t="str">
        <f t="shared" si="163"/>
        <v>Tuesday</v>
      </c>
      <c r="E1524" s="1" t="str">
        <f t="shared" si="164"/>
        <v>Weekday</v>
      </c>
      <c r="F1524">
        <v>424</v>
      </c>
      <c r="G1524" t="s">
        <v>929</v>
      </c>
      <c r="H1524" t="s">
        <v>273</v>
      </c>
      <c r="I1524" t="s">
        <v>2</v>
      </c>
      <c r="J1524" t="s">
        <v>3</v>
      </c>
      <c r="K1524" t="s">
        <v>44</v>
      </c>
      <c r="L1524" t="s">
        <v>85</v>
      </c>
      <c r="M1524">
        <v>502</v>
      </c>
      <c r="N1524" t="s">
        <v>65</v>
      </c>
      <c r="O1524" s="2">
        <v>65</v>
      </c>
      <c r="P1524" s="2">
        <v>4</v>
      </c>
      <c r="Q1524" s="2">
        <f t="shared" si="161"/>
        <v>260</v>
      </c>
      <c r="R1524" s="2">
        <v>134.39999388000001</v>
      </c>
      <c r="S1524" s="2">
        <f t="shared" si="165"/>
        <v>125.60000611999999</v>
      </c>
      <c r="T1524" s="2">
        <f t="shared" si="166"/>
        <v>33.599998470000003</v>
      </c>
      <c r="U1524" t="str">
        <f t="shared" si="167"/>
        <v>Oct</v>
      </c>
    </row>
    <row r="1525" spans="1:21" x14ac:dyDescent="0.3">
      <c r="A1525">
        <v>27286</v>
      </c>
      <c r="B1525" s="1">
        <v>43395</v>
      </c>
      <c r="C1525" s="1" t="str">
        <f t="shared" si="162"/>
        <v>22-Oct-18</v>
      </c>
      <c r="D1525" s="1" t="str">
        <f t="shared" si="163"/>
        <v>Monday</v>
      </c>
      <c r="E1525" s="1" t="str">
        <f t="shared" si="164"/>
        <v>Weekday</v>
      </c>
      <c r="F1525">
        <v>3047</v>
      </c>
      <c r="G1525" t="s">
        <v>7</v>
      </c>
      <c r="H1525" t="s">
        <v>30</v>
      </c>
      <c r="I1525" t="s">
        <v>27</v>
      </c>
      <c r="J1525" t="s">
        <v>28</v>
      </c>
      <c r="K1525" t="s">
        <v>44</v>
      </c>
      <c r="L1525" t="s">
        <v>109</v>
      </c>
      <c r="M1525">
        <v>627</v>
      </c>
      <c r="N1525" t="s">
        <v>6</v>
      </c>
      <c r="O1525" s="2">
        <v>165</v>
      </c>
      <c r="P1525" s="2">
        <v>5</v>
      </c>
      <c r="Q1525" s="2">
        <f t="shared" si="161"/>
        <v>825</v>
      </c>
      <c r="R1525" s="2">
        <v>613.65001700000005</v>
      </c>
      <c r="S1525" s="2">
        <f t="shared" si="165"/>
        <v>211.34998299999995</v>
      </c>
      <c r="T1525" s="2">
        <f t="shared" si="166"/>
        <v>122.73000340000002</v>
      </c>
      <c r="U1525" t="str">
        <f t="shared" si="167"/>
        <v>Oct</v>
      </c>
    </row>
    <row r="1526" spans="1:21" x14ac:dyDescent="0.3">
      <c r="A1526">
        <v>45680</v>
      </c>
      <c r="B1526" s="1">
        <v>43395</v>
      </c>
      <c r="C1526" s="1" t="str">
        <f t="shared" si="162"/>
        <v>22-Oct-18</v>
      </c>
      <c r="D1526" s="1" t="str">
        <f t="shared" si="163"/>
        <v>Monday</v>
      </c>
      <c r="E1526" s="1" t="str">
        <f t="shared" si="164"/>
        <v>Weekday</v>
      </c>
      <c r="F1526">
        <v>6757</v>
      </c>
      <c r="G1526" t="s">
        <v>853</v>
      </c>
      <c r="H1526" t="s">
        <v>30</v>
      </c>
      <c r="I1526" t="s">
        <v>27</v>
      </c>
      <c r="J1526" t="s">
        <v>28</v>
      </c>
      <c r="K1526" t="s">
        <v>4</v>
      </c>
      <c r="L1526" t="s">
        <v>9</v>
      </c>
      <c r="M1526">
        <v>403</v>
      </c>
      <c r="N1526" t="s">
        <v>10</v>
      </c>
      <c r="O1526" s="2">
        <v>133.37</v>
      </c>
      <c r="P1526" s="2">
        <v>1</v>
      </c>
      <c r="Q1526" s="2">
        <f t="shared" si="161"/>
        <v>133.37</v>
      </c>
      <c r="R1526" s="2">
        <v>84.590000149999995</v>
      </c>
      <c r="S1526" s="2">
        <f t="shared" si="165"/>
        <v>48.77999985000001</v>
      </c>
      <c r="T1526" s="2">
        <f t="shared" si="166"/>
        <v>84.590000149999995</v>
      </c>
      <c r="U1526" t="str">
        <f t="shared" si="167"/>
        <v>Oct</v>
      </c>
    </row>
    <row r="1527" spans="1:21" x14ac:dyDescent="0.3">
      <c r="A1527">
        <v>45249</v>
      </c>
      <c r="B1527" s="1">
        <v>43395</v>
      </c>
      <c r="C1527" s="1" t="str">
        <f t="shared" si="162"/>
        <v>22-Oct-18</v>
      </c>
      <c r="D1527" s="1" t="str">
        <f t="shared" si="163"/>
        <v>Monday</v>
      </c>
      <c r="E1527" s="1" t="str">
        <f t="shared" si="164"/>
        <v>Weekday</v>
      </c>
      <c r="F1527">
        <v>10416</v>
      </c>
      <c r="G1527" t="s">
        <v>930</v>
      </c>
      <c r="H1527" t="s">
        <v>931</v>
      </c>
      <c r="I1527" t="s">
        <v>2</v>
      </c>
      <c r="J1527" t="s">
        <v>3</v>
      </c>
      <c r="K1527" t="s">
        <v>44</v>
      </c>
      <c r="L1527" t="s">
        <v>109</v>
      </c>
      <c r="M1527">
        <v>627</v>
      </c>
      <c r="N1527" t="s">
        <v>6</v>
      </c>
      <c r="O1527" s="2">
        <v>165</v>
      </c>
      <c r="P1527" s="2">
        <v>4</v>
      </c>
      <c r="Q1527" s="2">
        <f t="shared" si="161"/>
        <v>660</v>
      </c>
      <c r="R1527" s="2">
        <v>490.9200136</v>
      </c>
      <c r="S1527" s="2">
        <f t="shared" si="165"/>
        <v>169.0799864</v>
      </c>
      <c r="T1527" s="2">
        <f t="shared" si="166"/>
        <v>122.7300034</v>
      </c>
      <c r="U1527" t="str">
        <f t="shared" si="167"/>
        <v>Oct</v>
      </c>
    </row>
    <row r="1528" spans="1:21" x14ac:dyDescent="0.3">
      <c r="A1528">
        <v>45088</v>
      </c>
      <c r="B1528" s="1">
        <v>43395</v>
      </c>
      <c r="C1528" s="1" t="str">
        <f t="shared" si="162"/>
        <v>22-Oct-18</v>
      </c>
      <c r="D1528" s="1" t="str">
        <f t="shared" si="163"/>
        <v>Monday</v>
      </c>
      <c r="E1528" s="1" t="str">
        <f t="shared" si="164"/>
        <v>Weekday</v>
      </c>
      <c r="F1528">
        <v>10288</v>
      </c>
      <c r="G1528" t="s">
        <v>7</v>
      </c>
      <c r="H1528" t="s">
        <v>8</v>
      </c>
      <c r="I1528" t="s">
        <v>2</v>
      </c>
      <c r="J1528" t="s">
        <v>3</v>
      </c>
      <c r="K1528" t="s">
        <v>44</v>
      </c>
      <c r="L1528" t="s">
        <v>42</v>
      </c>
      <c r="M1528">
        <v>365</v>
      </c>
      <c r="N1528" t="s">
        <v>10</v>
      </c>
      <c r="O1528" s="2">
        <v>94.75</v>
      </c>
      <c r="P1528" s="2">
        <v>4</v>
      </c>
      <c r="Q1528" s="2">
        <f t="shared" si="161"/>
        <v>379</v>
      </c>
      <c r="R1528" s="2">
        <v>122.2799988</v>
      </c>
      <c r="S1528" s="2">
        <f t="shared" si="165"/>
        <v>256.72000120000001</v>
      </c>
      <c r="T1528" s="2">
        <f t="shared" si="166"/>
        <v>30.5699997</v>
      </c>
      <c r="U1528" t="str">
        <f t="shared" si="167"/>
        <v>Oct</v>
      </c>
    </row>
    <row r="1529" spans="1:21" x14ac:dyDescent="0.3">
      <c r="A1529">
        <v>26436</v>
      </c>
      <c r="B1529" s="1">
        <v>43394</v>
      </c>
      <c r="C1529" s="1" t="str">
        <f t="shared" si="162"/>
        <v>21-Oct-18</v>
      </c>
      <c r="D1529" s="1" t="str">
        <f t="shared" si="163"/>
        <v>Sunday</v>
      </c>
      <c r="E1529" s="1" t="str">
        <f t="shared" si="164"/>
        <v>Weekend</v>
      </c>
      <c r="F1529">
        <v>4565</v>
      </c>
      <c r="G1529" t="s">
        <v>233</v>
      </c>
      <c r="H1529" t="s">
        <v>30</v>
      </c>
      <c r="I1529" t="s">
        <v>27</v>
      </c>
      <c r="J1529" t="s">
        <v>28</v>
      </c>
      <c r="K1529" t="s">
        <v>44</v>
      </c>
      <c r="L1529" t="s">
        <v>109</v>
      </c>
      <c r="M1529">
        <v>627</v>
      </c>
      <c r="N1529" t="s">
        <v>6</v>
      </c>
      <c r="O1529" s="2">
        <v>165</v>
      </c>
      <c r="P1529" s="2">
        <v>5</v>
      </c>
      <c r="Q1529" s="2">
        <f t="shared" si="161"/>
        <v>825</v>
      </c>
      <c r="R1529" s="2">
        <v>613.65001700000005</v>
      </c>
      <c r="S1529" s="2">
        <f t="shared" si="165"/>
        <v>211.34998299999995</v>
      </c>
      <c r="T1529" s="2">
        <f t="shared" si="166"/>
        <v>122.73000340000002</v>
      </c>
      <c r="U1529" t="str">
        <f t="shared" si="167"/>
        <v>Oct</v>
      </c>
    </row>
    <row r="1530" spans="1:21" x14ac:dyDescent="0.3">
      <c r="A1530">
        <v>28677</v>
      </c>
      <c r="B1530" s="1">
        <v>43394</v>
      </c>
      <c r="C1530" s="1" t="str">
        <f t="shared" si="162"/>
        <v>21-Oct-18</v>
      </c>
      <c r="D1530" s="1" t="str">
        <f t="shared" si="163"/>
        <v>Sunday</v>
      </c>
      <c r="E1530" s="1" t="str">
        <f t="shared" si="164"/>
        <v>Weekend</v>
      </c>
      <c r="F1530">
        <v>4775</v>
      </c>
      <c r="G1530" t="s">
        <v>682</v>
      </c>
      <c r="H1530" t="s">
        <v>30</v>
      </c>
      <c r="I1530" t="s">
        <v>27</v>
      </c>
      <c r="J1530" t="s">
        <v>28</v>
      </c>
      <c r="K1530" t="s">
        <v>44</v>
      </c>
      <c r="L1530" t="s">
        <v>85</v>
      </c>
      <c r="M1530">
        <v>502</v>
      </c>
      <c r="N1530" t="s">
        <v>65</v>
      </c>
      <c r="O1530" s="2">
        <v>65</v>
      </c>
      <c r="P1530" s="2">
        <v>5</v>
      </c>
      <c r="Q1530" s="2">
        <f t="shared" si="161"/>
        <v>325</v>
      </c>
      <c r="R1530" s="2">
        <v>167.99999235000001</v>
      </c>
      <c r="S1530" s="2">
        <f t="shared" si="165"/>
        <v>157.00000764999999</v>
      </c>
      <c r="T1530" s="2">
        <f t="shared" si="166"/>
        <v>33.599998470000003</v>
      </c>
      <c r="U1530" t="str">
        <f t="shared" si="167"/>
        <v>Oct</v>
      </c>
    </row>
    <row r="1531" spans="1:21" x14ac:dyDescent="0.3">
      <c r="A1531">
        <v>23302</v>
      </c>
      <c r="B1531" s="1">
        <v>43393</v>
      </c>
      <c r="C1531" s="1" t="str">
        <f t="shared" si="162"/>
        <v>20-Oct-18</v>
      </c>
      <c r="D1531" s="1" t="str">
        <f t="shared" si="163"/>
        <v>Saturday</v>
      </c>
      <c r="E1531" s="1" t="str">
        <f t="shared" si="164"/>
        <v>Weekend</v>
      </c>
      <c r="F1531">
        <v>1748</v>
      </c>
      <c r="G1531" t="s">
        <v>7</v>
      </c>
      <c r="H1531" t="s">
        <v>30</v>
      </c>
      <c r="I1531" t="s">
        <v>27</v>
      </c>
      <c r="J1531" t="s">
        <v>28</v>
      </c>
      <c r="K1531" t="s">
        <v>44</v>
      </c>
      <c r="L1531" t="s">
        <v>85</v>
      </c>
      <c r="M1531">
        <v>502</v>
      </c>
      <c r="N1531" t="s">
        <v>65</v>
      </c>
      <c r="O1531" s="2">
        <v>65</v>
      </c>
      <c r="P1531" s="2">
        <v>5</v>
      </c>
      <c r="Q1531" s="2">
        <f t="shared" si="161"/>
        <v>325</v>
      </c>
      <c r="R1531" s="2">
        <v>167.99999235000001</v>
      </c>
      <c r="S1531" s="2">
        <f t="shared" si="165"/>
        <v>157.00000764999999</v>
      </c>
      <c r="T1531" s="2">
        <f t="shared" si="166"/>
        <v>33.599998470000003</v>
      </c>
      <c r="U1531" t="str">
        <f t="shared" si="167"/>
        <v>Oct</v>
      </c>
    </row>
    <row r="1532" spans="1:21" x14ac:dyDescent="0.3">
      <c r="A1532">
        <v>30328</v>
      </c>
      <c r="B1532" s="1">
        <v>43392</v>
      </c>
      <c r="C1532" s="1" t="str">
        <f t="shared" si="162"/>
        <v>19-Oct-18</v>
      </c>
      <c r="D1532" s="1" t="str">
        <f t="shared" si="163"/>
        <v>Friday</v>
      </c>
      <c r="E1532" s="1" t="str">
        <f t="shared" si="164"/>
        <v>Weekday</v>
      </c>
      <c r="F1532">
        <v>4622</v>
      </c>
      <c r="G1532" t="s">
        <v>932</v>
      </c>
      <c r="H1532" t="s">
        <v>30</v>
      </c>
      <c r="I1532" t="s">
        <v>27</v>
      </c>
      <c r="J1532" t="s">
        <v>28</v>
      </c>
      <c r="K1532" t="s">
        <v>44</v>
      </c>
      <c r="L1532" t="s">
        <v>109</v>
      </c>
      <c r="M1532">
        <v>627</v>
      </c>
      <c r="N1532" t="s">
        <v>6</v>
      </c>
      <c r="O1532" s="2">
        <v>165</v>
      </c>
      <c r="P1532" s="2">
        <v>5</v>
      </c>
      <c r="Q1532" s="2">
        <f t="shared" si="161"/>
        <v>825</v>
      </c>
      <c r="R1532" s="2">
        <v>613.65001700000005</v>
      </c>
      <c r="S1532" s="2">
        <f t="shared" si="165"/>
        <v>211.34998299999995</v>
      </c>
      <c r="T1532" s="2">
        <f t="shared" si="166"/>
        <v>122.73000340000002</v>
      </c>
      <c r="U1532" t="str">
        <f t="shared" si="167"/>
        <v>Oct</v>
      </c>
    </row>
    <row r="1533" spans="1:21" x14ac:dyDescent="0.3">
      <c r="A1533">
        <v>24650</v>
      </c>
      <c r="B1533" s="1">
        <v>43391</v>
      </c>
      <c r="C1533" s="1" t="str">
        <f t="shared" si="162"/>
        <v>18-Oct-18</v>
      </c>
      <c r="D1533" s="1" t="str">
        <f t="shared" si="163"/>
        <v>Thursday</v>
      </c>
      <c r="E1533" s="1" t="str">
        <f t="shared" si="164"/>
        <v>Weekday</v>
      </c>
      <c r="F1533">
        <v>7270</v>
      </c>
      <c r="G1533" t="s">
        <v>7</v>
      </c>
      <c r="H1533" t="s">
        <v>30</v>
      </c>
      <c r="I1533" t="s">
        <v>27</v>
      </c>
      <c r="J1533" t="s">
        <v>28</v>
      </c>
      <c r="K1533" t="s">
        <v>44</v>
      </c>
      <c r="L1533" t="s">
        <v>42</v>
      </c>
      <c r="M1533">
        <v>365</v>
      </c>
      <c r="N1533" t="s">
        <v>10</v>
      </c>
      <c r="O1533" s="2">
        <v>94.75</v>
      </c>
      <c r="P1533" s="2">
        <v>5</v>
      </c>
      <c r="Q1533" s="2">
        <f t="shared" si="161"/>
        <v>473.75</v>
      </c>
      <c r="R1533" s="2">
        <v>152.8499985</v>
      </c>
      <c r="S1533" s="2">
        <f t="shared" si="165"/>
        <v>320.90000150000003</v>
      </c>
      <c r="T1533" s="2">
        <f t="shared" si="166"/>
        <v>30.5699997</v>
      </c>
      <c r="U1533" t="str">
        <f t="shared" si="167"/>
        <v>Oct</v>
      </c>
    </row>
    <row r="1534" spans="1:21" x14ac:dyDescent="0.3">
      <c r="A1534">
        <v>49172</v>
      </c>
      <c r="B1534" s="1">
        <v>43391</v>
      </c>
      <c r="C1534" s="1" t="str">
        <f t="shared" si="162"/>
        <v>18-Oct-18</v>
      </c>
      <c r="D1534" s="1" t="str">
        <f t="shared" si="163"/>
        <v>Thursday</v>
      </c>
      <c r="E1534" s="1" t="str">
        <f t="shared" si="164"/>
        <v>Weekday</v>
      </c>
      <c r="F1534">
        <v>7687</v>
      </c>
      <c r="G1534" t="s">
        <v>933</v>
      </c>
      <c r="H1534" t="s">
        <v>108</v>
      </c>
      <c r="I1534" t="s">
        <v>27</v>
      </c>
      <c r="J1534" t="s">
        <v>3</v>
      </c>
      <c r="K1534" t="s">
        <v>4</v>
      </c>
      <c r="L1534" t="s">
        <v>42</v>
      </c>
      <c r="M1534">
        <v>365</v>
      </c>
      <c r="N1534" t="s">
        <v>10</v>
      </c>
      <c r="O1534" s="2">
        <v>94.75</v>
      </c>
      <c r="P1534" s="2">
        <v>1</v>
      </c>
      <c r="Q1534" s="2">
        <f t="shared" si="161"/>
        <v>94.75</v>
      </c>
      <c r="R1534" s="2">
        <v>30.5699997</v>
      </c>
      <c r="S1534" s="2">
        <f t="shared" si="165"/>
        <v>64.180000300000003</v>
      </c>
      <c r="T1534" s="2">
        <f t="shared" si="166"/>
        <v>30.5699997</v>
      </c>
      <c r="U1534" t="str">
        <f t="shared" si="167"/>
        <v>Oct</v>
      </c>
    </row>
    <row r="1535" spans="1:21" x14ac:dyDescent="0.3">
      <c r="A1535">
        <v>49857</v>
      </c>
      <c r="B1535" s="1">
        <v>43391</v>
      </c>
      <c r="C1535" s="1" t="str">
        <f t="shared" si="162"/>
        <v>18-Oct-18</v>
      </c>
      <c r="D1535" s="1" t="str">
        <f t="shared" si="163"/>
        <v>Thursday</v>
      </c>
      <c r="E1535" s="1" t="str">
        <f t="shared" si="164"/>
        <v>Weekday</v>
      </c>
      <c r="F1535">
        <v>3283</v>
      </c>
      <c r="G1535" t="s">
        <v>568</v>
      </c>
      <c r="H1535" t="s">
        <v>113</v>
      </c>
      <c r="I1535" t="s">
        <v>2</v>
      </c>
      <c r="J1535" t="s">
        <v>3</v>
      </c>
      <c r="K1535" t="s">
        <v>4</v>
      </c>
      <c r="L1535" t="s">
        <v>614</v>
      </c>
      <c r="M1535">
        <v>825</v>
      </c>
      <c r="N1535" t="s">
        <v>6</v>
      </c>
      <c r="O1535" s="2">
        <v>185</v>
      </c>
      <c r="P1535" s="2">
        <v>5</v>
      </c>
      <c r="Q1535" s="2">
        <f t="shared" si="161"/>
        <v>925</v>
      </c>
      <c r="R1535" s="2">
        <v>568.49998474999995</v>
      </c>
      <c r="S1535" s="2">
        <f t="shared" si="165"/>
        <v>356.50001525000005</v>
      </c>
      <c r="T1535" s="2">
        <f t="shared" si="166"/>
        <v>113.69999694999998</v>
      </c>
      <c r="U1535" t="str">
        <f t="shared" si="167"/>
        <v>Oct</v>
      </c>
    </row>
    <row r="1536" spans="1:21" x14ac:dyDescent="0.3">
      <c r="A1536">
        <v>24650</v>
      </c>
      <c r="B1536" s="1">
        <v>43390</v>
      </c>
      <c r="C1536" s="1" t="str">
        <f t="shared" si="162"/>
        <v>17-Oct-18</v>
      </c>
      <c r="D1536" s="1" t="str">
        <f t="shared" si="163"/>
        <v>Wednesday</v>
      </c>
      <c r="E1536" s="1" t="str">
        <f t="shared" si="164"/>
        <v>Weekday</v>
      </c>
      <c r="F1536">
        <v>7270</v>
      </c>
      <c r="G1536" t="s">
        <v>7</v>
      </c>
      <c r="H1536" t="s">
        <v>30</v>
      </c>
      <c r="I1536" t="s">
        <v>27</v>
      </c>
      <c r="J1536" t="s">
        <v>28</v>
      </c>
      <c r="K1536" t="s">
        <v>44</v>
      </c>
      <c r="L1536" t="s">
        <v>42</v>
      </c>
      <c r="M1536">
        <v>365</v>
      </c>
      <c r="N1536" t="s">
        <v>10</v>
      </c>
      <c r="O1536" s="2">
        <v>94.75</v>
      </c>
      <c r="P1536" s="2">
        <v>5</v>
      </c>
      <c r="Q1536" s="2">
        <f t="shared" si="161"/>
        <v>473.75</v>
      </c>
      <c r="R1536" s="2">
        <v>152.8499985</v>
      </c>
      <c r="S1536" s="2">
        <f t="shared" si="165"/>
        <v>320.90000150000003</v>
      </c>
      <c r="T1536" s="2">
        <f t="shared" si="166"/>
        <v>30.5699997</v>
      </c>
      <c r="U1536" t="str">
        <f t="shared" si="167"/>
        <v>Oct</v>
      </c>
    </row>
    <row r="1537" spans="1:21" x14ac:dyDescent="0.3">
      <c r="A1537">
        <v>44938</v>
      </c>
      <c r="B1537" s="1">
        <v>43390</v>
      </c>
      <c r="C1537" s="1" t="str">
        <f t="shared" si="162"/>
        <v>17-Oct-18</v>
      </c>
      <c r="D1537" s="1" t="str">
        <f t="shared" si="163"/>
        <v>Wednesday</v>
      </c>
      <c r="E1537" s="1" t="str">
        <f t="shared" si="164"/>
        <v>Weekday</v>
      </c>
      <c r="F1537">
        <v>7764</v>
      </c>
      <c r="G1537" t="s">
        <v>132</v>
      </c>
      <c r="H1537" t="s">
        <v>643</v>
      </c>
      <c r="I1537" t="s">
        <v>2</v>
      </c>
      <c r="J1537" t="s">
        <v>3</v>
      </c>
      <c r="K1537" t="s">
        <v>44</v>
      </c>
      <c r="L1537" t="s">
        <v>42</v>
      </c>
      <c r="M1537">
        <v>365</v>
      </c>
      <c r="N1537" t="s">
        <v>10</v>
      </c>
      <c r="O1537" s="2">
        <v>94.75</v>
      </c>
      <c r="P1537" s="2">
        <v>4</v>
      </c>
      <c r="Q1537" s="2">
        <f t="shared" si="161"/>
        <v>379</v>
      </c>
      <c r="R1537" s="2">
        <v>122.2799988</v>
      </c>
      <c r="S1537" s="2">
        <f t="shared" si="165"/>
        <v>256.72000120000001</v>
      </c>
      <c r="T1537" s="2">
        <f t="shared" si="166"/>
        <v>30.5699997</v>
      </c>
      <c r="U1537" t="str">
        <f t="shared" si="167"/>
        <v>Oct</v>
      </c>
    </row>
    <row r="1538" spans="1:21" x14ac:dyDescent="0.3">
      <c r="A1538">
        <v>48684</v>
      </c>
      <c r="B1538" s="1">
        <v>43390</v>
      </c>
      <c r="C1538" s="1" t="str">
        <f t="shared" si="162"/>
        <v>17-Oct-18</v>
      </c>
      <c r="D1538" s="1" t="str">
        <f t="shared" si="163"/>
        <v>Wednesday</v>
      </c>
      <c r="E1538" s="1" t="str">
        <f t="shared" si="164"/>
        <v>Weekday</v>
      </c>
      <c r="F1538">
        <v>3056</v>
      </c>
      <c r="G1538" t="s">
        <v>25</v>
      </c>
      <c r="H1538" t="s">
        <v>452</v>
      </c>
      <c r="I1538" t="s">
        <v>2</v>
      </c>
      <c r="J1538" t="s">
        <v>3</v>
      </c>
      <c r="K1538" t="s">
        <v>44</v>
      </c>
      <c r="L1538" t="s">
        <v>57</v>
      </c>
      <c r="M1538">
        <v>191</v>
      </c>
      <c r="N1538" t="s">
        <v>65</v>
      </c>
      <c r="O1538" s="2">
        <v>85</v>
      </c>
      <c r="P1538" s="2">
        <v>4</v>
      </c>
      <c r="Q1538" s="2">
        <f t="shared" ref="Q1538:Q1601" si="168">O1538*P1538</f>
        <v>340</v>
      </c>
      <c r="R1538" s="2">
        <v>219.11999520000001</v>
      </c>
      <c r="S1538" s="2">
        <f t="shared" si="165"/>
        <v>120.88000479999999</v>
      </c>
      <c r="T1538" s="2">
        <f t="shared" si="166"/>
        <v>54.779998800000001</v>
      </c>
      <c r="U1538" t="str">
        <f t="shared" si="167"/>
        <v>Oct</v>
      </c>
    </row>
    <row r="1539" spans="1:21" x14ac:dyDescent="0.3">
      <c r="A1539">
        <v>24650</v>
      </c>
      <c r="B1539" s="1">
        <v>43389</v>
      </c>
      <c r="C1539" s="1" t="str">
        <f t="shared" ref="C1539:C1602" si="169">TEXT(B1539,"dd-mmm-yy")</f>
        <v>16-Oct-18</v>
      </c>
      <c r="D1539" s="1" t="str">
        <f t="shared" ref="D1539:D1602" si="170">TEXT(B1539,"dddd")</f>
        <v>Tuesday</v>
      </c>
      <c r="E1539" s="1" t="str">
        <f t="shared" ref="E1539:E1602" si="171">IF(WEEKDAY(B1539,2)&gt;5,"Weekend","Weekday")</f>
        <v>Weekday</v>
      </c>
      <c r="F1539">
        <v>7270</v>
      </c>
      <c r="G1539" t="s">
        <v>7</v>
      </c>
      <c r="H1539" t="s">
        <v>30</v>
      </c>
      <c r="I1539" t="s">
        <v>27</v>
      </c>
      <c r="J1539" t="s">
        <v>28</v>
      </c>
      <c r="K1539" t="s">
        <v>44</v>
      </c>
      <c r="L1539" t="s">
        <v>42</v>
      </c>
      <c r="M1539">
        <v>365</v>
      </c>
      <c r="N1539" t="s">
        <v>10</v>
      </c>
      <c r="O1539" s="2">
        <v>94.75</v>
      </c>
      <c r="P1539" s="2">
        <v>5</v>
      </c>
      <c r="Q1539" s="2">
        <f t="shared" si="168"/>
        <v>473.75</v>
      </c>
      <c r="R1539" s="2">
        <v>152.8499985</v>
      </c>
      <c r="S1539" s="2">
        <f t="shared" ref="S1539:S1602" si="172">Q1539-R1539</f>
        <v>320.90000150000003</v>
      </c>
      <c r="T1539" s="2">
        <f t="shared" ref="T1539:T1602" si="173">IF(P1539&gt;0,R1539/P1539,0)</f>
        <v>30.5699997</v>
      </c>
      <c r="U1539" t="str">
        <f t="shared" ref="U1539:U1602" si="174">TEXT(B1539,"mmm")</f>
        <v>Oct</v>
      </c>
    </row>
    <row r="1540" spans="1:21" x14ac:dyDescent="0.3">
      <c r="A1540">
        <v>44496</v>
      </c>
      <c r="B1540" s="1">
        <v>43389</v>
      </c>
      <c r="C1540" s="1" t="str">
        <f t="shared" si="169"/>
        <v>16-Oct-18</v>
      </c>
      <c r="D1540" s="1" t="str">
        <f t="shared" si="170"/>
        <v>Tuesday</v>
      </c>
      <c r="E1540" s="1" t="str">
        <f t="shared" si="171"/>
        <v>Weekday</v>
      </c>
      <c r="F1540">
        <v>4296</v>
      </c>
      <c r="G1540" t="s">
        <v>129</v>
      </c>
      <c r="H1540" t="s">
        <v>73</v>
      </c>
      <c r="I1540" t="s">
        <v>2</v>
      </c>
      <c r="J1540" t="s">
        <v>3</v>
      </c>
      <c r="K1540" t="s">
        <v>4</v>
      </c>
      <c r="L1540" t="s">
        <v>439</v>
      </c>
      <c r="M1540">
        <v>886</v>
      </c>
      <c r="N1540" t="s">
        <v>6</v>
      </c>
      <c r="O1540" s="2">
        <v>52.99</v>
      </c>
      <c r="P1540" s="2">
        <v>5</v>
      </c>
      <c r="Q1540" s="2">
        <f t="shared" si="168"/>
        <v>264.95</v>
      </c>
      <c r="R1540" s="2">
        <v>179.30000304999999</v>
      </c>
      <c r="S1540" s="2">
        <f t="shared" si="172"/>
        <v>85.649996950000002</v>
      </c>
      <c r="T1540" s="2">
        <f t="shared" si="173"/>
        <v>35.86000061</v>
      </c>
      <c r="U1540" t="str">
        <f t="shared" si="174"/>
        <v>Oct</v>
      </c>
    </row>
    <row r="1541" spans="1:21" x14ac:dyDescent="0.3">
      <c r="A1541">
        <v>20507</v>
      </c>
      <c r="B1541" s="1">
        <v>43388</v>
      </c>
      <c r="C1541" s="1" t="str">
        <f t="shared" si="169"/>
        <v>15-Oct-18</v>
      </c>
      <c r="D1541" s="1" t="str">
        <f t="shared" si="170"/>
        <v>Monday</v>
      </c>
      <c r="E1541" s="1" t="str">
        <f t="shared" si="171"/>
        <v>Weekday</v>
      </c>
      <c r="F1541">
        <v>1306</v>
      </c>
      <c r="G1541" t="s">
        <v>360</v>
      </c>
      <c r="H1541" t="s">
        <v>30</v>
      </c>
      <c r="I1541" t="s">
        <v>27</v>
      </c>
      <c r="J1541" t="s">
        <v>28</v>
      </c>
      <c r="K1541" t="s">
        <v>44</v>
      </c>
      <c r="L1541" t="s">
        <v>57</v>
      </c>
      <c r="M1541">
        <v>191</v>
      </c>
      <c r="N1541" t="s">
        <v>65</v>
      </c>
      <c r="O1541" s="2">
        <v>85</v>
      </c>
      <c r="P1541" s="2">
        <v>5</v>
      </c>
      <c r="Q1541" s="2">
        <f t="shared" si="168"/>
        <v>425</v>
      </c>
      <c r="R1541" s="2">
        <v>273.89999399999999</v>
      </c>
      <c r="S1541" s="2">
        <f t="shared" si="172"/>
        <v>151.10000600000001</v>
      </c>
      <c r="T1541" s="2">
        <f t="shared" si="173"/>
        <v>54.779998800000001</v>
      </c>
      <c r="U1541" t="str">
        <f t="shared" si="174"/>
        <v>Oct</v>
      </c>
    </row>
    <row r="1542" spans="1:21" x14ac:dyDescent="0.3">
      <c r="A1542">
        <v>46907</v>
      </c>
      <c r="B1542" s="1">
        <v>43388</v>
      </c>
      <c r="C1542" s="1" t="str">
        <f t="shared" si="169"/>
        <v>15-Oct-18</v>
      </c>
      <c r="D1542" s="1" t="str">
        <f t="shared" si="170"/>
        <v>Monday</v>
      </c>
      <c r="E1542" s="1" t="str">
        <f t="shared" si="171"/>
        <v>Weekday</v>
      </c>
      <c r="F1542">
        <v>2324</v>
      </c>
      <c r="G1542" t="s">
        <v>7</v>
      </c>
      <c r="H1542" t="s">
        <v>36</v>
      </c>
      <c r="I1542" t="s">
        <v>27</v>
      </c>
      <c r="J1542" t="s">
        <v>3</v>
      </c>
      <c r="K1542" t="s">
        <v>4</v>
      </c>
      <c r="L1542" t="s">
        <v>9</v>
      </c>
      <c r="M1542">
        <v>403</v>
      </c>
      <c r="N1542" t="s">
        <v>10</v>
      </c>
      <c r="O1542" s="2">
        <v>133.37</v>
      </c>
      <c r="P1542" s="2">
        <v>1</v>
      </c>
      <c r="Q1542" s="2">
        <f t="shared" si="168"/>
        <v>133.37</v>
      </c>
      <c r="R1542" s="2">
        <v>84.590000149999995</v>
      </c>
      <c r="S1542" s="2">
        <f t="shared" si="172"/>
        <v>48.77999985000001</v>
      </c>
      <c r="T1542" s="2">
        <f t="shared" si="173"/>
        <v>84.590000149999995</v>
      </c>
      <c r="U1542" t="str">
        <f t="shared" si="174"/>
        <v>Oct</v>
      </c>
    </row>
    <row r="1543" spans="1:21" x14ac:dyDescent="0.3">
      <c r="A1543">
        <v>30924</v>
      </c>
      <c r="B1543" s="1">
        <v>43387</v>
      </c>
      <c r="C1543" s="1" t="str">
        <f t="shared" si="169"/>
        <v>14-Oct-18</v>
      </c>
      <c r="D1543" s="1" t="str">
        <f t="shared" si="170"/>
        <v>Sunday</v>
      </c>
      <c r="E1543" s="1" t="str">
        <f t="shared" si="171"/>
        <v>Weekend</v>
      </c>
      <c r="F1543">
        <v>10548</v>
      </c>
      <c r="G1543" t="s">
        <v>869</v>
      </c>
      <c r="H1543" t="s">
        <v>30</v>
      </c>
      <c r="I1543" t="s">
        <v>27</v>
      </c>
      <c r="J1543" t="s">
        <v>28</v>
      </c>
      <c r="K1543" t="s">
        <v>44</v>
      </c>
      <c r="L1543" t="s">
        <v>104</v>
      </c>
      <c r="M1543">
        <v>273</v>
      </c>
      <c r="N1543" t="s">
        <v>65</v>
      </c>
      <c r="O1543" s="2">
        <v>54.99</v>
      </c>
      <c r="P1543" s="2">
        <v>5</v>
      </c>
      <c r="Q1543" s="2">
        <f t="shared" si="168"/>
        <v>274.95</v>
      </c>
      <c r="R1543" s="2">
        <v>129.15000915000002</v>
      </c>
      <c r="S1543" s="2">
        <f t="shared" si="172"/>
        <v>145.79999084999997</v>
      </c>
      <c r="T1543" s="2">
        <f t="shared" si="173"/>
        <v>25.830001830000004</v>
      </c>
      <c r="U1543" t="str">
        <f t="shared" si="174"/>
        <v>Oct</v>
      </c>
    </row>
    <row r="1544" spans="1:21" x14ac:dyDescent="0.3">
      <c r="A1544">
        <v>75926</v>
      </c>
      <c r="B1544" s="1">
        <v>43387</v>
      </c>
      <c r="C1544" s="1" t="str">
        <f t="shared" si="169"/>
        <v>14-Oct-18</v>
      </c>
      <c r="D1544" s="1" t="str">
        <f t="shared" si="170"/>
        <v>Sunday</v>
      </c>
      <c r="E1544" s="1" t="str">
        <f t="shared" si="171"/>
        <v>Weekend</v>
      </c>
      <c r="F1544">
        <v>19479</v>
      </c>
      <c r="G1544" t="s">
        <v>585</v>
      </c>
      <c r="H1544" t="s">
        <v>215</v>
      </c>
      <c r="I1544" t="s">
        <v>2</v>
      </c>
      <c r="J1544" t="s">
        <v>3</v>
      </c>
      <c r="K1544" t="s">
        <v>44</v>
      </c>
      <c r="L1544" t="s">
        <v>13</v>
      </c>
      <c r="M1544">
        <v>1360</v>
      </c>
      <c r="N1544" t="s">
        <v>14</v>
      </c>
      <c r="O1544" s="2">
        <v>370</v>
      </c>
      <c r="P1544" s="2">
        <v>1</v>
      </c>
      <c r="Q1544" s="2">
        <f t="shared" si="168"/>
        <v>370</v>
      </c>
      <c r="R1544" s="2">
        <v>249.0899963</v>
      </c>
      <c r="S1544" s="2">
        <f t="shared" si="172"/>
        <v>120.9100037</v>
      </c>
      <c r="T1544" s="2">
        <f t="shared" si="173"/>
        <v>249.0899963</v>
      </c>
      <c r="U1544" t="str">
        <f t="shared" si="174"/>
        <v>Oct</v>
      </c>
    </row>
    <row r="1545" spans="1:21" x14ac:dyDescent="0.3">
      <c r="A1545">
        <v>28017</v>
      </c>
      <c r="B1545" s="1">
        <v>43386</v>
      </c>
      <c r="C1545" s="1" t="str">
        <f t="shared" si="169"/>
        <v>13-Oct-18</v>
      </c>
      <c r="D1545" s="1" t="str">
        <f t="shared" si="170"/>
        <v>Saturday</v>
      </c>
      <c r="E1545" s="1" t="str">
        <f t="shared" si="171"/>
        <v>Weekend</v>
      </c>
      <c r="F1545">
        <v>8845</v>
      </c>
      <c r="G1545" t="s">
        <v>35</v>
      </c>
      <c r="H1545" t="s">
        <v>39</v>
      </c>
      <c r="I1545" t="s">
        <v>27</v>
      </c>
      <c r="J1545" t="s">
        <v>28</v>
      </c>
      <c r="K1545" t="s">
        <v>44</v>
      </c>
      <c r="L1545" t="s">
        <v>70</v>
      </c>
      <c r="M1545">
        <v>926</v>
      </c>
      <c r="N1545" t="s">
        <v>6</v>
      </c>
      <c r="O1545" s="2">
        <v>14.99</v>
      </c>
      <c r="P1545" s="2">
        <v>5</v>
      </c>
      <c r="Q1545" s="2">
        <f t="shared" si="168"/>
        <v>74.95</v>
      </c>
      <c r="R1545" s="2">
        <v>35.399999620000003</v>
      </c>
      <c r="S1545" s="2">
        <f t="shared" si="172"/>
        <v>39.55000038</v>
      </c>
      <c r="T1545" s="2">
        <f t="shared" si="173"/>
        <v>7.0799999240000009</v>
      </c>
      <c r="U1545" t="str">
        <f t="shared" si="174"/>
        <v>Oct</v>
      </c>
    </row>
    <row r="1546" spans="1:21" x14ac:dyDescent="0.3">
      <c r="A1546">
        <v>29490</v>
      </c>
      <c r="B1546" s="1">
        <v>43386</v>
      </c>
      <c r="C1546" s="1" t="str">
        <f t="shared" si="169"/>
        <v>13-Oct-18</v>
      </c>
      <c r="D1546" s="1" t="str">
        <f t="shared" si="170"/>
        <v>Saturday</v>
      </c>
      <c r="E1546" s="1" t="str">
        <f t="shared" si="171"/>
        <v>Weekend</v>
      </c>
      <c r="F1546">
        <v>3677</v>
      </c>
      <c r="G1546" t="s">
        <v>902</v>
      </c>
      <c r="H1546" t="s">
        <v>30</v>
      </c>
      <c r="I1546" t="s">
        <v>27</v>
      </c>
      <c r="J1546" t="s">
        <v>28</v>
      </c>
      <c r="K1546" t="s">
        <v>44</v>
      </c>
      <c r="L1546" t="s">
        <v>867</v>
      </c>
      <c r="M1546">
        <v>828</v>
      </c>
      <c r="N1546" t="s">
        <v>294</v>
      </c>
      <c r="O1546" s="2">
        <v>185</v>
      </c>
      <c r="P1546" s="2">
        <v>5</v>
      </c>
      <c r="Q1546" s="2">
        <f t="shared" si="168"/>
        <v>925</v>
      </c>
      <c r="R1546" s="2">
        <v>441.14999769999997</v>
      </c>
      <c r="S1546" s="2">
        <f t="shared" si="172"/>
        <v>483.85000230000003</v>
      </c>
      <c r="T1546" s="2">
        <f t="shared" si="173"/>
        <v>88.229999539999994</v>
      </c>
      <c r="U1546" t="str">
        <f t="shared" si="174"/>
        <v>Oct</v>
      </c>
    </row>
    <row r="1547" spans="1:21" x14ac:dyDescent="0.3">
      <c r="A1547">
        <v>47562</v>
      </c>
      <c r="B1547" s="1">
        <v>43386</v>
      </c>
      <c r="C1547" s="1" t="str">
        <f t="shared" si="169"/>
        <v>13-Oct-18</v>
      </c>
      <c r="D1547" s="1" t="str">
        <f t="shared" si="170"/>
        <v>Saturday</v>
      </c>
      <c r="E1547" s="1" t="str">
        <f t="shared" si="171"/>
        <v>Weekend</v>
      </c>
      <c r="F1547">
        <v>9304</v>
      </c>
      <c r="G1547" t="s">
        <v>7</v>
      </c>
      <c r="H1547" t="s">
        <v>30</v>
      </c>
      <c r="I1547" t="s">
        <v>27</v>
      </c>
      <c r="J1547" t="s">
        <v>28</v>
      </c>
      <c r="K1547" t="s">
        <v>44</v>
      </c>
      <c r="L1547" t="s">
        <v>293</v>
      </c>
      <c r="M1547">
        <v>917</v>
      </c>
      <c r="N1547" t="s">
        <v>294</v>
      </c>
      <c r="O1547" s="2">
        <v>26.95</v>
      </c>
      <c r="P1547" s="2">
        <v>5</v>
      </c>
      <c r="Q1547" s="2">
        <f t="shared" si="168"/>
        <v>134.75</v>
      </c>
      <c r="R1547" s="2">
        <v>93.450002649999988</v>
      </c>
      <c r="S1547" s="2">
        <f t="shared" si="172"/>
        <v>41.299997350000012</v>
      </c>
      <c r="T1547" s="2">
        <f t="shared" si="173"/>
        <v>18.690000529999999</v>
      </c>
      <c r="U1547" t="str">
        <f t="shared" si="174"/>
        <v>Oct</v>
      </c>
    </row>
    <row r="1548" spans="1:21" x14ac:dyDescent="0.3">
      <c r="A1548">
        <v>23571</v>
      </c>
      <c r="B1548" s="1">
        <v>43386</v>
      </c>
      <c r="C1548" s="1" t="str">
        <f t="shared" si="169"/>
        <v>13-Oct-18</v>
      </c>
      <c r="D1548" s="1" t="str">
        <f t="shared" si="170"/>
        <v>Saturday</v>
      </c>
      <c r="E1548" s="1" t="str">
        <f t="shared" si="171"/>
        <v>Weekend</v>
      </c>
      <c r="F1548">
        <v>10517</v>
      </c>
      <c r="G1548" t="s">
        <v>7</v>
      </c>
      <c r="H1548" t="s">
        <v>30</v>
      </c>
      <c r="I1548" t="s">
        <v>27</v>
      </c>
      <c r="J1548" t="s">
        <v>28</v>
      </c>
      <c r="K1548" t="s">
        <v>44</v>
      </c>
      <c r="L1548" t="s">
        <v>405</v>
      </c>
      <c r="M1548">
        <v>822</v>
      </c>
      <c r="N1548" t="s">
        <v>6</v>
      </c>
      <c r="O1548" s="2">
        <v>46.69</v>
      </c>
      <c r="P1548" s="2">
        <v>5</v>
      </c>
      <c r="Q1548" s="2">
        <f t="shared" si="168"/>
        <v>233.45</v>
      </c>
      <c r="R1548" s="2">
        <v>132.20000264999999</v>
      </c>
      <c r="S1548" s="2">
        <f t="shared" si="172"/>
        <v>101.24999735</v>
      </c>
      <c r="T1548" s="2">
        <f t="shared" si="173"/>
        <v>26.440000529999999</v>
      </c>
      <c r="U1548" t="str">
        <f t="shared" si="174"/>
        <v>Oct</v>
      </c>
    </row>
    <row r="1549" spans="1:21" x14ac:dyDescent="0.3">
      <c r="A1549">
        <v>16969</v>
      </c>
      <c r="B1549" s="1">
        <v>43386</v>
      </c>
      <c r="C1549" s="1" t="str">
        <f t="shared" si="169"/>
        <v>13-Oct-18</v>
      </c>
      <c r="D1549" s="1" t="str">
        <f t="shared" si="170"/>
        <v>Saturday</v>
      </c>
      <c r="E1549" s="1" t="str">
        <f t="shared" si="171"/>
        <v>Weekend</v>
      </c>
      <c r="F1549">
        <v>9500</v>
      </c>
      <c r="G1549" t="s">
        <v>319</v>
      </c>
      <c r="H1549" t="s">
        <v>782</v>
      </c>
      <c r="I1549" t="s">
        <v>2</v>
      </c>
      <c r="J1549" t="s">
        <v>3</v>
      </c>
      <c r="K1549" t="s">
        <v>4</v>
      </c>
      <c r="L1549" t="s">
        <v>42</v>
      </c>
      <c r="M1549">
        <v>365</v>
      </c>
      <c r="N1549" t="s">
        <v>10</v>
      </c>
      <c r="O1549" s="2">
        <v>94.75</v>
      </c>
      <c r="P1549" s="2">
        <v>5</v>
      </c>
      <c r="Q1549" s="2">
        <f t="shared" si="168"/>
        <v>473.75</v>
      </c>
      <c r="R1549" s="2">
        <v>152.8499985</v>
      </c>
      <c r="S1549" s="2">
        <f t="shared" si="172"/>
        <v>320.90000150000003</v>
      </c>
      <c r="T1549" s="2">
        <f t="shared" si="173"/>
        <v>30.5699997</v>
      </c>
      <c r="U1549" t="str">
        <f t="shared" si="174"/>
        <v>Oct</v>
      </c>
    </row>
    <row r="1550" spans="1:21" x14ac:dyDescent="0.3">
      <c r="A1550">
        <v>63992</v>
      </c>
      <c r="B1550" s="1">
        <v>43385</v>
      </c>
      <c r="C1550" s="1" t="str">
        <f t="shared" si="169"/>
        <v>12-Oct-18</v>
      </c>
      <c r="D1550" s="1" t="str">
        <f t="shared" si="170"/>
        <v>Friday</v>
      </c>
      <c r="E1550" s="1" t="str">
        <f t="shared" si="171"/>
        <v>Weekday</v>
      </c>
      <c r="F1550">
        <v>11510</v>
      </c>
      <c r="G1550" t="s">
        <v>7</v>
      </c>
      <c r="H1550" t="s">
        <v>450</v>
      </c>
      <c r="I1550" t="s">
        <v>2</v>
      </c>
      <c r="J1550" t="s">
        <v>3</v>
      </c>
      <c r="K1550" t="s">
        <v>4</v>
      </c>
      <c r="L1550" t="s">
        <v>42</v>
      </c>
      <c r="M1550">
        <v>365</v>
      </c>
      <c r="N1550" t="s">
        <v>10</v>
      </c>
      <c r="O1550" s="2">
        <v>94.75</v>
      </c>
      <c r="P1550" s="2">
        <v>5</v>
      </c>
      <c r="Q1550" s="2">
        <f t="shared" si="168"/>
        <v>473.75</v>
      </c>
      <c r="R1550" s="2">
        <v>152.8499985</v>
      </c>
      <c r="S1550" s="2">
        <f t="shared" si="172"/>
        <v>320.90000150000003</v>
      </c>
      <c r="T1550" s="2">
        <f t="shared" si="173"/>
        <v>30.5699997</v>
      </c>
      <c r="U1550" t="str">
        <f t="shared" si="174"/>
        <v>Oct</v>
      </c>
    </row>
    <row r="1551" spans="1:21" x14ac:dyDescent="0.3">
      <c r="A1551">
        <v>44485</v>
      </c>
      <c r="B1551" s="1">
        <v>43384</v>
      </c>
      <c r="C1551" s="1" t="str">
        <f t="shared" si="169"/>
        <v>11-Oct-18</v>
      </c>
      <c r="D1551" s="1" t="str">
        <f t="shared" si="170"/>
        <v>Thursday</v>
      </c>
      <c r="E1551" s="1" t="str">
        <f t="shared" si="171"/>
        <v>Weekday</v>
      </c>
      <c r="F1551">
        <v>7393</v>
      </c>
      <c r="G1551" t="s">
        <v>7</v>
      </c>
      <c r="H1551" t="s">
        <v>108</v>
      </c>
      <c r="I1551" t="s">
        <v>27</v>
      </c>
      <c r="J1551" t="s">
        <v>3</v>
      </c>
      <c r="K1551" t="s">
        <v>4</v>
      </c>
      <c r="L1551" t="s">
        <v>42</v>
      </c>
      <c r="M1551">
        <v>365</v>
      </c>
      <c r="N1551" t="s">
        <v>10</v>
      </c>
      <c r="O1551" s="2">
        <v>94.75</v>
      </c>
      <c r="P1551" s="2">
        <v>1</v>
      </c>
      <c r="Q1551" s="2">
        <f t="shared" si="168"/>
        <v>94.75</v>
      </c>
      <c r="R1551" s="2">
        <v>30.5699997</v>
      </c>
      <c r="S1551" s="2">
        <f t="shared" si="172"/>
        <v>64.180000300000003</v>
      </c>
      <c r="T1551" s="2">
        <f t="shared" si="173"/>
        <v>30.5699997</v>
      </c>
      <c r="U1551" t="str">
        <f t="shared" si="174"/>
        <v>Oct</v>
      </c>
    </row>
    <row r="1552" spans="1:21" x14ac:dyDescent="0.3">
      <c r="A1552">
        <v>46859</v>
      </c>
      <c r="B1552" s="1">
        <v>43384</v>
      </c>
      <c r="C1552" s="1" t="str">
        <f t="shared" si="169"/>
        <v>11-Oct-18</v>
      </c>
      <c r="D1552" s="1" t="str">
        <f t="shared" si="170"/>
        <v>Thursday</v>
      </c>
      <c r="E1552" s="1" t="str">
        <f t="shared" si="171"/>
        <v>Weekday</v>
      </c>
      <c r="F1552">
        <v>7492</v>
      </c>
      <c r="G1552" t="s">
        <v>7</v>
      </c>
      <c r="H1552" t="s">
        <v>161</v>
      </c>
      <c r="I1552" t="s">
        <v>2</v>
      </c>
      <c r="J1552" t="s">
        <v>3</v>
      </c>
      <c r="K1552" t="s">
        <v>4</v>
      </c>
      <c r="L1552" t="s">
        <v>42</v>
      </c>
      <c r="M1552">
        <v>365</v>
      </c>
      <c r="N1552" t="s">
        <v>10</v>
      </c>
      <c r="O1552" s="2">
        <v>94.75</v>
      </c>
      <c r="P1552" s="2">
        <v>5</v>
      </c>
      <c r="Q1552" s="2">
        <f t="shared" si="168"/>
        <v>473.75</v>
      </c>
      <c r="R1552" s="2">
        <v>152.8499985</v>
      </c>
      <c r="S1552" s="2">
        <f t="shared" si="172"/>
        <v>320.90000150000003</v>
      </c>
      <c r="T1552" s="2">
        <f t="shared" si="173"/>
        <v>30.5699997</v>
      </c>
      <c r="U1552" t="str">
        <f t="shared" si="174"/>
        <v>Oct</v>
      </c>
    </row>
    <row r="1553" spans="1:21" x14ac:dyDescent="0.3">
      <c r="A1553">
        <v>48622</v>
      </c>
      <c r="B1553" s="1">
        <v>43383</v>
      </c>
      <c r="C1553" s="1" t="str">
        <f t="shared" si="169"/>
        <v>10-Oct-18</v>
      </c>
      <c r="D1553" s="1" t="str">
        <f t="shared" si="170"/>
        <v>Wednesday</v>
      </c>
      <c r="E1553" s="1" t="str">
        <f t="shared" si="171"/>
        <v>Weekday</v>
      </c>
      <c r="F1553">
        <v>3150</v>
      </c>
      <c r="G1553" t="s">
        <v>7</v>
      </c>
      <c r="H1553" t="s">
        <v>36</v>
      </c>
      <c r="I1553" t="s">
        <v>27</v>
      </c>
      <c r="J1553" t="s">
        <v>3</v>
      </c>
      <c r="K1553" t="s">
        <v>4</v>
      </c>
      <c r="L1553" t="s">
        <v>9</v>
      </c>
      <c r="M1553">
        <v>403</v>
      </c>
      <c r="N1553" t="s">
        <v>10</v>
      </c>
      <c r="O1553" s="2">
        <v>133.37</v>
      </c>
      <c r="P1553" s="2">
        <v>1</v>
      </c>
      <c r="Q1553" s="2">
        <f t="shared" si="168"/>
        <v>133.37</v>
      </c>
      <c r="R1553" s="2">
        <v>84.590000149999995</v>
      </c>
      <c r="S1553" s="2">
        <f t="shared" si="172"/>
        <v>48.77999985000001</v>
      </c>
      <c r="T1553" s="2">
        <f t="shared" si="173"/>
        <v>84.590000149999995</v>
      </c>
      <c r="U1553" t="str">
        <f t="shared" si="174"/>
        <v>Oct</v>
      </c>
    </row>
    <row r="1554" spans="1:21" x14ac:dyDescent="0.3">
      <c r="A1554">
        <v>44409</v>
      </c>
      <c r="B1554" s="1">
        <v>43383</v>
      </c>
      <c r="C1554" s="1" t="str">
        <f t="shared" si="169"/>
        <v>10-Oct-18</v>
      </c>
      <c r="D1554" s="1" t="str">
        <f t="shared" si="170"/>
        <v>Wednesday</v>
      </c>
      <c r="E1554" s="1" t="str">
        <f t="shared" si="171"/>
        <v>Weekday</v>
      </c>
      <c r="F1554">
        <v>4799</v>
      </c>
      <c r="G1554" t="s">
        <v>11</v>
      </c>
      <c r="H1554" t="s">
        <v>173</v>
      </c>
      <c r="I1554" t="s">
        <v>2</v>
      </c>
      <c r="J1554" t="s">
        <v>3</v>
      </c>
      <c r="K1554" t="s">
        <v>44</v>
      </c>
      <c r="L1554" t="s">
        <v>42</v>
      </c>
      <c r="M1554">
        <v>365</v>
      </c>
      <c r="N1554" t="s">
        <v>10</v>
      </c>
      <c r="O1554" s="2">
        <v>94.75</v>
      </c>
      <c r="P1554" s="2">
        <v>4</v>
      </c>
      <c r="Q1554" s="2">
        <f t="shared" si="168"/>
        <v>379</v>
      </c>
      <c r="R1554" s="2">
        <v>122.2799988</v>
      </c>
      <c r="S1554" s="2">
        <f t="shared" si="172"/>
        <v>256.72000120000001</v>
      </c>
      <c r="T1554" s="2">
        <f t="shared" si="173"/>
        <v>30.5699997</v>
      </c>
      <c r="U1554" t="str">
        <f t="shared" si="174"/>
        <v>Oct</v>
      </c>
    </row>
    <row r="1555" spans="1:21" x14ac:dyDescent="0.3">
      <c r="A1555">
        <v>27729</v>
      </c>
      <c r="B1555" s="1">
        <v>43382</v>
      </c>
      <c r="C1555" s="1" t="str">
        <f t="shared" si="169"/>
        <v>09-Oct-18</v>
      </c>
      <c r="D1555" s="1" t="str">
        <f t="shared" si="170"/>
        <v>Tuesday</v>
      </c>
      <c r="E1555" s="1" t="str">
        <f t="shared" si="171"/>
        <v>Weekday</v>
      </c>
      <c r="F1555">
        <v>6721</v>
      </c>
      <c r="G1555" t="s">
        <v>934</v>
      </c>
      <c r="H1555" t="s">
        <v>282</v>
      </c>
      <c r="I1555" t="s">
        <v>2</v>
      </c>
      <c r="J1555" t="s">
        <v>3</v>
      </c>
      <c r="K1555" t="s">
        <v>4</v>
      </c>
      <c r="L1555" t="s">
        <v>9</v>
      </c>
      <c r="M1555">
        <v>403</v>
      </c>
      <c r="N1555" t="s">
        <v>10</v>
      </c>
      <c r="O1555" s="2">
        <v>133.37</v>
      </c>
      <c r="P1555" s="2">
        <v>1</v>
      </c>
      <c r="Q1555" s="2">
        <f t="shared" si="168"/>
        <v>133.37</v>
      </c>
      <c r="R1555" s="2">
        <v>84.590000149999995</v>
      </c>
      <c r="S1555" s="2">
        <f t="shared" si="172"/>
        <v>48.77999985000001</v>
      </c>
      <c r="T1555" s="2">
        <f t="shared" si="173"/>
        <v>84.590000149999995</v>
      </c>
      <c r="U1555" t="str">
        <f t="shared" si="174"/>
        <v>Oct</v>
      </c>
    </row>
    <row r="1556" spans="1:21" x14ac:dyDescent="0.3">
      <c r="A1556">
        <v>44253</v>
      </c>
      <c r="B1556" s="1">
        <v>43380</v>
      </c>
      <c r="C1556" s="1" t="str">
        <f t="shared" si="169"/>
        <v>07-Oct-18</v>
      </c>
      <c r="D1556" s="1" t="str">
        <f t="shared" si="170"/>
        <v>Sunday</v>
      </c>
      <c r="E1556" s="1" t="str">
        <f t="shared" si="171"/>
        <v>Weekend</v>
      </c>
      <c r="F1556">
        <v>11213</v>
      </c>
      <c r="G1556" t="s">
        <v>694</v>
      </c>
      <c r="H1556" t="s">
        <v>30</v>
      </c>
      <c r="I1556" t="s">
        <v>27</v>
      </c>
      <c r="J1556" t="s">
        <v>28</v>
      </c>
      <c r="K1556" t="s">
        <v>4</v>
      </c>
      <c r="L1556" t="s">
        <v>9</v>
      </c>
      <c r="M1556">
        <v>403</v>
      </c>
      <c r="N1556" t="s">
        <v>10</v>
      </c>
      <c r="O1556" s="2">
        <v>133.37</v>
      </c>
      <c r="P1556" s="2">
        <v>1</v>
      </c>
      <c r="Q1556" s="2">
        <f t="shared" si="168"/>
        <v>133.37</v>
      </c>
      <c r="R1556" s="2">
        <v>84.590000149999995</v>
      </c>
      <c r="S1556" s="2">
        <f t="shared" si="172"/>
        <v>48.77999985000001</v>
      </c>
      <c r="T1556" s="2">
        <f t="shared" si="173"/>
        <v>84.590000149999995</v>
      </c>
      <c r="U1556" t="str">
        <f t="shared" si="174"/>
        <v>Oct</v>
      </c>
    </row>
    <row r="1557" spans="1:21" x14ac:dyDescent="0.3">
      <c r="A1557">
        <v>25418</v>
      </c>
      <c r="B1557" s="1">
        <v>43380</v>
      </c>
      <c r="C1557" s="1" t="str">
        <f t="shared" si="169"/>
        <v>07-Oct-18</v>
      </c>
      <c r="D1557" s="1" t="str">
        <f t="shared" si="170"/>
        <v>Sunday</v>
      </c>
      <c r="E1557" s="1" t="str">
        <f t="shared" si="171"/>
        <v>Weekend</v>
      </c>
      <c r="F1557">
        <v>11438</v>
      </c>
      <c r="G1557" t="s">
        <v>935</v>
      </c>
      <c r="H1557" t="s">
        <v>30</v>
      </c>
      <c r="I1557" t="s">
        <v>27</v>
      </c>
      <c r="J1557" t="s">
        <v>28</v>
      </c>
      <c r="K1557" t="s">
        <v>44</v>
      </c>
      <c r="L1557" t="s">
        <v>42</v>
      </c>
      <c r="M1557">
        <v>365</v>
      </c>
      <c r="N1557" t="s">
        <v>10</v>
      </c>
      <c r="O1557" s="2">
        <v>94.75</v>
      </c>
      <c r="P1557" s="2">
        <v>5</v>
      </c>
      <c r="Q1557" s="2">
        <f t="shared" si="168"/>
        <v>473.75</v>
      </c>
      <c r="R1557" s="2">
        <v>152.8499985</v>
      </c>
      <c r="S1557" s="2">
        <f t="shared" si="172"/>
        <v>320.90000150000003</v>
      </c>
      <c r="T1557" s="2">
        <f t="shared" si="173"/>
        <v>30.5699997</v>
      </c>
      <c r="U1557" t="str">
        <f t="shared" si="174"/>
        <v>Oct</v>
      </c>
    </row>
    <row r="1558" spans="1:21" x14ac:dyDescent="0.3">
      <c r="A1558">
        <v>42023</v>
      </c>
      <c r="B1558" s="1">
        <v>43378</v>
      </c>
      <c r="C1558" s="1" t="str">
        <f t="shared" si="169"/>
        <v>05-Oct-18</v>
      </c>
      <c r="D1558" s="1" t="str">
        <f t="shared" si="170"/>
        <v>Friday</v>
      </c>
      <c r="E1558" s="1" t="str">
        <f t="shared" si="171"/>
        <v>Weekday</v>
      </c>
      <c r="F1558">
        <v>8519</v>
      </c>
      <c r="G1558" t="s">
        <v>936</v>
      </c>
      <c r="H1558" t="s">
        <v>819</v>
      </c>
      <c r="I1558" t="s">
        <v>2</v>
      </c>
      <c r="J1558" t="s">
        <v>3</v>
      </c>
      <c r="K1558" t="s">
        <v>44</v>
      </c>
      <c r="L1558" t="s">
        <v>109</v>
      </c>
      <c r="M1558">
        <v>627</v>
      </c>
      <c r="N1558" t="s">
        <v>6</v>
      </c>
      <c r="O1558" s="2">
        <v>165</v>
      </c>
      <c r="P1558" s="2">
        <v>4</v>
      </c>
      <c r="Q1558" s="2">
        <f t="shared" si="168"/>
        <v>660</v>
      </c>
      <c r="R1558" s="2">
        <v>490.9200136</v>
      </c>
      <c r="S1558" s="2">
        <f t="shared" si="172"/>
        <v>169.0799864</v>
      </c>
      <c r="T1558" s="2">
        <f t="shared" si="173"/>
        <v>122.7300034</v>
      </c>
      <c r="U1558" t="str">
        <f t="shared" si="174"/>
        <v>Oct</v>
      </c>
    </row>
    <row r="1559" spans="1:21" x14ac:dyDescent="0.3">
      <c r="A1559">
        <v>44027</v>
      </c>
      <c r="B1559" s="1">
        <v>43377</v>
      </c>
      <c r="C1559" s="1" t="str">
        <f t="shared" si="169"/>
        <v>04-Oct-18</v>
      </c>
      <c r="D1559" s="1" t="str">
        <f t="shared" si="170"/>
        <v>Thursday</v>
      </c>
      <c r="E1559" s="1" t="str">
        <f t="shared" si="171"/>
        <v>Weekday</v>
      </c>
      <c r="F1559">
        <v>4594</v>
      </c>
      <c r="G1559" t="s">
        <v>937</v>
      </c>
      <c r="H1559" t="s">
        <v>77</v>
      </c>
      <c r="I1559" t="s">
        <v>27</v>
      </c>
      <c r="J1559" t="s">
        <v>3</v>
      </c>
      <c r="K1559" t="s">
        <v>4</v>
      </c>
      <c r="L1559" t="s">
        <v>9</v>
      </c>
      <c r="M1559">
        <v>403</v>
      </c>
      <c r="N1559" t="s">
        <v>10</v>
      </c>
      <c r="O1559" s="2">
        <v>133.37</v>
      </c>
      <c r="P1559" s="2">
        <v>1</v>
      </c>
      <c r="Q1559" s="2">
        <f t="shared" si="168"/>
        <v>133.37</v>
      </c>
      <c r="R1559" s="2">
        <v>84.590000149999995</v>
      </c>
      <c r="S1559" s="2">
        <f t="shared" si="172"/>
        <v>48.77999985000001</v>
      </c>
      <c r="T1559" s="2">
        <f t="shared" si="173"/>
        <v>84.590000149999995</v>
      </c>
      <c r="U1559" t="str">
        <f t="shared" si="174"/>
        <v>Oct</v>
      </c>
    </row>
    <row r="1560" spans="1:21" x14ac:dyDescent="0.3">
      <c r="A1560">
        <v>44046</v>
      </c>
      <c r="B1560" s="1">
        <v>43377</v>
      </c>
      <c r="C1560" s="1" t="str">
        <f t="shared" si="169"/>
        <v>04-Oct-18</v>
      </c>
      <c r="D1560" s="1" t="str">
        <f t="shared" si="170"/>
        <v>Thursday</v>
      </c>
      <c r="E1560" s="1" t="str">
        <f t="shared" si="171"/>
        <v>Weekday</v>
      </c>
      <c r="F1560">
        <v>5197</v>
      </c>
      <c r="G1560" t="s">
        <v>938</v>
      </c>
      <c r="H1560" t="s">
        <v>396</v>
      </c>
      <c r="I1560" t="s">
        <v>27</v>
      </c>
      <c r="J1560" t="s">
        <v>3</v>
      </c>
      <c r="K1560" t="s">
        <v>4</v>
      </c>
      <c r="L1560" t="s">
        <v>57</v>
      </c>
      <c r="M1560">
        <v>191</v>
      </c>
      <c r="N1560" t="s">
        <v>65</v>
      </c>
      <c r="O1560" s="2">
        <v>85</v>
      </c>
      <c r="P1560" s="2">
        <v>3</v>
      </c>
      <c r="Q1560" s="2">
        <f t="shared" si="168"/>
        <v>255</v>
      </c>
      <c r="R1560" s="2">
        <v>164.33999640000002</v>
      </c>
      <c r="S1560" s="2">
        <f t="shared" si="172"/>
        <v>90.660003599999982</v>
      </c>
      <c r="T1560" s="2">
        <f t="shared" si="173"/>
        <v>54.779998800000008</v>
      </c>
      <c r="U1560" t="str">
        <f t="shared" si="174"/>
        <v>Oct</v>
      </c>
    </row>
    <row r="1561" spans="1:21" x14ac:dyDescent="0.3">
      <c r="A1561">
        <v>41825</v>
      </c>
      <c r="B1561" s="1">
        <v>43375</v>
      </c>
      <c r="C1561" s="1" t="str">
        <f t="shared" si="169"/>
        <v>02-Oct-18</v>
      </c>
      <c r="D1561" s="1" t="str">
        <f t="shared" si="170"/>
        <v>Tuesday</v>
      </c>
      <c r="E1561" s="1" t="str">
        <f t="shared" si="171"/>
        <v>Weekday</v>
      </c>
      <c r="F1561">
        <v>10118</v>
      </c>
      <c r="G1561" t="s">
        <v>322</v>
      </c>
      <c r="H1561" t="s">
        <v>139</v>
      </c>
      <c r="I1561" t="s">
        <v>2</v>
      </c>
      <c r="J1561" t="s">
        <v>3</v>
      </c>
      <c r="K1561" t="s">
        <v>4</v>
      </c>
      <c r="L1561" t="s">
        <v>742</v>
      </c>
      <c r="M1561">
        <v>906</v>
      </c>
      <c r="N1561" t="s">
        <v>6</v>
      </c>
      <c r="O1561" s="2">
        <v>52.99</v>
      </c>
      <c r="P1561" s="2">
        <v>5</v>
      </c>
      <c r="Q1561" s="2">
        <f t="shared" si="168"/>
        <v>264.95</v>
      </c>
      <c r="R1561" s="2">
        <v>179.30000304999999</v>
      </c>
      <c r="S1561" s="2">
        <f t="shared" si="172"/>
        <v>85.649996950000002</v>
      </c>
      <c r="T1561" s="2">
        <f t="shared" si="173"/>
        <v>35.86000061</v>
      </c>
      <c r="U1561" t="str">
        <f t="shared" si="174"/>
        <v>Oct</v>
      </c>
    </row>
    <row r="1562" spans="1:21" x14ac:dyDescent="0.3">
      <c r="A1562">
        <v>47908</v>
      </c>
      <c r="B1562" s="1">
        <v>43373</v>
      </c>
      <c r="C1562" s="1" t="str">
        <f t="shared" si="169"/>
        <v>30-Sep-18</v>
      </c>
      <c r="D1562" s="1" t="str">
        <f t="shared" si="170"/>
        <v>Sunday</v>
      </c>
      <c r="E1562" s="1" t="str">
        <f t="shared" si="171"/>
        <v>Weekend</v>
      </c>
      <c r="F1562">
        <v>6944</v>
      </c>
      <c r="G1562" t="s">
        <v>277</v>
      </c>
      <c r="H1562" t="s">
        <v>30</v>
      </c>
      <c r="I1562" t="s">
        <v>27</v>
      </c>
      <c r="J1562" t="s">
        <v>3</v>
      </c>
      <c r="K1562" t="s">
        <v>4</v>
      </c>
      <c r="L1562" t="s">
        <v>31</v>
      </c>
      <c r="M1562">
        <v>957</v>
      </c>
      <c r="N1562" t="s">
        <v>32</v>
      </c>
      <c r="O1562" s="2">
        <v>80</v>
      </c>
      <c r="P1562" s="2">
        <v>1</v>
      </c>
      <c r="Q1562" s="2">
        <f t="shared" si="168"/>
        <v>80</v>
      </c>
      <c r="R1562" s="2">
        <v>47.430000309999997</v>
      </c>
      <c r="S1562" s="2">
        <f t="shared" si="172"/>
        <v>32.569999690000003</v>
      </c>
      <c r="T1562" s="2">
        <f t="shared" si="173"/>
        <v>47.430000309999997</v>
      </c>
      <c r="U1562" t="str">
        <f t="shared" si="174"/>
        <v>Sep</v>
      </c>
    </row>
    <row r="1563" spans="1:21" x14ac:dyDescent="0.3">
      <c r="A1563">
        <v>43685</v>
      </c>
      <c r="B1563" s="1">
        <v>43372</v>
      </c>
      <c r="C1563" s="1" t="str">
        <f t="shared" si="169"/>
        <v>29-Sep-18</v>
      </c>
      <c r="D1563" s="1" t="str">
        <f t="shared" si="170"/>
        <v>Saturday</v>
      </c>
      <c r="E1563" s="1" t="str">
        <f t="shared" si="171"/>
        <v>Weekend</v>
      </c>
      <c r="F1563">
        <v>10927</v>
      </c>
      <c r="G1563" t="s">
        <v>939</v>
      </c>
      <c r="H1563" t="s">
        <v>215</v>
      </c>
      <c r="I1563" t="s">
        <v>2</v>
      </c>
      <c r="J1563" t="s">
        <v>3</v>
      </c>
      <c r="K1563" t="s">
        <v>4</v>
      </c>
      <c r="L1563" t="s">
        <v>85</v>
      </c>
      <c r="M1563">
        <v>502</v>
      </c>
      <c r="N1563" t="s">
        <v>65</v>
      </c>
      <c r="O1563" s="2">
        <v>65</v>
      </c>
      <c r="P1563" s="2">
        <v>5</v>
      </c>
      <c r="Q1563" s="2">
        <f t="shared" si="168"/>
        <v>325</v>
      </c>
      <c r="R1563" s="2">
        <v>167.99999235000001</v>
      </c>
      <c r="S1563" s="2">
        <f t="shared" si="172"/>
        <v>157.00000764999999</v>
      </c>
      <c r="T1563" s="2">
        <f t="shared" si="173"/>
        <v>33.599998470000003</v>
      </c>
      <c r="U1563" t="str">
        <f t="shared" si="174"/>
        <v>Sep</v>
      </c>
    </row>
    <row r="1564" spans="1:21" x14ac:dyDescent="0.3">
      <c r="A1564">
        <v>22468</v>
      </c>
      <c r="B1564" s="1">
        <v>43371</v>
      </c>
      <c r="C1564" s="1" t="str">
        <f t="shared" si="169"/>
        <v>28-Sep-18</v>
      </c>
      <c r="D1564" s="1" t="str">
        <f t="shared" si="170"/>
        <v>Friday</v>
      </c>
      <c r="E1564" s="1" t="str">
        <f t="shared" si="171"/>
        <v>Weekday</v>
      </c>
      <c r="F1564">
        <v>9507</v>
      </c>
      <c r="G1564" t="s">
        <v>940</v>
      </c>
      <c r="H1564" t="s">
        <v>161</v>
      </c>
      <c r="I1564" t="s">
        <v>2</v>
      </c>
      <c r="J1564" t="s">
        <v>3</v>
      </c>
      <c r="K1564" t="s">
        <v>4</v>
      </c>
      <c r="L1564" t="s">
        <v>941</v>
      </c>
      <c r="M1564">
        <v>249</v>
      </c>
      <c r="N1564" t="s">
        <v>65</v>
      </c>
      <c r="O1564" s="2">
        <v>49.87</v>
      </c>
      <c r="P1564" s="2">
        <v>2</v>
      </c>
      <c r="Q1564" s="2">
        <f t="shared" si="168"/>
        <v>99.74</v>
      </c>
      <c r="R1564" s="2">
        <v>50.479999540000001</v>
      </c>
      <c r="S1564" s="2">
        <f t="shared" si="172"/>
        <v>49.260000459999993</v>
      </c>
      <c r="T1564" s="2">
        <f t="shared" si="173"/>
        <v>25.239999770000001</v>
      </c>
      <c r="U1564" t="str">
        <f t="shared" si="174"/>
        <v>Sep</v>
      </c>
    </row>
    <row r="1565" spans="1:21" x14ac:dyDescent="0.3">
      <c r="A1565">
        <v>43521</v>
      </c>
      <c r="B1565" s="1">
        <v>43370</v>
      </c>
      <c r="C1565" s="1" t="str">
        <f t="shared" si="169"/>
        <v>27-Sep-18</v>
      </c>
      <c r="D1565" s="1" t="str">
        <f t="shared" si="170"/>
        <v>Thursday</v>
      </c>
      <c r="E1565" s="1" t="str">
        <f t="shared" si="171"/>
        <v>Weekday</v>
      </c>
      <c r="F1565">
        <v>8995</v>
      </c>
      <c r="G1565" t="s">
        <v>7</v>
      </c>
      <c r="H1565" t="s">
        <v>942</v>
      </c>
      <c r="I1565" t="s">
        <v>2</v>
      </c>
      <c r="J1565" t="s">
        <v>3</v>
      </c>
      <c r="K1565" t="s">
        <v>4</v>
      </c>
      <c r="L1565" t="s">
        <v>57</v>
      </c>
      <c r="M1565">
        <v>191</v>
      </c>
      <c r="N1565" t="s">
        <v>65</v>
      </c>
      <c r="O1565" s="2">
        <v>85</v>
      </c>
      <c r="P1565" s="2">
        <v>2</v>
      </c>
      <c r="Q1565" s="2">
        <f t="shared" si="168"/>
        <v>170</v>
      </c>
      <c r="R1565" s="2">
        <v>109.5599976</v>
      </c>
      <c r="S1565" s="2">
        <f t="shared" si="172"/>
        <v>60.440002399999997</v>
      </c>
      <c r="T1565" s="2">
        <f t="shared" si="173"/>
        <v>54.779998800000001</v>
      </c>
      <c r="U1565" t="str">
        <f t="shared" si="174"/>
        <v>Sep</v>
      </c>
    </row>
    <row r="1566" spans="1:21" x14ac:dyDescent="0.3">
      <c r="A1566">
        <v>41294</v>
      </c>
      <c r="B1566" s="1">
        <v>43369</v>
      </c>
      <c r="C1566" s="1" t="str">
        <f t="shared" si="169"/>
        <v>26-Sep-18</v>
      </c>
      <c r="D1566" s="1" t="str">
        <f t="shared" si="170"/>
        <v>Wednesday</v>
      </c>
      <c r="E1566" s="1" t="str">
        <f t="shared" si="171"/>
        <v>Weekday</v>
      </c>
      <c r="F1566">
        <v>4674</v>
      </c>
      <c r="G1566" t="s">
        <v>943</v>
      </c>
      <c r="H1566" t="s">
        <v>318</v>
      </c>
      <c r="I1566" t="s">
        <v>2</v>
      </c>
      <c r="J1566" t="s">
        <v>3</v>
      </c>
      <c r="K1566" t="s">
        <v>4</v>
      </c>
      <c r="L1566" t="s">
        <v>85</v>
      </c>
      <c r="M1566">
        <v>502</v>
      </c>
      <c r="N1566" t="s">
        <v>65</v>
      </c>
      <c r="O1566" s="2">
        <v>65</v>
      </c>
      <c r="P1566" s="2">
        <v>4</v>
      </c>
      <c r="Q1566" s="2">
        <f t="shared" si="168"/>
        <v>260</v>
      </c>
      <c r="R1566" s="2">
        <v>134.39999388000001</v>
      </c>
      <c r="S1566" s="2">
        <f t="shared" si="172"/>
        <v>125.60000611999999</v>
      </c>
      <c r="T1566" s="2">
        <f t="shared" si="173"/>
        <v>33.599998470000003</v>
      </c>
      <c r="U1566" t="str">
        <f t="shared" si="174"/>
        <v>Sep</v>
      </c>
    </row>
    <row r="1567" spans="1:21" x14ac:dyDescent="0.3">
      <c r="A1567">
        <v>23878</v>
      </c>
      <c r="B1567" s="1">
        <v>43366</v>
      </c>
      <c r="C1567" s="1" t="str">
        <f t="shared" si="169"/>
        <v>23-Sep-18</v>
      </c>
      <c r="D1567" s="1" t="str">
        <f t="shared" si="170"/>
        <v>Sunday</v>
      </c>
      <c r="E1567" s="1" t="str">
        <f t="shared" si="171"/>
        <v>Weekend</v>
      </c>
      <c r="F1567">
        <v>8977</v>
      </c>
      <c r="G1567" t="s">
        <v>703</v>
      </c>
      <c r="H1567" t="s">
        <v>243</v>
      </c>
      <c r="I1567" t="s">
        <v>2</v>
      </c>
      <c r="J1567" t="s">
        <v>3</v>
      </c>
      <c r="K1567" t="s">
        <v>4</v>
      </c>
      <c r="L1567" t="s">
        <v>42</v>
      </c>
      <c r="M1567">
        <v>365</v>
      </c>
      <c r="N1567" t="s">
        <v>10</v>
      </c>
      <c r="O1567" s="2">
        <v>94.75</v>
      </c>
      <c r="P1567" s="2">
        <v>2</v>
      </c>
      <c r="Q1567" s="2">
        <f t="shared" si="168"/>
        <v>189.5</v>
      </c>
      <c r="R1567" s="2">
        <v>61.139999400000001</v>
      </c>
      <c r="S1567" s="2">
        <f t="shared" si="172"/>
        <v>128.36000060000001</v>
      </c>
      <c r="T1567" s="2">
        <f t="shared" si="173"/>
        <v>30.5699997</v>
      </c>
      <c r="U1567" t="str">
        <f t="shared" si="174"/>
        <v>Sep</v>
      </c>
    </row>
    <row r="1568" spans="1:21" x14ac:dyDescent="0.3">
      <c r="A1568">
        <v>43599</v>
      </c>
      <c r="B1568" s="1">
        <v>43366</v>
      </c>
      <c r="C1568" s="1" t="str">
        <f t="shared" si="169"/>
        <v>23-Sep-18</v>
      </c>
      <c r="D1568" s="1" t="str">
        <f t="shared" si="170"/>
        <v>Sunday</v>
      </c>
      <c r="E1568" s="1" t="str">
        <f t="shared" si="171"/>
        <v>Weekend</v>
      </c>
      <c r="F1568">
        <v>5474</v>
      </c>
      <c r="G1568" t="s">
        <v>129</v>
      </c>
      <c r="H1568" t="s">
        <v>944</v>
      </c>
      <c r="I1568" t="s">
        <v>2</v>
      </c>
      <c r="J1568" t="s">
        <v>3</v>
      </c>
      <c r="K1568" t="s">
        <v>4</v>
      </c>
      <c r="L1568" t="s">
        <v>85</v>
      </c>
      <c r="M1568">
        <v>502</v>
      </c>
      <c r="N1568" t="s">
        <v>65</v>
      </c>
      <c r="O1568" s="2">
        <v>65</v>
      </c>
      <c r="P1568" s="2">
        <v>4</v>
      </c>
      <c r="Q1568" s="2">
        <f t="shared" si="168"/>
        <v>260</v>
      </c>
      <c r="R1568" s="2">
        <v>134.39999388000001</v>
      </c>
      <c r="S1568" s="2">
        <f t="shared" si="172"/>
        <v>125.60000611999999</v>
      </c>
      <c r="T1568" s="2">
        <f t="shared" si="173"/>
        <v>33.599998470000003</v>
      </c>
      <c r="U1568" t="str">
        <f t="shared" si="174"/>
        <v>Sep</v>
      </c>
    </row>
    <row r="1569" spans="1:21" x14ac:dyDescent="0.3">
      <c r="A1569">
        <v>44802</v>
      </c>
      <c r="B1569" s="1">
        <v>43365</v>
      </c>
      <c r="C1569" s="1" t="str">
        <f t="shared" si="169"/>
        <v>22-Sep-18</v>
      </c>
      <c r="D1569" s="1" t="str">
        <f t="shared" si="170"/>
        <v>Saturday</v>
      </c>
      <c r="E1569" s="1" t="str">
        <f t="shared" si="171"/>
        <v>Weekend</v>
      </c>
      <c r="F1569">
        <v>8051</v>
      </c>
      <c r="G1569" t="s">
        <v>945</v>
      </c>
      <c r="H1569" t="s">
        <v>30</v>
      </c>
      <c r="I1569" t="s">
        <v>27</v>
      </c>
      <c r="J1569" t="s">
        <v>28</v>
      </c>
      <c r="K1569" t="s">
        <v>44</v>
      </c>
      <c r="L1569" t="s">
        <v>51</v>
      </c>
      <c r="M1569">
        <v>818</v>
      </c>
      <c r="N1569" t="s">
        <v>6</v>
      </c>
      <c r="O1569" s="2">
        <v>46.69</v>
      </c>
      <c r="P1569" s="2">
        <v>5</v>
      </c>
      <c r="Q1569" s="2">
        <f t="shared" si="168"/>
        <v>233.45</v>
      </c>
      <c r="R1569" s="2">
        <v>148.45000264999999</v>
      </c>
      <c r="S1569" s="2">
        <f t="shared" si="172"/>
        <v>84.999997350000001</v>
      </c>
      <c r="T1569" s="2">
        <f t="shared" si="173"/>
        <v>29.690000529999999</v>
      </c>
      <c r="U1569" t="str">
        <f t="shared" si="174"/>
        <v>Sep</v>
      </c>
    </row>
    <row r="1570" spans="1:21" x14ac:dyDescent="0.3">
      <c r="A1570">
        <v>21691</v>
      </c>
      <c r="B1570" s="1">
        <v>43365</v>
      </c>
      <c r="C1570" s="1" t="str">
        <f t="shared" si="169"/>
        <v>22-Sep-18</v>
      </c>
      <c r="D1570" s="1" t="str">
        <f t="shared" si="170"/>
        <v>Saturday</v>
      </c>
      <c r="E1570" s="1" t="str">
        <f t="shared" si="171"/>
        <v>Weekend</v>
      </c>
      <c r="F1570">
        <v>532</v>
      </c>
      <c r="G1570" t="s">
        <v>7</v>
      </c>
      <c r="H1570" t="s">
        <v>620</v>
      </c>
      <c r="I1570" t="s">
        <v>2</v>
      </c>
      <c r="J1570" t="s">
        <v>3</v>
      </c>
      <c r="K1570" t="s">
        <v>44</v>
      </c>
      <c r="L1570" t="s">
        <v>42</v>
      </c>
      <c r="M1570">
        <v>365</v>
      </c>
      <c r="N1570" t="s">
        <v>10</v>
      </c>
      <c r="O1570" s="2">
        <v>94.75</v>
      </c>
      <c r="P1570" s="2">
        <v>2</v>
      </c>
      <c r="Q1570" s="2">
        <f t="shared" si="168"/>
        <v>189.5</v>
      </c>
      <c r="R1570" s="2">
        <v>61.139999400000001</v>
      </c>
      <c r="S1570" s="2">
        <f t="shared" si="172"/>
        <v>128.36000060000001</v>
      </c>
      <c r="T1570" s="2">
        <f t="shared" si="173"/>
        <v>30.5699997</v>
      </c>
      <c r="U1570" t="str">
        <f t="shared" si="174"/>
        <v>Sep</v>
      </c>
    </row>
    <row r="1571" spans="1:21" x14ac:dyDescent="0.3">
      <c r="A1571">
        <v>31302</v>
      </c>
      <c r="B1571" s="1">
        <v>43364</v>
      </c>
      <c r="C1571" s="1" t="str">
        <f t="shared" si="169"/>
        <v>21-Sep-18</v>
      </c>
      <c r="D1571" s="1" t="str">
        <f t="shared" si="170"/>
        <v>Friday</v>
      </c>
      <c r="E1571" s="1" t="str">
        <f t="shared" si="171"/>
        <v>Weekday</v>
      </c>
      <c r="F1571">
        <v>1657</v>
      </c>
      <c r="G1571" t="s">
        <v>337</v>
      </c>
      <c r="H1571" t="s">
        <v>30</v>
      </c>
      <c r="I1571" t="s">
        <v>27</v>
      </c>
      <c r="J1571" t="s">
        <v>28</v>
      </c>
      <c r="K1571" t="s">
        <v>44</v>
      </c>
      <c r="L1571" t="s">
        <v>439</v>
      </c>
      <c r="M1571">
        <v>886</v>
      </c>
      <c r="N1571" t="s">
        <v>6</v>
      </c>
      <c r="O1571" s="2">
        <v>52.99</v>
      </c>
      <c r="P1571" s="2">
        <v>5</v>
      </c>
      <c r="Q1571" s="2">
        <f t="shared" si="168"/>
        <v>264.95</v>
      </c>
      <c r="R1571" s="2">
        <v>179.30000304999999</v>
      </c>
      <c r="S1571" s="2">
        <f t="shared" si="172"/>
        <v>85.649996950000002</v>
      </c>
      <c r="T1571" s="2">
        <f t="shared" si="173"/>
        <v>35.86000061</v>
      </c>
      <c r="U1571" t="str">
        <f t="shared" si="174"/>
        <v>Sep</v>
      </c>
    </row>
    <row r="1572" spans="1:21" x14ac:dyDescent="0.3">
      <c r="A1572">
        <v>21697</v>
      </c>
      <c r="B1572" s="1">
        <v>43364</v>
      </c>
      <c r="C1572" s="1" t="str">
        <f t="shared" si="169"/>
        <v>21-Sep-18</v>
      </c>
      <c r="D1572" s="1" t="str">
        <f t="shared" si="170"/>
        <v>Friday</v>
      </c>
      <c r="E1572" s="1" t="str">
        <f t="shared" si="171"/>
        <v>Weekday</v>
      </c>
      <c r="F1572">
        <v>5821</v>
      </c>
      <c r="G1572" t="s">
        <v>946</v>
      </c>
      <c r="H1572" t="s">
        <v>947</v>
      </c>
      <c r="I1572" t="s">
        <v>2</v>
      </c>
      <c r="J1572" t="s">
        <v>3</v>
      </c>
      <c r="K1572" t="s">
        <v>4</v>
      </c>
      <c r="L1572" t="s">
        <v>42</v>
      </c>
      <c r="M1572">
        <v>365</v>
      </c>
      <c r="N1572" t="s">
        <v>10</v>
      </c>
      <c r="O1572" s="2">
        <v>94.75</v>
      </c>
      <c r="P1572" s="2">
        <v>2</v>
      </c>
      <c r="Q1572" s="2">
        <f t="shared" si="168"/>
        <v>189.5</v>
      </c>
      <c r="R1572" s="2">
        <v>61.139999400000001</v>
      </c>
      <c r="S1572" s="2">
        <f t="shared" si="172"/>
        <v>128.36000060000001</v>
      </c>
      <c r="T1572" s="2">
        <f t="shared" si="173"/>
        <v>30.5699997</v>
      </c>
      <c r="U1572" t="str">
        <f t="shared" si="174"/>
        <v>Sep</v>
      </c>
    </row>
    <row r="1573" spans="1:21" x14ac:dyDescent="0.3">
      <c r="A1573">
        <v>21197</v>
      </c>
      <c r="B1573" s="1">
        <v>43363</v>
      </c>
      <c r="C1573" s="1" t="str">
        <f t="shared" si="169"/>
        <v>20-Sep-18</v>
      </c>
      <c r="D1573" s="1" t="str">
        <f t="shared" si="170"/>
        <v>Thursday</v>
      </c>
      <c r="E1573" s="1" t="str">
        <f t="shared" si="171"/>
        <v>Weekday</v>
      </c>
      <c r="F1573">
        <v>10558</v>
      </c>
      <c r="G1573" t="s">
        <v>7</v>
      </c>
      <c r="H1573" t="s">
        <v>948</v>
      </c>
      <c r="I1573" t="s">
        <v>2</v>
      </c>
      <c r="J1573" t="s">
        <v>3</v>
      </c>
      <c r="K1573" t="s">
        <v>4</v>
      </c>
      <c r="L1573" t="s">
        <v>42</v>
      </c>
      <c r="M1573">
        <v>365</v>
      </c>
      <c r="N1573" t="s">
        <v>10</v>
      </c>
      <c r="O1573" s="2">
        <v>94.75</v>
      </c>
      <c r="P1573" s="2">
        <v>2</v>
      </c>
      <c r="Q1573" s="2">
        <f t="shared" si="168"/>
        <v>189.5</v>
      </c>
      <c r="R1573" s="2">
        <v>61.139999400000001</v>
      </c>
      <c r="S1573" s="2">
        <f t="shared" si="172"/>
        <v>128.36000060000001</v>
      </c>
      <c r="T1573" s="2">
        <f t="shared" si="173"/>
        <v>30.5699997</v>
      </c>
      <c r="U1573" t="str">
        <f t="shared" si="174"/>
        <v>Sep</v>
      </c>
    </row>
    <row r="1574" spans="1:21" x14ac:dyDescent="0.3">
      <c r="A1574">
        <v>42287</v>
      </c>
      <c r="B1574" s="1">
        <v>43362</v>
      </c>
      <c r="C1574" s="1" t="str">
        <f t="shared" si="169"/>
        <v>19-Sep-18</v>
      </c>
      <c r="D1574" s="1" t="str">
        <f t="shared" si="170"/>
        <v>Wednesday</v>
      </c>
      <c r="E1574" s="1" t="str">
        <f t="shared" si="171"/>
        <v>Weekday</v>
      </c>
      <c r="F1574">
        <v>9356</v>
      </c>
      <c r="G1574" t="s">
        <v>362</v>
      </c>
      <c r="H1574" t="s">
        <v>239</v>
      </c>
      <c r="I1574" t="s">
        <v>2</v>
      </c>
      <c r="J1574" t="s">
        <v>3</v>
      </c>
      <c r="K1574" t="s">
        <v>4</v>
      </c>
      <c r="L1574" t="s">
        <v>342</v>
      </c>
      <c r="M1574">
        <v>282</v>
      </c>
      <c r="N1574" t="s">
        <v>65</v>
      </c>
      <c r="O1574" s="2">
        <v>185</v>
      </c>
      <c r="P1574" s="2">
        <v>2</v>
      </c>
      <c r="Q1574" s="2">
        <f t="shared" si="168"/>
        <v>370</v>
      </c>
      <c r="R1574" s="2">
        <v>199.7400055</v>
      </c>
      <c r="S1574" s="2">
        <f t="shared" si="172"/>
        <v>170.2599945</v>
      </c>
      <c r="T1574" s="2">
        <f t="shared" si="173"/>
        <v>99.870002749999998</v>
      </c>
      <c r="U1574" t="str">
        <f t="shared" si="174"/>
        <v>Sep</v>
      </c>
    </row>
    <row r="1575" spans="1:21" x14ac:dyDescent="0.3">
      <c r="A1575">
        <v>47193</v>
      </c>
      <c r="B1575" s="1">
        <v>43362</v>
      </c>
      <c r="C1575" s="1" t="str">
        <f t="shared" si="169"/>
        <v>19-Sep-18</v>
      </c>
      <c r="D1575" s="1" t="str">
        <f t="shared" si="170"/>
        <v>Wednesday</v>
      </c>
      <c r="E1575" s="1" t="str">
        <f t="shared" si="171"/>
        <v>Weekday</v>
      </c>
      <c r="F1575">
        <v>9890</v>
      </c>
      <c r="G1575" t="s">
        <v>157</v>
      </c>
      <c r="H1575" t="s">
        <v>476</v>
      </c>
      <c r="I1575" t="s">
        <v>2</v>
      </c>
      <c r="J1575" t="s">
        <v>3</v>
      </c>
      <c r="K1575" t="s">
        <v>4</v>
      </c>
      <c r="L1575" t="s">
        <v>85</v>
      </c>
      <c r="M1575">
        <v>502</v>
      </c>
      <c r="N1575" t="s">
        <v>65</v>
      </c>
      <c r="O1575" s="2">
        <v>65</v>
      </c>
      <c r="P1575" s="2">
        <v>4</v>
      </c>
      <c r="Q1575" s="2">
        <f t="shared" si="168"/>
        <v>260</v>
      </c>
      <c r="R1575" s="2">
        <v>134.39999388000001</v>
      </c>
      <c r="S1575" s="2">
        <f t="shared" si="172"/>
        <v>125.60000611999999</v>
      </c>
      <c r="T1575" s="2">
        <f t="shared" si="173"/>
        <v>33.599998470000003</v>
      </c>
      <c r="U1575" t="str">
        <f t="shared" si="174"/>
        <v>Sep</v>
      </c>
    </row>
    <row r="1576" spans="1:21" x14ac:dyDescent="0.3">
      <c r="A1576">
        <v>24118</v>
      </c>
      <c r="B1576" s="1">
        <v>43361</v>
      </c>
      <c r="C1576" s="1" t="str">
        <f t="shared" si="169"/>
        <v>18-Sep-18</v>
      </c>
      <c r="D1576" s="1" t="str">
        <f t="shared" si="170"/>
        <v>Tuesday</v>
      </c>
      <c r="E1576" s="1" t="str">
        <f t="shared" si="171"/>
        <v>Weekday</v>
      </c>
      <c r="F1576">
        <v>9345</v>
      </c>
      <c r="G1576" t="s">
        <v>0</v>
      </c>
      <c r="H1576" t="s">
        <v>1</v>
      </c>
      <c r="I1576" t="s">
        <v>2</v>
      </c>
      <c r="J1576" t="s">
        <v>3</v>
      </c>
      <c r="K1576" t="s">
        <v>4</v>
      </c>
      <c r="L1576" t="s">
        <v>941</v>
      </c>
      <c r="M1576">
        <v>249</v>
      </c>
      <c r="N1576" t="s">
        <v>65</v>
      </c>
      <c r="O1576" s="2">
        <v>49.87</v>
      </c>
      <c r="P1576" s="2">
        <v>2</v>
      </c>
      <c r="Q1576" s="2">
        <f t="shared" si="168"/>
        <v>99.74</v>
      </c>
      <c r="R1576" s="2">
        <v>50.479999540000001</v>
      </c>
      <c r="S1576" s="2">
        <f t="shared" si="172"/>
        <v>49.260000459999993</v>
      </c>
      <c r="T1576" s="2">
        <f t="shared" si="173"/>
        <v>25.239999770000001</v>
      </c>
      <c r="U1576" t="str">
        <f t="shared" si="174"/>
        <v>Sep</v>
      </c>
    </row>
    <row r="1577" spans="1:21" x14ac:dyDescent="0.3">
      <c r="A1577">
        <v>30963</v>
      </c>
      <c r="B1577" s="1">
        <v>43360</v>
      </c>
      <c r="C1577" s="1" t="str">
        <f t="shared" si="169"/>
        <v>17-Sep-18</v>
      </c>
      <c r="D1577" s="1" t="str">
        <f t="shared" si="170"/>
        <v>Monday</v>
      </c>
      <c r="E1577" s="1" t="str">
        <f t="shared" si="171"/>
        <v>Weekday</v>
      </c>
      <c r="F1577">
        <v>1865</v>
      </c>
      <c r="G1577" t="s">
        <v>674</v>
      </c>
      <c r="H1577" t="s">
        <v>327</v>
      </c>
      <c r="I1577" t="s">
        <v>2</v>
      </c>
      <c r="J1577" t="s">
        <v>3</v>
      </c>
      <c r="K1577" t="s">
        <v>4</v>
      </c>
      <c r="L1577" t="s">
        <v>57</v>
      </c>
      <c r="M1577">
        <v>191</v>
      </c>
      <c r="N1577" t="s">
        <v>65</v>
      </c>
      <c r="O1577" s="2">
        <v>85</v>
      </c>
      <c r="P1577" s="2">
        <v>2</v>
      </c>
      <c r="Q1577" s="2">
        <f t="shared" si="168"/>
        <v>170</v>
      </c>
      <c r="R1577" s="2">
        <v>109.5599976</v>
      </c>
      <c r="S1577" s="2">
        <f t="shared" si="172"/>
        <v>60.440002399999997</v>
      </c>
      <c r="T1577" s="2">
        <f t="shared" si="173"/>
        <v>54.779998800000001</v>
      </c>
      <c r="U1577" t="str">
        <f t="shared" si="174"/>
        <v>Sep</v>
      </c>
    </row>
    <row r="1578" spans="1:21" x14ac:dyDescent="0.3">
      <c r="A1578">
        <v>23585</v>
      </c>
      <c r="B1578" s="1">
        <v>43359</v>
      </c>
      <c r="C1578" s="1" t="str">
        <f t="shared" si="169"/>
        <v>16-Sep-18</v>
      </c>
      <c r="D1578" s="1" t="str">
        <f t="shared" si="170"/>
        <v>Sunday</v>
      </c>
      <c r="E1578" s="1" t="str">
        <f t="shared" si="171"/>
        <v>Weekend</v>
      </c>
      <c r="F1578">
        <v>2189</v>
      </c>
      <c r="G1578" t="s">
        <v>7</v>
      </c>
      <c r="H1578" t="s">
        <v>949</v>
      </c>
      <c r="I1578" t="s">
        <v>2</v>
      </c>
      <c r="J1578" t="s">
        <v>3</v>
      </c>
      <c r="K1578" t="s">
        <v>4</v>
      </c>
      <c r="L1578" t="s">
        <v>57</v>
      </c>
      <c r="M1578">
        <v>191</v>
      </c>
      <c r="N1578" t="s">
        <v>65</v>
      </c>
      <c r="O1578" s="2">
        <v>85</v>
      </c>
      <c r="P1578" s="2">
        <v>2</v>
      </c>
      <c r="Q1578" s="2">
        <f t="shared" si="168"/>
        <v>170</v>
      </c>
      <c r="R1578" s="2">
        <v>109.5599976</v>
      </c>
      <c r="S1578" s="2">
        <f t="shared" si="172"/>
        <v>60.440002399999997</v>
      </c>
      <c r="T1578" s="2">
        <f t="shared" si="173"/>
        <v>54.779998800000001</v>
      </c>
      <c r="U1578" t="str">
        <f t="shared" si="174"/>
        <v>Sep</v>
      </c>
    </row>
    <row r="1579" spans="1:21" x14ac:dyDescent="0.3">
      <c r="A1579">
        <v>24853</v>
      </c>
      <c r="B1579" s="1">
        <v>43358</v>
      </c>
      <c r="C1579" s="1" t="str">
        <f t="shared" si="169"/>
        <v>15-Sep-18</v>
      </c>
      <c r="D1579" s="1" t="str">
        <f t="shared" si="170"/>
        <v>Saturday</v>
      </c>
      <c r="E1579" s="1" t="str">
        <f t="shared" si="171"/>
        <v>Weekend</v>
      </c>
      <c r="F1579">
        <v>4029</v>
      </c>
      <c r="G1579" t="s">
        <v>422</v>
      </c>
      <c r="H1579" t="s">
        <v>822</v>
      </c>
      <c r="I1579" t="s">
        <v>2</v>
      </c>
      <c r="J1579" t="s">
        <v>3</v>
      </c>
      <c r="K1579" t="s">
        <v>4</v>
      </c>
      <c r="L1579" t="s">
        <v>57</v>
      </c>
      <c r="M1579">
        <v>191</v>
      </c>
      <c r="N1579" t="s">
        <v>65</v>
      </c>
      <c r="O1579" s="2">
        <v>85</v>
      </c>
      <c r="P1579" s="2">
        <v>2</v>
      </c>
      <c r="Q1579" s="2">
        <f t="shared" si="168"/>
        <v>170</v>
      </c>
      <c r="R1579" s="2">
        <v>109.5599976</v>
      </c>
      <c r="S1579" s="2">
        <f t="shared" si="172"/>
        <v>60.440002399999997</v>
      </c>
      <c r="T1579" s="2">
        <f t="shared" si="173"/>
        <v>54.779998800000001</v>
      </c>
      <c r="U1579" t="str">
        <f t="shared" si="174"/>
        <v>Sep</v>
      </c>
    </row>
    <row r="1580" spans="1:21" x14ac:dyDescent="0.3">
      <c r="A1580">
        <v>22261</v>
      </c>
      <c r="B1580" s="1">
        <v>43357</v>
      </c>
      <c r="C1580" s="1" t="str">
        <f t="shared" si="169"/>
        <v>14-Sep-18</v>
      </c>
      <c r="D1580" s="1" t="str">
        <f t="shared" si="170"/>
        <v>Friday</v>
      </c>
      <c r="E1580" s="1" t="str">
        <f t="shared" si="171"/>
        <v>Weekday</v>
      </c>
      <c r="F1580">
        <v>6707</v>
      </c>
      <c r="G1580" t="s">
        <v>7</v>
      </c>
      <c r="H1580" t="s">
        <v>197</v>
      </c>
      <c r="I1580" t="s">
        <v>2</v>
      </c>
      <c r="J1580" t="s">
        <v>3</v>
      </c>
      <c r="K1580" t="s">
        <v>4</v>
      </c>
      <c r="L1580" t="s">
        <v>57</v>
      </c>
      <c r="M1580">
        <v>191</v>
      </c>
      <c r="N1580" t="s">
        <v>65</v>
      </c>
      <c r="O1580" s="2">
        <v>85</v>
      </c>
      <c r="P1580" s="2">
        <v>2</v>
      </c>
      <c r="Q1580" s="2">
        <f t="shared" si="168"/>
        <v>170</v>
      </c>
      <c r="R1580" s="2">
        <v>109.5599976</v>
      </c>
      <c r="S1580" s="2">
        <f t="shared" si="172"/>
        <v>60.440002399999997</v>
      </c>
      <c r="T1580" s="2">
        <f t="shared" si="173"/>
        <v>54.779998800000001</v>
      </c>
      <c r="U1580" t="str">
        <f t="shared" si="174"/>
        <v>Sep</v>
      </c>
    </row>
    <row r="1581" spans="1:21" x14ac:dyDescent="0.3">
      <c r="A1581">
        <v>47796</v>
      </c>
      <c r="B1581" s="1">
        <v>43356</v>
      </c>
      <c r="C1581" s="1" t="str">
        <f t="shared" si="169"/>
        <v>13-Sep-18</v>
      </c>
      <c r="D1581" s="1" t="str">
        <f t="shared" si="170"/>
        <v>Thursday</v>
      </c>
      <c r="E1581" s="1" t="str">
        <f t="shared" si="171"/>
        <v>Weekday</v>
      </c>
      <c r="F1581">
        <v>8587</v>
      </c>
      <c r="G1581" t="s">
        <v>950</v>
      </c>
      <c r="H1581" t="s">
        <v>39</v>
      </c>
      <c r="I1581" t="s">
        <v>27</v>
      </c>
      <c r="J1581" t="s">
        <v>28</v>
      </c>
      <c r="K1581" t="s">
        <v>4</v>
      </c>
      <c r="L1581" t="s">
        <v>85</v>
      </c>
      <c r="M1581">
        <v>502</v>
      </c>
      <c r="N1581" t="s">
        <v>65</v>
      </c>
      <c r="O1581" s="2">
        <v>65</v>
      </c>
      <c r="P1581" s="2">
        <v>5</v>
      </c>
      <c r="Q1581" s="2">
        <f t="shared" si="168"/>
        <v>325</v>
      </c>
      <c r="R1581" s="2">
        <v>167.99999235000001</v>
      </c>
      <c r="S1581" s="2">
        <f t="shared" si="172"/>
        <v>157.00000764999999</v>
      </c>
      <c r="T1581" s="2">
        <f t="shared" si="173"/>
        <v>33.599998470000003</v>
      </c>
      <c r="U1581" t="str">
        <f t="shared" si="174"/>
        <v>Sep</v>
      </c>
    </row>
    <row r="1582" spans="1:21" x14ac:dyDescent="0.3">
      <c r="A1582">
        <v>21197</v>
      </c>
      <c r="B1582" s="1">
        <v>43356</v>
      </c>
      <c r="C1582" s="1" t="str">
        <f t="shared" si="169"/>
        <v>13-Sep-18</v>
      </c>
      <c r="D1582" s="1" t="str">
        <f t="shared" si="170"/>
        <v>Thursday</v>
      </c>
      <c r="E1582" s="1" t="str">
        <f t="shared" si="171"/>
        <v>Weekday</v>
      </c>
      <c r="F1582">
        <v>10558</v>
      </c>
      <c r="G1582" t="s">
        <v>7</v>
      </c>
      <c r="H1582" t="s">
        <v>948</v>
      </c>
      <c r="I1582" t="s">
        <v>2</v>
      </c>
      <c r="J1582" t="s">
        <v>3</v>
      </c>
      <c r="K1582" t="s">
        <v>4</v>
      </c>
      <c r="L1582" t="s">
        <v>57</v>
      </c>
      <c r="M1582">
        <v>191</v>
      </c>
      <c r="N1582" t="s">
        <v>65</v>
      </c>
      <c r="O1582" s="2">
        <v>85</v>
      </c>
      <c r="P1582" s="2">
        <v>2</v>
      </c>
      <c r="Q1582" s="2">
        <f t="shared" si="168"/>
        <v>170</v>
      </c>
      <c r="R1582" s="2">
        <v>109.5599976</v>
      </c>
      <c r="S1582" s="2">
        <f t="shared" si="172"/>
        <v>60.440002399999997</v>
      </c>
      <c r="T1582" s="2">
        <f t="shared" si="173"/>
        <v>54.779998800000001</v>
      </c>
      <c r="U1582" t="str">
        <f t="shared" si="174"/>
        <v>Sep</v>
      </c>
    </row>
    <row r="1583" spans="1:21" x14ac:dyDescent="0.3">
      <c r="A1583">
        <v>29880</v>
      </c>
      <c r="B1583" s="1">
        <v>43355</v>
      </c>
      <c r="C1583" s="1" t="str">
        <f t="shared" si="169"/>
        <v>12-Sep-18</v>
      </c>
      <c r="D1583" s="1" t="str">
        <f t="shared" si="170"/>
        <v>Wednesday</v>
      </c>
      <c r="E1583" s="1" t="str">
        <f t="shared" si="171"/>
        <v>Weekday</v>
      </c>
      <c r="F1583">
        <v>11056</v>
      </c>
      <c r="G1583" t="s">
        <v>720</v>
      </c>
      <c r="H1583" t="s">
        <v>34</v>
      </c>
      <c r="I1583" t="s">
        <v>2</v>
      </c>
      <c r="J1583" t="s">
        <v>3</v>
      </c>
      <c r="K1583" t="s">
        <v>4</v>
      </c>
      <c r="L1583" t="s">
        <v>57</v>
      </c>
      <c r="M1583">
        <v>191</v>
      </c>
      <c r="N1583" t="s">
        <v>65</v>
      </c>
      <c r="O1583" s="2">
        <v>85</v>
      </c>
      <c r="P1583" s="2">
        <v>2</v>
      </c>
      <c r="Q1583" s="2">
        <f t="shared" si="168"/>
        <v>170</v>
      </c>
      <c r="R1583" s="2">
        <v>109.5599976</v>
      </c>
      <c r="S1583" s="2">
        <f t="shared" si="172"/>
        <v>60.440002399999997</v>
      </c>
      <c r="T1583" s="2">
        <f t="shared" si="173"/>
        <v>54.779998800000001</v>
      </c>
      <c r="U1583" t="str">
        <f t="shared" si="174"/>
        <v>Sep</v>
      </c>
    </row>
    <row r="1584" spans="1:21" x14ac:dyDescent="0.3">
      <c r="A1584">
        <v>45027</v>
      </c>
      <c r="B1584" s="1">
        <v>43354</v>
      </c>
      <c r="C1584" s="1" t="str">
        <f t="shared" si="169"/>
        <v>11-Sep-18</v>
      </c>
      <c r="D1584" s="1" t="str">
        <f t="shared" si="170"/>
        <v>Tuesday</v>
      </c>
      <c r="E1584" s="1" t="str">
        <f t="shared" si="171"/>
        <v>Weekday</v>
      </c>
      <c r="F1584">
        <v>8534</v>
      </c>
      <c r="G1584" t="s">
        <v>569</v>
      </c>
      <c r="H1584" t="s">
        <v>491</v>
      </c>
      <c r="I1584" t="s">
        <v>2</v>
      </c>
      <c r="J1584" t="s">
        <v>3</v>
      </c>
      <c r="K1584" t="s">
        <v>4</v>
      </c>
      <c r="L1584" t="s">
        <v>109</v>
      </c>
      <c r="M1584">
        <v>627</v>
      </c>
      <c r="N1584" t="s">
        <v>6</v>
      </c>
      <c r="O1584" s="2">
        <v>165</v>
      </c>
      <c r="P1584" s="2">
        <v>5</v>
      </c>
      <c r="Q1584" s="2">
        <f t="shared" si="168"/>
        <v>825</v>
      </c>
      <c r="R1584" s="2">
        <v>613.65001700000005</v>
      </c>
      <c r="S1584" s="2">
        <f t="shared" si="172"/>
        <v>211.34998299999995</v>
      </c>
      <c r="T1584" s="2">
        <f t="shared" si="173"/>
        <v>122.73000340000002</v>
      </c>
      <c r="U1584" t="str">
        <f t="shared" si="174"/>
        <v>Sep</v>
      </c>
    </row>
    <row r="1585" spans="1:21" x14ac:dyDescent="0.3">
      <c r="A1585">
        <v>42134</v>
      </c>
      <c r="B1585" s="1">
        <v>43350</v>
      </c>
      <c r="C1585" s="1" t="str">
        <f t="shared" si="169"/>
        <v>07-Sep-18</v>
      </c>
      <c r="D1585" s="1" t="str">
        <f t="shared" si="170"/>
        <v>Friday</v>
      </c>
      <c r="E1585" s="1" t="str">
        <f t="shared" si="171"/>
        <v>Weekday</v>
      </c>
      <c r="F1585">
        <v>3984</v>
      </c>
      <c r="G1585" t="s">
        <v>73</v>
      </c>
      <c r="H1585" t="s">
        <v>884</v>
      </c>
      <c r="I1585" t="s">
        <v>2</v>
      </c>
      <c r="J1585" t="s">
        <v>3</v>
      </c>
      <c r="K1585" t="s">
        <v>4</v>
      </c>
      <c r="L1585" t="s">
        <v>9</v>
      </c>
      <c r="M1585">
        <v>403</v>
      </c>
      <c r="N1585" t="s">
        <v>10</v>
      </c>
      <c r="O1585" s="2">
        <v>133.37</v>
      </c>
      <c r="P1585" s="2">
        <v>1</v>
      </c>
      <c r="Q1585" s="2">
        <f t="shared" si="168"/>
        <v>133.37</v>
      </c>
      <c r="R1585" s="2">
        <v>84.590000149999995</v>
      </c>
      <c r="S1585" s="2">
        <f t="shared" si="172"/>
        <v>48.77999985000001</v>
      </c>
      <c r="T1585" s="2">
        <f t="shared" si="173"/>
        <v>84.590000149999995</v>
      </c>
      <c r="U1585" t="str">
        <f t="shared" si="174"/>
        <v>Sep</v>
      </c>
    </row>
    <row r="1586" spans="1:21" x14ac:dyDescent="0.3">
      <c r="A1586">
        <v>42130</v>
      </c>
      <c r="B1586" s="1">
        <v>43349</v>
      </c>
      <c r="C1586" s="1" t="str">
        <f t="shared" si="169"/>
        <v>06-Sep-18</v>
      </c>
      <c r="D1586" s="1" t="str">
        <f t="shared" si="170"/>
        <v>Thursday</v>
      </c>
      <c r="E1586" s="1" t="str">
        <f t="shared" si="171"/>
        <v>Weekday</v>
      </c>
      <c r="F1586">
        <v>11632</v>
      </c>
      <c r="G1586" t="s">
        <v>7</v>
      </c>
      <c r="H1586" t="s">
        <v>491</v>
      </c>
      <c r="I1586" t="s">
        <v>2</v>
      </c>
      <c r="J1586" t="s">
        <v>3</v>
      </c>
      <c r="K1586" t="s">
        <v>4</v>
      </c>
      <c r="L1586" t="s">
        <v>9</v>
      </c>
      <c r="M1586">
        <v>403</v>
      </c>
      <c r="N1586" t="s">
        <v>10</v>
      </c>
      <c r="O1586" s="2">
        <v>133.37</v>
      </c>
      <c r="P1586" s="2">
        <v>1</v>
      </c>
      <c r="Q1586" s="2">
        <f t="shared" si="168"/>
        <v>133.37</v>
      </c>
      <c r="R1586" s="2">
        <v>84.590000149999995</v>
      </c>
      <c r="S1586" s="2">
        <f t="shared" si="172"/>
        <v>48.77999985000001</v>
      </c>
      <c r="T1586" s="2">
        <f t="shared" si="173"/>
        <v>84.590000149999995</v>
      </c>
      <c r="U1586" t="str">
        <f t="shared" si="174"/>
        <v>Sep</v>
      </c>
    </row>
    <row r="1587" spans="1:21" x14ac:dyDescent="0.3">
      <c r="A1587">
        <v>41893</v>
      </c>
      <c r="B1587" s="1">
        <v>43347</v>
      </c>
      <c r="C1587" s="1" t="str">
        <f t="shared" si="169"/>
        <v>04-Sep-18</v>
      </c>
      <c r="D1587" s="1" t="str">
        <f t="shared" si="170"/>
        <v>Tuesday</v>
      </c>
      <c r="E1587" s="1" t="str">
        <f t="shared" si="171"/>
        <v>Weekday</v>
      </c>
      <c r="F1587">
        <v>3597</v>
      </c>
      <c r="G1587" t="s">
        <v>7</v>
      </c>
      <c r="H1587" t="s">
        <v>22</v>
      </c>
      <c r="I1587" t="s">
        <v>2</v>
      </c>
      <c r="J1587" t="s">
        <v>3</v>
      </c>
      <c r="K1587" t="s">
        <v>4</v>
      </c>
      <c r="L1587" t="s">
        <v>85</v>
      </c>
      <c r="M1587">
        <v>502</v>
      </c>
      <c r="N1587" t="s">
        <v>65</v>
      </c>
      <c r="O1587" s="2">
        <v>65</v>
      </c>
      <c r="P1587" s="2">
        <v>5</v>
      </c>
      <c r="Q1587" s="2">
        <f t="shared" si="168"/>
        <v>325</v>
      </c>
      <c r="R1587" s="2">
        <v>167.99999235000001</v>
      </c>
      <c r="S1587" s="2">
        <f t="shared" si="172"/>
        <v>157.00000764999999</v>
      </c>
      <c r="T1587" s="2">
        <f t="shared" si="173"/>
        <v>33.599998470000003</v>
      </c>
      <c r="U1587" t="str">
        <f t="shared" si="174"/>
        <v>Sep</v>
      </c>
    </row>
    <row r="1588" spans="1:21" x14ac:dyDescent="0.3">
      <c r="A1588">
        <v>41896</v>
      </c>
      <c r="B1588" s="1">
        <v>43346</v>
      </c>
      <c r="C1588" s="1" t="str">
        <f t="shared" si="169"/>
        <v>03-Sep-18</v>
      </c>
      <c r="D1588" s="1" t="str">
        <f t="shared" si="170"/>
        <v>Monday</v>
      </c>
      <c r="E1588" s="1" t="str">
        <f t="shared" si="171"/>
        <v>Weekday</v>
      </c>
      <c r="F1588">
        <v>289</v>
      </c>
      <c r="G1588" t="s">
        <v>951</v>
      </c>
      <c r="H1588" t="s">
        <v>952</v>
      </c>
      <c r="I1588" t="s">
        <v>2</v>
      </c>
      <c r="J1588" t="s">
        <v>3</v>
      </c>
      <c r="K1588" t="s">
        <v>4</v>
      </c>
      <c r="L1588" t="s">
        <v>9</v>
      </c>
      <c r="M1588">
        <v>403</v>
      </c>
      <c r="N1588" t="s">
        <v>10</v>
      </c>
      <c r="O1588" s="2">
        <v>133.37</v>
      </c>
      <c r="P1588" s="2">
        <v>1</v>
      </c>
      <c r="Q1588" s="2">
        <f t="shared" si="168"/>
        <v>133.37</v>
      </c>
      <c r="R1588" s="2">
        <v>84.590000149999995</v>
      </c>
      <c r="S1588" s="2">
        <f t="shared" si="172"/>
        <v>48.77999985000001</v>
      </c>
      <c r="T1588" s="2">
        <f t="shared" si="173"/>
        <v>84.590000149999995</v>
      </c>
      <c r="U1588" t="str">
        <f t="shared" si="174"/>
        <v>Sep</v>
      </c>
    </row>
    <row r="1589" spans="1:21" x14ac:dyDescent="0.3">
      <c r="A1589">
        <v>25050</v>
      </c>
      <c r="B1589" s="1">
        <v>43344</v>
      </c>
      <c r="C1589" s="1" t="str">
        <f t="shared" si="169"/>
        <v>01-Sep-18</v>
      </c>
      <c r="D1589" s="1" t="str">
        <f t="shared" si="170"/>
        <v>Saturday</v>
      </c>
      <c r="E1589" s="1" t="str">
        <f t="shared" si="171"/>
        <v>Weekend</v>
      </c>
      <c r="F1589">
        <v>10082</v>
      </c>
      <c r="G1589" t="s">
        <v>7</v>
      </c>
      <c r="H1589" t="s">
        <v>53</v>
      </c>
      <c r="I1589" t="s">
        <v>2</v>
      </c>
      <c r="J1589" t="s">
        <v>3</v>
      </c>
      <c r="K1589" t="s">
        <v>4</v>
      </c>
      <c r="L1589" t="s">
        <v>9</v>
      </c>
      <c r="M1589">
        <v>403</v>
      </c>
      <c r="N1589" t="s">
        <v>10</v>
      </c>
      <c r="O1589" s="2">
        <v>133.37</v>
      </c>
      <c r="P1589" s="2">
        <v>1</v>
      </c>
      <c r="Q1589" s="2">
        <f t="shared" si="168"/>
        <v>133.37</v>
      </c>
      <c r="R1589" s="2">
        <v>84.590000149999995</v>
      </c>
      <c r="S1589" s="2">
        <f t="shared" si="172"/>
        <v>48.77999985000001</v>
      </c>
      <c r="T1589" s="2">
        <f t="shared" si="173"/>
        <v>84.590000149999995</v>
      </c>
      <c r="U1589" t="str">
        <f t="shared" si="174"/>
        <v>Sep</v>
      </c>
    </row>
    <row r="1590" spans="1:21" x14ac:dyDescent="0.3">
      <c r="A1590">
        <v>41142</v>
      </c>
      <c r="B1590" s="1">
        <v>43343</v>
      </c>
      <c r="C1590" s="1" t="str">
        <f t="shared" si="169"/>
        <v>31-Aug-18</v>
      </c>
      <c r="D1590" s="1" t="str">
        <f t="shared" si="170"/>
        <v>Friday</v>
      </c>
      <c r="E1590" s="1" t="str">
        <f t="shared" si="171"/>
        <v>Weekday</v>
      </c>
      <c r="F1590">
        <v>5023</v>
      </c>
      <c r="G1590" t="s">
        <v>7</v>
      </c>
      <c r="H1590" t="s">
        <v>30</v>
      </c>
      <c r="I1590" t="s">
        <v>27</v>
      </c>
      <c r="J1590" t="s">
        <v>28</v>
      </c>
      <c r="K1590" t="s">
        <v>44</v>
      </c>
      <c r="L1590" t="s">
        <v>85</v>
      </c>
      <c r="M1590">
        <v>502</v>
      </c>
      <c r="N1590" t="s">
        <v>65</v>
      </c>
      <c r="O1590" s="2">
        <v>65</v>
      </c>
      <c r="P1590" s="2">
        <v>5</v>
      </c>
      <c r="Q1590" s="2">
        <f t="shared" si="168"/>
        <v>325</v>
      </c>
      <c r="R1590" s="2">
        <v>167.99999235000001</v>
      </c>
      <c r="S1590" s="2">
        <f t="shared" si="172"/>
        <v>157.00000764999999</v>
      </c>
      <c r="T1590" s="2">
        <f t="shared" si="173"/>
        <v>33.599998470000003</v>
      </c>
      <c r="U1590" t="str">
        <f t="shared" si="174"/>
        <v>Aug</v>
      </c>
    </row>
    <row r="1591" spans="1:21" x14ac:dyDescent="0.3">
      <c r="A1591">
        <v>34284</v>
      </c>
      <c r="B1591" s="1">
        <v>43342</v>
      </c>
      <c r="C1591" s="1" t="str">
        <f t="shared" si="169"/>
        <v>30-Aug-18</v>
      </c>
      <c r="D1591" s="1" t="str">
        <f t="shared" si="170"/>
        <v>Thursday</v>
      </c>
      <c r="E1591" s="1" t="str">
        <f t="shared" si="171"/>
        <v>Weekday</v>
      </c>
      <c r="F1591">
        <v>8024</v>
      </c>
      <c r="G1591" t="s">
        <v>7</v>
      </c>
      <c r="H1591" t="s">
        <v>30</v>
      </c>
      <c r="I1591" t="s">
        <v>27</v>
      </c>
      <c r="J1591" t="s">
        <v>28</v>
      </c>
      <c r="K1591" t="s">
        <v>44</v>
      </c>
      <c r="L1591" t="s">
        <v>520</v>
      </c>
      <c r="M1591">
        <v>572</v>
      </c>
      <c r="N1591" t="s">
        <v>65</v>
      </c>
      <c r="O1591" s="2">
        <v>165</v>
      </c>
      <c r="P1591" s="2">
        <v>5</v>
      </c>
      <c r="Q1591" s="2">
        <f t="shared" si="168"/>
        <v>825</v>
      </c>
      <c r="R1591" s="2">
        <v>436.05000018999999</v>
      </c>
      <c r="S1591" s="2">
        <f t="shared" si="172"/>
        <v>388.94999981000001</v>
      </c>
      <c r="T1591" s="2">
        <f t="shared" si="173"/>
        <v>87.210000038000004</v>
      </c>
      <c r="U1591" t="str">
        <f t="shared" si="174"/>
        <v>Aug</v>
      </c>
    </row>
    <row r="1592" spans="1:21" x14ac:dyDescent="0.3">
      <c r="A1592">
        <v>23378</v>
      </c>
      <c r="B1592" s="1">
        <v>43340</v>
      </c>
      <c r="C1592" s="1" t="str">
        <f t="shared" si="169"/>
        <v>28-Aug-18</v>
      </c>
      <c r="D1592" s="1" t="str">
        <f t="shared" si="170"/>
        <v>Tuesday</v>
      </c>
      <c r="E1592" s="1" t="str">
        <f t="shared" si="171"/>
        <v>Weekday</v>
      </c>
      <c r="F1592">
        <v>2095</v>
      </c>
      <c r="G1592" t="s">
        <v>205</v>
      </c>
      <c r="H1592" t="s">
        <v>30</v>
      </c>
      <c r="I1592" t="s">
        <v>27</v>
      </c>
      <c r="J1592" t="s">
        <v>28</v>
      </c>
      <c r="K1592" t="s">
        <v>29</v>
      </c>
      <c r="L1592" t="s">
        <v>57</v>
      </c>
      <c r="M1592">
        <v>191</v>
      </c>
      <c r="N1592" t="s">
        <v>65</v>
      </c>
      <c r="O1592" s="2">
        <v>85</v>
      </c>
      <c r="P1592" s="2">
        <v>5</v>
      </c>
      <c r="Q1592" s="2">
        <f t="shared" si="168"/>
        <v>425</v>
      </c>
      <c r="R1592" s="2">
        <v>273.89999399999999</v>
      </c>
      <c r="S1592" s="2">
        <f t="shared" si="172"/>
        <v>151.10000600000001</v>
      </c>
      <c r="T1592" s="2">
        <f t="shared" si="173"/>
        <v>54.779998800000001</v>
      </c>
      <c r="U1592" t="str">
        <f t="shared" si="174"/>
        <v>Aug</v>
      </c>
    </row>
    <row r="1593" spans="1:21" x14ac:dyDescent="0.3">
      <c r="A1593">
        <v>40776</v>
      </c>
      <c r="B1593" s="1">
        <v>43340</v>
      </c>
      <c r="C1593" s="1" t="str">
        <f t="shared" si="169"/>
        <v>28-Aug-18</v>
      </c>
      <c r="D1593" s="1" t="str">
        <f t="shared" si="170"/>
        <v>Tuesday</v>
      </c>
      <c r="E1593" s="1" t="str">
        <f t="shared" si="171"/>
        <v>Weekday</v>
      </c>
      <c r="F1593">
        <v>7200</v>
      </c>
      <c r="G1593" t="s">
        <v>7</v>
      </c>
      <c r="H1593" t="s">
        <v>30</v>
      </c>
      <c r="I1593" t="s">
        <v>27</v>
      </c>
      <c r="J1593" t="s">
        <v>28</v>
      </c>
      <c r="K1593" t="s">
        <v>29</v>
      </c>
      <c r="L1593" t="s">
        <v>42</v>
      </c>
      <c r="M1593">
        <v>365</v>
      </c>
      <c r="N1593" t="s">
        <v>10</v>
      </c>
      <c r="O1593" s="2">
        <v>94.75</v>
      </c>
      <c r="P1593" s="2">
        <v>5</v>
      </c>
      <c r="Q1593" s="2">
        <f t="shared" si="168"/>
        <v>473.75</v>
      </c>
      <c r="R1593" s="2">
        <v>152.8499985</v>
      </c>
      <c r="S1593" s="2">
        <f t="shared" si="172"/>
        <v>320.90000150000003</v>
      </c>
      <c r="T1593" s="2">
        <f t="shared" si="173"/>
        <v>30.5699997</v>
      </c>
      <c r="U1593" t="str">
        <f t="shared" si="174"/>
        <v>Aug</v>
      </c>
    </row>
    <row r="1594" spans="1:21" x14ac:dyDescent="0.3">
      <c r="A1594">
        <v>40766</v>
      </c>
      <c r="B1594" s="1">
        <v>43339</v>
      </c>
      <c r="C1594" s="1" t="str">
        <f t="shared" si="169"/>
        <v>27-Aug-18</v>
      </c>
      <c r="D1594" s="1" t="str">
        <f t="shared" si="170"/>
        <v>Monday</v>
      </c>
      <c r="E1594" s="1" t="str">
        <f t="shared" si="171"/>
        <v>Weekday</v>
      </c>
      <c r="F1594">
        <v>3249</v>
      </c>
      <c r="G1594" t="s">
        <v>455</v>
      </c>
      <c r="H1594" t="s">
        <v>30</v>
      </c>
      <c r="I1594" t="s">
        <v>27</v>
      </c>
      <c r="J1594" t="s">
        <v>28</v>
      </c>
      <c r="K1594" t="s">
        <v>44</v>
      </c>
      <c r="L1594" t="s">
        <v>85</v>
      </c>
      <c r="M1594">
        <v>502</v>
      </c>
      <c r="N1594" t="s">
        <v>65</v>
      </c>
      <c r="O1594" s="2">
        <v>65</v>
      </c>
      <c r="P1594" s="2">
        <v>5</v>
      </c>
      <c r="Q1594" s="2">
        <f t="shared" si="168"/>
        <v>325</v>
      </c>
      <c r="R1594" s="2">
        <v>167.99999235000001</v>
      </c>
      <c r="S1594" s="2">
        <f t="shared" si="172"/>
        <v>157.00000764999999</v>
      </c>
      <c r="T1594" s="2">
        <f t="shared" si="173"/>
        <v>33.599998470000003</v>
      </c>
      <c r="U1594" t="str">
        <f t="shared" si="174"/>
        <v>Aug</v>
      </c>
    </row>
    <row r="1595" spans="1:21" x14ac:dyDescent="0.3">
      <c r="A1595">
        <v>40138</v>
      </c>
      <c r="B1595" s="1">
        <v>43339</v>
      </c>
      <c r="C1595" s="1" t="str">
        <f t="shared" si="169"/>
        <v>27-Aug-18</v>
      </c>
      <c r="D1595" s="1" t="str">
        <f t="shared" si="170"/>
        <v>Monday</v>
      </c>
      <c r="E1595" s="1" t="str">
        <f t="shared" si="171"/>
        <v>Weekday</v>
      </c>
      <c r="F1595">
        <v>7635</v>
      </c>
      <c r="G1595" t="s">
        <v>807</v>
      </c>
      <c r="H1595" t="s">
        <v>30</v>
      </c>
      <c r="I1595" t="s">
        <v>27</v>
      </c>
      <c r="J1595" t="s">
        <v>28</v>
      </c>
      <c r="K1595" t="s">
        <v>29</v>
      </c>
      <c r="L1595" t="s">
        <v>42</v>
      </c>
      <c r="M1595">
        <v>365</v>
      </c>
      <c r="N1595" t="s">
        <v>10</v>
      </c>
      <c r="O1595" s="2">
        <v>94.75</v>
      </c>
      <c r="P1595" s="2">
        <v>5</v>
      </c>
      <c r="Q1595" s="2">
        <f t="shared" si="168"/>
        <v>473.75</v>
      </c>
      <c r="R1595" s="2">
        <v>152.8499985</v>
      </c>
      <c r="S1595" s="2">
        <f t="shared" si="172"/>
        <v>320.90000150000003</v>
      </c>
      <c r="T1595" s="2">
        <f t="shared" si="173"/>
        <v>30.5699997</v>
      </c>
      <c r="U1595" t="str">
        <f t="shared" si="174"/>
        <v>Aug</v>
      </c>
    </row>
    <row r="1596" spans="1:21" x14ac:dyDescent="0.3">
      <c r="A1596">
        <v>21624</v>
      </c>
      <c r="B1596" s="1">
        <v>43339</v>
      </c>
      <c r="C1596" s="1" t="str">
        <f t="shared" si="169"/>
        <v>27-Aug-18</v>
      </c>
      <c r="D1596" s="1" t="str">
        <f t="shared" si="170"/>
        <v>Monday</v>
      </c>
      <c r="E1596" s="1" t="str">
        <f t="shared" si="171"/>
        <v>Weekday</v>
      </c>
      <c r="F1596">
        <v>10852</v>
      </c>
      <c r="G1596" t="s">
        <v>298</v>
      </c>
      <c r="H1596" t="s">
        <v>30</v>
      </c>
      <c r="I1596" t="s">
        <v>27</v>
      </c>
      <c r="J1596" t="s">
        <v>28</v>
      </c>
      <c r="K1596" t="s">
        <v>44</v>
      </c>
      <c r="L1596" t="s">
        <v>104</v>
      </c>
      <c r="M1596">
        <v>273</v>
      </c>
      <c r="N1596" t="s">
        <v>65</v>
      </c>
      <c r="O1596" s="2">
        <v>54.99</v>
      </c>
      <c r="P1596" s="2">
        <v>5</v>
      </c>
      <c r="Q1596" s="2">
        <f t="shared" si="168"/>
        <v>274.95</v>
      </c>
      <c r="R1596" s="2">
        <v>129.15000915000002</v>
      </c>
      <c r="S1596" s="2">
        <f t="shared" si="172"/>
        <v>145.79999084999997</v>
      </c>
      <c r="T1596" s="2">
        <f t="shared" si="173"/>
        <v>25.830001830000004</v>
      </c>
      <c r="U1596" t="str">
        <f t="shared" si="174"/>
        <v>Aug</v>
      </c>
    </row>
    <row r="1597" spans="1:21" x14ac:dyDescent="0.3">
      <c r="A1597">
        <v>34977</v>
      </c>
      <c r="B1597" s="1">
        <v>43338</v>
      </c>
      <c r="C1597" s="1" t="str">
        <f t="shared" si="169"/>
        <v>26-Aug-18</v>
      </c>
      <c r="D1597" s="1" t="str">
        <f t="shared" si="170"/>
        <v>Sunday</v>
      </c>
      <c r="E1597" s="1" t="str">
        <f t="shared" si="171"/>
        <v>Weekend</v>
      </c>
      <c r="F1597">
        <v>1243</v>
      </c>
      <c r="G1597" t="s">
        <v>953</v>
      </c>
      <c r="H1597" t="s">
        <v>30</v>
      </c>
      <c r="I1597" t="s">
        <v>27</v>
      </c>
      <c r="J1597" t="s">
        <v>28</v>
      </c>
      <c r="K1597" t="s">
        <v>44</v>
      </c>
      <c r="L1597" t="s">
        <v>57</v>
      </c>
      <c r="M1597">
        <v>191</v>
      </c>
      <c r="N1597" t="s">
        <v>65</v>
      </c>
      <c r="O1597" s="2">
        <v>85</v>
      </c>
      <c r="P1597" s="2">
        <v>5</v>
      </c>
      <c r="Q1597" s="2">
        <f t="shared" si="168"/>
        <v>425</v>
      </c>
      <c r="R1597" s="2">
        <v>273.89999399999999</v>
      </c>
      <c r="S1597" s="2">
        <f t="shared" si="172"/>
        <v>151.10000600000001</v>
      </c>
      <c r="T1597" s="2">
        <f t="shared" si="173"/>
        <v>54.779998800000001</v>
      </c>
      <c r="U1597" t="str">
        <f t="shared" si="174"/>
        <v>Aug</v>
      </c>
    </row>
    <row r="1598" spans="1:21" x14ac:dyDescent="0.3">
      <c r="A1598">
        <v>25060</v>
      </c>
      <c r="B1598" s="1">
        <v>43338</v>
      </c>
      <c r="C1598" s="1" t="str">
        <f t="shared" si="169"/>
        <v>26-Aug-18</v>
      </c>
      <c r="D1598" s="1" t="str">
        <f t="shared" si="170"/>
        <v>Sunday</v>
      </c>
      <c r="E1598" s="1" t="str">
        <f t="shared" si="171"/>
        <v>Weekend</v>
      </c>
      <c r="F1598">
        <v>11344</v>
      </c>
      <c r="G1598" t="s">
        <v>562</v>
      </c>
      <c r="H1598" t="s">
        <v>30</v>
      </c>
      <c r="I1598" t="s">
        <v>27</v>
      </c>
      <c r="J1598" t="s">
        <v>28</v>
      </c>
      <c r="K1598" t="s">
        <v>44</v>
      </c>
      <c r="L1598" t="s">
        <v>57</v>
      </c>
      <c r="M1598">
        <v>191</v>
      </c>
      <c r="N1598" t="s">
        <v>65</v>
      </c>
      <c r="O1598" s="2">
        <v>85</v>
      </c>
      <c r="P1598" s="2">
        <v>5</v>
      </c>
      <c r="Q1598" s="2">
        <f t="shared" si="168"/>
        <v>425</v>
      </c>
      <c r="R1598" s="2">
        <v>273.89999399999999</v>
      </c>
      <c r="S1598" s="2">
        <f t="shared" si="172"/>
        <v>151.10000600000001</v>
      </c>
      <c r="T1598" s="2">
        <f t="shared" si="173"/>
        <v>54.779998800000001</v>
      </c>
      <c r="U1598" t="str">
        <f t="shared" si="174"/>
        <v>Aug</v>
      </c>
    </row>
    <row r="1599" spans="1:21" x14ac:dyDescent="0.3">
      <c r="A1599">
        <v>28827</v>
      </c>
      <c r="B1599" s="1">
        <v>43337</v>
      </c>
      <c r="C1599" s="1" t="str">
        <f t="shared" si="169"/>
        <v>25-Aug-18</v>
      </c>
      <c r="D1599" s="1" t="str">
        <f t="shared" si="170"/>
        <v>Saturday</v>
      </c>
      <c r="E1599" s="1" t="str">
        <f t="shared" si="171"/>
        <v>Weekend</v>
      </c>
      <c r="F1599">
        <v>10461</v>
      </c>
      <c r="G1599" t="s">
        <v>469</v>
      </c>
      <c r="H1599" t="s">
        <v>30</v>
      </c>
      <c r="I1599" t="s">
        <v>27</v>
      </c>
      <c r="J1599" t="s">
        <v>28</v>
      </c>
      <c r="K1599" t="s">
        <v>44</v>
      </c>
      <c r="L1599" t="s">
        <v>57</v>
      </c>
      <c r="M1599">
        <v>191</v>
      </c>
      <c r="N1599" t="s">
        <v>65</v>
      </c>
      <c r="O1599" s="2">
        <v>85</v>
      </c>
      <c r="P1599" s="2">
        <v>5</v>
      </c>
      <c r="Q1599" s="2">
        <f t="shared" si="168"/>
        <v>425</v>
      </c>
      <c r="R1599" s="2">
        <v>273.89999399999999</v>
      </c>
      <c r="S1599" s="2">
        <f t="shared" si="172"/>
        <v>151.10000600000001</v>
      </c>
      <c r="T1599" s="2">
        <f t="shared" si="173"/>
        <v>54.779998800000001</v>
      </c>
      <c r="U1599" t="str">
        <f t="shared" si="174"/>
        <v>Aug</v>
      </c>
    </row>
    <row r="1600" spans="1:21" x14ac:dyDescent="0.3">
      <c r="A1600">
        <v>39551</v>
      </c>
      <c r="B1600" s="1">
        <v>43336</v>
      </c>
      <c r="C1600" s="1" t="str">
        <f t="shared" si="169"/>
        <v>24-Aug-18</v>
      </c>
      <c r="D1600" s="1" t="str">
        <f t="shared" si="170"/>
        <v>Friday</v>
      </c>
      <c r="E1600" s="1" t="str">
        <f t="shared" si="171"/>
        <v>Weekday</v>
      </c>
      <c r="F1600">
        <v>2922</v>
      </c>
      <c r="G1600" t="s">
        <v>727</v>
      </c>
      <c r="H1600" t="s">
        <v>30</v>
      </c>
      <c r="I1600" t="s">
        <v>27</v>
      </c>
      <c r="J1600" t="s">
        <v>28</v>
      </c>
      <c r="K1600" t="s">
        <v>44</v>
      </c>
      <c r="L1600" t="s">
        <v>57</v>
      </c>
      <c r="M1600">
        <v>191</v>
      </c>
      <c r="N1600" t="s">
        <v>65</v>
      </c>
      <c r="O1600" s="2">
        <v>85</v>
      </c>
      <c r="P1600" s="2">
        <v>5</v>
      </c>
      <c r="Q1600" s="2">
        <f t="shared" si="168"/>
        <v>425</v>
      </c>
      <c r="R1600" s="2">
        <v>273.89999399999999</v>
      </c>
      <c r="S1600" s="2">
        <f t="shared" si="172"/>
        <v>151.10000600000001</v>
      </c>
      <c r="T1600" s="2">
        <f t="shared" si="173"/>
        <v>54.779998800000001</v>
      </c>
      <c r="U1600" t="str">
        <f t="shared" si="174"/>
        <v>Aug</v>
      </c>
    </row>
    <row r="1601" spans="1:21" x14ac:dyDescent="0.3">
      <c r="A1601">
        <v>41234</v>
      </c>
      <c r="B1601" s="1">
        <v>43336</v>
      </c>
      <c r="C1601" s="1" t="str">
        <f t="shared" si="169"/>
        <v>24-Aug-18</v>
      </c>
      <c r="D1601" s="1" t="str">
        <f t="shared" si="170"/>
        <v>Friday</v>
      </c>
      <c r="E1601" s="1" t="str">
        <f t="shared" si="171"/>
        <v>Weekday</v>
      </c>
      <c r="F1601">
        <v>3182</v>
      </c>
      <c r="G1601" t="s">
        <v>7</v>
      </c>
      <c r="H1601" t="s">
        <v>30</v>
      </c>
      <c r="I1601" t="s">
        <v>27</v>
      </c>
      <c r="J1601" t="s">
        <v>3</v>
      </c>
      <c r="K1601" t="s">
        <v>4</v>
      </c>
      <c r="L1601" t="s">
        <v>941</v>
      </c>
      <c r="M1601">
        <v>249</v>
      </c>
      <c r="N1601" t="s">
        <v>65</v>
      </c>
      <c r="O1601" s="2">
        <v>49.87</v>
      </c>
      <c r="P1601" s="2">
        <v>2</v>
      </c>
      <c r="Q1601" s="2">
        <f t="shared" si="168"/>
        <v>99.74</v>
      </c>
      <c r="R1601" s="2">
        <v>50.479999540000001</v>
      </c>
      <c r="S1601" s="2">
        <f t="shared" si="172"/>
        <v>49.260000459999993</v>
      </c>
      <c r="T1601" s="2">
        <f t="shared" si="173"/>
        <v>25.239999770000001</v>
      </c>
      <c r="U1601" t="str">
        <f t="shared" si="174"/>
        <v>Aug</v>
      </c>
    </row>
    <row r="1602" spans="1:21" x14ac:dyDescent="0.3">
      <c r="A1602">
        <v>16446</v>
      </c>
      <c r="B1602" s="1">
        <v>43335</v>
      </c>
      <c r="C1602" s="1" t="str">
        <f t="shared" si="169"/>
        <v>23-Aug-18</v>
      </c>
      <c r="D1602" s="1" t="str">
        <f t="shared" si="170"/>
        <v>Thursday</v>
      </c>
      <c r="E1602" s="1" t="str">
        <f t="shared" si="171"/>
        <v>Weekday</v>
      </c>
      <c r="F1602">
        <v>4695</v>
      </c>
      <c r="G1602" t="s">
        <v>358</v>
      </c>
      <c r="H1602" t="s">
        <v>30</v>
      </c>
      <c r="I1602" t="s">
        <v>27</v>
      </c>
      <c r="J1602" t="s">
        <v>28</v>
      </c>
      <c r="K1602" t="s">
        <v>4</v>
      </c>
      <c r="L1602" t="s">
        <v>9</v>
      </c>
      <c r="M1602">
        <v>403</v>
      </c>
      <c r="N1602" t="s">
        <v>10</v>
      </c>
      <c r="O1602" s="2">
        <v>133.37</v>
      </c>
      <c r="P1602" s="2">
        <v>1</v>
      </c>
      <c r="Q1602" s="2">
        <f t="shared" ref="Q1602:Q1665" si="175">O1602*P1602</f>
        <v>133.37</v>
      </c>
      <c r="R1602" s="2">
        <v>84.590000149999995</v>
      </c>
      <c r="S1602" s="2">
        <f t="shared" si="172"/>
        <v>48.77999985000001</v>
      </c>
      <c r="T1602" s="2">
        <f t="shared" si="173"/>
        <v>84.590000149999995</v>
      </c>
      <c r="U1602" t="str">
        <f t="shared" si="174"/>
        <v>Aug</v>
      </c>
    </row>
    <row r="1603" spans="1:21" x14ac:dyDescent="0.3">
      <c r="A1603">
        <v>49664</v>
      </c>
      <c r="B1603" s="1">
        <v>43334</v>
      </c>
      <c r="C1603" s="1" t="str">
        <f t="shared" ref="C1603:C1666" si="176">TEXT(B1603,"dd-mmm-yy")</f>
        <v>22-Aug-18</v>
      </c>
      <c r="D1603" s="1" t="str">
        <f t="shared" ref="D1603:D1666" si="177">TEXT(B1603,"dddd")</f>
        <v>Wednesday</v>
      </c>
      <c r="E1603" s="1" t="str">
        <f t="shared" ref="E1603:E1666" si="178">IF(WEEKDAY(B1603,2)&gt;5,"Weekend","Weekday")</f>
        <v>Weekday</v>
      </c>
      <c r="F1603">
        <v>10497</v>
      </c>
      <c r="G1603" t="s">
        <v>557</v>
      </c>
      <c r="H1603" t="s">
        <v>30</v>
      </c>
      <c r="I1603" t="s">
        <v>27</v>
      </c>
      <c r="J1603" t="s">
        <v>28</v>
      </c>
      <c r="K1603" t="s">
        <v>4</v>
      </c>
      <c r="L1603" t="s">
        <v>42</v>
      </c>
      <c r="M1603">
        <v>365</v>
      </c>
      <c r="N1603" t="s">
        <v>10</v>
      </c>
      <c r="O1603" s="2">
        <v>94.75</v>
      </c>
      <c r="P1603" s="2">
        <v>1</v>
      </c>
      <c r="Q1603" s="2">
        <f t="shared" si="175"/>
        <v>94.75</v>
      </c>
      <c r="R1603" s="2">
        <v>30.5699997</v>
      </c>
      <c r="S1603" s="2">
        <f t="shared" ref="S1603:S1666" si="179">Q1603-R1603</f>
        <v>64.180000300000003</v>
      </c>
      <c r="T1603" s="2">
        <f t="shared" ref="T1603:T1666" si="180">IF(P1603&gt;0,R1603/P1603,0)</f>
        <v>30.5699997</v>
      </c>
      <c r="U1603" t="str">
        <f t="shared" ref="U1603:U1666" si="181">TEXT(B1603,"mmm")</f>
        <v>Aug</v>
      </c>
    </row>
    <row r="1604" spans="1:21" x14ac:dyDescent="0.3">
      <c r="A1604">
        <v>31917</v>
      </c>
      <c r="B1604" s="1">
        <v>43334</v>
      </c>
      <c r="C1604" s="1" t="str">
        <f t="shared" si="176"/>
        <v>22-Aug-18</v>
      </c>
      <c r="D1604" s="1" t="str">
        <f t="shared" si="177"/>
        <v>Wednesday</v>
      </c>
      <c r="E1604" s="1" t="str">
        <f t="shared" si="178"/>
        <v>Weekday</v>
      </c>
      <c r="F1604">
        <v>12052</v>
      </c>
      <c r="G1604" t="s">
        <v>954</v>
      </c>
      <c r="H1604" t="s">
        <v>30</v>
      </c>
      <c r="I1604" t="s">
        <v>27</v>
      </c>
      <c r="J1604" t="s">
        <v>28</v>
      </c>
      <c r="K1604" t="s">
        <v>44</v>
      </c>
      <c r="L1604" t="s">
        <v>85</v>
      </c>
      <c r="M1604">
        <v>502</v>
      </c>
      <c r="N1604" t="s">
        <v>65</v>
      </c>
      <c r="O1604" s="2">
        <v>65</v>
      </c>
      <c r="P1604" s="2">
        <v>5</v>
      </c>
      <c r="Q1604" s="2">
        <f t="shared" si="175"/>
        <v>325</v>
      </c>
      <c r="R1604" s="2">
        <v>167.99999235000001</v>
      </c>
      <c r="S1604" s="2">
        <f t="shared" si="179"/>
        <v>157.00000764999999</v>
      </c>
      <c r="T1604" s="2">
        <f t="shared" si="180"/>
        <v>33.599998470000003</v>
      </c>
      <c r="U1604" t="str">
        <f t="shared" si="181"/>
        <v>Aug</v>
      </c>
    </row>
    <row r="1605" spans="1:21" x14ac:dyDescent="0.3">
      <c r="A1605">
        <v>36636</v>
      </c>
      <c r="B1605" s="1">
        <v>43333</v>
      </c>
      <c r="C1605" s="1" t="str">
        <f t="shared" si="176"/>
        <v>21-Aug-18</v>
      </c>
      <c r="D1605" s="1" t="str">
        <f t="shared" si="177"/>
        <v>Tuesday</v>
      </c>
      <c r="E1605" s="1" t="str">
        <f t="shared" si="178"/>
        <v>Weekday</v>
      </c>
      <c r="F1605">
        <v>3373</v>
      </c>
      <c r="G1605" t="s">
        <v>955</v>
      </c>
      <c r="H1605" t="s">
        <v>30</v>
      </c>
      <c r="I1605" t="s">
        <v>27</v>
      </c>
      <c r="J1605" t="s">
        <v>28</v>
      </c>
      <c r="K1605" t="s">
        <v>44</v>
      </c>
      <c r="L1605" t="s">
        <v>42</v>
      </c>
      <c r="M1605">
        <v>365</v>
      </c>
      <c r="N1605" t="s">
        <v>10</v>
      </c>
      <c r="O1605" s="2">
        <v>94.75</v>
      </c>
      <c r="P1605" s="2">
        <v>5</v>
      </c>
      <c r="Q1605" s="2">
        <f t="shared" si="175"/>
        <v>473.75</v>
      </c>
      <c r="R1605" s="2">
        <v>152.8499985</v>
      </c>
      <c r="S1605" s="2">
        <f t="shared" si="179"/>
        <v>320.90000150000003</v>
      </c>
      <c r="T1605" s="2">
        <f t="shared" si="180"/>
        <v>30.5699997</v>
      </c>
      <c r="U1605" t="str">
        <f t="shared" si="181"/>
        <v>Aug</v>
      </c>
    </row>
    <row r="1606" spans="1:21" x14ac:dyDescent="0.3">
      <c r="A1606">
        <v>40949</v>
      </c>
      <c r="B1606" s="1">
        <v>43333</v>
      </c>
      <c r="C1606" s="1" t="str">
        <f t="shared" si="176"/>
        <v>21-Aug-18</v>
      </c>
      <c r="D1606" s="1" t="str">
        <f t="shared" si="177"/>
        <v>Tuesday</v>
      </c>
      <c r="E1606" s="1" t="str">
        <f t="shared" si="178"/>
        <v>Weekday</v>
      </c>
      <c r="F1606">
        <v>11380</v>
      </c>
      <c r="G1606" t="s">
        <v>7</v>
      </c>
      <c r="H1606" t="s">
        <v>30</v>
      </c>
      <c r="I1606" t="s">
        <v>27</v>
      </c>
      <c r="J1606" t="s">
        <v>28</v>
      </c>
      <c r="K1606" t="s">
        <v>44</v>
      </c>
      <c r="L1606" t="s">
        <v>42</v>
      </c>
      <c r="M1606">
        <v>365</v>
      </c>
      <c r="N1606" t="s">
        <v>10</v>
      </c>
      <c r="O1606" s="2">
        <v>94.75</v>
      </c>
      <c r="P1606" s="2">
        <v>5</v>
      </c>
      <c r="Q1606" s="2">
        <f t="shared" si="175"/>
        <v>473.75</v>
      </c>
      <c r="R1606" s="2">
        <v>152.8499985</v>
      </c>
      <c r="S1606" s="2">
        <f t="shared" si="179"/>
        <v>320.90000150000003</v>
      </c>
      <c r="T1606" s="2">
        <f t="shared" si="180"/>
        <v>30.5699997</v>
      </c>
      <c r="U1606" t="str">
        <f t="shared" si="181"/>
        <v>Aug</v>
      </c>
    </row>
    <row r="1607" spans="1:21" x14ac:dyDescent="0.3">
      <c r="A1607">
        <v>36654</v>
      </c>
      <c r="B1607" s="1">
        <v>43332</v>
      </c>
      <c r="C1607" s="1" t="str">
        <f t="shared" si="176"/>
        <v>20-Aug-18</v>
      </c>
      <c r="D1607" s="1" t="str">
        <f t="shared" si="177"/>
        <v>Monday</v>
      </c>
      <c r="E1607" s="1" t="str">
        <f t="shared" si="178"/>
        <v>Weekday</v>
      </c>
      <c r="F1607">
        <v>8520</v>
      </c>
      <c r="G1607" t="s">
        <v>7</v>
      </c>
      <c r="H1607" t="s">
        <v>30</v>
      </c>
      <c r="I1607" t="s">
        <v>27</v>
      </c>
      <c r="J1607" t="s">
        <v>28</v>
      </c>
      <c r="K1607" t="s">
        <v>44</v>
      </c>
      <c r="L1607" t="s">
        <v>42</v>
      </c>
      <c r="M1607">
        <v>365</v>
      </c>
      <c r="N1607" t="s">
        <v>10</v>
      </c>
      <c r="O1607" s="2">
        <v>94.75</v>
      </c>
      <c r="P1607" s="2">
        <v>5</v>
      </c>
      <c r="Q1607" s="2">
        <f t="shared" si="175"/>
        <v>473.75</v>
      </c>
      <c r="R1607" s="2">
        <v>152.8499985</v>
      </c>
      <c r="S1607" s="2">
        <f t="shared" si="179"/>
        <v>320.90000150000003</v>
      </c>
      <c r="T1607" s="2">
        <f t="shared" si="180"/>
        <v>30.5699997</v>
      </c>
      <c r="U1607" t="str">
        <f t="shared" si="181"/>
        <v>Aug</v>
      </c>
    </row>
    <row r="1608" spans="1:21" x14ac:dyDescent="0.3">
      <c r="A1608">
        <v>48282</v>
      </c>
      <c r="B1608" s="1">
        <v>43332</v>
      </c>
      <c r="C1608" s="1" t="str">
        <f t="shared" si="176"/>
        <v>20-Aug-18</v>
      </c>
      <c r="D1608" s="1" t="str">
        <f t="shared" si="177"/>
        <v>Monday</v>
      </c>
      <c r="E1608" s="1" t="str">
        <f t="shared" si="178"/>
        <v>Weekday</v>
      </c>
      <c r="F1608">
        <v>10668</v>
      </c>
      <c r="G1608" t="s">
        <v>7</v>
      </c>
      <c r="H1608" t="s">
        <v>30</v>
      </c>
      <c r="I1608" t="s">
        <v>27</v>
      </c>
      <c r="J1608" t="s">
        <v>28</v>
      </c>
      <c r="K1608" t="s">
        <v>44</v>
      </c>
      <c r="L1608" t="s">
        <v>42</v>
      </c>
      <c r="M1608">
        <v>365</v>
      </c>
      <c r="N1608" t="s">
        <v>10</v>
      </c>
      <c r="O1608" s="2">
        <v>94.75</v>
      </c>
      <c r="P1608" s="2">
        <v>5</v>
      </c>
      <c r="Q1608" s="2">
        <f t="shared" si="175"/>
        <v>473.75</v>
      </c>
      <c r="R1608" s="2">
        <v>152.8499985</v>
      </c>
      <c r="S1608" s="2">
        <f t="shared" si="179"/>
        <v>320.90000150000003</v>
      </c>
      <c r="T1608" s="2">
        <f t="shared" si="180"/>
        <v>30.5699997</v>
      </c>
      <c r="U1608" t="str">
        <f t="shared" si="181"/>
        <v>Aug</v>
      </c>
    </row>
    <row r="1609" spans="1:21" x14ac:dyDescent="0.3">
      <c r="A1609">
        <v>35393</v>
      </c>
      <c r="B1609" s="1">
        <v>43331</v>
      </c>
      <c r="C1609" s="1" t="str">
        <f t="shared" si="176"/>
        <v>19-Aug-18</v>
      </c>
      <c r="D1609" s="1" t="str">
        <f t="shared" si="177"/>
        <v>Sunday</v>
      </c>
      <c r="E1609" s="1" t="str">
        <f t="shared" si="178"/>
        <v>Weekend</v>
      </c>
      <c r="F1609">
        <v>2922</v>
      </c>
      <c r="G1609" t="s">
        <v>727</v>
      </c>
      <c r="H1609" t="s">
        <v>30</v>
      </c>
      <c r="I1609" t="s">
        <v>27</v>
      </c>
      <c r="J1609" t="s">
        <v>28</v>
      </c>
      <c r="K1609" t="s">
        <v>44</v>
      </c>
      <c r="L1609" t="s">
        <v>42</v>
      </c>
      <c r="M1609">
        <v>365</v>
      </c>
      <c r="N1609" t="s">
        <v>10</v>
      </c>
      <c r="O1609" s="2">
        <v>94.75</v>
      </c>
      <c r="P1609" s="2">
        <v>5</v>
      </c>
      <c r="Q1609" s="2">
        <f t="shared" si="175"/>
        <v>473.75</v>
      </c>
      <c r="R1609" s="2">
        <v>152.8499985</v>
      </c>
      <c r="S1609" s="2">
        <f t="shared" si="179"/>
        <v>320.90000150000003</v>
      </c>
      <c r="T1609" s="2">
        <f t="shared" si="180"/>
        <v>30.5699997</v>
      </c>
      <c r="U1609" t="str">
        <f t="shared" si="181"/>
        <v>Aug</v>
      </c>
    </row>
    <row r="1610" spans="1:21" x14ac:dyDescent="0.3">
      <c r="A1610">
        <v>40766</v>
      </c>
      <c r="B1610" s="1">
        <v>43330</v>
      </c>
      <c r="C1610" s="1" t="str">
        <f t="shared" si="176"/>
        <v>18-Aug-18</v>
      </c>
      <c r="D1610" s="1" t="str">
        <f t="shared" si="177"/>
        <v>Saturday</v>
      </c>
      <c r="E1610" s="1" t="str">
        <f t="shared" si="178"/>
        <v>Weekend</v>
      </c>
      <c r="F1610">
        <v>3249</v>
      </c>
      <c r="G1610" t="s">
        <v>455</v>
      </c>
      <c r="H1610" t="s">
        <v>30</v>
      </c>
      <c r="I1610" t="s">
        <v>27</v>
      </c>
      <c r="J1610" t="s">
        <v>28</v>
      </c>
      <c r="K1610" t="s">
        <v>44</v>
      </c>
      <c r="L1610" t="s">
        <v>109</v>
      </c>
      <c r="M1610">
        <v>627</v>
      </c>
      <c r="N1610" t="s">
        <v>6</v>
      </c>
      <c r="O1610" s="2">
        <v>165</v>
      </c>
      <c r="P1610" s="2">
        <v>5</v>
      </c>
      <c r="Q1610" s="2">
        <f t="shared" si="175"/>
        <v>825</v>
      </c>
      <c r="R1610" s="2">
        <v>613.65001700000005</v>
      </c>
      <c r="S1610" s="2">
        <f t="shared" si="179"/>
        <v>211.34998299999995</v>
      </c>
      <c r="T1610" s="2">
        <f t="shared" si="180"/>
        <v>122.73000340000002</v>
      </c>
      <c r="U1610" t="str">
        <f t="shared" si="181"/>
        <v>Aug</v>
      </c>
    </row>
    <row r="1611" spans="1:21" x14ac:dyDescent="0.3">
      <c r="A1611">
        <v>40634</v>
      </c>
      <c r="B1611" s="1">
        <v>43330</v>
      </c>
      <c r="C1611" s="1" t="str">
        <f t="shared" si="176"/>
        <v>18-Aug-18</v>
      </c>
      <c r="D1611" s="1" t="str">
        <f t="shared" si="177"/>
        <v>Saturday</v>
      </c>
      <c r="E1611" s="1" t="str">
        <f t="shared" si="178"/>
        <v>Weekend</v>
      </c>
      <c r="F1611">
        <v>12279</v>
      </c>
      <c r="G1611" t="s">
        <v>556</v>
      </c>
      <c r="H1611" t="s">
        <v>30</v>
      </c>
      <c r="I1611" t="s">
        <v>27</v>
      </c>
      <c r="J1611" t="s">
        <v>28</v>
      </c>
      <c r="K1611" t="s">
        <v>44</v>
      </c>
      <c r="L1611" t="s">
        <v>57</v>
      </c>
      <c r="M1611">
        <v>191</v>
      </c>
      <c r="N1611" t="s">
        <v>65</v>
      </c>
      <c r="O1611" s="2">
        <v>85</v>
      </c>
      <c r="P1611" s="2">
        <v>5</v>
      </c>
      <c r="Q1611" s="2">
        <f t="shared" si="175"/>
        <v>425</v>
      </c>
      <c r="R1611" s="2">
        <v>273.89999399999999</v>
      </c>
      <c r="S1611" s="2">
        <f t="shared" si="179"/>
        <v>151.10000600000001</v>
      </c>
      <c r="T1611" s="2">
        <f t="shared" si="180"/>
        <v>54.779998800000001</v>
      </c>
      <c r="U1611" t="str">
        <f t="shared" si="181"/>
        <v>Aug</v>
      </c>
    </row>
    <row r="1612" spans="1:21" x14ac:dyDescent="0.3">
      <c r="A1612">
        <v>37496</v>
      </c>
      <c r="B1612" s="1">
        <v>43330</v>
      </c>
      <c r="C1612" s="1" t="str">
        <f t="shared" si="176"/>
        <v>18-Aug-18</v>
      </c>
      <c r="D1612" s="1" t="str">
        <f t="shared" si="177"/>
        <v>Saturday</v>
      </c>
      <c r="E1612" s="1" t="str">
        <f t="shared" si="178"/>
        <v>Weekend</v>
      </c>
      <c r="F1612">
        <v>10029</v>
      </c>
      <c r="G1612" t="s">
        <v>956</v>
      </c>
      <c r="H1612" t="s">
        <v>655</v>
      </c>
      <c r="I1612" t="s">
        <v>2</v>
      </c>
      <c r="J1612" t="s">
        <v>3</v>
      </c>
      <c r="K1612" t="s">
        <v>44</v>
      </c>
      <c r="L1612" t="s">
        <v>109</v>
      </c>
      <c r="M1612">
        <v>627</v>
      </c>
      <c r="N1612" t="s">
        <v>6</v>
      </c>
      <c r="O1612" s="2">
        <v>165</v>
      </c>
      <c r="P1612" s="2">
        <v>3</v>
      </c>
      <c r="Q1612" s="2">
        <f t="shared" si="175"/>
        <v>495</v>
      </c>
      <c r="R1612" s="2">
        <v>368.19001020000002</v>
      </c>
      <c r="S1612" s="2">
        <f t="shared" si="179"/>
        <v>126.80998979999998</v>
      </c>
      <c r="T1612" s="2">
        <f t="shared" si="180"/>
        <v>122.7300034</v>
      </c>
      <c r="U1612" t="str">
        <f t="shared" si="181"/>
        <v>Aug</v>
      </c>
    </row>
    <row r="1613" spans="1:21" x14ac:dyDescent="0.3">
      <c r="A1613">
        <v>40716</v>
      </c>
      <c r="B1613" s="1">
        <v>43329</v>
      </c>
      <c r="C1613" s="1" t="str">
        <f t="shared" si="176"/>
        <v>17-Aug-18</v>
      </c>
      <c r="D1613" s="1" t="str">
        <f t="shared" si="177"/>
        <v>Friday</v>
      </c>
      <c r="E1613" s="1" t="str">
        <f t="shared" si="178"/>
        <v>Weekday</v>
      </c>
      <c r="F1613">
        <v>712</v>
      </c>
      <c r="G1613" t="s">
        <v>957</v>
      </c>
      <c r="H1613" t="s">
        <v>482</v>
      </c>
      <c r="I1613" t="s">
        <v>27</v>
      </c>
      <c r="J1613" t="s">
        <v>28</v>
      </c>
      <c r="K1613" t="s">
        <v>44</v>
      </c>
      <c r="L1613" t="s">
        <v>57</v>
      </c>
      <c r="M1613">
        <v>191</v>
      </c>
      <c r="N1613" t="s">
        <v>65</v>
      </c>
      <c r="O1613" s="2">
        <v>85</v>
      </c>
      <c r="P1613" s="2">
        <v>5</v>
      </c>
      <c r="Q1613" s="2">
        <f t="shared" si="175"/>
        <v>425</v>
      </c>
      <c r="R1613" s="2">
        <v>273.89999399999999</v>
      </c>
      <c r="S1613" s="2">
        <f t="shared" si="179"/>
        <v>151.10000600000001</v>
      </c>
      <c r="T1613" s="2">
        <f t="shared" si="180"/>
        <v>54.779998800000001</v>
      </c>
      <c r="U1613" t="str">
        <f t="shared" si="181"/>
        <v>Aug</v>
      </c>
    </row>
    <row r="1614" spans="1:21" x14ac:dyDescent="0.3">
      <c r="A1614">
        <v>37845</v>
      </c>
      <c r="B1614" s="1">
        <v>43328</v>
      </c>
      <c r="C1614" s="1" t="str">
        <f t="shared" si="176"/>
        <v>16-Aug-18</v>
      </c>
      <c r="D1614" s="1" t="str">
        <f t="shared" si="177"/>
        <v>Thursday</v>
      </c>
      <c r="E1614" s="1" t="str">
        <f t="shared" si="178"/>
        <v>Weekday</v>
      </c>
      <c r="F1614">
        <v>3222</v>
      </c>
      <c r="G1614" t="s">
        <v>141</v>
      </c>
      <c r="H1614" t="s">
        <v>886</v>
      </c>
      <c r="I1614" t="s">
        <v>2</v>
      </c>
      <c r="J1614" t="s">
        <v>3</v>
      </c>
      <c r="K1614" t="s">
        <v>44</v>
      </c>
      <c r="L1614" t="s">
        <v>92</v>
      </c>
      <c r="M1614">
        <v>924</v>
      </c>
      <c r="N1614" t="s">
        <v>6</v>
      </c>
      <c r="O1614" s="2">
        <v>14.99</v>
      </c>
      <c r="P1614" s="2">
        <v>3</v>
      </c>
      <c r="Q1614" s="2">
        <f t="shared" si="175"/>
        <v>44.97</v>
      </c>
      <c r="R1614" s="2">
        <v>24.389997480000002</v>
      </c>
      <c r="S1614" s="2">
        <f t="shared" si="179"/>
        <v>20.580002519999997</v>
      </c>
      <c r="T1614" s="2">
        <f t="shared" si="180"/>
        <v>8.1299991600000006</v>
      </c>
      <c r="U1614" t="str">
        <f t="shared" si="181"/>
        <v>Aug</v>
      </c>
    </row>
    <row r="1615" spans="1:21" x14ac:dyDescent="0.3">
      <c r="A1615">
        <v>40654</v>
      </c>
      <c r="B1615" s="1">
        <v>43327</v>
      </c>
      <c r="C1615" s="1" t="str">
        <f t="shared" si="176"/>
        <v>15-Aug-18</v>
      </c>
      <c r="D1615" s="1" t="str">
        <f t="shared" si="177"/>
        <v>Wednesday</v>
      </c>
      <c r="E1615" s="1" t="str">
        <f t="shared" si="178"/>
        <v>Weekday</v>
      </c>
      <c r="F1615">
        <v>3715</v>
      </c>
      <c r="G1615" t="s">
        <v>958</v>
      </c>
      <c r="H1615" t="s">
        <v>30</v>
      </c>
      <c r="I1615" t="s">
        <v>27</v>
      </c>
      <c r="J1615" t="s">
        <v>28</v>
      </c>
      <c r="K1615" t="s">
        <v>44</v>
      </c>
      <c r="L1615" t="s">
        <v>57</v>
      </c>
      <c r="M1615">
        <v>191</v>
      </c>
      <c r="N1615" t="s">
        <v>65</v>
      </c>
      <c r="O1615" s="2">
        <v>85</v>
      </c>
      <c r="P1615" s="2">
        <v>5</v>
      </c>
      <c r="Q1615" s="2">
        <f t="shared" si="175"/>
        <v>425</v>
      </c>
      <c r="R1615" s="2">
        <v>273.89999399999999</v>
      </c>
      <c r="S1615" s="2">
        <f t="shared" si="179"/>
        <v>151.10000600000001</v>
      </c>
      <c r="T1615" s="2">
        <f t="shared" si="180"/>
        <v>54.779998800000001</v>
      </c>
      <c r="U1615" t="str">
        <f t="shared" si="181"/>
        <v>Aug</v>
      </c>
    </row>
    <row r="1616" spans="1:21" x14ac:dyDescent="0.3">
      <c r="A1616">
        <v>47092</v>
      </c>
      <c r="B1616" s="1">
        <v>43323</v>
      </c>
      <c r="C1616" s="1" t="str">
        <f t="shared" si="176"/>
        <v>11-Aug-18</v>
      </c>
      <c r="D1616" s="1" t="str">
        <f t="shared" si="177"/>
        <v>Saturday</v>
      </c>
      <c r="E1616" s="1" t="str">
        <f t="shared" si="178"/>
        <v>Weekend</v>
      </c>
      <c r="F1616">
        <v>9524</v>
      </c>
      <c r="G1616" t="s">
        <v>102</v>
      </c>
      <c r="H1616" t="s">
        <v>30</v>
      </c>
      <c r="I1616" t="s">
        <v>27</v>
      </c>
      <c r="J1616" t="s">
        <v>28</v>
      </c>
      <c r="K1616" t="s">
        <v>44</v>
      </c>
      <c r="L1616" t="s">
        <v>42</v>
      </c>
      <c r="M1616">
        <v>365</v>
      </c>
      <c r="N1616" t="s">
        <v>10</v>
      </c>
      <c r="O1616" s="2">
        <v>94.75</v>
      </c>
      <c r="P1616" s="2">
        <v>5</v>
      </c>
      <c r="Q1616" s="2">
        <f t="shared" si="175"/>
        <v>473.75</v>
      </c>
      <c r="R1616" s="2">
        <v>152.8499985</v>
      </c>
      <c r="S1616" s="2">
        <f t="shared" si="179"/>
        <v>320.90000150000003</v>
      </c>
      <c r="T1616" s="2">
        <f t="shared" si="180"/>
        <v>30.5699997</v>
      </c>
      <c r="U1616" t="str">
        <f t="shared" si="181"/>
        <v>Aug</v>
      </c>
    </row>
    <row r="1617" spans="1:21" x14ac:dyDescent="0.3">
      <c r="A1617">
        <v>44485</v>
      </c>
      <c r="B1617" s="1">
        <v>43323</v>
      </c>
      <c r="C1617" s="1" t="str">
        <f t="shared" si="176"/>
        <v>11-Aug-18</v>
      </c>
      <c r="D1617" s="1" t="str">
        <f t="shared" si="177"/>
        <v>Saturday</v>
      </c>
      <c r="E1617" s="1" t="str">
        <f t="shared" si="178"/>
        <v>Weekend</v>
      </c>
      <c r="F1617">
        <v>7393</v>
      </c>
      <c r="G1617" t="s">
        <v>7</v>
      </c>
      <c r="H1617" t="s">
        <v>108</v>
      </c>
      <c r="I1617" t="s">
        <v>27</v>
      </c>
      <c r="J1617" t="s">
        <v>3</v>
      </c>
      <c r="K1617" t="s">
        <v>4</v>
      </c>
      <c r="L1617" t="s">
        <v>31</v>
      </c>
      <c r="M1617">
        <v>957</v>
      </c>
      <c r="N1617" t="s">
        <v>32</v>
      </c>
      <c r="O1617" s="2">
        <v>80</v>
      </c>
      <c r="P1617" s="2">
        <v>1</v>
      </c>
      <c r="Q1617" s="2">
        <f t="shared" si="175"/>
        <v>80</v>
      </c>
      <c r="R1617" s="2">
        <v>47.430000309999997</v>
      </c>
      <c r="S1617" s="2">
        <f t="shared" si="179"/>
        <v>32.569999690000003</v>
      </c>
      <c r="T1617" s="2">
        <f t="shared" si="180"/>
        <v>47.430000309999997</v>
      </c>
      <c r="U1617" t="str">
        <f t="shared" si="181"/>
        <v>Aug</v>
      </c>
    </row>
    <row r="1618" spans="1:21" x14ac:dyDescent="0.3">
      <c r="A1618">
        <v>46907</v>
      </c>
      <c r="B1618" s="1">
        <v>43323</v>
      </c>
      <c r="C1618" s="1" t="str">
        <f t="shared" si="176"/>
        <v>11-Aug-18</v>
      </c>
      <c r="D1618" s="1" t="str">
        <f t="shared" si="177"/>
        <v>Saturday</v>
      </c>
      <c r="E1618" s="1" t="str">
        <f t="shared" si="178"/>
        <v>Weekend</v>
      </c>
      <c r="F1618">
        <v>2324</v>
      </c>
      <c r="G1618" t="s">
        <v>7</v>
      </c>
      <c r="H1618" t="s">
        <v>36</v>
      </c>
      <c r="I1618" t="s">
        <v>27</v>
      </c>
      <c r="J1618" t="s">
        <v>3</v>
      </c>
      <c r="K1618" t="s">
        <v>4</v>
      </c>
      <c r="L1618" t="s">
        <v>31</v>
      </c>
      <c r="M1618">
        <v>957</v>
      </c>
      <c r="N1618" t="s">
        <v>32</v>
      </c>
      <c r="O1618" s="2">
        <v>80</v>
      </c>
      <c r="P1618" s="2">
        <v>1</v>
      </c>
      <c r="Q1618" s="2">
        <f t="shared" si="175"/>
        <v>80</v>
      </c>
      <c r="R1618" s="2">
        <v>47.430000309999997</v>
      </c>
      <c r="S1618" s="2">
        <f t="shared" si="179"/>
        <v>32.569999690000003</v>
      </c>
      <c r="T1618" s="2">
        <f t="shared" si="180"/>
        <v>47.430000309999997</v>
      </c>
      <c r="U1618" t="str">
        <f t="shared" si="181"/>
        <v>Aug</v>
      </c>
    </row>
    <row r="1619" spans="1:21" x14ac:dyDescent="0.3">
      <c r="A1619">
        <v>42331</v>
      </c>
      <c r="B1619" s="1">
        <v>43321</v>
      </c>
      <c r="C1619" s="1" t="str">
        <f t="shared" si="176"/>
        <v>09-Aug-18</v>
      </c>
      <c r="D1619" s="1" t="str">
        <f t="shared" si="177"/>
        <v>Thursday</v>
      </c>
      <c r="E1619" s="1" t="str">
        <f t="shared" si="178"/>
        <v>Weekday</v>
      </c>
      <c r="F1619">
        <v>6246</v>
      </c>
      <c r="G1619" t="s">
        <v>783</v>
      </c>
      <c r="H1619" t="s">
        <v>43</v>
      </c>
      <c r="I1619" t="s">
        <v>2</v>
      </c>
      <c r="J1619" t="s">
        <v>3</v>
      </c>
      <c r="K1619" t="s">
        <v>44</v>
      </c>
      <c r="L1619" t="s">
        <v>42</v>
      </c>
      <c r="M1619">
        <v>365</v>
      </c>
      <c r="N1619" t="s">
        <v>10</v>
      </c>
      <c r="O1619" s="2">
        <v>94.75</v>
      </c>
      <c r="P1619" s="2">
        <v>4</v>
      </c>
      <c r="Q1619" s="2">
        <f t="shared" si="175"/>
        <v>379</v>
      </c>
      <c r="R1619" s="2">
        <v>122.2799988</v>
      </c>
      <c r="S1619" s="2">
        <f t="shared" si="179"/>
        <v>256.72000120000001</v>
      </c>
      <c r="T1619" s="2">
        <f t="shared" si="180"/>
        <v>30.5699997</v>
      </c>
      <c r="U1619" t="str">
        <f t="shared" si="181"/>
        <v>Aug</v>
      </c>
    </row>
    <row r="1620" spans="1:21" x14ac:dyDescent="0.3">
      <c r="A1620">
        <v>36636</v>
      </c>
      <c r="B1620" s="1">
        <v>43311</v>
      </c>
      <c r="C1620" s="1" t="str">
        <f t="shared" si="176"/>
        <v>30-Jul-18</v>
      </c>
      <c r="D1620" s="1" t="str">
        <f t="shared" si="177"/>
        <v>Monday</v>
      </c>
      <c r="E1620" s="1" t="str">
        <f t="shared" si="178"/>
        <v>Weekday</v>
      </c>
      <c r="F1620">
        <v>3373</v>
      </c>
      <c r="G1620" t="s">
        <v>955</v>
      </c>
      <c r="H1620" t="s">
        <v>30</v>
      </c>
      <c r="I1620" t="s">
        <v>27</v>
      </c>
      <c r="J1620" t="s">
        <v>28</v>
      </c>
      <c r="K1620" t="s">
        <v>44</v>
      </c>
      <c r="L1620" t="s">
        <v>109</v>
      </c>
      <c r="M1620">
        <v>627</v>
      </c>
      <c r="N1620" t="s">
        <v>6</v>
      </c>
      <c r="O1620" s="2">
        <v>165</v>
      </c>
      <c r="P1620" s="2">
        <v>5</v>
      </c>
      <c r="Q1620" s="2">
        <f t="shared" si="175"/>
        <v>825</v>
      </c>
      <c r="R1620" s="2">
        <v>613.65001700000005</v>
      </c>
      <c r="S1620" s="2">
        <f t="shared" si="179"/>
        <v>211.34998299999995</v>
      </c>
      <c r="T1620" s="2">
        <f t="shared" si="180"/>
        <v>122.73000340000002</v>
      </c>
      <c r="U1620" t="str">
        <f t="shared" si="181"/>
        <v>Jul</v>
      </c>
    </row>
    <row r="1621" spans="1:21" x14ac:dyDescent="0.3">
      <c r="A1621">
        <v>75794</v>
      </c>
      <c r="B1621" s="1">
        <v>43310</v>
      </c>
      <c r="C1621" s="1" t="str">
        <f t="shared" si="176"/>
        <v>29-Jul-18</v>
      </c>
      <c r="D1621" s="1" t="str">
        <f t="shared" si="177"/>
        <v>Sunday</v>
      </c>
      <c r="E1621" s="1" t="str">
        <f t="shared" si="178"/>
        <v>Weekend</v>
      </c>
      <c r="F1621">
        <v>19347</v>
      </c>
      <c r="G1621" t="s">
        <v>959</v>
      </c>
      <c r="H1621" t="s">
        <v>39</v>
      </c>
      <c r="I1621" t="s">
        <v>27</v>
      </c>
      <c r="J1621" t="s">
        <v>28</v>
      </c>
      <c r="K1621" t="s">
        <v>29</v>
      </c>
      <c r="L1621" t="s">
        <v>13</v>
      </c>
      <c r="M1621">
        <v>1360</v>
      </c>
      <c r="N1621" t="s">
        <v>14</v>
      </c>
      <c r="O1621" s="2">
        <v>370</v>
      </c>
      <c r="P1621" s="2">
        <v>1</v>
      </c>
      <c r="Q1621" s="2">
        <f t="shared" si="175"/>
        <v>370</v>
      </c>
      <c r="R1621" s="2">
        <v>249.0899963</v>
      </c>
      <c r="S1621" s="2">
        <f t="shared" si="179"/>
        <v>120.9100037</v>
      </c>
      <c r="T1621" s="2">
        <f t="shared" si="180"/>
        <v>249.0899963</v>
      </c>
      <c r="U1621" t="str">
        <f t="shared" si="181"/>
        <v>Jul</v>
      </c>
    </row>
    <row r="1622" spans="1:21" x14ac:dyDescent="0.3">
      <c r="A1622">
        <v>39582</v>
      </c>
      <c r="B1622" s="1">
        <v>43310</v>
      </c>
      <c r="C1622" s="1" t="str">
        <f t="shared" si="176"/>
        <v>29-Jul-18</v>
      </c>
      <c r="D1622" s="1" t="str">
        <f t="shared" si="177"/>
        <v>Sunday</v>
      </c>
      <c r="E1622" s="1" t="str">
        <f t="shared" si="178"/>
        <v>Weekend</v>
      </c>
      <c r="F1622">
        <v>3142</v>
      </c>
      <c r="G1622" t="s">
        <v>7</v>
      </c>
      <c r="H1622" t="s">
        <v>30</v>
      </c>
      <c r="I1622" t="s">
        <v>27</v>
      </c>
      <c r="J1622" t="s">
        <v>28</v>
      </c>
      <c r="K1622" t="s">
        <v>44</v>
      </c>
      <c r="L1622" t="s">
        <v>42</v>
      </c>
      <c r="M1622">
        <v>365</v>
      </c>
      <c r="N1622" t="s">
        <v>10</v>
      </c>
      <c r="O1622" s="2">
        <v>94.75</v>
      </c>
      <c r="P1622" s="2">
        <v>5</v>
      </c>
      <c r="Q1622" s="2">
        <f t="shared" si="175"/>
        <v>473.75</v>
      </c>
      <c r="R1622" s="2">
        <v>152.8499985</v>
      </c>
      <c r="S1622" s="2">
        <f t="shared" si="179"/>
        <v>320.90000150000003</v>
      </c>
      <c r="T1622" s="2">
        <f t="shared" si="180"/>
        <v>30.5699997</v>
      </c>
      <c r="U1622" t="str">
        <f t="shared" si="181"/>
        <v>Jul</v>
      </c>
    </row>
    <row r="1623" spans="1:21" x14ac:dyDescent="0.3">
      <c r="A1623">
        <v>75795</v>
      </c>
      <c r="B1623" s="1">
        <v>43309</v>
      </c>
      <c r="C1623" s="1" t="str">
        <f t="shared" si="176"/>
        <v>28-Jul-18</v>
      </c>
      <c r="D1623" s="1" t="str">
        <f t="shared" si="177"/>
        <v>Saturday</v>
      </c>
      <c r="E1623" s="1" t="str">
        <f t="shared" si="178"/>
        <v>Weekend</v>
      </c>
      <c r="F1623">
        <v>19348</v>
      </c>
      <c r="G1623" t="s">
        <v>960</v>
      </c>
      <c r="H1623" t="s">
        <v>795</v>
      </c>
      <c r="I1623" t="s">
        <v>2</v>
      </c>
      <c r="J1623" t="s">
        <v>3</v>
      </c>
      <c r="K1623" t="s">
        <v>4</v>
      </c>
      <c r="L1623" t="s">
        <v>13</v>
      </c>
      <c r="M1623">
        <v>1360</v>
      </c>
      <c r="N1623" t="s">
        <v>14</v>
      </c>
      <c r="O1623" s="2">
        <v>370</v>
      </c>
      <c r="P1623" s="2">
        <v>1</v>
      </c>
      <c r="Q1623" s="2">
        <f t="shared" si="175"/>
        <v>370</v>
      </c>
      <c r="R1623" s="2">
        <v>249.0899963</v>
      </c>
      <c r="S1623" s="2">
        <f t="shared" si="179"/>
        <v>120.9100037</v>
      </c>
      <c r="T1623" s="2">
        <f t="shared" si="180"/>
        <v>249.0899963</v>
      </c>
      <c r="U1623" t="str">
        <f t="shared" si="181"/>
        <v>Jul</v>
      </c>
    </row>
    <row r="1624" spans="1:21" x14ac:dyDescent="0.3">
      <c r="A1624">
        <v>48565</v>
      </c>
      <c r="B1624" s="1">
        <v>43308</v>
      </c>
      <c r="C1624" s="1" t="str">
        <f t="shared" si="176"/>
        <v>27-Jul-18</v>
      </c>
      <c r="D1624" s="1" t="str">
        <f t="shared" si="177"/>
        <v>Friday</v>
      </c>
      <c r="E1624" s="1" t="str">
        <f t="shared" si="178"/>
        <v>Weekday</v>
      </c>
      <c r="F1624">
        <v>3441</v>
      </c>
      <c r="G1624" t="s">
        <v>371</v>
      </c>
      <c r="H1624" t="s">
        <v>608</v>
      </c>
      <c r="I1624" t="s">
        <v>2</v>
      </c>
      <c r="J1624" t="s">
        <v>3</v>
      </c>
      <c r="K1624" t="s">
        <v>4</v>
      </c>
      <c r="L1624" t="s">
        <v>85</v>
      </c>
      <c r="M1624">
        <v>502</v>
      </c>
      <c r="N1624" t="s">
        <v>65</v>
      </c>
      <c r="O1624" s="2">
        <v>65</v>
      </c>
      <c r="P1624" s="2">
        <v>5</v>
      </c>
      <c r="Q1624" s="2">
        <f t="shared" si="175"/>
        <v>325</v>
      </c>
      <c r="R1624" s="2">
        <v>167.99999235000001</v>
      </c>
      <c r="S1624" s="2">
        <f t="shared" si="179"/>
        <v>157.00000764999999</v>
      </c>
      <c r="T1624" s="2">
        <f t="shared" si="180"/>
        <v>33.599998470000003</v>
      </c>
      <c r="U1624" t="str">
        <f t="shared" si="181"/>
        <v>Jul</v>
      </c>
    </row>
    <row r="1625" spans="1:21" x14ac:dyDescent="0.3">
      <c r="A1625">
        <v>75796</v>
      </c>
      <c r="B1625" s="1">
        <v>43308</v>
      </c>
      <c r="C1625" s="1" t="str">
        <f t="shared" si="176"/>
        <v>27-Jul-18</v>
      </c>
      <c r="D1625" s="1" t="str">
        <f t="shared" si="177"/>
        <v>Friday</v>
      </c>
      <c r="E1625" s="1" t="str">
        <f t="shared" si="178"/>
        <v>Weekday</v>
      </c>
      <c r="F1625">
        <v>19349</v>
      </c>
      <c r="G1625" t="s">
        <v>871</v>
      </c>
      <c r="H1625" t="s">
        <v>431</v>
      </c>
      <c r="I1625" t="s">
        <v>2</v>
      </c>
      <c r="J1625" t="s">
        <v>3</v>
      </c>
      <c r="K1625" t="s">
        <v>4</v>
      </c>
      <c r="L1625" t="s">
        <v>13</v>
      </c>
      <c r="M1625">
        <v>1360</v>
      </c>
      <c r="N1625" t="s">
        <v>14</v>
      </c>
      <c r="O1625" s="2">
        <v>370</v>
      </c>
      <c r="P1625" s="2">
        <v>1</v>
      </c>
      <c r="Q1625" s="2">
        <f t="shared" si="175"/>
        <v>370</v>
      </c>
      <c r="R1625" s="2">
        <v>249.0899963</v>
      </c>
      <c r="S1625" s="2">
        <f t="shared" si="179"/>
        <v>120.9100037</v>
      </c>
      <c r="T1625" s="2">
        <f t="shared" si="180"/>
        <v>249.0899963</v>
      </c>
      <c r="U1625" t="str">
        <f t="shared" si="181"/>
        <v>Jul</v>
      </c>
    </row>
    <row r="1626" spans="1:21" x14ac:dyDescent="0.3">
      <c r="A1626">
        <v>27005</v>
      </c>
      <c r="B1626" s="1">
        <v>43307</v>
      </c>
      <c r="C1626" s="1" t="str">
        <f t="shared" si="176"/>
        <v>26-Jul-18</v>
      </c>
      <c r="D1626" s="1" t="str">
        <f t="shared" si="177"/>
        <v>Thursday</v>
      </c>
      <c r="E1626" s="1" t="str">
        <f t="shared" si="178"/>
        <v>Weekday</v>
      </c>
      <c r="F1626">
        <v>11357</v>
      </c>
      <c r="G1626" t="s">
        <v>7</v>
      </c>
      <c r="H1626" t="s">
        <v>183</v>
      </c>
      <c r="I1626" t="s">
        <v>2</v>
      </c>
      <c r="J1626" t="s">
        <v>3</v>
      </c>
      <c r="K1626" t="s">
        <v>44</v>
      </c>
      <c r="L1626" t="s">
        <v>85</v>
      </c>
      <c r="M1626">
        <v>502</v>
      </c>
      <c r="N1626" t="s">
        <v>65</v>
      </c>
      <c r="O1626" s="2">
        <v>65</v>
      </c>
      <c r="P1626" s="2">
        <v>2</v>
      </c>
      <c r="Q1626" s="2">
        <f t="shared" si="175"/>
        <v>130</v>
      </c>
      <c r="R1626" s="2">
        <v>67.199996940000005</v>
      </c>
      <c r="S1626" s="2">
        <f t="shared" si="179"/>
        <v>62.800003059999995</v>
      </c>
      <c r="T1626" s="2">
        <f t="shared" si="180"/>
        <v>33.599998470000003</v>
      </c>
      <c r="U1626" t="str">
        <f t="shared" si="181"/>
        <v>Jul</v>
      </c>
    </row>
    <row r="1627" spans="1:21" x14ac:dyDescent="0.3">
      <c r="A1627">
        <v>37718</v>
      </c>
      <c r="B1627" s="1">
        <v>43306</v>
      </c>
      <c r="C1627" s="1" t="str">
        <f t="shared" si="176"/>
        <v>25-Jul-18</v>
      </c>
      <c r="D1627" s="1" t="str">
        <f t="shared" si="177"/>
        <v>Wednesday</v>
      </c>
      <c r="E1627" s="1" t="str">
        <f t="shared" si="178"/>
        <v>Weekday</v>
      </c>
      <c r="F1627">
        <v>1627</v>
      </c>
      <c r="G1627" t="s">
        <v>961</v>
      </c>
      <c r="H1627" t="s">
        <v>30</v>
      </c>
      <c r="I1627" t="s">
        <v>27</v>
      </c>
      <c r="J1627" t="s">
        <v>28</v>
      </c>
      <c r="K1627" t="s">
        <v>44</v>
      </c>
      <c r="L1627" t="s">
        <v>57</v>
      </c>
      <c r="M1627">
        <v>191</v>
      </c>
      <c r="N1627" t="s">
        <v>65</v>
      </c>
      <c r="O1627" s="2">
        <v>85</v>
      </c>
      <c r="P1627" s="2">
        <v>5</v>
      </c>
      <c r="Q1627" s="2">
        <f t="shared" si="175"/>
        <v>425</v>
      </c>
      <c r="R1627" s="2">
        <v>273.89999399999999</v>
      </c>
      <c r="S1627" s="2">
        <f t="shared" si="179"/>
        <v>151.10000600000001</v>
      </c>
      <c r="T1627" s="2">
        <f t="shared" si="180"/>
        <v>54.779998800000001</v>
      </c>
      <c r="U1627" t="str">
        <f t="shared" si="181"/>
        <v>Jul</v>
      </c>
    </row>
    <row r="1628" spans="1:21" x14ac:dyDescent="0.3">
      <c r="A1628">
        <v>31018</v>
      </c>
      <c r="B1628" s="1">
        <v>43306</v>
      </c>
      <c r="C1628" s="1" t="str">
        <f t="shared" si="176"/>
        <v>25-Jul-18</v>
      </c>
      <c r="D1628" s="1" t="str">
        <f t="shared" si="177"/>
        <v>Wednesday</v>
      </c>
      <c r="E1628" s="1" t="str">
        <f t="shared" si="178"/>
        <v>Weekday</v>
      </c>
      <c r="F1628">
        <v>4627</v>
      </c>
      <c r="G1628" t="s">
        <v>939</v>
      </c>
      <c r="H1628" t="s">
        <v>962</v>
      </c>
      <c r="I1628" t="s">
        <v>2</v>
      </c>
      <c r="J1628" t="s">
        <v>3</v>
      </c>
      <c r="K1628" t="s">
        <v>44</v>
      </c>
      <c r="L1628" t="s">
        <v>85</v>
      </c>
      <c r="M1628">
        <v>502</v>
      </c>
      <c r="N1628" t="s">
        <v>65</v>
      </c>
      <c r="O1628" s="2">
        <v>65</v>
      </c>
      <c r="P1628" s="2">
        <v>2</v>
      </c>
      <c r="Q1628" s="2">
        <f t="shared" si="175"/>
        <v>130</v>
      </c>
      <c r="R1628" s="2">
        <v>67.199996940000005</v>
      </c>
      <c r="S1628" s="2">
        <f t="shared" si="179"/>
        <v>62.800003059999995</v>
      </c>
      <c r="T1628" s="2">
        <f t="shared" si="180"/>
        <v>33.599998470000003</v>
      </c>
      <c r="U1628" t="str">
        <f t="shared" si="181"/>
        <v>Jul</v>
      </c>
    </row>
    <row r="1629" spans="1:21" x14ac:dyDescent="0.3">
      <c r="A1629">
        <v>30728</v>
      </c>
      <c r="B1629" s="1">
        <v>43305</v>
      </c>
      <c r="C1629" s="1" t="str">
        <f t="shared" si="176"/>
        <v>24-Jul-18</v>
      </c>
      <c r="D1629" s="1" t="str">
        <f t="shared" si="177"/>
        <v>Tuesday</v>
      </c>
      <c r="E1629" s="1" t="str">
        <f t="shared" si="178"/>
        <v>Weekday</v>
      </c>
      <c r="F1629">
        <v>7948</v>
      </c>
      <c r="G1629" t="s">
        <v>963</v>
      </c>
      <c r="H1629" t="s">
        <v>30</v>
      </c>
      <c r="I1629" t="s">
        <v>27</v>
      </c>
      <c r="J1629" t="s">
        <v>28</v>
      </c>
      <c r="K1629" t="s">
        <v>44</v>
      </c>
      <c r="L1629" t="s">
        <v>109</v>
      </c>
      <c r="M1629">
        <v>627</v>
      </c>
      <c r="N1629" t="s">
        <v>6</v>
      </c>
      <c r="O1629" s="2">
        <v>165</v>
      </c>
      <c r="P1629" s="2">
        <v>5</v>
      </c>
      <c r="Q1629" s="2">
        <f t="shared" si="175"/>
        <v>825</v>
      </c>
      <c r="R1629" s="2">
        <v>613.65001700000005</v>
      </c>
      <c r="S1629" s="2">
        <f t="shared" si="179"/>
        <v>211.34998299999995</v>
      </c>
      <c r="T1629" s="2">
        <f t="shared" si="180"/>
        <v>122.73000340000002</v>
      </c>
      <c r="U1629" t="str">
        <f t="shared" si="181"/>
        <v>Jul</v>
      </c>
    </row>
    <row r="1630" spans="1:21" x14ac:dyDescent="0.3">
      <c r="A1630">
        <v>30713</v>
      </c>
      <c r="B1630" s="1">
        <v>43305</v>
      </c>
      <c r="C1630" s="1" t="str">
        <f t="shared" si="176"/>
        <v>24-Jul-18</v>
      </c>
      <c r="D1630" s="1" t="str">
        <f t="shared" si="177"/>
        <v>Tuesday</v>
      </c>
      <c r="E1630" s="1" t="str">
        <f t="shared" si="178"/>
        <v>Weekday</v>
      </c>
      <c r="F1630">
        <v>1801</v>
      </c>
      <c r="G1630" t="s">
        <v>417</v>
      </c>
      <c r="H1630" t="s">
        <v>964</v>
      </c>
      <c r="I1630" t="s">
        <v>2</v>
      </c>
      <c r="J1630" t="s">
        <v>3</v>
      </c>
      <c r="K1630" t="s">
        <v>44</v>
      </c>
      <c r="L1630" t="s">
        <v>109</v>
      </c>
      <c r="M1630">
        <v>627</v>
      </c>
      <c r="N1630" t="s">
        <v>6</v>
      </c>
      <c r="O1630" s="2">
        <v>165</v>
      </c>
      <c r="P1630" s="2">
        <v>2</v>
      </c>
      <c r="Q1630" s="2">
        <f t="shared" si="175"/>
        <v>330</v>
      </c>
      <c r="R1630" s="2">
        <v>245.4600068</v>
      </c>
      <c r="S1630" s="2">
        <f t="shared" si="179"/>
        <v>84.539993199999998</v>
      </c>
      <c r="T1630" s="2">
        <f t="shared" si="180"/>
        <v>122.7300034</v>
      </c>
      <c r="U1630" t="str">
        <f t="shared" si="181"/>
        <v>Jul</v>
      </c>
    </row>
    <row r="1631" spans="1:21" x14ac:dyDescent="0.3">
      <c r="A1631">
        <v>37945</v>
      </c>
      <c r="B1631" s="1">
        <v>43298</v>
      </c>
      <c r="C1631" s="1" t="str">
        <f t="shared" si="176"/>
        <v>17-Jul-18</v>
      </c>
      <c r="D1631" s="1" t="str">
        <f t="shared" si="177"/>
        <v>Tuesday</v>
      </c>
      <c r="E1631" s="1" t="str">
        <f t="shared" si="178"/>
        <v>Weekday</v>
      </c>
      <c r="F1631">
        <v>9197</v>
      </c>
      <c r="G1631" t="s">
        <v>965</v>
      </c>
      <c r="H1631" t="s">
        <v>30</v>
      </c>
      <c r="I1631" t="s">
        <v>27</v>
      </c>
      <c r="J1631" t="s">
        <v>28</v>
      </c>
      <c r="K1631" t="s">
        <v>44</v>
      </c>
      <c r="L1631" t="s">
        <v>85</v>
      </c>
      <c r="M1631">
        <v>502</v>
      </c>
      <c r="N1631" t="s">
        <v>65</v>
      </c>
      <c r="O1631" s="2">
        <v>65</v>
      </c>
      <c r="P1631" s="2">
        <v>5</v>
      </c>
      <c r="Q1631" s="2">
        <f t="shared" si="175"/>
        <v>325</v>
      </c>
      <c r="R1631" s="2">
        <v>167.99999235000001</v>
      </c>
      <c r="S1631" s="2">
        <f t="shared" si="179"/>
        <v>157.00000764999999</v>
      </c>
      <c r="T1631" s="2">
        <f t="shared" si="180"/>
        <v>33.599998470000003</v>
      </c>
      <c r="U1631" t="str">
        <f t="shared" si="181"/>
        <v>Jul</v>
      </c>
    </row>
    <row r="1632" spans="1:21" x14ac:dyDescent="0.3">
      <c r="A1632">
        <v>39300</v>
      </c>
      <c r="B1632" s="1">
        <v>43298</v>
      </c>
      <c r="C1632" s="1" t="str">
        <f t="shared" si="176"/>
        <v>17-Jul-18</v>
      </c>
      <c r="D1632" s="1" t="str">
        <f t="shared" si="177"/>
        <v>Tuesday</v>
      </c>
      <c r="E1632" s="1" t="str">
        <f t="shared" si="178"/>
        <v>Weekday</v>
      </c>
      <c r="F1632">
        <v>11999</v>
      </c>
      <c r="G1632" t="s">
        <v>7</v>
      </c>
      <c r="H1632" t="s">
        <v>30</v>
      </c>
      <c r="I1632" t="s">
        <v>27</v>
      </c>
      <c r="J1632" t="s">
        <v>28</v>
      </c>
      <c r="K1632" t="s">
        <v>44</v>
      </c>
      <c r="L1632" t="s">
        <v>57</v>
      </c>
      <c r="M1632">
        <v>191</v>
      </c>
      <c r="N1632" t="s">
        <v>65</v>
      </c>
      <c r="O1632" s="2">
        <v>85</v>
      </c>
      <c r="P1632" s="2">
        <v>5</v>
      </c>
      <c r="Q1632" s="2">
        <f t="shared" si="175"/>
        <v>425</v>
      </c>
      <c r="R1632" s="2">
        <v>273.89999399999999</v>
      </c>
      <c r="S1632" s="2">
        <f t="shared" si="179"/>
        <v>151.10000600000001</v>
      </c>
      <c r="T1632" s="2">
        <f t="shared" si="180"/>
        <v>54.779998800000001</v>
      </c>
      <c r="U1632" t="str">
        <f t="shared" si="181"/>
        <v>Jul</v>
      </c>
    </row>
    <row r="1633" spans="1:21" x14ac:dyDescent="0.3">
      <c r="A1633">
        <v>25433</v>
      </c>
      <c r="B1633" s="1">
        <v>43297</v>
      </c>
      <c r="C1633" s="1" t="str">
        <f t="shared" si="176"/>
        <v>16-Jul-18</v>
      </c>
      <c r="D1633" s="1" t="str">
        <f t="shared" si="177"/>
        <v>Monday</v>
      </c>
      <c r="E1633" s="1" t="str">
        <f t="shared" si="178"/>
        <v>Weekday</v>
      </c>
      <c r="F1633">
        <v>1868</v>
      </c>
      <c r="G1633" t="s">
        <v>537</v>
      </c>
      <c r="H1633" t="s">
        <v>966</v>
      </c>
      <c r="I1633" t="s">
        <v>2</v>
      </c>
      <c r="J1633" t="s">
        <v>3</v>
      </c>
      <c r="K1633" t="s">
        <v>4</v>
      </c>
      <c r="L1633" t="s">
        <v>9</v>
      </c>
      <c r="M1633">
        <v>403</v>
      </c>
      <c r="N1633" t="s">
        <v>10</v>
      </c>
      <c r="O1633" s="2">
        <v>133.37</v>
      </c>
      <c r="P1633" s="2">
        <v>1</v>
      </c>
      <c r="Q1633" s="2">
        <f t="shared" si="175"/>
        <v>133.37</v>
      </c>
      <c r="R1633" s="2">
        <v>84.590000149999995</v>
      </c>
      <c r="S1633" s="2">
        <f t="shared" si="179"/>
        <v>48.77999985000001</v>
      </c>
      <c r="T1633" s="2">
        <f t="shared" si="180"/>
        <v>84.590000149999995</v>
      </c>
      <c r="U1633" t="str">
        <f t="shared" si="181"/>
        <v>Jul</v>
      </c>
    </row>
    <row r="1634" spans="1:21" x14ac:dyDescent="0.3">
      <c r="A1634">
        <v>38411</v>
      </c>
      <c r="B1634" s="1">
        <v>43296</v>
      </c>
      <c r="C1634" s="1" t="str">
        <f t="shared" si="176"/>
        <v>15-Jul-18</v>
      </c>
      <c r="D1634" s="1" t="str">
        <f t="shared" si="177"/>
        <v>Sunday</v>
      </c>
      <c r="E1634" s="1" t="str">
        <f t="shared" si="178"/>
        <v>Weekend</v>
      </c>
      <c r="F1634">
        <v>8205</v>
      </c>
      <c r="G1634" t="s">
        <v>812</v>
      </c>
      <c r="H1634" t="s">
        <v>30</v>
      </c>
      <c r="I1634" t="s">
        <v>27</v>
      </c>
      <c r="J1634" t="s">
        <v>28</v>
      </c>
      <c r="K1634" t="s">
        <v>44</v>
      </c>
      <c r="L1634" t="s">
        <v>42</v>
      </c>
      <c r="M1634">
        <v>365</v>
      </c>
      <c r="N1634" t="s">
        <v>10</v>
      </c>
      <c r="O1634" s="2">
        <v>94.75</v>
      </c>
      <c r="P1634" s="2">
        <v>5</v>
      </c>
      <c r="Q1634" s="2">
        <f t="shared" si="175"/>
        <v>473.75</v>
      </c>
      <c r="R1634" s="2">
        <v>152.8499985</v>
      </c>
      <c r="S1634" s="2">
        <f t="shared" si="179"/>
        <v>320.90000150000003</v>
      </c>
      <c r="T1634" s="2">
        <f t="shared" si="180"/>
        <v>30.5699997</v>
      </c>
      <c r="U1634" t="str">
        <f t="shared" si="181"/>
        <v>Jul</v>
      </c>
    </row>
    <row r="1635" spans="1:21" x14ac:dyDescent="0.3">
      <c r="A1635">
        <v>32224</v>
      </c>
      <c r="B1635" s="1">
        <v>43295</v>
      </c>
      <c r="C1635" s="1" t="str">
        <f t="shared" si="176"/>
        <v>14-Jul-18</v>
      </c>
      <c r="D1635" s="1" t="str">
        <f t="shared" si="177"/>
        <v>Saturday</v>
      </c>
      <c r="E1635" s="1" t="str">
        <f t="shared" si="178"/>
        <v>Weekend</v>
      </c>
      <c r="F1635">
        <v>8481</v>
      </c>
      <c r="G1635" t="s">
        <v>7</v>
      </c>
      <c r="H1635" t="s">
        <v>30</v>
      </c>
      <c r="I1635" t="s">
        <v>27</v>
      </c>
      <c r="J1635" t="s">
        <v>28</v>
      </c>
      <c r="K1635" t="s">
        <v>44</v>
      </c>
      <c r="L1635" t="s">
        <v>42</v>
      </c>
      <c r="M1635">
        <v>365</v>
      </c>
      <c r="N1635" t="s">
        <v>10</v>
      </c>
      <c r="O1635" s="2">
        <v>94.75</v>
      </c>
      <c r="P1635" s="2">
        <v>5</v>
      </c>
      <c r="Q1635" s="2">
        <f t="shared" si="175"/>
        <v>473.75</v>
      </c>
      <c r="R1635" s="2">
        <v>152.8499985</v>
      </c>
      <c r="S1635" s="2">
        <f t="shared" si="179"/>
        <v>320.90000150000003</v>
      </c>
      <c r="T1635" s="2">
        <f t="shared" si="180"/>
        <v>30.5699997</v>
      </c>
      <c r="U1635" t="str">
        <f t="shared" si="181"/>
        <v>Jul</v>
      </c>
    </row>
    <row r="1636" spans="1:21" x14ac:dyDescent="0.3">
      <c r="A1636">
        <v>44721</v>
      </c>
      <c r="B1636" s="1">
        <v>43292</v>
      </c>
      <c r="C1636" s="1" t="str">
        <f t="shared" si="176"/>
        <v>11-Jul-18</v>
      </c>
      <c r="D1636" s="1" t="str">
        <f t="shared" si="177"/>
        <v>Wednesday</v>
      </c>
      <c r="E1636" s="1" t="str">
        <f t="shared" si="178"/>
        <v>Weekday</v>
      </c>
      <c r="F1636">
        <v>9854</v>
      </c>
      <c r="G1636" t="s">
        <v>7</v>
      </c>
      <c r="H1636" t="s">
        <v>84</v>
      </c>
      <c r="I1636" t="s">
        <v>27</v>
      </c>
      <c r="J1636" t="s">
        <v>3</v>
      </c>
      <c r="K1636" t="s">
        <v>4</v>
      </c>
      <c r="L1636" t="s">
        <v>57</v>
      </c>
      <c r="M1636">
        <v>191</v>
      </c>
      <c r="N1636" t="s">
        <v>65</v>
      </c>
      <c r="O1636" s="2">
        <v>85</v>
      </c>
      <c r="P1636" s="2">
        <v>1</v>
      </c>
      <c r="Q1636" s="2">
        <f t="shared" si="175"/>
        <v>85</v>
      </c>
      <c r="R1636" s="2">
        <v>54.779998800000001</v>
      </c>
      <c r="S1636" s="2">
        <f t="shared" si="179"/>
        <v>30.220001199999999</v>
      </c>
      <c r="T1636" s="2">
        <f t="shared" si="180"/>
        <v>54.779998800000001</v>
      </c>
      <c r="U1636" t="str">
        <f t="shared" si="181"/>
        <v>Jul</v>
      </c>
    </row>
    <row r="1637" spans="1:21" x14ac:dyDescent="0.3">
      <c r="A1637">
        <v>46955</v>
      </c>
      <c r="B1637" s="1">
        <v>43292</v>
      </c>
      <c r="C1637" s="1" t="str">
        <f t="shared" si="176"/>
        <v>11-Jul-18</v>
      </c>
      <c r="D1637" s="1" t="str">
        <f t="shared" si="177"/>
        <v>Wednesday</v>
      </c>
      <c r="E1637" s="1" t="str">
        <f t="shared" si="178"/>
        <v>Weekday</v>
      </c>
      <c r="F1637">
        <v>11636</v>
      </c>
      <c r="G1637" t="s">
        <v>415</v>
      </c>
      <c r="H1637" t="s">
        <v>18</v>
      </c>
      <c r="I1637" t="s">
        <v>2</v>
      </c>
      <c r="J1637" t="s">
        <v>3</v>
      </c>
      <c r="K1637" t="s">
        <v>4</v>
      </c>
      <c r="L1637" t="s">
        <v>57</v>
      </c>
      <c r="M1637">
        <v>191</v>
      </c>
      <c r="N1637" t="s">
        <v>65</v>
      </c>
      <c r="O1637" s="2">
        <v>85</v>
      </c>
      <c r="P1637" s="2">
        <v>5</v>
      </c>
      <c r="Q1637" s="2">
        <f t="shared" si="175"/>
        <v>425</v>
      </c>
      <c r="R1637" s="2">
        <v>273.89999399999999</v>
      </c>
      <c r="S1637" s="2">
        <f t="shared" si="179"/>
        <v>151.10000600000001</v>
      </c>
      <c r="T1637" s="2">
        <f t="shared" si="180"/>
        <v>54.779998800000001</v>
      </c>
      <c r="U1637" t="str">
        <f t="shared" si="181"/>
        <v>Jul</v>
      </c>
    </row>
    <row r="1638" spans="1:21" x14ac:dyDescent="0.3">
      <c r="A1638">
        <v>47752</v>
      </c>
      <c r="B1638" s="1">
        <v>43289</v>
      </c>
      <c r="C1638" s="1" t="str">
        <f t="shared" si="176"/>
        <v>08-Jul-18</v>
      </c>
      <c r="D1638" s="1" t="str">
        <f t="shared" si="177"/>
        <v>Sunday</v>
      </c>
      <c r="E1638" s="1" t="str">
        <f t="shared" si="178"/>
        <v>Weekend</v>
      </c>
      <c r="F1638">
        <v>9114</v>
      </c>
      <c r="G1638" t="s">
        <v>7</v>
      </c>
      <c r="H1638" t="s">
        <v>84</v>
      </c>
      <c r="I1638" t="s">
        <v>27</v>
      </c>
      <c r="J1638" t="s">
        <v>3</v>
      </c>
      <c r="K1638" t="s">
        <v>4</v>
      </c>
      <c r="L1638" t="s">
        <v>85</v>
      </c>
      <c r="M1638">
        <v>502</v>
      </c>
      <c r="N1638" t="s">
        <v>65</v>
      </c>
      <c r="O1638" s="2">
        <v>65</v>
      </c>
      <c r="P1638" s="2">
        <v>2</v>
      </c>
      <c r="Q1638" s="2">
        <f t="shared" si="175"/>
        <v>130</v>
      </c>
      <c r="R1638" s="2">
        <v>67.199996940000005</v>
      </c>
      <c r="S1638" s="2">
        <f t="shared" si="179"/>
        <v>62.800003059999995</v>
      </c>
      <c r="T1638" s="2">
        <f t="shared" si="180"/>
        <v>33.599998470000003</v>
      </c>
      <c r="U1638" t="str">
        <f t="shared" si="181"/>
        <v>Jul</v>
      </c>
    </row>
    <row r="1639" spans="1:21" x14ac:dyDescent="0.3">
      <c r="A1639">
        <v>44148</v>
      </c>
      <c r="B1639" s="1">
        <v>43287</v>
      </c>
      <c r="C1639" s="1" t="str">
        <f t="shared" si="176"/>
        <v>06-Jul-18</v>
      </c>
      <c r="D1639" s="1" t="str">
        <f t="shared" si="177"/>
        <v>Friday</v>
      </c>
      <c r="E1639" s="1" t="str">
        <f t="shared" si="178"/>
        <v>Weekday</v>
      </c>
      <c r="F1639">
        <v>5887</v>
      </c>
      <c r="G1639" t="s">
        <v>967</v>
      </c>
      <c r="H1639" t="s">
        <v>30</v>
      </c>
      <c r="I1639" t="s">
        <v>27</v>
      </c>
      <c r="J1639" t="s">
        <v>28</v>
      </c>
      <c r="K1639" t="s">
        <v>4</v>
      </c>
      <c r="L1639" t="s">
        <v>9</v>
      </c>
      <c r="M1639">
        <v>403</v>
      </c>
      <c r="N1639" t="s">
        <v>10</v>
      </c>
      <c r="O1639" s="2">
        <v>133.37</v>
      </c>
      <c r="P1639" s="2">
        <v>1</v>
      </c>
      <c r="Q1639" s="2">
        <f t="shared" si="175"/>
        <v>133.37</v>
      </c>
      <c r="R1639" s="2">
        <v>84.590000149999995</v>
      </c>
      <c r="S1639" s="2">
        <f t="shared" si="179"/>
        <v>48.77999985000001</v>
      </c>
      <c r="T1639" s="2">
        <f t="shared" si="180"/>
        <v>84.590000149999995</v>
      </c>
      <c r="U1639" t="str">
        <f t="shared" si="181"/>
        <v>Jul</v>
      </c>
    </row>
    <row r="1640" spans="1:21" x14ac:dyDescent="0.3">
      <c r="A1640">
        <v>38598</v>
      </c>
      <c r="B1640" s="1">
        <v>43284</v>
      </c>
      <c r="C1640" s="1" t="str">
        <f t="shared" si="176"/>
        <v>03-Jul-18</v>
      </c>
      <c r="D1640" s="1" t="str">
        <f t="shared" si="177"/>
        <v>Tuesday</v>
      </c>
      <c r="E1640" s="1" t="str">
        <f t="shared" si="178"/>
        <v>Weekday</v>
      </c>
      <c r="F1640">
        <v>11018</v>
      </c>
      <c r="G1640" t="s">
        <v>7</v>
      </c>
      <c r="H1640" t="s">
        <v>921</v>
      </c>
      <c r="I1640" t="s">
        <v>2</v>
      </c>
      <c r="J1640" t="s">
        <v>3</v>
      </c>
      <c r="K1640" t="s">
        <v>44</v>
      </c>
      <c r="L1640" t="s">
        <v>45</v>
      </c>
      <c r="M1640">
        <v>893</v>
      </c>
      <c r="N1640" t="s">
        <v>6</v>
      </c>
      <c r="O1640" s="2">
        <v>52.99</v>
      </c>
      <c r="P1640" s="2">
        <v>3</v>
      </c>
      <c r="Q1640" s="2">
        <f t="shared" si="175"/>
        <v>158.97</v>
      </c>
      <c r="R1640" s="2">
        <v>109.10999679</v>
      </c>
      <c r="S1640" s="2">
        <f t="shared" si="179"/>
        <v>49.860003210000002</v>
      </c>
      <c r="T1640" s="2">
        <f t="shared" si="180"/>
        <v>36.369998930000001</v>
      </c>
      <c r="U1640" t="str">
        <f t="shared" si="181"/>
        <v>Jul</v>
      </c>
    </row>
    <row r="1641" spans="1:21" x14ac:dyDescent="0.3">
      <c r="A1641">
        <v>41901</v>
      </c>
      <c r="B1641" s="1">
        <v>43284</v>
      </c>
      <c r="C1641" s="1" t="str">
        <f t="shared" si="176"/>
        <v>03-Jul-18</v>
      </c>
      <c r="D1641" s="1" t="str">
        <f t="shared" si="177"/>
        <v>Tuesday</v>
      </c>
      <c r="E1641" s="1" t="str">
        <f t="shared" si="178"/>
        <v>Weekday</v>
      </c>
      <c r="F1641">
        <v>474</v>
      </c>
      <c r="G1641" t="s">
        <v>968</v>
      </c>
      <c r="H1641" t="s">
        <v>452</v>
      </c>
      <c r="I1641" t="s">
        <v>2</v>
      </c>
      <c r="J1641" t="s">
        <v>3</v>
      </c>
      <c r="K1641" t="s">
        <v>44</v>
      </c>
      <c r="L1641" t="s">
        <v>251</v>
      </c>
      <c r="M1641">
        <v>905</v>
      </c>
      <c r="N1641" t="s">
        <v>6</v>
      </c>
      <c r="O1641" s="2">
        <v>52.99</v>
      </c>
      <c r="P1641" s="2">
        <v>4</v>
      </c>
      <c r="Q1641" s="2">
        <f t="shared" si="175"/>
        <v>211.96</v>
      </c>
      <c r="R1641" s="2">
        <v>143.44000244</v>
      </c>
      <c r="S1641" s="2">
        <f t="shared" si="179"/>
        <v>68.519997560000007</v>
      </c>
      <c r="T1641" s="2">
        <f t="shared" si="180"/>
        <v>35.86000061</v>
      </c>
      <c r="U1641" t="str">
        <f t="shared" si="181"/>
        <v>Jul</v>
      </c>
    </row>
    <row r="1642" spans="1:21" x14ac:dyDescent="0.3">
      <c r="A1642">
        <v>31410</v>
      </c>
      <c r="B1642" s="1">
        <v>43282</v>
      </c>
      <c r="C1642" s="1" t="str">
        <f t="shared" si="176"/>
        <v>01-Jul-18</v>
      </c>
      <c r="D1642" s="1" t="str">
        <f t="shared" si="177"/>
        <v>Sunday</v>
      </c>
      <c r="E1642" s="1" t="str">
        <f t="shared" si="178"/>
        <v>Weekend</v>
      </c>
      <c r="F1642">
        <v>2233</v>
      </c>
      <c r="G1642" t="s">
        <v>969</v>
      </c>
      <c r="H1642" t="s">
        <v>30</v>
      </c>
      <c r="I1642" t="s">
        <v>27</v>
      </c>
      <c r="J1642" t="s">
        <v>28</v>
      </c>
      <c r="K1642" t="s">
        <v>44</v>
      </c>
      <c r="L1642" t="s">
        <v>109</v>
      </c>
      <c r="M1642">
        <v>627</v>
      </c>
      <c r="N1642" t="s">
        <v>6</v>
      </c>
      <c r="O1642" s="2">
        <v>165</v>
      </c>
      <c r="P1642" s="2">
        <v>5</v>
      </c>
      <c r="Q1642" s="2">
        <f t="shared" si="175"/>
        <v>825</v>
      </c>
      <c r="R1642" s="2">
        <v>613.65001700000005</v>
      </c>
      <c r="S1642" s="2">
        <f t="shared" si="179"/>
        <v>211.34998299999995</v>
      </c>
      <c r="T1642" s="2">
        <f t="shared" si="180"/>
        <v>122.73000340000002</v>
      </c>
      <c r="U1642" t="str">
        <f t="shared" si="181"/>
        <v>Jul</v>
      </c>
    </row>
    <row r="1643" spans="1:21" x14ac:dyDescent="0.3">
      <c r="A1643">
        <v>48329</v>
      </c>
      <c r="B1643" s="1">
        <v>43282</v>
      </c>
      <c r="C1643" s="1" t="str">
        <f t="shared" si="176"/>
        <v>01-Jul-18</v>
      </c>
      <c r="D1643" s="1" t="str">
        <f t="shared" si="177"/>
        <v>Sunday</v>
      </c>
      <c r="E1643" s="1" t="str">
        <f t="shared" si="178"/>
        <v>Weekend</v>
      </c>
      <c r="F1643">
        <v>3636</v>
      </c>
      <c r="G1643" t="s">
        <v>7</v>
      </c>
      <c r="H1643" t="s">
        <v>30</v>
      </c>
      <c r="I1643" t="s">
        <v>27</v>
      </c>
      <c r="J1643" t="s">
        <v>28</v>
      </c>
      <c r="K1643" t="s">
        <v>29</v>
      </c>
      <c r="L1643" t="s">
        <v>57</v>
      </c>
      <c r="M1643">
        <v>191</v>
      </c>
      <c r="N1643" t="s">
        <v>65</v>
      </c>
      <c r="O1643" s="2">
        <v>85</v>
      </c>
      <c r="P1643" s="2">
        <v>1</v>
      </c>
      <c r="Q1643" s="2">
        <f t="shared" si="175"/>
        <v>85</v>
      </c>
      <c r="R1643" s="2">
        <v>54.779998800000001</v>
      </c>
      <c r="S1643" s="2">
        <f t="shared" si="179"/>
        <v>30.220001199999999</v>
      </c>
      <c r="T1643" s="2">
        <f t="shared" si="180"/>
        <v>54.779998800000001</v>
      </c>
      <c r="U1643" t="str">
        <f t="shared" si="181"/>
        <v>Jul</v>
      </c>
    </row>
    <row r="1644" spans="1:21" x14ac:dyDescent="0.3">
      <c r="A1644">
        <v>69890</v>
      </c>
      <c r="B1644" s="1">
        <v>43281</v>
      </c>
      <c r="C1644" s="1" t="str">
        <f t="shared" si="176"/>
        <v>30-Jun-18</v>
      </c>
      <c r="D1644" s="1" t="str">
        <f t="shared" si="177"/>
        <v>Saturday</v>
      </c>
      <c r="E1644" s="1" t="str">
        <f t="shared" si="178"/>
        <v>Weekend</v>
      </c>
      <c r="F1644">
        <v>13443</v>
      </c>
      <c r="G1644" t="s">
        <v>485</v>
      </c>
      <c r="H1644" t="s">
        <v>155</v>
      </c>
      <c r="I1644" t="s">
        <v>27</v>
      </c>
      <c r="J1644" t="s">
        <v>28</v>
      </c>
      <c r="K1644" t="s">
        <v>29</v>
      </c>
      <c r="L1644" t="s">
        <v>513</v>
      </c>
      <c r="M1644">
        <v>1349</v>
      </c>
      <c r="N1644" t="s">
        <v>14</v>
      </c>
      <c r="O1644" s="2">
        <v>99.98</v>
      </c>
      <c r="P1644" s="2">
        <v>1</v>
      </c>
      <c r="Q1644" s="2">
        <f t="shared" si="175"/>
        <v>99.98</v>
      </c>
      <c r="R1644" s="2">
        <v>76.830001800000005</v>
      </c>
      <c r="S1644" s="2">
        <f t="shared" si="179"/>
        <v>23.149998199999999</v>
      </c>
      <c r="T1644" s="2">
        <f t="shared" si="180"/>
        <v>76.830001800000005</v>
      </c>
      <c r="U1644" t="str">
        <f t="shared" si="181"/>
        <v>Jun</v>
      </c>
    </row>
    <row r="1645" spans="1:21" x14ac:dyDescent="0.3">
      <c r="A1645">
        <v>32462</v>
      </c>
      <c r="B1645" s="1">
        <v>43281</v>
      </c>
      <c r="C1645" s="1" t="str">
        <f t="shared" si="176"/>
        <v>30-Jun-18</v>
      </c>
      <c r="D1645" s="1" t="str">
        <f t="shared" si="177"/>
        <v>Saturday</v>
      </c>
      <c r="E1645" s="1" t="str">
        <f t="shared" si="178"/>
        <v>Weekend</v>
      </c>
      <c r="F1645">
        <v>4346</v>
      </c>
      <c r="G1645" t="s">
        <v>7</v>
      </c>
      <c r="H1645" t="s">
        <v>30</v>
      </c>
      <c r="I1645" t="s">
        <v>27</v>
      </c>
      <c r="J1645" t="s">
        <v>28</v>
      </c>
      <c r="K1645" t="s">
        <v>44</v>
      </c>
      <c r="L1645" t="s">
        <v>85</v>
      </c>
      <c r="M1645">
        <v>502</v>
      </c>
      <c r="N1645" t="s">
        <v>65</v>
      </c>
      <c r="O1645" s="2">
        <v>65</v>
      </c>
      <c r="P1645" s="2">
        <v>5</v>
      </c>
      <c r="Q1645" s="2">
        <f t="shared" si="175"/>
        <v>325</v>
      </c>
      <c r="R1645" s="2">
        <v>167.99999235000001</v>
      </c>
      <c r="S1645" s="2">
        <f t="shared" si="179"/>
        <v>157.00000764999999</v>
      </c>
      <c r="T1645" s="2">
        <f t="shared" si="180"/>
        <v>33.599998470000003</v>
      </c>
      <c r="U1645" t="str">
        <f t="shared" si="181"/>
        <v>Jun</v>
      </c>
    </row>
    <row r="1646" spans="1:21" x14ac:dyDescent="0.3">
      <c r="A1646">
        <v>40647</v>
      </c>
      <c r="B1646" s="1">
        <v>43280</v>
      </c>
      <c r="C1646" s="1" t="str">
        <f t="shared" si="176"/>
        <v>29-Jun-18</v>
      </c>
      <c r="D1646" s="1" t="str">
        <f t="shared" si="177"/>
        <v>Friday</v>
      </c>
      <c r="E1646" s="1" t="str">
        <f t="shared" si="178"/>
        <v>Weekday</v>
      </c>
      <c r="F1646">
        <v>3814</v>
      </c>
      <c r="G1646" t="s">
        <v>970</v>
      </c>
      <c r="H1646" t="s">
        <v>30</v>
      </c>
      <c r="I1646" t="s">
        <v>27</v>
      </c>
      <c r="J1646" t="s">
        <v>28</v>
      </c>
      <c r="K1646" t="s">
        <v>44</v>
      </c>
      <c r="L1646" t="s">
        <v>85</v>
      </c>
      <c r="M1646">
        <v>502</v>
      </c>
      <c r="N1646" t="s">
        <v>65</v>
      </c>
      <c r="O1646" s="2">
        <v>65</v>
      </c>
      <c r="P1646" s="2">
        <v>5</v>
      </c>
      <c r="Q1646" s="2">
        <f t="shared" si="175"/>
        <v>325</v>
      </c>
      <c r="R1646" s="2">
        <v>167.99999235000001</v>
      </c>
      <c r="S1646" s="2">
        <f t="shared" si="179"/>
        <v>157.00000764999999</v>
      </c>
      <c r="T1646" s="2">
        <f t="shared" si="180"/>
        <v>33.599998470000003</v>
      </c>
      <c r="U1646" t="str">
        <f t="shared" si="181"/>
        <v>Jun</v>
      </c>
    </row>
    <row r="1647" spans="1:21" x14ac:dyDescent="0.3">
      <c r="A1647">
        <v>50236</v>
      </c>
      <c r="B1647" s="1">
        <v>43280</v>
      </c>
      <c r="C1647" s="1" t="str">
        <f t="shared" si="176"/>
        <v>29-Jun-18</v>
      </c>
      <c r="D1647" s="1" t="str">
        <f t="shared" si="177"/>
        <v>Friday</v>
      </c>
      <c r="E1647" s="1" t="str">
        <f t="shared" si="178"/>
        <v>Weekday</v>
      </c>
      <c r="F1647">
        <v>10046</v>
      </c>
      <c r="G1647" t="s">
        <v>7</v>
      </c>
      <c r="H1647" t="s">
        <v>30</v>
      </c>
      <c r="I1647" t="s">
        <v>27</v>
      </c>
      <c r="J1647" t="s">
        <v>28</v>
      </c>
      <c r="K1647" t="s">
        <v>29</v>
      </c>
      <c r="L1647" t="s">
        <v>9</v>
      </c>
      <c r="M1647">
        <v>403</v>
      </c>
      <c r="N1647" t="s">
        <v>10</v>
      </c>
      <c r="O1647" s="2">
        <v>133.37</v>
      </c>
      <c r="P1647" s="2">
        <v>1</v>
      </c>
      <c r="Q1647" s="2">
        <f t="shared" si="175"/>
        <v>133.37</v>
      </c>
      <c r="R1647" s="2">
        <v>84.590000149999995</v>
      </c>
      <c r="S1647" s="2">
        <f t="shared" si="179"/>
        <v>48.77999985000001</v>
      </c>
      <c r="T1647" s="2">
        <f t="shared" si="180"/>
        <v>84.590000149999995</v>
      </c>
      <c r="U1647" t="str">
        <f t="shared" si="181"/>
        <v>Jun</v>
      </c>
    </row>
    <row r="1648" spans="1:21" x14ac:dyDescent="0.3">
      <c r="A1648">
        <v>37182</v>
      </c>
      <c r="B1648" s="1">
        <v>43279</v>
      </c>
      <c r="C1648" s="1" t="str">
        <f t="shared" si="176"/>
        <v>28-Jun-18</v>
      </c>
      <c r="D1648" s="1" t="str">
        <f t="shared" si="177"/>
        <v>Thursday</v>
      </c>
      <c r="E1648" s="1" t="str">
        <f t="shared" si="178"/>
        <v>Weekday</v>
      </c>
      <c r="F1648">
        <v>10500</v>
      </c>
      <c r="G1648" t="s">
        <v>7</v>
      </c>
      <c r="H1648" t="s">
        <v>30</v>
      </c>
      <c r="I1648" t="s">
        <v>27</v>
      </c>
      <c r="J1648" t="s">
        <v>28</v>
      </c>
      <c r="K1648" t="s">
        <v>44</v>
      </c>
      <c r="L1648" t="s">
        <v>109</v>
      </c>
      <c r="M1648">
        <v>627</v>
      </c>
      <c r="N1648" t="s">
        <v>6</v>
      </c>
      <c r="O1648" s="2">
        <v>165</v>
      </c>
      <c r="P1648" s="2">
        <v>5</v>
      </c>
      <c r="Q1648" s="2">
        <f t="shared" si="175"/>
        <v>825</v>
      </c>
      <c r="R1648" s="2">
        <v>613.65001700000005</v>
      </c>
      <c r="S1648" s="2">
        <f t="shared" si="179"/>
        <v>211.34998299999995</v>
      </c>
      <c r="T1648" s="2">
        <f t="shared" si="180"/>
        <v>122.73000340000002</v>
      </c>
      <c r="U1648" t="str">
        <f t="shared" si="181"/>
        <v>Jun</v>
      </c>
    </row>
    <row r="1649" spans="1:21" x14ac:dyDescent="0.3">
      <c r="A1649">
        <v>46495</v>
      </c>
      <c r="B1649" s="1">
        <v>43279</v>
      </c>
      <c r="C1649" s="1" t="str">
        <f t="shared" si="176"/>
        <v>28-Jun-18</v>
      </c>
      <c r="D1649" s="1" t="str">
        <f t="shared" si="177"/>
        <v>Thursday</v>
      </c>
      <c r="E1649" s="1" t="str">
        <f t="shared" si="178"/>
        <v>Weekday</v>
      </c>
      <c r="F1649">
        <v>10610</v>
      </c>
      <c r="G1649" t="s">
        <v>971</v>
      </c>
      <c r="H1649" t="s">
        <v>30</v>
      </c>
      <c r="I1649" t="s">
        <v>27</v>
      </c>
      <c r="J1649" t="s">
        <v>28</v>
      </c>
      <c r="K1649" t="s">
        <v>29</v>
      </c>
      <c r="L1649" t="s">
        <v>9</v>
      </c>
      <c r="M1649">
        <v>403</v>
      </c>
      <c r="N1649" t="s">
        <v>10</v>
      </c>
      <c r="O1649" s="2">
        <v>133.37</v>
      </c>
      <c r="P1649" s="2">
        <v>1</v>
      </c>
      <c r="Q1649" s="2">
        <f t="shared" si="175"/>
        <v>133.37</v>
      </c>
      <c r="R1649" s="2">
        <v>84.590000149999995</v>
      </c>
      <c r="S1649" s="2">
        <f t="shared" si="179"/>
        <v>48.77999985000001</v>
      </c>
      <c r="T1649" s="2">
        <f t="shared" si="180"/>
        <v>84.590000149999995</v>
      </c>
      <c r="U1649" t="str">
        <f t="shared" si="181"/>
        <v>Jun</v>
      </c>
    </row>
    <row r="1650" spans="1:21" x14ac:dyDescent="0.3">
      <c r="A1650">
        <v>40495</v>
      </c>
      <c r="B1650" s="1">
        <v>43279</v>
      </c>
      <c r="C1650" s="1" t="str">
        <f t="shared" si="176"/>
        <v>28-Jun-18</v>
      </c>
      <c r="D1650" s="1" t="str">
        <f t="shared" si="177"/>
        <v>Thursday</v>
      </c>
      <c r="E1650" s="1" t="str">
        <f t="shared" si="178"/>
        <v>Weekday</v>
      </c>
      <c r="F1650">
        <v>2784</v>
      </c>
      <c r="G1650" t="s">
        <v>7</v>
      </c>
      <c r="H1650" t="s">
        <v>166</v>
      </c>
      <c r="I1650" t="s">
        <v>2</v>
      </c>
      <c r="J1650" t="s">
        <v>3</v>
      </c>
      <c r="K1650" t="s">
        <v>44</v>
      </c>
      <c r="L1650" t="s">
        <v>57</v>
      </c>
      <c r="M1650">
        <v>191</v>
      </c>
      <c r="N1650" t="s">
        <v>65</v>
      </c>
      <c r="O1650" s="2">
        <v>85</v>
      </c>
      <c r="P1650" s="2">
        <v>3</v>
      </c>
      <c r="Q1650" s="2">
        <f t="shared" si="175"/>
        <v>255</v>
      </c>
      <c r="R1650" s="2">
        <v>164.33999640000002</v>
      </c>
      <c r="S1650" s="2">
        <f t="shared" si="179"/>
        <v>90.660003599999982</v>
      </c>
      <c r="T1650" s="2">
        <f t="shared" si="180"/>
        <v>54.779998800000008</v>
      </c>
      <c r="U1650" t="str">
        <f t="shared" si="181"/>
        <v>Jun</v>
      </c>
    </row>
    <row r="1651" spans="1:21" x14ac:dyDescent="0.3">
      <c r="A1651">
        <v>39271</v>
      </c>
      <c r="B1651" s="1">
        <v>43279</v>
      </c>
      <c r="C1651" s="1" t="str">
        <f t="shared" si="176"/>
        <v>28-Jun-18</v>
      </c>
      <c r="D1651" s="1" t="str">
        <f t="shared" si="177"/>
        <v>Thursday</v>
      </c>
      <c r="E1651" s="1" t="str">
        <f t="shared" si="178"/>
        <v>Weekday</v>
      </c>
      <c r="F1651">
        <v>3528</v>
      </c>
      <c r="G1651" t="s">
        <v>846</v>
      </c>
      <c r="H1651" t="s">
        <v>34</v>
      </c>
      <c r="I1651" t="s">
        <v>2</v>
      </c>
      <c r="J1651" t="s">
        <v>3</v>
      </c>
      <c r="K1651" t="s">
        <v>44</v>
      </c>
      <c r="L1651" t="s">
        <v>109</v>
      </c>
      <c r="M1651">
        <v>627</v>
      </c>
      <c r="N1651" t="s">
        <v>6</v>
      </c>
      <c r="O1651" s="2">
        <v>165</v>
      </c>
      <c r="P1651" s="2">
        <v>3</v>
      </c>
      <c r="Q1651" s="2">
        <f t="shared" si="175"/>
        <v>495</v>
      </c>
      <c r="R1651" s="2">
        <v>368.19001020000002</v>
      </c>
      <c r="S1651" s="2">
        <f t="shared" si="179"/>
        <v>126.80998979999998</v>
      </c>
      <c r="T1651" s="2">
        <f t="shared" si="180"/>
        <v>122.7300034</v>
      </c>
      <c r="U1651" t="str">
        <f t="shared" si="181"/>
        <v>Jun</v>
      </c>
    </row>
    <row r="1652" spans="1:21" x14ac:dyDescent="0.3">
      <c r="A1652">
        <v>39498</v>
      </c>
      <c r="B1652" s="1">
        <v>43278</v>
      </c>
      <c r="C1652" s="1" t="str">
        <f t="shared" si="176"/>
        <v>27-Jun-18</v>
      </c>
      <c r="D1652" s="1" t="str">
        <f t="shared" si="177"/>
        <v>Wednesday</v>
      </c>
      <c r="E1652" s="1" t="str">
        <f t="shared" si="178"/>
        <v>Weekday</v>
      </c>
      <c r="F1652">
        <v>9164</v>
      </c>
      <c r="G1652" t="s">
        <v>972</v>
      </c>
      <c r="H1652" t="s">
        <v>30</v>
      </c>
      <c r="I1652" t="s">
        <v>27</v>
      </c>
      <c r="J1652" t="s">
        <v>28</v>
      </c>
      <c r="K1652" t="s">
        <v>44</v>
      </c>
      <c r="L1652" t="s">
        <v>85</v>
      </c>
      <c r="M1652">
        <v>502</v>
      </c>
      <c r="N1652" t="s">
        <v>65</v>
      </c>
      <c r="O1652" s="2">
        <v>65</v>
      </c>
      <c r="P1652" s="2">
        <v>5</v>
      </c>
      <c r="Q1652" s="2">
        <f t="shared" si="175"/>
        <v>325</v>
      </c>
      <c r="R1652" s="2">
        <v>167.99999235000001</v>
      </c>
      <c r="S1652" s="2">
        <f t="shared" si="179"/>
        <v>157.00000764999999</v>
      </c>
      <c r="T1652" s="2">
        <f t="shared" si="180"/>
        <v>33.599998470000003</v>
      </c>
      <c r="U1652" t="str">
        <f t="shared" si="181"/>
        <v>Jun</v>
      </c>
    </row>
    <row r="1653" spans="1:21" x14ac:dyDescent="0.3">
      <c r="A1653">
        <v>31336</v>
      </c>
      <c r="B1653" s="1">
        <v>43278</v>
      </c>
      <c r="C1653" s="1" t="str">
        <f t="shared" si="176"/>
        <v>27-Jun-18</v>
      </c>
      <c r="D1653" s="1" t="str">
        <f t="shared" si="177"/>
        <v>Wednesday</v>
      </c>
      <c r="E1653" s="1" t="str">
        <f t="shared" si="178"/>
        <v>Weekday</v>
      </c>
      <c r="F1653">
        <v>9554</v>
      </c>
      <c r="G1653" t="s">
        <v>637</v>
      </c>
      <c r="H1653" t="s">
        <v>30</v>
      </c>
      <c r="I1653" t="s">
        <v>27</v>
      </c>
      <c r="J1653" t="s">
        <v>28</v>
      </c>
      <c r="K1653" t="s">
        <v>44</v>
      </c>
      <c r="L1653" t="s">
        <v>405</v>
      </c>
      <c r="M1653">
        <v>822</v>
      </c>
      <c r="N1653" t="s">
        <v>6</v>
      </c>
      <c r="O1653" s="2">
        <v>46.69</v>
      </c>
      <c r="P1653" s="2">
        <v>5</v>
      </c>
      <c r="Q1653" s="2">
        <f t="shared" si="175"/>
        <v>233.45</v>
      </c>
      <c r="R1653" s="2">
        <v>132.20000264999999</v>
      </c>
      <c r="S1653" s="2">
        <f t="shared" si="179"/>
        <v>101.24999735</v>
      </c>
      <c r="T1653" s="2">
        <f t="shared" si="180"/>
        <v>26.440000529999999</v>
      </c>
      <c r="U1653" t="str">
        <f t="shared" si="181"/>
        <v>Jun</v>
      </c>
    </row>
    <row r="1654" spans="1:21" x14ac:dyDescent="0.3">
      <c r="A1654">
        <v>36344</v>
      </c>
      <c r="B1654" s="1">
        <v>43277</v>
      </c>
      <c r="C1654" s="1" t="str">
        <f t="shared" si="176"/>
        <v>26-Jun-18</v>
      </c>
      <c r="D1654" s="1" t="str">
        <f t="shared" si="177"/>
        <v>Tuesday</v>
      </c>
      <c r="E1654" s="1" t="str">
        <f t="shared" si="178"/>
        <v>Weekday</v>
      </c>
      <c r="F1654">
        <v>11197</v>
      </c>
      <c r="G1654" t="s">
        <v>973</v>
      </c>
      <c r="H1654" t="s">
        <v>30</v>
      </c>
      <c r="I1654" t="s">
        <v>27</v>
      </c>
      <c r="J1654" t="s">
        <v>28</v>
      </c>
      <c r="K1654" t="s">
        <v>44</v>
      </c>
      <c r="L1654" t="s">
        <v>614</v>
      </c>
      <c r="M1654">
        <v>825</v>
      </c>
      <c r="N1654" t="s">
        <v>6</v>
      </c>
      <c r="O1654" s="2">
        <v>185</v>
      </c>
      <c r="P1654" s="2">
        <v>5</v>
      </c>
      <c r="Q1654" s="2">
        <f t="shared" si="175"/>
        <v>925</v>
      </c>
      <c r="R1654" s="2">
        <v>568.49998474999995</v>
      </c>
      <c r="S1654" s="2">
        <f t="shared" si="179"/>
        <v>356.50001525000005</v>
      </c>
      <c r="T1654" s="2">
        <f t="shared" si="180"/>
        <v>113.69999694999998</v>
      </c>
      <c r="U1654" t="str">
        <f t="shared" si="181"/>
        <v>Jun</v>
      </c>
    </row>
    <row r="1655" spans="1:21" x14ac:dyDescent="0.3">
      <c r="A1655">
        <v>37048</v>
      </c>
      <c r="B1655" s="1">
        <v>43276</v>
      </c>
      <c r="C1655" s="1" t="str">
        <f t="shared" si="176"/>
        <v>25-Jun-18</v>
      </c>
      <c r="D1655" s="1" t="str">
        <f t="shared" si="177"/>
        <v>Monday</v>
      </c>
      <c r="E1655" s="1" t="str">
        <f t="shared" si="178"/>
        <v>Weekday</v>
      </c>
      <c r="F1655">
        <v>4209</v>
      </c>
      <c r="G1655" t="s">
        <v>334</v>
      </c>
      <c r="H1655" t="s">
        <v>30</v>
      </c>
      <c r="I1655" t="s">
        <v>27</v>
      </c>
      <c r="J1655" t="s">
        <v>28</v>
      </c>
      <c r="K1655" t="s">
        <v>44</v>
      </c>
      <c r="L1655" t="s">
        <v>85</v>
      </c>
      <c r="M1655">
        <v>502</v>
      </c>
      <c r="N1655" t="s">
        <v>65</v>
      </c>
      <c r="O1655" s="2">
        <v>65</v>
      </c>
      <c r="P1655" s="2">
        <v>5</v>
      </c>
      <c r="Q1655" s="2">
        <f t="shared" si="175"/>
        <v>325</v>
      </c>
      <c r="R1655" s="2">
        <v>167.99999235000001</v>
      </c>
      <c r="S1655" s="2">
        <f t="shared" si="179"/>
        <v>157.00000764999999</v>
      </c>
      <c r="T1655" s="2">
        <f t="shared" si="180"/>
        <v>33.599998470000003</v>
      </c>
      <c r="U1655" t="str">
        <f t="shared" si="181"/>
        <v>Jun</v>
      </c>
    </row>
    <row r="1656" spans="1:21" x14ac:dyDescent="0.3">
      <c r="A1656">
        <v>34103</v>
      </c>
      <c r="B1656" s="1">
        <v>43275</v>
      </c>
      <c r="C1656" s="1" t="str">
        <f t="shared" si="176"/>
        <v>24-Jun-18</v>
      </c>
      <c r="D1656" s="1" t="str">
        <f t="shared" si="177"/>
        <v>Sunday</v>
      </c>
      <c r="E1656" s="1" t="str">
        <f t="shared" si="178"/>
        <v>Weekend</v>
      </c>
      <c r="F1656">
        <v>2053</v>
      </c>
      <c r="G1656" t="s">
        <v>7</v>
      </c>
      <c r="H1656" t="s">
        <v>30</v>
      </c>
      <c r="I1656" t="s">
        <v>27</v>
      </c>
      <c r="J1656" t="s">
        <v>28</v>
      </c>
      <c r="K1656" t="s">
        <v>44</v>
      </c>
      <c r="L1656" t="s">
        <v>85</v>
      </c>
      <c r="M1656">
        <v>502</v>
      </c>
      <c r="N1656" t="s">
        <v>65</v>
      </c>
      <c r="O1656" s="2">
        <v>65</v>
      </c>
      <c r="P1656" s="2">
        <v>5</v>
      </c>
      <c r="Q1656" s="2">
        <f t="shared" si="175"/>
        <v>325</v>
      </c>
      <c r="R1656" s="2">
        <v>167.99999235000001</v>
      </c>
      <c r="S1656" s="2">
        <f t="shared" si="179"/>
        <v>157.00000764999999</v>
      </c>
      <c r="T1656" s="2">
        <f t="shared" si="180"/>
        <v>33.599998470000003</v>
      </c>
      <c r="U1656" t="str">
        <f t="shared" si="181"/>
        <v>Jun</v>
      </c>
    </row>
    <row r="1657" spans="1:21" x14ac:dyDescent="0.3">
      <c r="A1657">
        <v>70617</v>
      </c>
      <c r="B1657" s="1">
        <v>43274</v>
      </c>
      <c r="C1657" s="1" t="str">
        <f t="shared" si="176"/>
        <v>23-Jun-18</v>
      </c>
      <c r="D1657" s="1" t="str">
        <f t="shared" si="177"/>
        <v>Saturday</v>
      </c>
      <c r="E1657" s="1" t="str">
        <f t="shared" si="178"/>
        <v>Weekend</v>
      </c>
      <c r="F1657">
        <v>14170</v>
      </c>
      <c r="G1657" t="s">
        <v>974</v>
      </c>
      <c r="H1657" t="s">
        <v>63</v>
      </c>
      <c r="I1657" t="s">
        <v>27</v>
      </c>
      <c r="J1657" t="s">
        <v>3</v>
      </c>
      <c r="K1657" t="s">
        <v>4</v>
      </c>
      <c r="L1657" t="s">
        <v>707</v>
      </c>
      <c r="M1657">
        <v>1351</v>
      </c>
      <c r="N1657" t="s">
        <v>14</v>
      </c>
      <c r="O1657" s="2">
        <v>1650</v>
      </c>
      <c r="P1657" s="2">
        <v>1</v>
      </c>
      <c r="Q1657" s="2">
        <f t="shared" si="175"/>
        <v>1650</v>
      </c>
      <c r="R1657" s="2">
        <v>595.34997559999999</v>
      </c>
      <c r="S1657" s="2">
        <f t="shared" si="179"/>
        <v>1054.6500243999999</v>
      </c>
      <c r="T1657" s="2">
        <f t="shared" si="180"/>
        <v>595.34997559999999</v>
      </c>
      <c r="U1657" t="str">
        <f t="shared" si="181"/>
        <v>Jun</v>
      </c>
    </row>
    <row r="1658" spans="1:21" x14ac:dyDescent="0.3">
      <c r="A1658">
        <v>45418</v>
      </c>
      <c r="B1658" s="1">
        <v>43273</v>
      </c>
      <c r="C1658" s="1" t="str">
        <f t="shared" si="176"/>
        <v>22-Jun-18</v>
      </c>
      <c r="D1658" s="1" t="str">
        <f t="shared" si="177"/>
        <v>Friday</v>
      </c>
      <c r="E1658" s="1" t="str">
        <f t="shared" si="178"/>
        <v>Weekday</v>
      </c>
      <c r="F1658">
        <v>9011</v>
      </c>
      <c r="G1658" t="s">
        <v>7</v>
      </c>
      <c r="H1658" t="s">
        <v>39</v>
      </c>
      <c r="I1658" t="s">
        <v>27</v>
      </c>
      <c r="J1658" t="s">
        <v>3</v>
      </c>
      <c r="K1658" t="s">
        <v>4</v>
      </c>
      <c r="L1658" t="s">
        <v>31</v>
      </c>
      <c r="M1658">
        <v>957</v>
      </c>
      <c r="N1658" t="s">
        <v>32</v>
      </c>
      <c r="O1658" s="2">
        <v>80</v>
      </c>
      <c r="P1658" s="2">
        <v>1</v>
      </c>
      <c r="Q1658" s="2">
        <f t="shared" si="175"/>
        <v>80</v>
      </c>
      <c r="R1658" s="2">
        <v>47.430000309999997</v>
      </c>
      <c r="S1658" s="2">
        <f t="shared" si="179"/>
        <v>32.569999690000003</v>
      </c>
      <c r="T1658" s="2">
        <f t="shared" si="180"/>
        <v>47.430000309999997</v>
      </c>
      <c r="U1658" t="str">
        <f t="shared" si="181"/>
        <v>Jun</v>
      </c>
    </row>
    <row r="1659" spans="1:21" x14ac:dyDescent="0.3">
      <c r="A1659">
        <v>36840</v>
      </c>
      <c r="B1659" s="1">
        <v>43272</v>
      </c>
      <c r="C1659" s="1" t="str">
        <f t="shared" si="176"/>
        <v>21-Jun-18</v>
      </c>
      <c r="D1659" s="1" t="str">
        <f t="shared" si="177"/>
        <v>Thursday</v>
      </c>
      <c r="E1659" s="1" t="str">
        <f t="shared" si="178"/>
        <v>Weekday</v>
      </c>
      <c r="F1659">
        <v>4611</v>
      </c>
      <c r="G1659" t="s">
        <v>7</v>
      </c>
      <c r="H1659" t="s">
        <v>30</v>
      </c>
      <c r="I1659" t="s">
        <v>27</v>
      </c>
      <c r="J1659" t="s">
        <v>28</v>
      </c>
      <c r="K1659" t="s">
        <v>44</v>
      </c>
      <c r="L1659" t="s">
        <v>85</v>
      </c>
      <c r="M1659">
        <v>502</v>
      </c>
      <c r="N1659" t="s">
        <v>65</v>
      </c>
      <c r="O1659" s="2">
        <v>65</v>
      </c>
      <c r="P1659" s="2">
        <v>5</v>
      </c>
      <c r="Q1659" s="2">
        <f t="shared" si="175"/>
        <v>325</v>
      </c>
      <c r="R1659" s="2">
        <v>167.99999235000001</v>
      </c>
      <c r="S1659" s="2">
        <f t="shared" si="179"/>
        <v>157.00000764999999</v>
      </c>
      <c r="T1659" s="2">
        <f t="shared" si="180"/>
        <v>33.599998470000003</v>
      </c>
      <c r="U1659" t="str">
        <f t="shared" si="181"/>
        <v>Jun</v>
      </c>
    </row>
    <row r="1660" spans="1:21" x14ac:dyDescent="0.3">
      <c r="A1660">
        <v>32277</v>
      </c>
      <c r="B1660" s="1">
        <v>43272</v>
      </c>
      <c r="C1660" s="1" t="str">
        <f t="shared" si="176"/>
        <v>21-Jun-18</v>
      </c>
      <c r="D1660" s="1" t="str">
        <f t="shared" si="177"/>
        <v>Thursday</v>
      </c>
      <c r="E1660" s="1" t="str">
        <f t="shared" si="178"/>
        <v>Weekday</v>
      </c>
      <c r="F1660">
        <v>7005</v>
      </c>
      <c r="G1660" t="s">
        <v>975</v>
      </c>
      <c r="H1660" t="s">
        <v>30</v>
      </c>
      <c r="I1660" t="s">
        <v>27</v>
      </c>
      <c r="J1660" t="s">
        <v>28</v>
      </c>
      <c r="K1660" t="s">
        <v>44</v>
      </c>
      <c r="L1660" t="s">
        <v>109</v>
      </c>
      <c r="M1660">
        <v>627</v>
      </c>
      <c r="N1660" t="s">
        <v>6</v>
      </c>
      <c r="O1660" s="2">
        <v>165</v>
      </c>
      <c r="P1660" s="2">
        <v>5</v>
      </c>
      <c r="Q1660" s="2">
        <f t="shared" si="175"/>
        <v>825</v>
      </c>
      <c r="R1660" s="2">
        <v>613.65001700000005</v>
      </c>
      <c r="S1660" s="2">
        <f t="shared" si="179"/>
        <v>211.34998299999995</v>
      </c>
      <c r="T1660" s="2">
        <f t="shared" si="180"/>
        <v>122.73000340000002</v>
      </c>
      <c r="U1660" t="str">
        <f t="shared" si="181"/>
        <v>Jun</v>
      </c>
    </row>
    <row r="1661" spans="1:21" x14ac:dyDescent="0.3">
      <c r="A1661">
        <v>36495</v>
      </c>
      <c r="B1661" s="1">
        <v>43267</v>
      </c>
      <c r="C1661" s="1" t="str">
        <f t="shared" si="176"/>
        <v>16-Jun-18</v>
      </c>
      <c r="D1661" s="1" t="str">
        <f t="shared" si="177"/>
        <v>Saturday</v>
      </c>
      <c r="E1661" s="1" t="str">
        <f t="shared" si="178"/>
        <v>Weekend</v>
      </c>
      <c r="F1661">
        <v>7894</v>
      </c>
      <c r="G1661" t="s">
        <v>503</v>
      </c>
      <c r="H1661" t="s">
        <v>30</v>
      </c>
      <c r="I1661" t="s">
        <v>27</v>
      </c>
      <c r="J1661" t="s">
        <v>28</v>
      </c>
      <c r="K1661" t="s">
        <v>44</v>
      </c>
      <c r="L1661" t="s">
        <v>85</v>
      </c>
      <c r="M1661">
        <v>502</v>
      </c>
      <c r="N1661" t="s">
        <v>65</v>
      </c>
      <c r="O1661" s="2">
        <v>65</v>
      </c>
      <c r="P1661" s="2">
        <v>5</v>
      </c>
      <c r="Q1661" s="2">
        <f t="shared" si="175"/>
        <v>325</v>
      </c>
      <c r="R1661" s="2">
        <v>167.99999235000001</v>
      </c>
      <c r="S1661" s="2">
        <f t="shared" si="179"/>
        <v>157.00000764999999</v>
      </c>
      <c r="T1661" s="2">
        <f t="shared" si="180"/>
        <v>33.599998470000003</v>
      </c>
      <c r="U1661" t="str">
        <f t="shared" si="181"/>
        <v>Jun</v>
      </c>
    </row>
    <row r="1662" spans="1:21" x14ac:dyDescent="0.3">
      <c r="A1662">
        <v>36298</v>
      </c>
      <c r="B1662" s="1">
        <v>43264</v>
      </c>
      <c r="C1662" s="1" t="str">
        <f t="shared" si="176"/>
        <v>13-Jun-18</v>
      </c>
      <c r="D1662" s="1" t="str">
        <f t="shared" si="177"/>
        <v>Wednesday</v>
      </c>
      <c r="E1662" s="1" t="str">
        <f t="shared" si="178"/>
        <v>Weekday</v>
      </c>
      <c r="F1662">
        <v>275</v>
      </c>
      <c r="G1662" t="s">
        <v>7</v>
      </c>
      <c r="H1662" t="s">
        <v>30</v>
      </c>
      <c r="I1662" t="s">
        <v>27</v>
      </c>
      <c r="J1662" t="s">
        <v>28</v>
      </c>
      <c r="K1662" t="s">
        <v>44</v>
      </c>
      <c r="L1662" t="s">
        <v>57</v>
      </c>
      <c r="M1662">
        <v>191</v>
      </c>
      <c r="N1662" t="s">
        <v>65</v>
      </c>
      <c r="O1662" s="2">
        <v>85</v>
      </c>
      <c r="P1662" s="2">
        <v>5</v>
      </c>
      <c r="Q1662" s="2">
        <f t="shared" si="175"/>
        <v>425</v>
      </c>
      <c r="R1662" s="2">
        <v>273.89999399999999</v>
      </c>
      <c r="S1662" s="2">
        <f t="shared" si="179"/>
        <v>151.10000600000001</v>
      </c>
      <c r="T1662" s="2">
        <f t="shared" si="180"/>
        <v>54.779998800000001</v>
      </c>
      <c r="U1662" t="str">
        <f t="shared" si="181"/>
        <v>Jun</v>
      </c>
    </row>
    <row r="1663" spans="1:21" x14ac:dyDescent="0.3">
      <c r="A1663">
        <v>36146</v>
      </c>
      <c r="B1663" s="1">
        <v>43262</v>
      </c>
      <c r="C1663" s="1" t="str">
        <f t="shared" si="176"/>
        <v>11-Jun-18</v>
      </c>
      <c r="D1663" s="1" t="str">
        <f t="shared" si="177"/>
        <v>Monday</v>
      </c>
      <c r="E1663" s="1" t="str">
        <f t="shared" si="178"/>
        <v>Weekday</v>
      </c>
      <c r="F1663">
        <v>3296</v>
      </c>
      <c r="G1663" t="s">
        <v>7</v>
      </c>
      <c r="H1663" t="s">
        <v>30</v>
      </c>
      <c r="I1663" t="s">
        <v>27</v>
      </c>
      <c r="J1663" t="s">
        <v>3</v>
      </c>
      <c r="K1663" t="s">
        <v>4</v>
      </c>
      <c r="L1663" t="s">
        <v>187</v>
      </c>
      <c r="M1663">
        <v>278</v>
      </c>
      <c r="N1663" t="s">
        <v>65</v>
      </c>
      <c r="O1663" s="2">
        <v>27.54</v>
      </c>
      <c r="P1663" s="2">
        <v>2</v>
      </c>
      <c r="Q1663" s="2">
        <f t="shared" si="175"/>
        <v>55.08</v>
      </c>
      <c r="R1663" s="2">
        <v>25.05999946</v>
      </c>
      <c r="S1663" s="2">
        <f t="shared" si="179"/>
        <v>30.020000539999998</v>
      </c>
      <c r="T1663" s="2">
        <f t="shared" si="180"/>
        <v>12.52999973</v>
      </c>
      <c r="U1663" t="str">
        <f t="shared" si="181"/>
        <v>Jun</v>
      </c>
    </row>
    <row r="1664" spans="1:21" x14ac:dyDescent="0.3">
      <c r="A1664">
        <v>29731</v>
      </c>
      <c r="B1664" s="1">
        <v>43260</v>
      </c>
      <c r="C1664" s="1" t="str">
        <f t="shared" si="176"/>
        <v>09-Jun-18</v>
      </c>
      <c r="D1664" s="1" t="str">
        <f t="shared" si="177"/>
        <v>Saturday</v>
      </c>
      <c r="E1664" s="1" t="str">
        <f t="shared" si="178"/>
        <v>Weekend</v>
      </c>
      <c r="F1664">
        <v>3204</v>
      </c>
      <c r="G1664" t="s">
        <v>7</v>
      </c>
      <c r="H1664" t="s">
        <v>30</v>
      </c>
      <c r="I1664" t="s">
        <v>27</v>
      </c>
      <c r="J1664" t="s">
        <v>28</v>
      </c>
      <c r="K1664" t="s">
        <v>44</v>
      </c>
      <c r="L1664" t="s">
        <v>57</v>
      </c>
      <c r="M1664">
        <v>191</v>
      </c>
      <c r="N1664" t="s">
        <v>65</v>
      </c>
      <c r="O1664" s="2">
        <v>85</v>
      </c>
      <c r="P1664" s="2">
        <v>5</v>
      </c>
      <c r="Q1664" s="2">
        <f t="shared" si="175"/>
        <v>425</v>
      </c>
      <c r="R1664" s="2">
        <v>273.89999399999999</v>
      </c>
      <c r="S1664" s="2">
        <f t="shared" si="179"/>
        <v>151.10000600000001</v>
      </c>
      <c r="T1664" s="2">
        <f t="shared" si="180"/>
        <v>54.779998800000001</v>
      </c>
      <c r="U1664" t="str">
        <f t="shared" si="181"/>
        <v>Jun</v>
      </c>
    </row>
    <row r="1665" spans="1:21" x14ac:dyDescent="0.3">
      <c r="A1665">
        <v>27555</v>
      </c>
      <c r="B1665" s="1">
        <v>43258</v>
      </c>
      <c r="C1665" s="1" t="str">
        <f t="shared" si="176"/>
        <v>07-Jun-18</v>
      </c>
      <c r="D1665" s="1" t="str">
        <f t="shared" si="177"/>
        <v>Thursday</v>
      </c>
      <c r="E1665" s="1" t="str">
        <f t="shared" si="178"/>
        <v>Weekday</v>
      </c>
      <c r="F1665">
        <v>3770</v>
      </c>
      <c r="G1665" t="s">
        <v>362</v>
      </c>
      <c r="H1665" t="s">
        <v>30</v>
      </c>
      <c r="I1665" t="s">
        <v>27</v>
      </c>
      <c r="J1665" t="s">
        <v>28</v>
      </c>
      <c r="K1665" t="s">
        <v>44</v>
      </c>
      <c r="L1665" t="s">
        <v>42</v>
      </c>
      <c r="M1665">
        <v>365</v>
      </c>
      <c r="N1665" t="s">
        <v>10</v>
      </c>
      <c r="O1665" s="2">
        <v>94.75</v>
      </c>
      <c r="P1665" s="2">
        <v>5</v>
      </c>
      <c r="Q1665" s="2">
        <f t="shared" si="175"/>
        <v>473.75</v>
      </c>
      <c r="R1665" s="2">
        <v>152.8499985</v>
      </c>
      <c r="S1665" s="2">
        <f t="shared" si="179"/>
        <v>320.90000150000003</v>
      </c>
      <c r="T1665" s="2">
        <f t="shared" si="180"/>
        <v>30.5699997</v>
      </c>
      <c r="U1665" t="str">
        <f t="shared" si="181"/>
        <v>Jun</v>
      </c>
    </row>
    <row r="1666" spans="1:21" x14ac:dyDescent="0.3">
      <c r="A1666">
        <v>42099</v>
      </c>
      <c r="B1666" s="1">
        <v>43257</v>
      </c>
      <c r="C1666" s="1" t="str">
        <f t="shared" si="176"/>
        <v>06-Jun-18</v>
      </c>
      <c r="D1666" s="1" t="str">
        <f t="shared" si="177"/>
        <v>Wednesday</v>
      </c>
      <c r="E1666" s="1" t="str">
        <f t="shared" si="178"/>
        <v>Weekday</v>
      </c>
      <c r="F1666">
        <v>4248</v>
      </c>
      <c r="G1666" t="s">
        <v>7</v>
      </c>
      <c r="H1666" t="s">
        <v>772</v>
      </c>
      <c r="I1666" t="s">
        <v>2</v>
      </c>
      <c r="J1666" t="s">
        <v>3</v>
      </c>
      <c r="K1666" t="s">
        <v>44</v>
      </c>
      <c r="L1666" t="s">
        <v>42</v>
      </c>
      <c r="M1666">
        <v>365</v>
      </c>
      <c r="N1666" t="s">
        <v>10</v>
      </c>
      <c r="O1666" s="2">
        <v>94.75</v>
      </c>
      <c r="P1666" s="2">
        <v>4</v>
      </c>
      <c r="Q1666" s="2">
        <f t="shared" ref="Q1666:Q1729" si="182">O1666*P1666</f>
        <v>379</v>
      </c>
      <c r="R1666" s="2">
        <v>122.2799988</v>
      </c>
      <c r="S1666" s="2">
        <f t="shared" si="179"/>
        <v>256.72000120000001</v>
      </c>
      <c r="T1666" s="2">
        <f t="shared" si="180"/>
        <v>30.5699997</v>
      </c>
      <c r="U1666" t="str">
        <f t="shared" si="181"/>
        <v>Jun</v>
      </c>
    </row>
    <row r="1667" spans="1:21" x14ac:dyDescent="0.3">
      <c r="A1667">
        <v>42130</v>
      </c>
      <c r="B1667" s="1">
        <v>43257</v>
      </c>
      <c r="C1667" s="1" t="str">
        <f t="shared" ref="C1667:C1730" si="183">TEXT(B1667,"dd-mmm-yy")</f>
        <v>06-Jun-18</v>
      </c>
      <c r="D1667" s="1" t="str">
        <f t="shared" ref="D1667:D1730" si="184">TEXT(B1667,"dddd")</f>
        <v>Wednesday</v>
      </c>
      <c r="E1667" s="1" t="str">
        <f t="shared" ref="E1667:E1730" si="185">IF(WEEKDAY(B1667,2)&gt;5,"Weekend","Weekday")</f>
        <v>Weekday</v>
      </c>
      <c r="F1667">
        <v>11632</v>
      </c>
      <c r="G1667" t="s">
        <v>7</v>
      </c>
      <c r="H1667" t="s">
        <v>491</v>
      </c>
      <c r="I1667" t="s">
        <v>2</v>
      </c>
      <c r="J1667" t="s">
        <v>3</v>
      </c>
      <c r="K1667" t="s">
        <v>4</v>
      </c>
      <c r="L1667" t="s">
        <v>9</v>
      </c>
      <c r="M1667">
        <v>403</v>
      </c>
      <c r="N1667" t="s">
        <v>10</v>
      </c>
      <c r="O1667" s="2">
        <v>133.37</v>
      </c>
      <c r="P1667" s="2">
        <v>1</v>
      </c>
      <c r="Q1667" s="2">
        <f t="shared" si="182"/>
        <v>133.37</v>
      </c>
      <c r="R1667" s="2">
        <v>84.590000149999995</v>
      </c>
      <c r="S1667" s="2">
        <f t="shared" ref="S1667:S1730" si="186">Q1667-R1667</f>
        <v>48.77999985000001</v>
      </c>
      <c r="T1667" s="2">
        <f t="shared" ref="T1667:T1730" si="187">IF(P1667&gt;0,R1667/P1667,0)</f>
        <v>84.590000149999995</v>
      </c>
      <c r="U1667" t="str">
        <f t="shared" ref="U1667:U1730" si="188">TEXT(B1667,"mmm")</f>
        <v>Jun</v>
      </c>
    </row>
    <row r="1668" spans="1:21" x14ac:dyDescent="0.3">
      <c r="A1668">
        <v>44074</v>
      </c>
      <c r="B1668" s="1">
        <v>43256</v>
      </c>
      <c r="C1668" s="1" t="str">
        <f t="shared" si="183"/>
        <v>05-Jun-18</v>
      </c>
      <c r="D1668" s="1" t="str">
        <f t="shared" si="184"/>
        <v>Tuesday</v>
      </c>
      <c r="E1668" s="1" t="str">
        <f t="shared" si="185"/>
        <v>Weekday</v>
      </c>
      <c r="F1668">
        <v>2882</v>
      </c>
      <c r="G1668" t="s">
        <v>976</v>
      </c>
      <c r="H1668" t="s">
        <v>447</v>
      </c>
      <c r="I1668" t="s">
        <v>2</v>
      </c>
      <c r="J1668" t="s">
        <v>3</v>
      </c>
      <c r="K1668" t="s">
        <v>4</v>
      </c>
      <c r="L1668" t="s">
        <v>92</v>
      </c>
      <c r="M1668">
        <v>924</v>
      </c>
      <c r="N1668" t="s">
        <v>6</v>
      </c>
      <c r="O1668" s="2">
        <v>14.99</v>
      </c>
      <c r="P1668" s="2">
        <v>5</v>
      </c>
      <c r="Q1668" s="2">
        <f t="shared" si="182"/>
        <v>74.95</v>
      </c>
      <c r="R1668" s="2">
        <v>40.649995799999999</v>
      </c>
      <c r="S1668" s="2">
        <f t="shared" si="186"/>
        <v>34.300004200000004</v>
      </c>
      <c r="T1668" s="2">
        <f t="shared" si="187"/>
        <v>8.1299991600000006</v>
      </c>
      <c r="U1668" t="str">
        <f t="shared" si="188"/>
        <v>Jun</v>
      </c>
    </row>
    <row r="1669" spans="1:21" x14ac:dyDescent="0.3">
      <c r="A1669">
        <v>41287</v>
      </c>
      <c r="B1669" s="1">
        <v>43254</v>
      </c>
      <c r="C1669" s="1" t="str">
        <f t="shared" si="183"/>
        <v>03-Jun-18</v>
      </c>
      <c r="D1669" s="1" t="str">
        <f t="shared" si="184"/>
        <v>Sunday</v>
      </c>
      <c r="E1669" s="1" t="str">
        <f t="shared" si="185"/>
        <v>Weekend</v>
      </c>
      <c r="F1669">
        <v>9581</v>
      </c>
      <c r="G1669" t="s">
        <v>7</v>
      </c>
      <c r="H1669" t="s">
        <v>30</v>
      </c>
      <c r="I1669" t="s">
        <v>27</v>
      </c>
      <c r="J1669" t="s">
        <v>28</v>
      </c>
      <c r="K1669" t="s">
        <v>44</v>
      </c>
      <c r="L1669" t="s">
        <v>867</v>
      </c>
      <c r="M1669">
        <v>828</v>
      </c>
      <c r="N1669" t="s">
        <v>294</v>
      </c>
      <c r="O1669" s="2">
        <v>185</v>
      </c>
      <c r="P1669" s="2">
        <v>5</v>
      </c>
      <c r="Q1669" s="2">
        <f t="shared" si="182"/>
        <v>925</v>
      </c>
      <c r="R1669" s="2">
        <v>441.14999769999997</v>
      </c>
      <c r="S1669" s="2">
        <f t="shared" si="186"/>
        <v>483.85000230000003</v>
      </c>
      <c r="T1669" s="2">
        <f t="shared" si="187"/>
        <v>88.229999539999994</v>
      </c>
      <c r="U1669" t="str">
        <f t="shared" si="188"/>
        <v>Jun</v>
      </c>
    </row>
    <row r="1670" spans="1:21" x14ac:dyDescent="0.3">
      <c r="A1670">
        <v>27316</v>
      </c>
      <c r="B1670" s="1">
        <v>43254</v>
      </c>
      <c r="C1670" s="1" t="str">
        <f t="shared" si="183"/>
        <v>03-Jun-18</v>
      </c>
      <c r="D1670" s="1" t="str">
        <f t="shared" si="184"/>
        <v>Sunday</v>
      </c>
      <c r="E1670" s="1" t="str">
        <f t="shared" si="185"/>
        <v>Weekend</v>
      </c>
      <c r="F1670">
        <v>11426</v>
      </c>
      <c r="G1670" t="s">
        <v>7</v>
      </c>
      <c r="H1670" t="s">
        <v>30</v>
      </c>
      <c r="I1670" t="s">
        <v>27</v>
      </c>
      <c r="J1670" t="s">
        <v>28</v>
      </c>
      <c r="K1670" t="s">
        <v>44</v>
      </c>
      <c r="L1670" t="s">
        <v>42</v>
      </c>
      <c r="M1670">
        <v>365</v>
      </c>
      <c r="N1670" t="s">
        <v>10</v>
      </c>
      <c r="O1670" s="2">
        <v>94.75</v>
      </c>
      <c r="P1670" s="2">
        <v>5</v>
      </c>
      <c r="Q1670" s="2">
        <f t="shared" si="182"/>
        <v>473.75</v>
      </c>
      <c r="R1670" s="2">
        <v>152.8499985</v>
      </c>
      <c r="S1670" s="2">
        <f t="shared" si="186"/>
        <v>320.90000150000003</v>
      </c>
      <c r="T1670" s="2">
        <f t="shared" si="187"/>
        <v>30.5699997</v>
      </c>
      <c r="U1670" t="str">
        <f t="shared" si="188"/>
        <v>Jun</v>
      </c>
    </row>
    <row r="1671" spans="1:21" x14ac:dyDescent="0.3">
      <c r="A1671">
        <v>25163</v>
      </c>
      <c r="B1671" s="1">
        <v>43254</v>
      </c>
      <c r="C1671" s="1" t="str">
        <f t="shared" si="183"/>
        <v>03-Jun-18</v>
      </c>
      <c r="D1671" s="1" t="str">
        <f t="shared" si="184"/>
        <v>Sunday</v>
      </c>
      <c r="E1671" s="1" t="str">
        <f t="shared" si="185"/>
        <v>Weekend</v>
      </c>
      <c r="F1671">
        <v>5801</v>
      </c>
      <c r="G1671" t="s">
        <v>977</v>
      </c>
      <c r="H1671" t="s">
        <v>978</v>
      </c>
      <c r="I1671" t="s">
        <v>2</v>
      </c>
      <c r="J1671" t="s">
        <v>3</v>
      </c>
      <c r="K1671" t="s">
        <v>4</v>
      </c>
      <c r="L1671" t="s">
        <v>9</v>
      </c>
      <c r="M1671">
        <v>403</v>
      </c>
      <c r="N1671" t="s">
        <v>10</v>
      </c>
      <c r="O1671" s="2">
        <v>133.37</v>
      </c>
      <c r="P1671" s="2">
        <v>1</v>
      </c>
      <c r="Q1671" s="2">
        <f t="shared" si="182"/>
        <v>133.37</v>
      </c>
      <c r="R1671" s="2">
        <v>84.590000149999995</v>
      </c>
      <c r="S1671" s="2">
        <f t="shared" si="186"/>
        <v>48.77999985000001</v>
      </c>
      <c r="T1671" s="2">
        <f t="shared" si="187"/>
        <v>84.590000149999995</v>
      </c>
      <c r="U1671" t="str">
        <f t="shared" si="188"/>
        <v>Jun</v>
      </c>
    </row>
    <row r="1672" spans="1:21" x14ac:dyDescent="0.3">
      <c r="A1672">
        <v>35651</v>
      </c>
      <c r="B1672" s="1">
        <v>43253</v>
      </c>
      <c r="C1672" s="1" t="str">
        <f t="shared" si="183"/>
        <v>02-Jun-18</v>
      </c>
      <c r="D1672" s="1" t="str">
        <f t="shared" si="184"/>
        <v>Saturday</v>
      </c>
      <c r="E1672" s="1" t="str">
        <f t="shared" si="185"/>
        <v>Weekend</v>
      </c>
      <c r="F1672">
        <v>9294</v>
      </c>
      <c r="G1672" t="s">
        <v>83</v>
      </c>
      <c r="H1672" t="s">
        <v>30</v>
      </c>
      <c r="I1672" t="s">
        <v>27</v>
      </c>
      <c r="J1672" t="s">
        <v>28</v>
      </c>
      <c r="K1672" t="s">
        <v>44</v>
      </c>
      <c r="L1672" t="s">
        <v>85</v>
      </c>
      <c r="M1672">
        <v>502</v>
      </c>
      <c r="N1672" t="s">
        <v>65</v>
      </c>
      <c r="O1672" s="2">
        <v>65</v>
      </c>
      <c r="P1672" s="2">
        <v>5</v>
      </c>
      <c r="Q1672" s="2">
        <f t="shared" si="182"/>
        <v>325</v>
      </c>
      <c r="R1672" s="2">
        <v>167.99999235000001</v>
      </c>
      <c r="S1672" s="2">
        <f t="shared" si="186"/>
        <v>157.00000764999999</v>
      </c>
      <c r="T1672" s="2">
        <f t="shared" si="187"/>
        <v>33.599998470000003</v>
      </c>
      <c r="U1672" t="str">
        <f t="shared" si="188"/>
        <v>Jun</v>
      </c>
    </row>
    <row r="1673" spans="1:21" x14ac:dyDescent="0.3">
      <c r="A1673">
        <v>25074</v>
      </c>
      <c r="B1673" s="1">
        <v>43253</v>
      </c>
      <c r="C1673" s="1" t="str">
        <f t="shared" si="183"/>
        <v>02-Jun-18</v>
      </c>
      <c r="D1673" s="1" t="str">
        <f t="shared" si="184"/>
        <v>Saturday</v>
      </c>
      <c r="E1673" s="1" t="str">
        <f t="shared" si="185"/>
        <v>Weekend</v>
      </c>
      <c r="F1673">
        <v>717</v>
      </c>
      <c r="G1673" t="s">
        <v>457</v>
      </c>
      <c r="H1673" t="s">
        <v>281</v>
      </c>
      <c r="I1673" t="s">
        <v>2</v>
      </c>
      <c r="J1673" t="s">
        <v>3</v>
      </c>
      <c r="K1673" t="s">
        <v>4</v>
      </c>
      <c r="L1673" t="s">
        <v>9</v>
      </c>
      <c r="M1673">
        <v>403</v>
      </c>
      <c r="N1673" t="s">
        <v>10</v>
      </c>
      <c r="O1673" s="2">
        <v>133.37</v>
      </c>
      <c r="P1673" s="2">
        <v>1</v>
      </c>
      <c r="Q1673" s="2">
        <f t="shared" si="182"/>
        <v>133.37</v>
      </c>
      <c r="R1673" s="2">
        <v>84.590000149999995</v>
      </c>
      <c r="S1673" s="2">
        <f t="shared" si="186"/>
        <v>48.77999985000001</v>
      </c>
      <c r="T1673" s="2">
        <f t="shared" si="187"/>
        <v>84.590000149999995</v>
      </c>
      <c r="U1673" t="str">
        <f t="shared" si="188"/>
        <v>Jun</v>
      </c>
    </row>
    <row r="1674" spans="1:21" x14ac:dyDescent="0.3">
      <c r="A1674">
        <v>41287</v>
      </c>
      <c r="B1674" s="1">
        <v>43252</v>
      </c>
      <c r="C1674" s="1" t="str">
        <f t="shared" si="183"/>
        <v>01-Jun-18</v>
      </c>
      <c r="D1674" s="1" t="str">
        <f t="shared" si="184"/>
        <v>Friday</v>
      </c>
      <c r="E1674" s="1" t="str">
        <f t="shared" si="185"/>
        <v>Weekday</v>
      </c>
      <c r="F1674">
        <v>9581</v>
      </c>
      <c r="G1674" t="s">
        <v>7</v>
      </c>
      <c r="H1674" t="s">
        <v>30</v>
      </c>
      <c r="I1674" t="s">
        <v>27</v>
      </c>
      <c r="J1674" t="s">
        <v>28</v>
      </c>
      <c r="K1674" t="s">
        <v>44</v>
      </c>
      <c r="L1674" t="s">
        <v>85</v>
      </c>
      <c r="M1674">
        <v>502</v>
      </c>
      <c r="N1674" t="s">
        <v>65</v>
      </c>
      <c r="O1674" s="2">
        <v>65</v>
      </c>
      <c r="P1674" s="2">
        <v>5</v>
      </c>
      <c r="Q1674" s="2">
        <f t="shared" si="182"/>
        <v>325</v>
      </c>
      <c r="R1674" s="2">
        <v>167.99999235000001</v>
      </c>
      <c r="S1674" s="2">
        <f t="shared" si="186"/>
        <v>157.00000764999999</v>
      </c>
      <c r="T1674" s="2">
        <f t="shared" si="187"/>
        <v>33.599998470000003</v>
      </c>
      <c r="U1674" t="str">
        <f t="shared" si="188"/>
        <v>Jun</v>
      </c>
    </row>
    <row r="1675" spans="1:21" x14ac:dyDescent="0.3">
      <c r="A1675">
        <v>35393</v>
      </c>
      <c r="B1675" s="1">
        <v>43251</v>
      </c>
      <c r="C1675" s="1" t="str">
        <f t="shared" si="183"/>
        <v>31-May-18</v>
      </c>
      <c r="D1675" s="1" t="str">
        <f t="shared" si="184"/>
        <v>Thursday</v>
      </c>
      <c r="E1675" s="1" t="str">
        <f t="shared" si="185"/>
        <v>Weekday</v>
      </c>
      <c r="F1675">
        <v>2922</v>
      </c>
      <c r="G1675" t="s">
        <v>727</v>
      </c>
      <c r="H1675" t="s">
        <v>30</v>
      </c>
      <c r="I1675" t="s">
        <v>27</v>
      </c>
      <c r="J1675" t="s">
        <v>28</v>
      </c>
      <c r="K1675" t="s">
        <v>44</v>
      </c>
      <c r="L1675" t="s">
        <v>641</v>
      </c>
      <c r="M1675">
        <v>93</v>
      </c>
      <c r="N1675" t="s">
        <v>65</v>
      </c>
      <c r="O1675" s="2">
        <v>52.99</v>
      </c>
      <c r="P1675" s="2">
        <v>5</v>
      </c>
      <c r="Q1675" s="2">
        <f t="shared" si="182"/>
        <v>264.95</v>
      </c>
      <c r="R1675" s="2">
        <v>159.20000075000002</v>
      </c>
      <c r="S1675" s="2">
        <f t="shared" si="186"/>
        <v>105.74999924999997</v>
      </c>
      <c r="T1675" s="2">
        <f t="shared" si="187"/>
        <v>31.840000150000002</v>
      </c>
      <c r="U1675" t="str">
        <f t="shared" si="188"/>
        <v>May</v>
      </c>
    </row>
    <row r="1676" spans="1:21" x14ac:dyDescent="0.3">
      <c r="A1676">
        <v>35389</v>
      </c>
      <c r="B1676" s="1">
        <v>43251</v>
      </c>
      <c r="C1676" s="1" t="str">
        <f t="shared" si="183"/>
        <v>31-May-18</v>
      </c>
      <c r="D1676" s="1" t="str">
        <f t="shared" si="184"/>
        <v>Thursday</v>
      </c>
      <c r="E1676" s="1" t="str">
        <f t="shared" si="185"/>
        <v>Weekday</v>
      </c>
      <c r="F1676">
        <v>7175</v>
      </c>
      <c r="G1676" t="s">
        <v>241</v>
      </c>
      <c r="H1676" t="s">
        <v>30</v>
      </c>
      <c r="I1676" t="s">
        <v>27</v>
      </c>
      <c r="J1676" t="s">
        <v>28</v>
      </c>
      <c r="K1676" t="s">
        <v>44</v>
      </c>
      <c r="L1676" t="s">
        <v>187</v>
      </c>
      <c r="M1676">
        <v>278</v>
      </c>
      <c r="N1676" t="s">
        <v>65</v>
      </c>
      <c r="O1676" s="2">
        <v>27.54</v>
      </c>
      <c r="P1676" s="2">
        <v>5</v>
      </c>
      <c r="Q1676" s="2">
        <f t="shared" si="182"/>
        <v>137.69999999999999</v>
      </c>
      <c r="R1676" s="2">
        <v>62.649998650000001</v>
      </c>
      <c r="S1676" s="2">
        <f t="shared" si="186"/>
        <v>75.050001349999988</v>
      </c>
      <c r="T1676" s="2">
        <f t="shared" si="187"/>
        <v>12.52999973</v>
      </c>
      <c r="U1676" t="str">
        <f t="shared" si="188"/>
        <v>May</v>
      </c>
    </row>
    <row r="1677" spans="1:21" x14ac:dyDescent="0.3">
      <c r="A1677">
        <v>22481</v>
      </c>
      <c r="B1677" s="1">
        <v>43246</v>
      </c>
      <c r="C1677" s="1" t="str">
        <f t="shared" si="183"/>
        <v>26-May-18</v>
      </c>
      <c r="D1677" s="1" t="str">
        <f t="shared" si="184"/>
        <v>Saturday</v>
      </c>
      <c r="E1677" s="1" t="str">
        <f t="shared" si="185"/>
        <v>Weekend</v>
      </c>
      <c r="F1677">
        <v>5821</v>
      </c>
      <c r="G1677" t="s">
        <v>946</v>
      </c>
      <c r="H1677" t="s">
        <v>947</v>
      </c>
      <c r="I1677" t="s">
        <v>2</v>
      </c>
      <c r="J1677" t="s">
        <v>3</v>
      </c>
      <c r="K1677" t="s">
        <v>44</v>
      </c>
      <c r="L1677" t="s">
        <v>85</v>
      </c>
      <c r="M1677">
        <v>502</v>
      </c>
      <c r="N1677" t="s">
        <v>65</v>
      </c>
      <c r="O1677" s="2">
        <v>65</v>
      </c>
      <c r="P1677" s="2">
        <v>2</v>
      </c>
      <c r="Q1677" s="2">
        <f t="shared" si="182"/>
        <v>130</v>
      </c>
      <c r="R1677" s="2">
        <v>67.199996940000005</v>
      </c>
      <c r="S1677" s="2">
        <f t="shared" si="186"/>
        <v>62.800003059999995</v>
      </c>
      <c r="T1677" s="2">
        <f t="shared" si="187"/>
        <v>33.599998470000003</v>
      </c>
      <c r="U1677" t="str">
        <f t="shared" si="188"/>
        <v>May</v>
      </c>
    </row>
    <row r="1678" spans="1:21" x14ac:dyDescent="0.3">
      <c r="A1678">
        <v>50571</v>
      </c>
      <c r="B1678" s="1">
        <v>43245</v>
      </c>
      <c r="C1678" s="1" t="str">
        <f t="shared" si="183"/>
        <v>25-May-18</v>
      </c>
      <c r="D1678" s="1" t="str">
        <f t="shared" si="184"/>
        <v>Friday</v>
      </c>
      <c r="E1678" s="1" t="str">
        <f t="shared" si="185"/>
        <v>Weekday</v>
      </c>
      <c r="F1678">
        <v>1507</v>
      </c>
      <c r="G1678" t="s">
        <v>7</v>
      </c>
      <c r="H1678" t="s">
        <v>30</v>
      </c>
      <c r="I1678" t="s">
        <v>27</v>
      </c>
      <c r="J1678" t="s">
        <v>28</v>
      </c>
      <c r="K1678" t="s">
        <v>44</v>
      </c>
      <c r="L1678" t="s">
        <v>42</v>
      </c>
      <c r="M1678">
        <v>365</v>
      </c>
      <c r="N1678" t="s">
        <v>10</v>
      </c>
      <c r="O1678" s="2">
        <v>94.75</v>
      </c>
      <c r="P1678" s="2">
        <v>5</v>
      </c>
      <c r="Q1678" s="2">
        <f t="shared" si="182"/>
        <v>473.75</v>
      </c>
      <c r="R1678" s="2">
        <v>152.8499985</v>
      </c>
      <c r="S1678" s="2">
        <f t="shared" si="186"/>
        <v>320.90000150000003</v>
      </c>
      <c r="T1678" s="2">
        <f t="shared" si="187"/>
        <v>30.5699997</v>
      </c>
      <c r="U1678" t="str">
        <f t="shared" si="188"/>
        <v>May</v>
      </c>
    </row>
    <row r="1679" spans="1:21" x14ac:dyDescent="0.3">
      <c r="A1679">
        <v>48844</v>
      </c>
      <c r="B1679" s="1">
        <v>43245</v>
      </c>
      <c r="C1679" s="1" t="str">
        <f t="shared" si="183"/>
        <v>25-May-18</v>
      </c>
      <c r="D1679" s="1" t="str">
        <f t="shared" si="184"/>
        <v>Friday</v>
      </c>
      <c r="E1679" s="1" t="str">
        <f t="shared" si="185"/>
        <v>Weekday</v>
      </c>
      <c r="F1679">
        <v>5316</v>
      </c>
      <c r="G1679" t="s">
        <v>796</v>
      </c>
      <c r="H1679" t="s">
        <v>906</v>
      </c>
      <c r="I1679" t="s">
        <v>2</v>
      </c>
      <c r="J1679" t="s">
        <v>3</v>
      </c>
      <c r="K1679" t="s">
        <v>44</v>
      </c>
      <c r="L1679" t="s">
        <v>85</v>
      </c>
      <c r="M1679">
        <v>502</v>
      </c>
      <c r="N1679" t="s">
        <v>65</v>
      </c>
      <c r="O1679" s="2">
        <v>65</v>
      </c>
      <c r="P1679" s="2">
        <v>2</v>
      </c>
      <c r="Q1679" s="2">
        <f t="shared" si="182"/>
        <v>130</v>
      </c>
      <c r="R1679" s="2">
        <v>67.199996940000005</v>
      </c>
      <c r="S1679" s="2">
        <f t="shared" si="186"/>
        <v>62.800003059999995</v>
      </c>
      <c r="T1679" s="2">
        <f t="shared" si="187"/>
        <v>33.599998470000003</v>
      </c>
      <c r="U1679" t="str">
        <f t="shared" si="188"/>
        <v>May</v>
      </c>
    </row>
    <row r="1680" spans="1:21" x14ac:dyDescent="0.3">
      <c r="A1680">
        <v>34089</v>
      </c>
      <c r="B1680" s="1">
        <v>43244</v>
      </c>
      <c r="C1680" s="1" t="str">
        <f t="shared" si="183"/>
        <v>24-May-18</v>
      </c>
      <c r="D1680" s="1" t="str">
        <f t="shared" si="184"/>
        <v>Thursday</v>
      </c>
      <c r="E1680" s="1" t="str">
        <f t="shared" si="185"/>
        <v>Weekday</v>
      </c>
      <c r="F1680">
        <v>8004</v>
      </c>
      <c r="G1680" t="s">
        <v>7</v>
      </c>
      <c r="H1680" t="s">
        <v>30</v>
      </c>
      <c r="I1680" t="s">
        <v>27</v>
      </c>
      <c r="J1680" t="s">
        <v>28</v>
      </c>
      <c r="K1680" t="s">
        <v>44</v>
      </c>
      <c r="L1680" t="s">
        <v>42</v>
      </c>
      <c r="M1680">
        <v>365</v>
      </c>
      <c r="N1680" t="s">
        <v>10</v>
      </c>
      <c r="O1680" s="2">
        <v>94.75</v>
      </c>
      <c r="P1680" s="2">
        <v>5</v>
      </c>
      <c r="Q1680" s="2">
        <f t="shared" si="182"/>
        <v>473.75</v>
      </c>
      <c r="R1680" s="2">
        <v>152.8499985</v>
      </c>
      <c r="S1680" s="2">
        <f t="shared" si="186"/>
        <v>320.90000150000003</v>
      </c>
      <c r="T1680" s="2">
        <f t="shared" si="187"/>
        <v>30.5699997</v>
      </c>
      <c r="U1680" t="str">
        <f t="shared" si="188"/>
        <v>May</v>
      </c>
    </row>
    <row r="1681" spans="1:21" x14ac:dyDescent="0.3">
      <c r="A1681">
        <v>20929</v>
      </c>
      <c r="B1681" s="1">
        <v>43244</v>
      </c>
      <c r="C1681" s="1" t="str">
        <f t="shared" si="183"/>
        <v>24-May-18</v>
      </c>
      <c r="D1681" s="1" t="str">
        <f t="shared" si="184"/>
        <v>Thursday</v>
      </c>
      <c r="E1681" s="1" t="str">
        <f t="shared" si="185"/>
        <v>Weekday</v>
      </c>
      <c r="F1681">
        <v>8747</v>
      </c>
      <c r="G1681" t="s">
        <v>7</v>
      </c>
      <c r="H1681" t="s">
        <v>419</v>
      </c>
      <c r="I1681" t="s">
        <v>2</v>
      </c>
      <c r="J1681" t="s">
        <v>3</v>
      </c>
      <c r="K1681" t="s">
        <v>44</v>
      </c>
      <c r="L1681" t="s">
        <v>438</v>
      </c>
      <c r="M1681">
        <v>564</v>
      </c>
      <c r="N1681" t="s">
        <v>10</v>
      </c>
      <c r="O1681" s="2">
        <v>30</v>
      </c>
      <c r="P1681" s="2">
        <v>2</v>
      </c>
      <c r="Q1681" s="2">
        <f t="shared" si="182"/>
        <v>60</v>
      </c>
      <c r="R1681" s="2">
        <v>37.060001380000003</v>
      </c>
      <c r="S1681" s="2">
        <f t="shared" si="186"/>
        <v>22.939998619999997</v>
      </c>
      <c r="T1681" s="2">
        <f t="shared" si="187"/>
        <v>18.530000690000001</v>
      </c>
      <c r="U1681" t="str">
        <f t="shared" si="188"/>
        <v>May</v>
      </c>
    </row>
    <row r="1682" spans="1:21" x14ac:dyDescent="0.3">
      <c r="A1682">
        <v>35266</v>
      </c>
      <c r="B1682" s="1">
        <v>43243</v>
      </c>
      <c r="C1682" s="1" t="str">
        <f t="shared" si="183"/>
        <v>23-May-18</v>
      </c>
      <c r="D1682" s="1" t="str">
        <f t="shared" si="184"/>
        <v>Wednesday</v>
      </c>
      <c r="E1682" s="1" t="str">
        <f t="shared" si="185"/>
        <v>Weekday</v>
      </c>
      <c r="F1682">
        <v>288</v>
      </c>
      <c r="G1682" t="s">
        <v>7</v>
      </c>
      <c r="H1682" t="s">
        <v>30</v>
      </c>
      <c r="I1682" t="s">
        <v>27</v>
      </c>
      <c r="J1682" t="s">
        <v>28</v>
      </c>
      <c r="K1682" t="s">
        <v>44</v>
      </c>
      <c r="L1682" t="s">
        <v>42</v>
      </c>
      <c r="M1682">
        <v>365</v>
      </c>
      <c r="N1682" t="s">
        <v>10</v>
      </c>
      <c r="O1682" s="2">
        <v>94.75</v>
      </c>
      <c r="P1682" s="2">
        <v>5</v>
      </c>
      <c r="Q1682" s="2">
        <f t="shared" si="182"/>
        <v>473.75</v>
      </c>
      <c r="R1682" s="2">
        <v>152.8499985</v>
      </c>
      <c r="S1682" s="2">
        <f t="shared" si="186"/>
        <v>320.90000150000003</v>
      </c>
      <c r="T1682" s="2">
        <f t="shared" si="187"/>
        <v>30.5699997</v>
      </c>
      <c r="U1682" t="str">
        <f t="shared" si="188"/>
        <v>May</v>
      </c>
    </row>
    <row r="1683" spans="1:21" x14ac:dyDescent="0.3">
      <c r="A1683">
        <v>46401</v>
      </c>
      <c r="B1683" s="1">
        <v>43243</v>
      </c>
      <c r="C1683" s="1" t="str">
        <f t="shared" si="183"/>
        <v>23-May-18</v>
      </c>
      <c r="D1683" s="1" t="str">
        <f t="shared" si="184"/>
        <v>Wednesday</v>
      </c>
      <c r="E1683" s="1" t="str">
        <f t="shared" si="185"/>
        <v>Weekday</v>
      </c>
      <c r="F1683">
        <v>8850</v>
      </c>
      <c r="G1683" t="s">
        <v>7</v>
      </c>
      <c r="H1683" t="s">
        <v>50</v>
      </c>
      <c r="I1683" t="s">
        <v>2</v>
      </c>
      <c r="J1683" t="s">
        <v>3</v>
      </c>
      <c r="K1683" t="s">
        <v>44</v>
      </c>
      <c r="L1683" t="s">
        <v>85</v>
      </c>
      <c r="M1683">
        <v>502</v>
      </c>
      <c r="N1683" t="s">
        <v>65</v>
      </c>
      <c r="O1683" s="2">
        <v>65</v>
      </c>
      <c r="P1683" s="2">
        <v>2</v>
      </c>
      <c r="Q1683" s="2">
        <f t="shared" si="182"/>
        <v>130</v>
      </c>
      <c r="R1683" s="2">
        <v>67.199996940000005</v>
      </c>
      <c r="S1683" s="2">
        <f t="shared" si="186"/>
        <v>62.800003059999995</v>
      </c>
      <c r="T1683" s="2">
        <f t="shared" si="187"/>
        <v>33.599998470000003</v>
      </c>
      <c r="U1683" t="str">
        <f t="shared" si="188"/>
        <v>May</v>
      </c>
    </row>
    <row r="1684" spans="1:21" x14ac:dyDescent="0.3">
      <c r="A1684">
        <v>47796</v>
      </c>
      <c r="B1684" s="1">
        <v>43242</v>
      </c>
      <c r="C1684" s="1" t="str">
        <f t="shared" si="183"/>
        <v>22-May-18</v>
      </c>
      <c r="D1684" s="1" t="str">
        <f t="shared" si="184"/>
        <v>Tuesday</v>
      </c>
      <c r="E1684" s="1" t="str">
        <f t="shared" si="185"/>
        <v>Weekday</v>
      </c>
      <c r="F1684">
        <v>8587</v>
      </c>
      <c r="G1684" t="s">
        <v>950</v>
      </c>
      <c r="H1684" t="s">
        <v>30</v>
      </c>
      <c r="I1684" t="s">
        <v>27</v>
      </c>
      <c r="J1684" t="s">
        <v>28</v>
      </c>
      <c r="K1684" t="s">
        <v>44</v>
      </c>
      <c r="L1684" t="s">
        <v>42</v>
      </c>
      <c r="M1684">
        <v>365</v>
      </c>
      <c r="N1684" t="s">
        <v>10</v>
      </c>
      <c r="O1684" s="2">
        <v>94.75</v>
      </c>
      <c r="P1684" s="2">
        <v>5</v>
      </c>
      <c r="Q1684" s="2">
        <f t="shared" si="182"/>
        <v>473.75</v>
      </c>
      <c r="R1684" s="2">
        <v>152.8499985</v>
      </c>
      <c r="S1684" s="2">
        <f t="shared" si="186"/>
        <v>320.90000150000003</v>
      </c>
      <c r="T1684" s="2">
        <f t="shared" si="187"/>
        <v>30.5699997</v>
      </c>
      <c r="U1684" t="str">
        <f t="shared" si="188"/>
        <v>May</v>
      </c>
    </row>
    <row r="1685" spans="1:21" x14ac:dyDescent="0.3">
      <c r="A1685">
        <v>34773</v>
      </c>
      <c r="B1685" s="1">
        <v>43242</v>
      </c>
      <c r="C1685" s="1" t="str">
        <f t="shared" si="183"/>
        <v>22-May-18</v>
      </c>
      <c r="D1685" s="1" t="str">
        <f t="shared" si="184"/>
        <v>Tuesday</v>
      </c>
      <c r="E1685" s="1" t="str">
        <f t="shared" si="185"/>
        <v>Weekday</v>
      </c>
      <c r="F1685">
        <v>11169</v>
      </c>
      <c r="G1685" t="s">
        <v>496</v>
      </c>
      <c r="H1685" t="s">
        <v>41</v>
      </c>
      <c r="I1685" t="s">
        <v>27</v>
      </c>
      <c r="J1685" t="s">
        <v>3</v>
      </c>
      <c r="K1685" t="s">
        <v>4</v>
      </c>
      <c r="L1685" t="s">
        <v>42</v>
      </c>
      <c r="M1685">
        <v>365</v>
      </c>
      <c r="N1685" t="s">
        <v>10</v>
      </c>
      <c r="O1685" s="2">
        <v>94.75</v>
      </c>
      <c r="P1685" s="2">
        <v>2</v>
      </c>
      <c r="Q1685" s="2">
        <f t="shared" si="182"/>
        <v>189.5</v>
      </c>
      <c r="R1685" s="2">
        <v>61.139999400000001</v>
      </c>
      <c r="S1685" s="2">
        <f t="shared" si="186"/>
        <v>128.36000060000001</v>
      </c>
      <c r="T1685" s="2">
        <f t="shared" si="187"/>
        <v>30.5699997</v>
      </c>
      <c r="U1685" t="str">
        <f t="shared" si="188"/>
        <v>May</v>
      </c>
    </row>
    <row r="1686" spans="1:21" x14ac:dyDescent="0.3">
      <c r="A1686">
        <v>42152</v>
      </c>
      <c r="B1686" s="1">
        <v>43242</v>
      </c>
      <c r="C1686" s="1" t="str">
        <f t="shared" si="183"/>
        <v>22-May-18</v>
      </c>
      <c r="D1686" s="1" t="str">
        <f t="shared" si="184"/>
        <v>Tuesday</v>
      </c>
      <c r="E1686" s="1" t="str">
        <f t="shared" si="185"/>
        <v>Weekday</v>
      </c>
      <c r="F1686">
        <v>10884</v>
      </c>
      <c r="G1686" t="s">
        <v>7</v>
      </c>
      <c r="H1686" t="s">
        <v>284</v>
      </c>
      <c r="I1686" t="s">
        <v>2</v>
      </c>
      <c r="J1686" t="s">
        <v>3</v>
      </c>
      <c r="K1686" t="s">
        <v>4</v>
      </c>
      <c r="L1686" t="s">
        <v>109</v>
      </c>
      <c r="M1686">
        <v>627</v>
      </c>
      <c r="N1686" t="s">
        <v>6</v>
      </c>
      <c r="O1686" s="2">
        <v>165</v>
      </c>
      <c r="P1686" s="2">
        <v>2</v>
      </c>
      <c r="Q1686" s="2">
        <f t="shared" si="182"/>
        <v>330</v>
      </c>
      <c r="R1686" s="2">
        <v>245.4600068</v>
      </c>
      <c r="S1686" s="2">
        <f t="shared" si="186"/>
        <v>84.539993199999998</v>
      </c>
      <c r="T1686" s="2">
        <f t="shared" si="187"/>
        <v>122.7300034</v>
      </c>
      <c r="U1686" t="str">
        <f t="shared" si="188"/>
        <v>May</v>
      </c>
    </row>
    <row r="1687" spans="1:21" x14ac:dyDescent="0.3">
      <c r="A1687">
        <v>34506</v>
      </c>
      <c r="B1687" s="1">
        <v>43241</v>
      </c>
      <c r="C1687" s="1" t="str">
        <f t="shared" si="183"/>
        <v>21-May-18</v>
      </c>
      <c r="D1687" s="1" t="str">
        <f t="shared" si="184"/>
        <v>Monday</v>
      </c>
      <c r="E1687" s="1" t="str">
        <f t="shared" si="185"/>
        <v>Weekday</v>
      </c>
      <c r="F1687">
        <v>9174</v>
      </c>
      <c r="G1687" t="s">
        <v>7</v>
      </c>
      <c r="H1687" t="s">
        <v>635</v>
      </c>
      <c r="I1687" t="s">
        <v>2</v>
      </c>
      <c r="J1687" t="s">
        <v>3</v>
      </c>
      <c r="K1687" t="s">
        <v>4</v>
      </c>
      <c r="L1687" t="s">
        <v>42</v>
      </c>
      <c r="M1687">
        <v>365</v>
      </c>
      <c r="N1687" t="s">
        <v>10</v>
      </c>
      <c r="O1687" s="2">
        <v>94.75</v>
      </c>
      <c r="P1687" s="2">
        <v>3</v>
      </c>
      <c r="Q1687" s="2">
        <f t="shared" si="182"/>
        <v>284.25</v>
      </c>
      <c r="R1687" s="2">
        <v>91.709999100000005</v>
      </c>
      <c r="S1687" s="2">
        <f t="shared" si="186"/>
        <v>192.5400009</v>
      </c>
      <c r="T1687" s="2">
        <f t="shared" si="187"/>
        <v>30.5699997</v>
      </c>
      <c r="U1687" t="str">
        <f t="shared" si="188"/>
        <v>May</v>
      </c>
    </row>
    <row r="1688" spans="1:21" x14ac:dyDescent="0.3">
      <c r="A1688">
        <v>24878</v>
      </c>
      <c r="B1688" s="1">
        <v>43241</v>
      </c>
      <c r="C1688" s="1" t="str">
        <f t="shared" si="183"/>
        <v>21-May-18</v>
      </c>
      <c r="D1688" s="1" t="str">
        <f t="shared" si="184"/>
        <v>Monday</v>
      </c>
      <c r="E1688" s="1" t="str">
        <f t="shared" si="185"/>
        <v>Weekday</v>
      </c>
      <c r="F1688">
        <v>8681</v>
      </c>
      <c r="G1688" t="s">
        <v>7</v>
      </c>
      <c r="H1688" t="s">
        <v>979</v>
      </c>
      <c r="I1688" t="s">
        <v>2</v>
      </c>
      <c r="J1688" t="s">
        <v>3</v>
      </c>
      <c r="K1688" t="s">
        <v>4</v>
      </c>
      <c r="L1688" t="s">
        <v>109</v>
      </c>
      <c r="M1688">
        <v>627</v>
      </c>
      <c r="N1688" t="s">
        <v>6</v>
      </c>
      <c r="O1688" s="2">
        <v>165</v>
      </c>
      <c r="P1688" s="2">
        <v>2</v>
      </c>
      <c r="Q1688" s="2">
        <f t="shared" si="182"/>
        <v>330</v>
      </c>
      <c r="R1688" s="2">
        <v>245.4600068</v>
      </c>
      <c r="S1688" s="2">
        <f t="shared" si="186"/>
        <v>84.539993199999998</v>
      </c>
      <c r="T1688" s="2">
        <f t="shared" si="187"/>
        <v>122.7300034</v>
      </c>
      <c r="U1688" t="str">
        <f t="shared" si="188"/>
        <v>May</v>
      </c>
    </row>
    <row r="1689" spans="1:21" x14ac:dyDescent="0.3">
      <c r="A1689">
        <v>27586</v>
      </c>
      <c r="B1689" s="1">
        <v>43240</v>
      </c>
      <c r="C1689" s="1" t="str">
        <f t="shared" si="183"/>
        <v>20-May-18</v>
      </c>
      <c r="D1689" s="1" t="str">
        <f t="shared" si="184"/>
        <v>Sunday</v>
      </c>
      <c r="E1689" s="1" t="str">
        <f t="shared" si="185"/>
        <v>Weekend</v>
      </c>
      <c r="F1689">
        <v>2683</v>
      </c>
      <c r="G1689" t="s">
        <v>323</v>
      </c>
      <c r="H1689" t="s">
        <v>30</v>
      </c>
      <c r="I1689" t="s">
        <v>27</v>
      </c>
      <c r="J1689" t="s">
        <v>28</v>
      </c>
      <c r="K1689" t="s">
        <v>4</v>
      </c>
      <c r="L1689" t="s">
        <v>85</v>
      </c>
      <c r="M1689">
        <v>502</v>
      </c>
      <c r="N1689" t="s">
        <v>65</v>
      </c>
      <c r="O1689" s="2">
        <v>65</v>
      </c>
      <c r="P1689" s="2">
        <v>5</v>
      </c>
      <c r="Q1689" s="2">
        <f t="shared" si="182"/>
        <v>325</v>
      </c>
      <c r="R1689" s="2">
        <v>167.99999235000001</v>
      </c>
      <c r="S1689" s="2">
        <f t="shared" si="186"/>
        <v>157.00000764999999</v>
      </c>
      <c r="T1689" s="2">
        <f t="shared" si="187"/>
        <v>33.599998470000003</v>
      </c>
      <c r="U1689" t="str">
        <f t="shared" si="188"/>
        <v>May</v>
      </c>
    </row>
    <row r="1690" spans="1:21" x14ac:dyDescent="0.3">
      <c r="A1690">
        <v>27647</v>
      </c>
      <c r="B1690" s="1">
        <v>43240</v>
      </c>
      <c r="C1690" s="1" t="str">
        <f t="shared" si="183"/>
        <v>20-May-18</v>
      </c>
      <c r="D1690" s="1" t="str">
        <f t="shared" si="184"/>
        <v>Sunday</v>
      </c>
      <c r="E1690" s="1" t="str">
        <f t="shared" si="185"/>
        <v>Weekend</v>
      </c>
      <c r="F1690">
        <v>1067</v>
      </c>
      <c r="G1690" t="s">
        <v>980</v>
      </c>
      <c r="H1690" t="s">
        <v>550</v>
      </c>
      <c r="I1690" t="s">
        <v>2</v>
      </c>
      <c r="J1690" t="s">
        <v>3</v>
      </c>
      <c r="K1690" t="s">
        <v>4</v>
      </c>
      <c r="L1690" t="s">
        <v>109</v>
      </c>
      <c r="M1690">
        <v>627</v>
      </c>
      <c r="N1690" t="s">
        <v>6</v>
      </c>
      <c r="O1690" s="2">
        <v>165</v>
      </c>
      <c r="P1690" s="2">
        <v>2</v>
      </c>
      <c r="Q1690" s="2">
        <f t="shared" si="182"/>
        <v>330</v>
      </c>
      <c r="R1690" s="2">
        <v>245.4600068</v>
      </c>
      <c r="S1690" s="2">
        <f t="shared" si="186"/>
        <v>84.539993199999998</v>
      </c>
      <c r="T1690" s="2">
        <f t="shared" si="187"/>
        <v>122.7300034</v>
      </c>
      <c r="U1690" t="str">
        <f t="shared" si="188"/>
        <v>May</v>
      </c>
    </row>
    <row r="1691" spans="1:21" x14ac:dyDescent="0.3">
      <c r="A1691">
        <v>30802</v>
      </c>
      <c r="B1691" s="1">
        <v>43239</v>
      </c>
      <c r="C1691" s="1" t="str">
        <f t="shared" si="183"/>
        <v>19-May-18</v>
      </c>
      <c r="D1691" s="1" t="str">
        <f t="shared" si="184"/>
        <v>Saturday</v>
      </c>
      <c r="E1691" s="1" t="str">
        <f t="shared" si="185"/>
        <v>Weekend</v>
      </c>
      <c r="F1691">
        <v>8422</v>
      </c>
      <c r="G1691" t="s">
        <v>186</v>
      </c>
      <c r="H1691" t="s">
        <v>30</v>
      </c>
      <c r="I1691" t="s">
        <v>27</v>
      </c>
      <c r="J1691" t="s">
        <v>28</v>
      </c>
      <c r="K1691" t="s">
        <v>4</v>
      </c>
      <c r="L1691" t="s">
        <v>85</v>
      </c>
      <c r="M1691">
        <v>502</v>
      </c>
      <c r="N1691" t="s">
        <v>65</v>
      </c>
      <c r="O1691" s="2">
        <v>65</v>
      </c>
      <c r="P1691" s="2">
        <v>5</v>
      </c>
      <c r="Q1691" s="2">
        <f t="shared" si="182"/>
        <v>325</v>
      </c>
      <c r="R1691" s="2">
        <v>167.99999235000001</v>
      </c>
      <c r="S1691" s="2">
        <f t="shared" si="186"/>
        <v>157.00000764999999</v>
      </c>
      <c r="T1691" s="2">
        <f t="shared" si="187"/>
        <v>33.599998470000003</v>
      </c>
      <c r="U1691" t="str">
        <f t="shared" si="188"/>
        <v>May</v>
      </c>
    </row>
    <row r="1692" spans="1:21" x14ac:dyDescent="0.3">
      <c r="A1692">
        <v>33824</v>
      </c>
      <c r="B1692" s="1">
        <v>43239</v>
      </c>
      <c r="C1692" s="1" t="str">
        <f t="shared" si="183"/>
        <v>19-May-18</v>
      </c>
      <c r="D1692" s="1" t="str">
        <f t="shared" si="184"/>
        <v>Saturday</v>
      </c>
      <c r="E1692" s="1" t="str">
        <f t="shared" si="185"/>
        <v>Weekend</v>
      </c>
      <c r="F1692">
        <v>1509</v>
      </c>
      <c r="G1692" t="s">
        <v>981</v>
      </c>
      <c r="H1692" t="s">
        <v>210</v>
      </c>
      <c r="I1692" t="s">
        <v>2</v>
      </c>
      <c r="J1692" t="s">
        <v>3</v>
      </c>
      <c r="K1692" t="s">
        <v>4</v>
      </c>
      <c r="L1692" t="s">
        <v>187</v>
      </c>
      <c r="M1692">
        <v>278</v>
      </c>
      <c r="N1692" t="s">
        <v>65</v>
      </c>
      <c r="O1692" s="2">
        <v>27.54</v>
      </c>
      <c r="P1692" s="2">
        <v>3</v>
      </c>
      <c r="Q1692" s="2">
        <f t="shared" si="182"/>
        <v>82.62</v>
      </c>
      <c r="R1692" s="2">
        <v>37.58999919</v>
      </c>
      <c r="S1692" s="2">
        <f t="shared" si="186"/>
        <v>45.030000810000004</v>
      </c>
      <c r="T1692" s="2">
        <f t="shared" si="187"/>
        <v>12.52999973</v>
      </c>
      <c r="U1692" t="str">
        <f t="shared" si="188"/>
        <v>May</v>
      </c>
    </row>
    <row r="1693" spans="1:21" x14ac:dyDescent="0.3">
      <c r="A1693">
        <v>44316</v>
      </c>
      <c r="B1693" s="1">
        <v>43239</v>
      </c>
      <c r="C1693" s="1" t="str">
        <f t="shared" si="183"/>
        <v>19-May-18</v>
      </c>
      <c r="D1693" s="1" t="str">
        <f t="shared" si="184"/>
        <v>Saturday</v>
      </c>
      <c r="E1693" s="1" t="str">
        <f t="shared" si="185"/>
        <v>Weekend</v>
      </c>
      <c r="F1693">
        <v>5598</v>
      </c>
      <c r="G1693" t="s">
        <v>7</v>
      </c>
      <c r="H1693" t="s">
        <v>103</v>
      </c>
      <c r="I1693" t="s">
        <v>2</v>
      </c>
      <c r="J1693" t="s">
        <v>3</v>
      </c>
      <c r="K1693" t="s">
        <v>4</v>
      </c>
      <c r="L1693" t="s">
        <v>85</v>
      </c>
      <c r="M1693">
        <v>502</v>
      </c>
      <c r="N1693" t="s">
        <v>65</v>
      </c>
      <c r="O1693" s="2">
        <v>65</v>
      </c>
      <c r="P1693" s="2">
        <v>2</v>
      </c>
      <c r="Q1693" s="2">
        <f t="shared" si="182"/>
        <v>130</v>
      </c>
      <c r="R1693" s="2">
        <v>67.199996940000005</v>
      </c>
      <c r="S1693" s="2">
        <f t="shared" si="186"/>
        <v>62.800003059999995</v>
      </c>
      <c r="T1693" s="2">
        <f t="shared" si="187"/>
        <v>33.599998470000003</v>
      </c>
      <c r="U1693" t="str">
        <f t="shared" si="188"/>
        <v>May</v>
      </c>
    </row>
    <row r="1694" spans="1:21" x14ac:dyDescent="0.3">
      <c r="A1694">
        <v>24594</v>
      </c>
      <c r="B1694" s="1">
        <v>43238</v>
      </c>
      <c r="C1694" s="1" t="str">
        <f t="shared" si="183"/>
        <v>18-May-18</v>
      </c>
      <c r="D1694" s="1" t="str">
        <f t="shared" si="184"/>
        <v>Friday</v>
      </c>
      <c r="E1694" s="1" t="str">
        <f t="shared" si="185"/>
        <v>Weekday</v>
      </c>
      <c r="F1694">
        <v>5038</v>
      </c>
      <c r="G1694" t="s">
        <v>7</v>
      </c>
      <c r="H1694" t="s">
        <v>30</v>
      </c>
      <c r="I1694" t="s">
        <v>27</v>
      </c>
      <c r="J1694" t="s">
        <v>28</v>
      </c>
      <c r="K1694" t="s">
        <v>4</v>
      </c>
      <c r="L1694" t="s">
        <v>109</v>
      </c>
      <c r="M1694">
        <v>627</v>
      </c>
      <c r="N1694" t="s">
        <v>6</v>
      </c>
      <c r="O1694" s="2">
        <v>165</v>
      </c>
      <c r="P1694" s="2">
        <v>5</v>
      </c>
      <c r="Q1694" s="2">
        <f t="shared" si="182"/>
        <v>825</v>
      </c>
      <c r="R1694" s="2">
        <v>613.65001700000005</v>
      </c>
      <c r="S1694" s="2">
        <f t="shared" si="186"/>
        <v>211.34998299999995</v>
      </c>
      <c r="T1694" s="2">
        <f t="shared" si="187"/>
        <v>122.73000340000002</v>
      </c>
      <c r="U1694" t="str">
        <f t="shared" si="188"/>
        <v>May</v>
      </c>
    </row>
    <row r="1695" spans="1:21" x14ac:dyDescent="0.3">
      <c r="A1695">
        <v>23464</v>
      </c>
      <c r="B1695" s="1">
        <v>43238</v>
      </c>
      <c r="C1695" s="1" t="str">
        <f t="shared" si="183"/>
        <v>18-May-18</v>
      </c>
      <c r="D1695" s="1" t="str">
        <f t="shared" si="184"/>
        <v>Friday</v>
      </c>
      <c r="E1695" s="1" t="str">
        <f t="shared" si="185"/>
        <v>Weekday</v>
      </c>
      <c r="F1695">
        <v>11252</v>
      </c>
      <c r="G1695" t="s">
        <v>982</v>
      </c>
      <c r="H1695" t="s">
        <v>139</v>
      </c>
      <c r="I1695" t="s">
        <v>2</v>
      </c>
      <c r="J1695" t="s">
        <v>3</v>
      </c>
      <c r="K1695" t="s">
        <v>4</v>
      </c>
      <c r="L1695" t="s">
        <v>85</v>
      </c>
      <c r="M1695">
        <v>502</v>
      </c>
      <c r="N1695" t="s">
        <v>65</v>
      </c>
      <c r="O1695" s="2">
        <v>65</v>
      </c>
      <c r="P1695" s="2">
        <v>2</v>
      </c>
      <c r="Q1695" s="2">
        <f t="shared" si="182"/>
        <v>130</v>
      </c>
      <c r="R1695" s="2">
        <v>67.199996940000005</v>
      </c>
      <c r="S1695" s="2">
        <f t="shared" si="186"/>
        <v>62.800003059999995</v>
      </c>
      <c r="T1695" s="2">
        <f t="shared" si="187"/>
        <v>33.599998470000003</v>
      </c>
      <c r="U1695" t="str">
        <f t="shared" si="188"/>
        <v>May</v>
      </c>
    </row>
    <row r="1696" spans="1:21" x14ac:dyDescent="0.3">
      <c r="A1696">
        <v>66959</v>
      </c>
      <c r="B1696" s="1">
        <v>43238</v>
      </c>
      <c r="C1696" s="1" t="str">
        <f t="shared" si="183"/>
        <v>18-May-18</v>
      </c>
      <c r="D1696" s="1" t="str">
        <f t="shared" si="184"/>
        <v>Friday</v>
      </c>
      <c r="E1696" s="1" t="str">
        <f t="shared" si="185"/>
        <v>Weekday</v>
      </c>
      <c r="F1696">
        <v>2048</v>
      </c>
      <c r="G1696" t="s">
        <v>551</v>
      </c>
      <c r="H1696" t="s">
        <v>983</v>
      </c>
      <c r="I1696" t="s">
        <v>2</v>
      </c>
      <c r="J1696" t="s">
        <v>3</v>
      </c>
      <c r="K1696" t="s">
        <v>4</v>
      </c>
      <c r="L1696" t="s">
        <v>85</v>
      </c>
      <c r="M1696">
        <v>502</v>
      </c>
      <c r="N1696" t="s">
        <v>65</v>
      </c>
      <c r="O1696" s="2">
        <v>65</v>
      </c>
      <c r="P1696" s="2">
        <v>4</v>
      </c>
      <c r="Q1696" s="2">
        <f t="shared" si="182"/>
        <v>260</v>
      </c>
      <c r="R1696" s="2">
        <v>134.39999388000001</v>
      </c>
      <c r="S1696" s="2">
        <f t="shared" si="186"/>
        <v>125.60000611999999</v>
      </c>
      <c r="T1696" s="2">
        <f t="shared" si="187"/>
        <v>33.599998470000003</v>
      </c>
      <c r="U1696" t="str">
        <f t="shared" si="188"/>
        <v>May</v>
      </c>
    </row>
    <row r="1697" spans="1:21" x14ac:dyDescent="0.3">
      <c r="A1697">
        <v>43739</v>
      </c>
      <c r="B1697" s="1">
        <v>43237</v>
      </c>
      <c r="C1697" s="1" t="str">
        <f t="shared" si="183"/>
        <v>17-May-18</v>
      </c>
      <c r="D1697" s="1" t="str">
        <f t="shared" si="184"/>
        <v>Thursday</v>
      </c>
      <c r="E1697" s="1" t="str">
        <f t="shared" si="185"/>
        <v>Weekday</v>
      </c>
      <c r="F1697">
        <v>2569</v>
      </c>
      <c r="G1697" t="s">
        <v>768</v>
      </c>
      <c r="H1697" t="s">
        <v>30</v>
      </c>
      <c r="I1697" t="s">
        <v>27</v>
      </c>
      <c r="J1697" t="s">
        <v>28</v>
      </c>
      <c r="K1697" t="s">
        <v>29</v>
      </c>
      <c r="L1697" t="s">
        <v>470</v>
      </c>
      <c r="M1697">
        <v>565</v>
      </c>
      <c r="N1697" t="s">
        <v>10</v>
      </c>
      <c r="O1697" s="2">
        <v>70</v>
      </c>
      <c r="P1697" s="2">
        <v>5</v>
      </c>
      <c r="Q1697" s="2">
        <f t="shared" si="182"/>
        <v>350</v>
      </c>
      <c r="R1697" s="2">
        <v>195.75000764999999</v>
      </c>
      <c r="S1697" s="2">
        <f t="shared" si="186"/>
        <v>154.24999235000001</v>
      </c>
      <c r="T1697" s="2">
        <f t="shared" si="187"/>
        <v>39.150001529999997</v>
      </c>
      <c r="U1697" t="str">
        <f t="shared" si="188"/>
        <v>May</v>
      </c>
    </row>
    <row r="1698" spans="1:21" x14ac:dyDescent="0.3">
      <c r="A1698">
        <v>20929</v>
      </c>
      <c r="B1698" s="1">
        <v>43237</v>
      </c>
      <c r="C1698" s="1" t="str">
        <f t="shared" si="183"/>
        <v>17-May-18</v>
      </c>
      <c r="D1698" s="1" t="str">
        <f t="shared" si="184"/>
        <v>Thursday</v>
      </c>
      <c r="E1698" s="1" t="str">
        <f t="shared" si="185"/>
        <v>Weekday</v>
      </c>
      <c r="F1698">
        <v>8747</v>
      </c>
      <c r="G1698" t="s">
        <v>7</v>
      </c>
      <c r="H1698" t="s">
        <v>419</v>
      </c>
      <c r="I1698" t="s">
        <v>2</v>
      </c>
      <c r="J1698" t="s">
        <v>3</v>
      </c>
      <c r="K1698" t="s">
        <v>44</v>
      </c>
      <c r="L1698" t="s">
        <v>85</v>
      </c>
      <c r="M1698">
        <v>502</v>
      </c>
      <c r="N1698" t="s">
        <v>65</v>
      </c>
      <c r="O1698" s="2">
        <v>65</v>
      </c>
      <c r="P1698" s="2">
        <v>2</v>
      </c>
      <c r="Q1698" s="2">
        <f t="shared" si="182"/>
        <v>130</v>
      </c>
      <c r="R1698" s="2">
        <v>67.199996940000005</v>
      </c>
      <c r="S1698" s="2">
        <f t="shared" si="186"/>
        <v>62.800003059999995</v>
      </c>
      <c r="T1698" s="2">
        <f t="shared" si="187"/>
        <v>33.599998470000003</v>
      </c>
      <c r="U1698" t="str">
        <f t="shared" si="188"/>
        <v>May</v>
      </c>
    </row>
    <row r="1699" spans="1:21" x14ac:dyDescent="0.3">
      <c r="A1699">
        <v>62840</v>
      </c>
      <c r="B1699" s="1">
        <v>43237</v>
      </c>
      <c r="C1699" s="1" t="str">
        <f t="shared" si="183"/>
        <v>17-May-18</v>
      </c>
      <c r="D1699" s="1" t="str">
        <f t="shared" si="184"/>
        <v>Thursday</v>
      </c>
      <c r="E1699" s="1" t="str">
        <f t="shared" si="185"/>
        <v>Weekday</v>
      </c>
      <c r="F1699">
        <v>9906</v>
      </c>
      <c r="G1699" t="s">
        <v>7</v>
      </c>
      <c r="H1699" t="s">
        <v>18</v>
      </c>
      <c r="I1699" t="s">
        <v>2</v>
      </c>
      <c r="J1699" t="s">
        <v>3</v>
      </c>
      <c r="K1699" t="s">
        <v>44</v>
      </c>
      <c r="L1699" t="s">
        <v>42</v>
      </c>
      <c r="M1699">
        <v>365</v>
      </c>
      <c r="N1699" t="s">
        <v>10</v>
      </c>
      <c r="O1699" s="2">
        <v>94.75</v>
      </c>
      <c r="P1699" s="2">
        <v>4</v>
      </c>
      <c r="Q1699" s="2">
        <f t="shared" si="182"/>
        <v>379</v>
      </c>
      <c r="R1699" s="2">
        <v>122.2799988</v>
      </c>
      <c r="S1699" s="2">
        <f t="shared" si="186"/>
        <v>256.72000120000001</v>
      </c>
      <c r="T1699" s="2">
        <f t="shared" si="187"/>
        <v>30.5699997</v>
      </c>
      <c r="U1699" t="str">
        <f t="shared" si="188"/>
        <v>May</v>
      </c>
    </row>
    <row r="1700" spans="1:21" x14ac:dyDescent="0.3">
      <c r="A1700">
        <v>22298</v>
      </c>
      <c r="B1700" s="1">
        <v>43236</v>
      </c>
      <c r="C1700" s="1" t="str">
        <f t="shared" si="183"/>
        <v>16-May-18</v>
      </c>
      <c r="D1700" s="1" t="str">
        <f t="shared" si="184"/>
        <v>Wednesday</v>
      </c>
      <c r="E1700" s="1" t="str">
        <f t="shared" si="185"/>
        <v>Weekday</v>
      </c>
      <c r="F1700">
        <v>9072</v>
      </c>
      <c r="G1700" t="s">
        <v>7</v>
      </c>
      <c r="H1700" t="s">
        <v>30</v>
      </c>
      <c r="I1700" t="s">
        <v>27</v>
      </c>
      <c r="J1700" t="s">
        <v>28</v>
      </c>
      <c r="K1700" t="s">
        <v>44</v>
      </c>
      <c r="L1700" t="s">
        <v>85</v>
      </c>
      <c r="M1700">
        <v>502</v>
      </c>
      <c r="N1700" t="s">
        <v>65</v>
      </c>
      <c r="O1700" s="2">
        <v>65</v>
      </c>
      <c r="P1700" s="2">
        <v>5</v>
      </c>
      <c r="Q1700" s="2">
        <f t="shared" si="182"/>
        <v>325</v>
      </c>
      <c r="R1700" s="2">
        <v>167.99999235000001</v>
      </c>
      <c r="S1700" s="2">
        <f t="shared" si="186"/>
        <v>157.00000764999999</v>
      </c>
      <c r="T1700" s="2">
        <f t="shared" si="187"/>
        <v>33.599998470000003</v>
      </c>
      <c r="U1700" t="str">
        <f t="shared" si="188"/>
        <v>May</v>
      </c>
    </row>
    <row r="1701" spans="1:21" x14ac:dyDescent="0.3">
      <c r="A1701">
        <v>45863</v>
      </c>
      <c r="B1701" s="1">
        <v>43236</v>
      </c>
      <c r="C1701" s="1" t="str">
        <f t="shared" si="183"/>
        <v>16-May-18</v>
      </c>
      <c r="D1701" s="1" t="str">
        <f t="shared" si="184"/>
        <v>Wednesday</v>
      </c>
      <c r="E1701" s="1" t="str">
        <f t="shared" si="185"/>
        <v>Weekday</v>
      </c>
      <c r="F1701">
        <v>1880</v>
      </c>
      <c r="G1701" t="s">
        <v>7</v>
      </c>
      <c r="H1701" t="s">
        <v>22</v>
      </c>
      <c r="I1701" t="s">
        <v>2</v>
      </c>
      <c r="J1701" t="s">
        <v>3</v>
      </c>
      <c r="K1701" t="s">
        <v>44</v>
      </c>
      <c r="L1701" t="s">
        <v>109</v>
      </c>
      <c r="M1701">
        <v>627</v>
      </c>
      <c r="N1701" t="s">
        <v>6</v>
      </c>
      <c r="O1701" s="2">
        <v>165</v>
      </c>
      <c r="P1701" s="2">
        <v>2</v>
      </c>
      <c r="Q1701" s="2">
        <f t="shared" si="182"/>
        <v>330</v>
      </c>
      <c r="R1701" s="2">
        <v>245.4600068</v>
      </c>
      <c r="S1701" s="2">
        <f t="shared" si="186"/>
        <v>84.539993199999998</v>
      </c>
      <c r="T1701" s="2">
        <f t="shared" si="187"/>
        <v>122.7300034</v>
      </c>
      <c r="U1701" t="str">
        <f t="shared" si="188"/>
        <v>May</v>
      </c>
    </row>
    <row r="1702" spans="1:21" x14ac:dyDescent="0.3">
      <c r="A1702">
        <v>16590</v>
      </c>
      <c r="B1702" s="1">
        <v>43236</v>
      </c>
      <c r="C1702" s="1" t="str">
        <f t="shared" si="183"/>
        <v>16-May-18</v>
      </c>
      <c r="D1702" s="1" t="str">
        <f t="shared" si="184"/>
        <v>Wednesday</v>
      </c>
      <c r="E1702" s="1" t="str">
        <f t="shared" si="185"/>
        <v>Weekday</v>
      </c>
      <c r="F1702">
        <v>11431</v>
      </c>
      <c r="G1702" t="s">
        <v>151</v>
      </c>
      <c r="H1702" t="s">
        <v>284</v>
      </c>
      <c r="I1702" t="s">
        <v>2</v>
      </c>
      <c r="J1702" t="s">
        <v>3</v>
      </c>
      <c r="K1702" t="s">
        <v>44</v>
      </c>
      <c r="L1702" t="s">
        <v>42</v>
      </c>
      <c r="M1702">
        <v>365</v>
      </c>
      <c r="N1702" t="s">
        <v>10</v>
      </c>
      <c r="O1702" s="2">
        <v>94.75</v>
      </c>
      <c r="P1702" s="2">
        <v>4</v>
      </c>
      <c r="Q1702" s="2">
        <f t="shared" si="182"/>
        <v>379</v>
      </c>
      <c r="R1702" s="2">
        <v>122.2799988</v>
      </c>
      <c r="S1702" s="2">
        <f t="shared" si="186"/>
        <v>256.72000120000001</v>
      </c>
      <c r="T1702" s="2">
        <f t="shared" si="187"/>
        <v>30.5699997</v>
      </c>
      <c r="U1702" t="str">
        <f t="shared" si="188"/>
        <v>May</v>
      </c>
    </row>
    <row r="1703" spans="1:21" x14ac:dyDescent="0.3">
      <c r="A1703">
        <v>42777</v>
      </c>
      <c r="B1703" s="1">
        <v>43235</v>
      </c>
      <c r="C1703" s="1" t="str">
        <f t="shared" si="183"/>
        <v>15-May-18</v>
      </c>
      <c r="D1703" s="1" t="str">
        <f t="shared" si="184"/>
        <v>Tuesday</v>
      </c>
      <c r="E1703" s="1" t="str">
        <f t="shared" si="185"/>
        <v>Weekday</v>
      </c>
      <c r="F1703">
        <v>4438</v>
      </c>
      <c r="G1703" t="s">
        <v>984</v>
      </c>
      <c r="H1703" t="s">
        <v>30</v>
      </c>
      <c r="I1703" t="s">
        <v>27</v>
      </c>
      <c r="J1703" t="s">
        <v>28</v>
      </c>
      <c r="K1703" t="s">
        <v>44</v>
      </c>
      <c r="L1703" t="s">
        <v>85</v>
      </c>
      <c r="M1703">
        <v>502</v>
      </c>
      <c r="N1703" t="s">
        <v>65</v>
      </c>
      <c r="O1703" s="2">
        <v>65</v>
      </c>
      <c r="P1703" s="2">
        <v>5</v>
      </c>
      <c r="Q1703" s="2">
        <f t="shared" si="182"/>
        <v>325</v>
      </c>
      <c r="R1703" s="2">
        <v>167.99999235000001</v>
      </c>
      <c r="S1703" s="2">
        <f t="shared" si="186"/>
        <v>157.00000764999999</v>
      </c>
      <c r="T1703" s="2">
        <f t="shared" si="187"/>
        <v>33.599998470000003</v>
      </c>
      <c r="U1703" t="str">
        <f t="shared" si="188"/>
        <v>May</v>
      </c>
    </row>
    <row r="1704" spans="1:21" x14ac:dyDescent="0.3">
      <c r="A1704">
        <v>46864</v>
      </c>
      <c r="B1704" s="1">
        <v>43235</v>
      </c>
      <c r="C1704" s="1" t="str">
        <f t="shared" si="183"/>
        <v>15-May-18</v>
      </c>
      <c r="D1704" s="1" t="str">
        <f t="shared" si="184"/>
        <v>Tuesday</v>
      </c>
      <c r="E1704" s="1" t="str">
        <f t="shared" si="185"/>
        <v>Weekday</v>
      </c>
      <c r="F1704">
        <v>3066</v>
      </c>
      <c r="G1704" t="s">
        <v>7</v>
      </c>
      <c r="H1704" t="s">
        <v>574</v>
      </c>
      <c r="I1704" t="s">
        <v>2</v>
      </c>
      <c r="J1704" t="s">
        <v>3</v>
      </c>
      <c r="K1704" t="s">
        <v>44</v>
      </c>
      <c r="L1704" t="s">
        <v>42</v>
      </c>
      <c r="M1704">
        <v>365</v>
      </c>
      <c r="N1704" t="s">
        <v>10</v>
      </c>
      <c r="O1704" s="2">
        <v>94.75</v>
      </c>
      <c r="P1704" s="2">
        <v>4</v>
      </c>
      <c r="Q1704" s="2">
        <f t="shared" si="182"/>
        <v>379</v>
      </c>
      <c r="R1704" s="2">
        <v>122.2799988</v>
      </c>
      <c r="S1704" s="2">
        <f t="shared" si="186"/>
        <v>256.72000120000001</v>
      </c>
      <c r="T1704" s="2">
        <f t="shared" si="187"/>
        <v>30.5699997</v>
      </c>
      <c r="U1704" t="str">
        <f t="shared" si="188"/>
        <v>May</v>
      </c>
    </row>
    <row r="1705" spans="1:21" x14ac:dyDescent="0.3">
      <c r="A1705">
        <v>45036</v>
      </c>
      <c r="B1705" s="1">
        <v>43235</v>
      </c>
      <c r="C1705" s="1" t="str">
        <f t="shared" si="183"/>
        <v>15-May-18</v>
      </c>
      <c r="D1705" s="1" t="str">
        <f t="shared" si="184"/>
        <v>Tuesday</v>
      </c>
      <c r="E1705" s="1" t="str">
        <f t="shared" si="185"/>
        <v>Weekday</v>
      </c>
      <c r="F1705">
        <v>10126</v>
      </c>
      <c r="G1705" t="s">
        <v>373</v>
      </c>
      <c r="H1705" t="s">
        <v>69</v>
      </c>
      <c r="I1705" t="s">
        <v>2</v>
      </c>
      <c r="J1705" t="s">
        <v>3</v>
      </c>
      <c r="K1705" t="s">
        <v>44</v>
      </c>
      <c r="L1705" t="s">
        <v>42</v>
      </c>
      <c r="M1705">
        <v>365</v>
      </c>
      <c r="N1705" t="s">
        <v>10</v>
      </c>
      <c r="O1705" s="2">
        <v>94.75</v>
      </c>
      <c r="P1705" s="2">
        <v>2</v>
      </c>
      <c r="Q1705" s="2">
        <f t="shared" si="182"/>
        <v>189.5</v>
      </c>
      <c r="R1705" s="2">
        <v>61.139999400000001</v>
      </c>
      <c r="S1705" s="2">
        <f t="shared" si="186"/>
        <v>128.36000060000001</v>
      </c>
      <c r="T1705" s="2">
        <f t="shared" si="187"/>
        <v>30.5699997</v>
      </c>
      <c r="U1705" t="str">
        <f t="shared" si="188"/>
        <v>May</v>
      </c>
    </row>
    <row r="1706" spans="1:21" x14ac:dyDescent="0.3">
      <c r="A1706">
        <v>24271</v>
      </c>
      <c r="B1706" s="1">
        <v>43234</v>
      </c>
      <c r="C1706" s="1" t="str">
        <f t="shared" si="183"/>
        <v>14-May-18</v>
      </c>
      <c r="D1706" s="1" t="str">
        <f t="shared" si="184"/>
        <v>Monday</v>
      </c>
      <c r="E1706" s="1" t="str">
        <f t="shared" si="185"/>
        <v>Weekday</v>
      </c>
      <c r="F1706">
        <v>1448</v>
      </c>
      <c r="G1706" t="s">
        <v>985</v>
      </c>
      <c r="H1706" t="s">
        <v>30</v>
      </c>
      <c r="I1706" t="s">
        <v>27</v>
      </c>
      <c r="J1706" t="s">
        <v>28</v>
      </c>
      <c r="K1706" t="s">
        <v>44</v>
      </c>
      <c r="L1706" t="s">
        <v>109</v>
      </c>
      <c r="M1706">
        <v>627</v>
      </c>
      <c r="N1706" t="s">
        <v>6</v>
      </c>
      <c r="O1706" s="2">
        <v>165</v>
      </c>
      <c r="P1706" s="2">
        <v>5</v>
      </c>
      <c r="Q1706" s="2">
        <f t="shared" si="182"/>
        <v>825</v>
      </c>
      <c r="R1706" s="2">
        <v>613.65001700000005</v>
      </c>
      <c r="S1706" s="2">
        <f t="shared" si="186"/>
        <v>211.34998299999995</v>
      </c>
      <c r="T1706" s="2">
        <f t="shared" si="187"/>
        <v>122.73000340000002</v>
      </c>
      <c r="U1706" t="str">
        <f t="shared" si="188"/>
        <v>May</v>
      </c>
    </row>
    <row r="1707" spans="1:21" x14ac:dyDescent="0.3">
      <c r="A1707">
        <v>42154</v>
      </c>
      <c r="B1707" s="1">
        <v>43234</v>
      </c>
      <c r="C1707" s="1" t="str">
        <f t="shared" si="183"/>
        <v>14-May-18</v>
      </c>
      <c r="D1707" s="1" t="str">
        <f t="shared" si="184"/>
        <v>Monday</v>
      </c>
      <c r="E1707" s="1" t="str">
        <f t="shared" si="185"/>
        <v>Weekday</v>
      </c>
      <c r="F1707">
        <v>11977</v>
      </c>
      <c r="G1707" t="s">
        <v>141</v>
      </c>
      <c r="H1707" t="s">
        <v>307</v>
      </c>
      <c r="I1707" t="s">
        <v>2</v>
      </c>
      <c r="J1707" t="s">
        <v>3</v>
      </c>
      <c r="K1707" t="s">
        <v>44</v>
      </c>
      <c r="L1707" t="s">
        <v>42</v>
      </c>
      <c r="M1707">
        <v>365</v>
      </c>
      <c r="N1707" t="s">
        <v>10</v>
      </c>
      <c r="O1707" s="2">
        <v>94.75</v>
      </c>
      <c r="P1707" s="2">
        <v>2</v>
      </c>
      <c r="Q1707" s="2">
        <f t="shared" si="182"/>
        <v>189.5</v>
      </c>
      <c r="R1707" s="2">
        <v>61.139999400000001</v>
      </c>
      <c r="S1707" s="2">
        <f t="shared" si="186"/>
        <v>128.36000060000001</v>
      </c>
      <c r="T1707" s="2">
        <f t="shared" si="187"/>
        <v>30.5699997</v>
      </c>
      <c r="U1707" t="str">
        <f t="shared" si="188"/>
        <v>May</v>
      </c>
    </row>
    <row r="1708" spans="1:21" x14ac:dyDescent="0.3">
      <c r="A1708">
        <v>25847</v>
      </c>
      <c r="B1708" s="1">
        <v>43233</v>
      </c>
      <c r="C1708" s="1" t="str">
        <f t="shared" si="183"/>
        <v>13-May-18</v>
      </c>
      <c r="D1708" s="1" t="str">
        <f t="shared" si="184"/>
        <v>Sunday</v>
      </c>
      <c r="E1708" s="1" t="str">
        <f t="shared" si="185"/>
        <v>Weekend</v>
      </c>
      <c r="F1708">
        <v>6180</v>
      </c>
      <c r="G1708" t="s">
        <v>7</v>
      </c>
      <c r="H1708" t="s">
        <v>282</v>
      </c>
      <c r="I1708" t="s">
        <v>2</v>
      </c>
      <c r="J1708" t="s">
        <v>3</v>
      </c>
      <c r="K1708" t="s">
        <v>44</v>
      </c>
      <c r="L1708" t="s">
        <v>42</v>
      </c>
      <c r="M1708">
        <v>365</v>
      </c>
      <c r="N1708" t="s">
        <v>10</v>
      </c>
      <c r="O1708" s="2">
        <v>94.75</v>
      </c>
      <c r="P1708" s="2">
        <v>2</v>
      </c>
      <c r="Q1708" s="2">
        <f t="shared" si="182"/>
        <v>189.5</v>
      </c>
      <c r="R1708" s="2">
        <v>61.139999400000001</v>
      </c>
      <c r="S1708" s="2">
        <f t="shared" si="186"/>
        <v>128.36000060000001</v>
      </c>
      <c r="T1708" s="2">
        <f t="shared" si="187"/>
        <v>30.5699997</v>
      </c>
      <c r="U1708" t="str">
        <f t="shared" si="188"/>
        <v>May</v>
      </c>
    </row>
    <row r="1709" spans="1:21" x14ac:dyDescent="0.3">
      <c r="A1709">
        <v>46725</v>
      </c>
      <c r="B1709" s="1">
        <v>43231</v>
      </c>
      <c r="C1709" s="1" t="str">
        <f t="shared" si="183"/>
        <v>11-May-18</v>
      </c>
      <c r="D1709" s="1" t="str">
        <f t="shared" si="184"/>
        <v>Friday</v>
      </c>
      <c r="E1709" s="1" t="str">
        <f t="shared" si="185"/>
        <v>Weekday</v>
      </c>
      <c r="F1709">
        <v>2431</v>
      </c>
      <c r="G1709" t="s">
        <v>503</v>
      </c>
      <c r="H1709" t="s">
        <v>36</v>
      </c>
      <c r="I1709" t="s">
        <v>27</v>
      </c>
      <c r="J1709" t="s">
        <v>3</v>
      </c>
      <c r="K1709" t="s">
        <v>4</v>
      </c>
      <c r="L1709" t="s">
        <v>57</v>
      </c>
      <c r="M1709">
        <v>191</v>
      </c>
      <c r="N1709" t="s">
        <v>65</v>
      </c>
      <c r="O1709" s="2">
        <v>85</v>
      </c>
      <c r="P1709" s="2">
        <v>1</v>
      </c>
      <c r="Q1709" s="2">
        <f t="shared" si="182"/>
        <v>85</v>
      </c>
      <c r="R1709" s="2">
        <v>54.779998800000001</v>
      </c>
      <c r="S1709" s="2">
        <f t="shared" si="186"/>
        <v>30.220001199999999</v>
      </c>
      <c r="T1709" s="2">
        <f t="shared" si="187"/>
        <v>54.779998800000001</v>
      </c>
      <c r="U1709" t="str">
        <f t="shared" si="188"/>
        <v>May</v>
      </c>
    </row>
    <row r="1710" spans="1:21" x14ac:dyDescent="0.3">
      <c r="A1710">
        <v>24820</v>
      </c>
      <c r="B1710" s="1">
        <v>43225</v>
      </c>
      <c r="C1710" s="1" t="str">
        <f t="shared" si="183"/>
        <v>05-May-18</v>
      </c>
      <c r="D1710" s="1" t="str">
        <f t="shared" si="184"/>
        <v>Saturday</v>
      </c>
      <c r="E1710" s="1" t="str">
        <f t="shared" si="185"/>
        <v>Weekend</v>
      </c>
      <c r="F1710">
        <v>4862</v>
      </c>
      <c r="G1710" t="s">
        <v>986</v>
      </c>
      <c r="H1710" t="s">
        <v>18</v>
      </c>
      <c r="I1710" t="s">
        <v>2</v>
      </c>
      <c r="J1710" t="s">
        <v>3</v>
      </c>
      <c r="K1710" t="s">
        <v>4</v>
      </c>
      <c r="L1710" t="s">
        <v>42</v>
      </c>
      <c r="M1710">
        <v>365</v>
      </c>
      <c r="N1710" t="s">
        <v>10</v>
      </c>
      <c r="O1710" s="2">
        <v>94.75</v>
      </c>
      <c r="P1710" s="2">
        <v>2</v>
      </c>
      <c r="Q1710" s="2">
        <f t="shared" si="182"/>
        <v>189.5</v>
      </c>
      <c r="R1710" s="2">
        <v>61.139999400000001</v>
      </c>
      <c r="S1710" s="2">
        <f t="shared" si="186"/>
        <v>128.36000060000001</v>
      </c>
      <c r="T1710" s="2">
        <f t="shared" si="187"/>
        <v>30.5699997</v>
      </c>
      <c r="U1710" t="str">
        <f t="shared" si="188"/>
        <v>May</v>
      </c>
    </row>
    <row r="1711" spans="1:21" x14ac:dyDescent="0.3">
      <c r="A1711">
        <v>31269</v>
      </c>
      <c r="B1711" s="1">
        <v>43224</v>
      </c>
      <c r="C1711" s="1" t="str">
        <f t="shared" si="183"/>
        <v>04-May-18</v>
      </c>
      <c r="D1711" s="1" t="str">
        <f t="shared" si="184"/>
        <v>Friday</v>
      </c>
      <c r="E1711" s="1" t="str">
        <f t="shared" si="185"/>
        <v>Weekday</v>
      </c>
      <c r="F1711">
        <v>12205</v>
      </c>
      <c r="G1711" t="s">
        <v>7</v>
      </c>
      <c r="H1711" t="s">
        <v>18</v>
      </c>
      <c r="I1711" t="s">
        <v>2</v>
      </c>
      <c r="J1711" t="s">
        <v>3</v>
      </c>
      <c r="K1711" t="s">
        <v>4</v>
      </c>
      <c r="L1711" t="s">
        <v>42</v>
      </c>
      <c r="M1711">
        <v>365</v>
      </c>
      <c r="N1711" t="s">
        <v>10</v>
      </c>
      <c r="O1711" s="2">
        <v>94.75</v>
      </c>
      <c r="P1711" s="2">
        <v>2</v>
      </c>
      <c r="Q1711" s="2">
        <f t="shared" si="182"/>
        <v>189.5</v>
      </c>
      <c r="R1711" s="2">
        <v>61.139999400000001</v>
      </c>
      <c r="S1711" s="2">
        <f t="shared" si="186"/>
        <v>128.36000060000001</v>
      </c>
      <c r="T1711" s="2">
        <f t="shared" si="187"/>
        <v>30.5699997</v>
      </c>
      <c r="U1711" t="str">
        <f t="shared" si="188"/>
        <v>May</v>
      </c>
    </row>
    <row r="1712" spans="1:21" x14ac:dyDescent="0.3">
      <c r="A1712">
        <v>33824</v>
      </c>
      <c r="B1712" s="1">
        <v>43224</v>
      </c>
      <c r="C1712" s="1" t="str">
        <f t="shared" si="183"/>
        <v>04-May-18</v>
      </c>
      <c r="D1712" s="1" t="str">
        <f t="shared" si="184"/>
        <v>Friday</v>
      </c>
      <c r="E1712" s="1" t="str">
        <f t="shared" si="185"/>
        <v>Weekday</v>
      </c>
      <c r="F1712">
        <v>1509</v>
      </c>
      <c r="G1712" t="s">
        <v>981</v>
      </c>
      <c r="H1712" t="s">
        <v>210</v>
      </c>
      <c r="I1712" t="s">
        <v>2</v>
      </c>
      <c r="J1712" t="s">
        <v>3</v>
      </c>
      <c r="K1712" t="s">
        <v>4</v>
      </c>
      <c r="L1712" t="s">
        <v>85</v>
      </c>
      <c r="M1712">
        <v>502</v>
      </c>
      <c r="N1712" t="s">
        <v>65</v>
      </c>
      <c r="O1712" s="2">
        <v>65</v>
      </c>
      <c r="P1712" s="2">
        <v>3</v>
      </c>
      <c r="Q1712" s="2">
        <f t="shared" si="182"/>
        <v>195</v>
      </c>
      <c r="R1712" s="2">
        <v>100.79999541000001</v>
      </c>
      <c r="S1712" s="2">
        <f t="shared" si="186"/>
        <v>94.200004589999992</v>
      </c>
      <c r="T1712" s="2">
        <f t="shared" si="187"/>
        <v>33.599998470000003</v>
      </c>
      <c r="U1712" t="str">
        <f t="shared" si="188"/>
        <v>May</v>
      </c>
    </row>
    <row r="1713" spans="1:21" x14ac:dyDescent="0.3">
      <c r="A1713">
        <v>29270</v>
      </c>
      <c r="B1713" s="1">
        <v>43223</v>
      </c>
      <c r="C1713" s="1" t="str">
        <f t="shared" si="183"/>
        <v>03-May-18</v>
      </c>
      <c r="D1713" s="1" t="str">
        <f t="shared" si="184"/>
        <v>Thursday</v>
      </c>
      <c r="E1713" s="1" t="str">
        <f t="shared" si="185"/>
        <v>Weekday</v>
      </c>
      <c r="F1713">
        <v>6187</v>
      </c>
      <c r="G1713" t="s">
        <v>987</v>
      </c>
      <c r="H1713" t="s">
        <v>269</v>
      </c>
      <c r="I1713" t="s">
        <v>2</v>
      </c>
      <c r="J1713" t="s">
        <v>3</v>
      </c>
      <c r="K1713" t="s">
        <v>4</v>
      </c>
      <c r="L1713" t="s">
        <v>42</v>
      </c>
      <c r="M1713">
        <v>365</v>
      </c>
      <c r="N1713" t="s">
        <v>10</v>
      </c>
      <c r="O1713" s="2">
        <v>94.75</v>
      </c>
      <c r="P1713" s="2">
        <v>2</v>
      </c>
      <c r="Q1713" s="2">
        <f t="shared" si="182"/>
        <v>189.5</v>
      </c>
      <c r="R1713" s="2">
        <v>61.139999400000001</v>
      </c>
      <c r="S1713" s="2">
        <f t="shared" si="186"/>
        <v>128.36000060000001</v>
      </c>
      <c r="T1713" s="2">
        <f t="shared" si="187"/>
        <v>30.5699997</v>
      </c>
      <c r="U1713" t="str">
        <f t="shared" si="188"/>
        <v>May</v>
      </c>
    </row>
    <row r="1714" spans="1:21" x14ac:dyDescent="0.3">
      <c r="A1714">
        <v>30335</v>
      </c>
      <c r="B1714" s="1">
        <v>43222</v>
      </c>
      <c r="C1714" s="1" t="str">
        <f t="shared" si="183"/>
        <v>02-May-18</v>
      </c>
      <c r="D1714" s="1" t="str">
        <f t="shared" si="184"/>
        <v>Wednesday</v>
      </c>
      <c r="E1714" s="1" t="str">
        <f t="shared" si="185"/>
        <v>Weekday</v>
      </c>
      <c r="F1714">
        <v>1975</v>
      </c>
      <c r="G1714" t="s">
        <v>7</v>
      </c>
      <c r="H1714" t="s">
        <v>161</v>
      </c>
      <c r="I1714" t="s">
        <v>2</v>
      </c>
      <c r="J1714" t="s">
        <v>3</v>
      </c>
      <c r="K1714" t="s">
        <v>4</v>
      </c>
      <c r="L1714" t="s">
        <v>42</v>
      </c>
      <c r="M1714">
        <v>365</v>
      </c>
      <c r="N1714" t="s">
        <v>10</v>
      </c>
      <c r="O1714" s="2">
        <v>94.75</v>
      </c>
      <c r="P1714" s="2">
        <v>2</v>
      </c>
      <c r="Q1714" s="2">
        <f t="shared" si="182"/>
        <v>189.5</v>
      </c>
      <c r="R1714" s="2">
        <v>61.139999400000001</v>
      </c>
      <c r="S1714" s="2">
        <f t="shared" si="186"/>
        <v>128.36000060000001</v>
      </c>
      <c r="T1714" s="2">
        <f t="shared" si="187"/>
        <v>30.5699997</v>
      </c>
      <c r="U1714" t="str">
        <f t="shared" si="188"/>
        <v>May</v>
      </c>
    </row>
    <row r="1715" spans="1:21" x14ac:dyDescent="0.3">
      <c r="A1715">
        <v>25606</v>
      </c>
      <c r="B1715" s="1">
        <v>43221</v>
      </c>
      <c r="C1715" s="1" t="str">
        <f t="shared" si="183"/>
        <v>01-May-18</v>
      </c>
      <c r="D1715" s="1" t="str">
        <f t="shared" si="184"/>
        <v>Tuesday</v>
      </c>
      <c r="E1715" s="1" t="str">
        <f t="shared" si="185"/>
        <v>Weekday</v>
      </c>
      <c r="F1715">
        <v>4700</v>
      </c>
      <c r="G1715" t="s">
        <v>114</v>
      </c>
      <c r="H1715" t="s">
        <v>219</v>
      </c>
      <c r="I1715" t="s">
        <v>2</v>
      </c>
      <c r="J1715" t="s">
        <v>3</v>
      </c>
      <c r="K1715" t="s">
        <v>4</v>
      </c>
      <c r="L1715" t="s">
        <v>42</v>
      </c>
      <c r="M1715">
        <v>365</v>
      </c>
      <c r="N1715" t="s">
        <v>10</v>
      </c>
      <c r="O1715" s="2">
        <v>94.75</v>
      </c>
      <c r="P1715" s="2">
        <v>2</v>
      </c>
      <c r="Q1715" s="2">
        <f t="shared" si="182"/>
        <v>189.5</v>
      </c>
      <c r="R1715" s="2">
        <v>61.139999400000001</v>
      </c>
      <c r="S1715" s="2">
        <f t="shared" si="186"/>
        <v>128.36000060000001</v>
      </c>
      <c r="T1715" s="2">
        <f t="shared" si="187"/>
        <v>30.5699997</v>
      </c>
      <c r="U1715" t="str">
        <f t="shared" si="188"/>
        <v>May</v>
      </c>
    </row>
    <row r="1716" spans="1:21" x14ac:dyDescent="0.3">
      <c r="A1716">
        <v>27005</v>
      </c>
      <c r="B1716" s="1">
        <v>43220</v>
      </c>
      <c r="C1716" s="1" t="str">
        <f t="shared" si="183"/>
        <v>30-Apr-18</v>
      </c>
      <c r="D1716" s="1" t="str">
        <f t="shared" si="184"/>
        <v>Monday</v>
      </c>
      <c r="E1716" s="1" t="str">
        <f t="shared" si="185"/>
        <v>Weekday</v>
      </c>
      <c r="F1716">
        <v>11357</v>
      </c>
      <c r="G1716" t="s">
        <v>7</v>
      </c>
      <c r="H1716" t="s">
        <v>183</v>
      </c>
      <c r="I1716" t="s">
        <v>2</v>
      </c>
      <c r="J1716" t="s">
        <v>3</v>
      </c>
      <c r="K1716" t="s">
        <v>4</v>
      </c>
      <c r="L1716" t="s">
        <v>42</v>
      </c>
      <c r="M1716">
        <v>365</v>
      </c>
      <c r="N1716" t="s">
        <v>10</v>
      </c>
      <c r="O1716" s="2">
        <v>94.75</v>
      </c>
      <c r="P1716" s="2">
        <v>2</v>
      </c>
      <c r="Q1716" s="2">
        <f t="shared" si="182"/>
        <v>189.5</v>
      </c>
      <c r="R1716" s="2">
        <v>61.139999400000001</v>
      </c>
      <c r="S1716" s="2">
        <f t="shared" si="186"/>
        <v>128.36000060000001</v>
      </c>
      <c r="T1716" s="2">
        <f t="shared" si="187"/>
        <v>30.5699997</v>
      </c>
      <c r="U1716" t="str">
        <f t="shared" si="188"/>
        <v>Apr</v>
      </c>
    </row>
    <row r="1717" spans="1:21" x14ac:dyDescent="0.3">
      <c r="A1717">
        <v>33607</v>
      </c>
      <c r="B1717" s="1">
        <v>43220</v>
      </c>
      <c r="C1717" s="1" t="str">
        <f t="shared" si="183"/>
        <v>30-Apr-18</v>
      </c>
      <c r="D1717" s="1" t="str">
        <f t="shared" si="184"/>
        <v>Monday</v>
      </c>
      <c r="E1717" s="1" t="str">
        <f t="shared" si="185"/>
        <v>Weekday</v>
      </c>
      <c r="F1717">
        <v>122</v>
      </c>
      <c r="G1717" t="s">
        <v>7</v>
      </c>
      <c r="H1717" t="s">
        <v>988</v>
      </c>
      <c r="I1717" t="s">
        <v>2</v>
      </c>
      <c r="J1717" t="s">
        <v>3</v>
      </c>
      <c r="K1717" t="s">
        <v>4</v>
      </c>
      <c r="L1717" t="s">
        <v>42</v>
      </c>
      <c r="M1717">
        <v>365</v>
      </c>
      <c r="N1717" t="s">
        <v>10</v>
      </c>
      <c r="O1717" s="2">
        <v>94.75</v>
      </c>
      <c r="P1717" s="2">
        <v>3</v>
      </c>
      <c r="Q1717" s="2">
        <f t="shared" si="182"/>
        <v>284.25</v>
      </c>
      <c r="R1717" s="2">
        <v>91.709999100000005</v>
      </c>
      <c r="S1717" s="2">
        <f t="shared" si="186"/>
        <v>192.5400009</v>
      </c>
      <c r="T1717" s="2">
        <f t="shared" si="187"/>
        <v>30.5699997</v>
      </c>
      <c r="U1717" t="str">
        <f t="shared" si="188"/>
        <v>Apr</v>
      </c>
    </row>
    <row r="1718" spans="1:21" x14ac:dyDescent="0.3">
      <c r="A1718">
        <v>49888</v>
      </c>
      <c r="B1718" s="1">
        <v>43219</v>
      </c>
      <c r="C1718" s="1" t="str">
        <f t="shared" si="183"/>
        <v>29-Apr-18</v>
      </c>
      <c r="D1718" s="1" t="str">
        <f t="shared" si="184"/>
        <v>Sunday</v>
      </c>
      <c r="E1718" s="1" t="str">
        <f t="shared" si="185"/>
        <v>Weekend</v>
      </c>
      <c r="F1718">
        <v>6897</v>
      </c>
      <c r="G1718" t="s">
        <v>645</v>
      </c>
      <c r="H1718" t="s">
        <v>449</v>
      </c>
      <c r="I1718" t="s">
        <v>2</v>
      </c>
      <c r="J1718" t="s">
        <v>3</v>
      </c>
      <c r="K1718" t="s">
        <v>4</v>
      </c>
      <c r="L1718" t="s">
        <v>9</v>
      </c>
      <c r="M1718">
        <v>403</v>
      </c>
      <c r="N1718" t="s">
        <v>10</v>
      </c>
      <c r="O1718" s="2">
        <v>133.37</v>
      </c>
      <c r="P1718" s="2">
        <v>1</v>
      </c>
      <c r="Q1718" s="2">
        <f t="shared" si="182"/>
        <v>133.37</v>
      </c>
      <c r="R1718" s="2">
        <v>84.590000149999995</v>
      </c>
      <c r="S1718" s="2">
        <f t="shared" si="186"/>
        <v>48.77999985000001</v>
      </c>
      <c r="T1718" s="2">
        <f t="shared" si="187"/>
        <v>84.590000149999995</v>
      </c>
      <c r="U1718" t="str">
        <f t="shared" si="188"/>
        <v>Apr</v>
      </c>
    </row>
    <row r="1719" spans="1:21" x14ac:dyDescent="0.3">
      <c r="A1719">
        <v>33058</v>
      </c>
      <c r="B1719" s="1">
        <v>43217</v>
      </c>
      <c r="C1719" s="1" t="str">
        <f t="shared" si="183"/>
        <v>27-Apr-18</v>
      </c>
      <c r="D1719" s="1" t="str">
        <f t="shared" si="184"/>
        <v>Friday</v>
      </c>
      <c r="E1719" s="1" t="str">
        <f t="shared" si="185"/>
        <v>Weekday</v>
      </c>
      <c r="F1719">
        <v>5855</v>
      </c>
      <c r="G1719" t="s">
        <v>232</v>
      </c>
      <c r="H1719" t="s">
        <v>30</v>
      </c>
      <c r="I1719" t="s">
        <v>27</v>
      </c>
      <c r="J1719" t="s">
        <v>28</v>
      </c>
      <c r="K1719" t="s">
        <v>44</v>
      </c>
      <c r="L1719" t="s">
        <v>85</v>
      </c>
      <c r="M1719">
        <v>502</v>
      </c>
      <c r="N1719" t="s">
        <v>65</v>
      </c>
      <c r="O1719" s="2">
        <v>65</v>
      </c>
      <c r="P1719" s="2">
        <v>5</v>
      </c>
      <c r="Q1719" s="2">
        <f t="shared" si="182"/>
        <v>325</v>
      </c>
      <c r="R1719" s="2">
        <v>167.99999235000001</v>
      </c>
      <c r="S1719" s="2">
        <f t="shared" si="186"/>
        <v>157.00000764999999</v>
      </c>
      <c r="T1719" s="2">
        <f t="shared" si="187"/>
        <v>33.599998470000003</v>
      </c>
      <c r="U1719" t="str">
        <f t="shared" si="188"/>
        <v>Apr</v>
      </c>
    </row>
    <row r="1720" spans="1:21" x14ac:dyDescent="0.3">
      <c r="A1720">
        <v>49622</v>
      </c>
      <c r="B1720" s="1">
        <v>43215</v>
      </c>
      <c r="C1720" s="1" t="str">
        <f t="shared" si="183"/>
        <v>25-Apr-18</v>
      </c>
      <c r="D1720" s="1" t="str">
        <f t="shared" si="184"/>
        <v>Wednesday</v>
      </c>
      <c r="E1720" s="1" t="str">
        <f t="shared" si="185"/>
        <v>Weekday</v>
      </c>
      <c r="F1720">
        <v>7112</v>
      </c>
      <c r="G1720" t="s">
        <v>796</v>
      </c>
      <c r="H1720" t="s">
        <v>108</v>
      </c>
      <c r="I1720" t="s">
        <v>27</v>
      </c>
      <c r="J1720" t="s">
        <v>3</v>
      </c>
      <c r="K1720" t="s">
        <v>4</v>
      </c>
      <c r="L1720" t="s">
        <v>45</v>
      </c>
      <c r="M1720">
        <v>893</v>
      </c>
      <c r="N1720" t="s">
        <v>6</v>
      </c>
      <c r="O1720" s="2">
        <v>52.99</v>
      </c>
      <c r="P1720" s="2">
        <v>4</v>
      </c>
      <c r="Q1720" s="2">
        <f t="shared" si="182"/>
        <v>211.96</v>
      </c>
      <c r="R1720" s="2">
        <v>145.47999572000001</v>
      </c>
      <c r="S1720" s="2">
        <f t="shared" si="186"/>
        <v>66.480004280000003</v>
      </c>
      <c r="T1720" s="2">
        <f t="shared" si="187"/>
        <v>36.369998930000001</v>
      </c>
      <c r="U1720" t="str">
        <f t="shared" si="188"/>
        <v>Apr</v>
      </c>
    </row>
    <row r="1721" spans="1:21" x14ac:dyDescent="0.3">
      <c r="A1721">
        <v>45987</v>
      </c>
      <c r="B1721" s="1">
        <v>43215</v>
      </c>
      <c r="C1721" s="1" t="str">
        <f t="shared" si="183"/>
        <v>25-Apr-18</v>
      </c>
      <c r="D1721" s="1" t="str">
        <f t="shared" si="184"/>
        <v>Wednesday</v>
      </c>
      <c r="E1721" s="1" t="str">
        <f t="shared" si="185"/>
        <v>Weekday</v>
      </c>
      <c r="F1721">
        <v>9419</v>
      </c>
      <c r="G1721" t="s">
        <v>7</v>
      </c>
      <c r="H1721" t="s">
        <v>50</v>
      </c>
      <c r="I1721" t="s">
        <v>2</v>
      </c>
      <c r="J1721" t="s">
        <v>3</v>
      </c>
      <c r="K1721" t="s">
        <v>44</v>
      </c>
      <c r="L1721" t="s">
        <v>85</v>
      </c>
      <c r="M1721">
        <v>502</v>
      </c>
      <c r="N1721" t="s">
        <v>65</v>
      </c>
      <c r="O1721" s="2">
        <v>65</v>
      </c>
      <c r="P1721" s="2">
        <v>4</v>
      </c>
      <c r="Q1721" s="2">
        <f t="shared" si="182"/>
        <v>260</v>
      </c>
      <c r="R1721" s="2">
        <v>134.39999388000001</v>
      </c>
      <c r="S1721" s="2">
        <f t="shared" si="186"/>
        <v>125.60000611999999</v>
      </c>
      <c r="T1721" s="2">
        <f t="shared" si="187"/>
        <v>33.599998470000003</v>
      </c>
      <c r="U1721" t="str">
        <f t="shared" si="188"/>
        <v>Apr</v>
      </c>
    </row>
    <row r="1722" spans="1:21" x14ac:dyDescent="0.3">
      <c r="A1722">
        <v>39081</v>
      </c>
      <c r="B1722" s="1">
        <v>43214</v>
      </c>
      <c r="C1722" s="1" t="str">
        <f t="shared" si="183"/>
        <v>24-Apr-18</v>
      </c>
      <c r="D1722" s="1" t="str">
        <f t="shared" si="184"/>
        <v>Tuesday</v>
      </c>
      <c r="E1722" s="1" t="str">
        <f t="shared" si="185"/>
        <v>Weekday</v>
      </c>
      <c r="F1722">
        <v>9368</v>
      </c>
      <c r="G1722" t="s">
        <v>770</v>
      </c>
      <c r="H1722" t="s">
        <v>30</v>
      </c>
      <c r="I1722" t="s">
        <v>27</v>
      </c>
      <c r="J1722" t="s">
        <v>28</v>
      </c>
      <c r="K1722" t="s">
        <v>44</v>
      </c>
      <c r="L1722" t="s">
        <v>168</v>
      </c>
      <c r="M1722">
        <v>276</v>
      </c>
      <c r="N1722" t="s">
        <v>65</v>
      </c>
      <c r="O1722" s="2">
        <v>185</v>
      </c>
      <c r="P1722" s="2">
        <v>5</v>
      </c>
      <c r="Q1722" s="2">
        <f t="shared" si="182"/>
        <v>925</v>
      </c>
      <c r="R1722" s="2">
        <v>499.35001375000002</v>
      </c>
      <c r="S1722" s="2">
        <f t="shared" si="186"/>
        <v>425.64998624999998</v>
      </c>
      <c r="T1722" s="2">
        <f t="shared" si="187"/>
        <v>99.870002749999998</v>
      </c>
      <c r="U1722" t="str">
        <f t="shared" si="188"/>
        <v>Apr</v>
      </c>
    </row>
    <row r="1723" spans="1:21" x14ac:dyDescent="0.3">
      <c r="A1723">
        <v>47493</v>
      </c>
      <c r="B1723" s="1">
        <v>43214</v>
      </c>
      <c r="C1723" s="1" t="str">
        <f t="shared" si="183"/>
        <v>24-Apr-18</v>
      </c>
      <c r="D1723" s="1" t="str">
        <f t="shared" si="184"/>
        <v>Tuesday</v>
      </c>
      <c r="E1723" s="1" t="str">
        <f t="shared" si="185"/>
        <v>Weekday</v>
      </c>
      <c r="F1723">
        <v>4612</v>
      </c>
      <c r="G1723" t="s">
        <v>132</v>
      </c>
      <c r="H1723" t="s">
        <v>565</v>
      </c>
      <c r="I1723" t="s">
        <v>2</v>
      </c>
      <c r="J1723" t="s">
        <v>3</v>
      </c>
      <c r="K1723" t="s">
        <v>44</v>
      </c>
      <c r="L1723" t="s">
        <v>109</v>
      </c>
      <c r="M1723">
        <v>627</v>
      </c>
      <c r="N1723" t="s">
        <v>6</v>
      </c>
      <c r="O1723" s="2">
        <v>165</v>
      </c>
      <c r="P1723" s="2">
        <v>4</v>
      </c>
      <c r="Q1723" s="2">
        <f t="shared" si="182"/>
        <v>660</v>
      </c>
      <c r="R1723" s="2">
        <v>490.9200136</v>
      </c>
      <c r="S1723" s="2">
        <f t="shared" si="186"/>
        <v>169.0799864</v>
      </c>
      <c r="T1723" s="2">
        <f t="shared" si="187"/>
        <v>122.7300034</v>
      </c>
      <c r="U1723" t="str">
        <f t="shared" si="188"/>
        <v>Apr</v>
      </c>
    </row>
    <row r="1724" spans="1:21" x14ac:dyDescent="0.3">
      <c r="A1724">
        <v>31239</v>
      </c>
      <c r="B1724" s="1">
        <v>43213</v>
      </c>
      <c r="C1724" s="1" t="str">
        <f t="shared" si="183"/>
        <v>23-Apr-18</v>
      </c>
      <c r="D1724" s="1" t="str">
        <f t="shared" si="184"/>
        <v>Monday</v>
      </c>
      <c r="E1724" s="1" t="str">
        <f t="shared" si="185"/>
        <v>Weekday</v>
      </c>
      <c r="F1724">
        <v>5564</v>
      </c>
      <c r="G1724" t="s">
        <v>7</v>
      </c>
      <c r="H1724" t="s">
        <v>989</v>
      </c>
      <c r="I1724" t="s">
        <v>27</v>
      </c>
      <c r="J1724" t="s">
        <v>3</v>
      </c>
      <c r="K1724" t="s">
        <v>4</v>
      </c>
      <c r="L1724" t="s">
        <v>42</v>
      </c>
      <c r="M1724">
        <v>365</v>
      </c>
      <c r="N1724" t="s">
        <v>10</v>
      </c>
      <c r="O1724" s="2">
        <v>94.75</v>
      </c>
      <c r="P1724" s="2">
        <v>4</v>
      </c>
      <c r="Q1724" s="2">
        <f t="shared" si="182"/>
        <v>379</v>
      </c>
      <c r="R1724" s="2">
        <v>122.2799988</v>
      </c>
      <c r="S1724" s="2">
        <f t="shared" si="186"/>
        <v>256.72000120000001</v>
      </c>
      <c r="T1724" s="2">
        <f t="shared" si="187"/>
        <v>30.5699997</v>
      </c>
      <c r="U1724" t="str">
        <f t="shared" si="188"/>
        <v>Apr</v>
      </c>
    </row>
    <row r="1725" spans="1:21" x14ac:dyDescent="0.3">
      <c r="A1725">
        <v>32566</v>
      </c>
      <c r="B1725" s="1">
        <v>43212</v>
      </c>
      <c r="C1725" s="1" t="str">
        <f t="shared" si="183"/>
        <v>22-Apr-18</v>
      </c>
      <c r="D1725" s="1" t="str">
        <f t="shared" si="184"/>
        <v>Sunday</v>
      </c>
      <c r="E1725" s="1" t="str">
        <f t="shared" si="185"/>
        <v>Weekend</v>
      </c>
      <c r="F1725">
        <v>3797</v>
      </c>
      <c r="G1725" t="s">
        <v>990</v>
      </c>
      <c r="H1725" t="s">
        <v>30</v>
      </c>
      <c r="I1725" t="s">
        <v>27</v>
      </c>
      <c r="J1725" t="s">
        <v>28</v>
      </c>
      <c r="K1725" t="s">
        <v>44</v>
      </c>
      <c r="L1725" t="s">
        <v>187</v>
      </c>
      <c r="M1725">
        <v>278</v>
      </c>
      <c r="N1725" t="s">
        <v>65</v>
      </c>
      <c r="O1725" s="2">
        <v>27.54</v>
      </c>
      <c r="P1725" s="2">
        <v>5</v>
      </c>
      <c r="Q1725" s="2">
        <f t="shared" si="182"/>
        <v>137.69999999999999</v>
      </c>
      <c r="R1725" s="2">
        <v>62.649998650000001</v>
      </c>
      <c r="S1725" s="2">
        <f t="shared" si="186"/>
        <v>75.050001349999988</v>
      </c>
      <c r="T1725" s="2">
        <f t="shared" si="187"/>
        <v>12.52999973</v>
      </c>
      <c r="U1725" t="str">
        <f t="shared" si="188"/>
        <v>Apr</v>
      </c>
    </row>
    <row r="1726" spans="1:21" x14ac:dyDescent="0.3">
      <c r="A1726">
        <v>47752</v>
      </c>
      <c r="B1726" s="1">
        <v>43212</v>
      </c>
      <c r="C1726" s="1" t="str">
        <f t="shared" si="183"/>
        <v>22-Apr-18</v>
      </c>
      <c r="D1726" s="1" t="str">
        <f t="shared" si="184"/>
        <v>Sunday</v>
      </c>
      <c r="E1726" s="1" t="str">
        <f t="shared" si="185"/>
        <v>Weekend</v>
      </c>
      <c r="F1726">
        <v>9114</v>
      </c>
      <c r="G1726" t="s">
        <v>7</v>
      </c>
      <c r="H1726" t="s">
        <v>84</v>
      </c>
      <c r="I1726" t="s">
        <v>27</v>
      </c>
      <c r="J1726" t="s">
        <v>3</v>
      </c>
      <c r="K1726" t="s">
        <v>4</v>
      </c>
      <c r="L1726" t="s">
        <v>42</v>
      </c>
      <c r="M1726">
        <v>365</v>
      </c>
      <c r="N1726" t="s">
        <v>10</v>
      </c>
      <c r="O1726" s="2">
        <v>94.75</v>
      </c>
      <c r="P1726" s="2">
        <v>4</v>
      </c>
      <c r="Q1726" s="2">
        <f t="shared" si="182"/>
        <v>379</v>
      </c>
      <c r="R1726" s="2">
        <v>122.2799988</v>
      </c>
      <c r="S1726" s="2">
        <f t="shared" si="186"/>
        <v>256.72000120000001</v>
      </c>
      <c r="T1726" s="2">
        <f t="shared" si="187"/>
        <v>30.5699997</v>
      </c>
      <c r="U1726" t="str">
        <f t="shared" si="188"/>
        <v>Apr</v>
      </c>
    </row>
    <row r="1727" spans="1:21" x14ac:dyDescent="0.3">
      <c r="A1727">
        <v>49031</v>
      </c>
      <c r="B1727" s="1">
        <v>43207</v>
      </c>
      <c r="C1727" s="1" t="str">
        <f t="shared" si="183"/>
        <v>17-Apr-18</v>
      </c>
      <c r="D1727" s="1" t="str">
        <f t="shared" si="184"/>
        <v>Tuesday</v>
      </c>
      <c r="E1727" s="1" t="str">
        <f t="shared" si="185"/>
        <v>Weekday</v>
      </c>
      <c r="F1727">
        <v>8098</v>
      </c>
      <c r="G1727" t="s">
        <v>7</v>
      </c>
      <c r="H1727" t="s">
        <v>30</v>
      </c>
      <c r="I1727" t="s">
        <v>27</v>
      </c>
      <c r="J1727" t="s">
        <v>28</v>
      </c>
      <c r="K1727" t="s">
        <v>44</v>
      </c>
      <c r="L1727" t="s">
        <v>42</v>
      </c>
      <c r="M1727">
        <v>365</v>
      </c>
      <c r="N1727" t="s">
        <v>10</v>
      </c>
      <c r="O1727" s="2">
        <v>94.75</v>
      </c>
      <c r="P1727" s="2">
        <v>5</v>
      </c>
      <c r="Q1727" s="2">
        <f t="shared" si="182"/>
        <v>473.75</v>
      </c>
      <c r="R1727" s="2">
        <v>152.8499985</v>
      </c>
      <c r="S1727" s="2">
        <f t="shared" si="186"/>
        <v>320.90000150000003</v>
      </c>
      <c r="T1727" s="2">
        <f t="shared" si="187"/>
        <v>30.5699997</v>
      </c>
      <c r="U1727" t="str">
        <f t="shared" si="188"/>
        <v>Apr</v>
      </c>
    </row>
    <row r="1728" spans="1:21" x14ac:dyDescent="0.3">
      <c r="A1728">
        <v>49031</v>
      </c>
      <c r="B1728" s="1">
        <v>43206</v>
      </c>
      <c r="C1728" s="1" t="str">
        <f t="shared" si="183"/>
        <v>16-Apr-18</v>
      </c>
      <c r="D1728" s="1" t="str">
        <f t="shared" si="184"/>
        <v>Monday</v>
      </c>
      <c r="E1728" s="1" t="str">
        <f t="shared" si="185"/>
        <v>Weekday</v>
      </c>
      <c r="F1728">
        <v>8098</v>
      </c>
      <c r="G1728" t="s">
        <v>7</v>
      </c>
      <c r="H1728" t="s">
        <v>30</v>
      </c>
      <c r="I1728" t="s">
        <v>27</v>
      </c>
      <c r="J1728" t="s">
        <v>28</v>
      </c>
      <c r="K1728" t="s">
        <v>44</v>
      </c>
      <c r="L1728" t="s">
        <v>42</v>
      </c>
      <c r="M1728">
        <v>365</v>
      </c>
      <c r="N1728" t="s">
        <v>10</v>
      </c>
      <c r="O1728" s="2">
        <v>94.75</v>
      </c>
      <c r="P1728" s="2">
        <v>5</v>
      </c>
      <c r="Q1728" s="2">
        <f t="shared" si="182"/>
        <v>473.75</v>
      </c>
      <c r="R1728" s="2">
        <v>152.8499985</v>
      </c>
      <c r="S1728" s="2">
        <f t="shared" si="186"/>
        <v>320.90000150000003</v>
      </c>
      <c r="T1728" s="2">
        <f t="shared" si="187"/>
        <v>30.5699997</v>
      </c>
      <c r="U1728" t="str">
        <f t="shared" si="188"/>
        <v>Apr</v>
      </c>
    </row>
    <row r="1729" spans="1:21" x14ac:dyDescent="0.3">
      <c r="A1729">
        <v>62306</v>
      </c>
      <c r="B1729" s="1">
        <v>43206</v>
      </c>
      <c r="C1729" s="1" t="str">
        <f t="shared" si="183"/>
        <v>16-Apr-18</v>
      </c>
      <c r="D1729" s="1" t="str">
        <f t="shared" si="184"/>
        <v>Monday</v>
      </c>
      <c r="E1729" s="1" t="str">
        <f t="shared" si="185"/>
        <v>Weekday</v>
      </c>
      <c r="F1729">
        <v>11592</v>
      </c>
      <c r="G1729" t="s">
        <v>7</v>
      </c>
      <c r="H1729" t="s">
        <v>178</v>
      </c>
      <c r="I1729" t="s">
        <v>2</v>
      </c>
      <c r="J1729" t="s">
        <v>3</v>
      </c>
      <c r="K1729" t="s">
        <v>44</v>
      </c>
      <c r="L1729" t="s">
        <v>42</v>
      </c>
      <c r="M1729">
        <v>365</v>
      </c>
      <c r="N1729" t="s">
        <v>10</v>
      </c>
      <c r="O1729" s="2">
        <v>94.75</v>
      </c>
      <c r="P1729" s="2">
        <v>4</v>
      </c>
      <c r="Q1729" s="2">
        <f t="shared" si="182"/>
        <v>379</v>
      </c>
      <c r="R1729" s="2">
        <v>122.2799988</v>
      </c>
      <c r="S1729" s="2">
        <f t="shared" si="186"/>
        <v>256.72000120000001</v>
      </c>
      <c r="T1729" s="2">
        <f t="shared" si="187"/>
        <v>30.5699997</v>
      </c>
      <c r="U1729" t="str">
        <f t="shared" si="188"/>
        <v>Apr</v>
      </c>
    </row>
    <row r="1730" spans="1:21" x14ac:dyDescent="0.3">
      <c r="A1730">
        <v>32257</v>
      </c>
      <c r="B1730" s="1">
        <v>43205</v>
      </c>
      <c r="C1730" s="1" t="str">
        <f t="shared" si="183"/>
        <v>15-Apr-18</v>
      </c>
      <c r="D1730" s="1" t="str">
        <f t="shared" si="184"/>
        <v>Sunday</v>
      </c>
      <c r="E1730" s="1" t="str">
        <f t="shared" si="185"/>
        <v>Weekend</v>
      </c>
      <c r="F1730">
        <v>967</v>
      </c>
      <c r="G1730" t="s">
        <v>7</v>
      </c>
      <c r="H1730" t="s">
        <v>30</v>
      </c>
      <c r="I1730" t="s">
        <v>27</v>
      </c>
      <c r="J1730" t="s">
        <v>28</v>
      </c>
      <c r="K1730" t="s">
        <v>44</v>
      </c>
      <c r="L1730" t="s">
        <v>42</v>
      </c>
      <c r="M1730">
        <v>365</v>
      </c>
      <c r="N1730" t="s">
        <v>10</v>
      </c>
      <c r="O1730" s="2">
        <v>94.75</v>
      </c>
      <c r="P1730" s="2">
        <v>5</v>
      </c>
      <c r="Q1730" s="2">
        <f t="shared" ref="Q1730:Q1793" si="189">O1730*P1730</f>
        <v>473.75</v>
      </c>
      <c r="R1730" s="2">
        <v>152.8499985</v>
      </c>
      <c r="S1730" s="2">
        <f t="shared" si="186"/>
        <v>320.90000150000003</v>
      </c>
      <c r="T1730" s="2">
        <f t="shared" si="187"/>
        <v>30.5699997</v>
      </c>
      <c r="U1730" t="str">
        <f t="shared" si="188"/>
        <v>Apr</v>
      </c>
    </row>
    <row r="1731" spans="1:21" x14ac:dyDescent="0.3">
      <c r="A1731">
        <v>32257</v>
      </c>
      <c r="B1731" s="1">
        <v>43205</v>
      </c>
      <c r="C1731" s="1" t="str">
        <f t="shared" ref="C1731:C1794" si="190">TEXT(B1731,"dd-mmm-yy")</f>
        <v>15-Apr-18</v>
      </c>
      <c r="D1731" s="1" t="str">
        <f t="shared" ref="D1731:D1794" si="191">TEXT(B1731,"dddd")</f>
        <v>Sunday</v>
      </c>
      <c r="E1731" s="1" t="str">
        <f t="shared" ref="E1731:E1794" si="192">IF(WEEKDAY(B1731,2)&gt;5,"Weekend","Weekday")</f>
        <v>Weekend</v>
      </c>
      <c r="F1731">
        <v>967</v>
      </c>
      <c r="G1731" t="s">
        <v>7</v>
      </c>
      <c r="H1731" t="s">
        <v>30</v>
      </c>
      <c r="I1731" t="s">
        <v>27</v>
      </c>
      <c r="J1731" t="s">
        <v>28</v>
      </c>
      <c r="K1731" t="s">
        <v>44</v>
      </c>
      <c r="L1731" t="s">
        <v>85</v>
      </c>
      <c r="M1731">
        <v>502</v>
      </c>
      <c r="N1731" t="s">
        <v>65</v>
      </c>
      <c r="O1731" s="2">
        <v>65</v>
      </c>
      <c r="P1731" s="2">
        <v>5</v>
      </c>
      <c r="Q1731" s="2">
        <f t="shared" si="189"/>
        <v>325</v>
      </c>
      <c r="R1731" s="2">
        <v>167.99999235000001</v>
      </c>
      <c r="S1731" s="2">
        <f t="shared" ref="S1731:S1794" si="193">Q1731-R1731</f>
        <v>157.00000764999999</v>
      </c>
      <c r="T1731" s="2">
        <f t="shared" ref="T1731:T1794" si="194">IF(P1731&gt;0,R1731/P1731,0)</f>
        <v>33.599998470000003</v>
      </c>
      <c r="U1731" t="str">
        <f t="shared" ref="U1731:U1794" si="195">TEXT(B1731,"mmm")</f>
        <v>Apr</v>
      </c>
    </row>
    <row r="1732" spans="1:21" x14ac:dyDescent="0.3">
      <c r="A1732">
        <v>46863</v>
      </c>
      <c r="B1732" s="1">
        <v>43205</v>
      </c>
      <c r="C1732" s="1" t="str">
        <f t="shared" si="190"/>
        <v>15-Apr-18</v>
      </c>
      <c r="D1732" s="1" t="str">
        <f t="shared" si="191"/>
        <v>Sunday</v>
      </c>
      <c r="E1732" s="1" t="str">
        <f t="shared" si="192"/>
        <v>Weekend</v>
      </c>
      <c r="F1732">
        <v>7464</v>
      </c>
      <c r="G1732" t="s">
        <v>783</v>
      </c>
      <c r="H1732" t="s">
        <v>991</v>
      </c>
      <c r="I1732" t="s">
        <v>2</v>
      </c>
      <c r="J1732" t="s">
        <v>3</v>
      </c>
      <c r="K1732" t="s">
        <v>44</v>
      </c>
      <c r="L1732" t="s">
        <v>42</v>
      </c>
      <c r="M1732">
        <v>365</v>
      </c>
      <c r="N1732" t="s">
        <v>10</v>
      </c>
      <c r="O1732" s="2">
        <v>94.75</v>
      </c>
      <c r="P1732" s="2">
        <v>4</v>
      </c>
      <c r="Q1732" s="2">
        <f t="shared" si="189"/>
        <v>379</v>
      </c>
      <c r="R1732" s="2">
        <v>122.2799988</v>
      </c>
      <c r="S1732" s="2">
        <f t="shared" si="193"/>
        <v>256.72000120000001</v>
      </c>
      <c r="T1732" s="2">
        <f t="shared" si="194"/>
        <v>30.5699997</v>
      </c>
      <c r="U1732" t="str">
        <f t="shared" si="195"/>
        <v>Apr</v>
      </c>
    </row>
    <row r="1733" spans="1:21" x14ac:dyDescent="0.3">
      <c r="A1733">
        <v>46992</v>
      </c>
      <c r="B1733" s="1">
        <v>43204</v>
      </c>
      <c r="C1733" s="1" t="str">
        <f t="shared" si="190"/>
        <v>14-Apr-18</v>
      </c>
      <c r="D1733" s="1" t="str">
        <f t="shared" si="191"/>
        <v>Saturday</v>
      </c>
      <c r="E1733" s="1" t="str">
        <f t="shared" si="192"/>
        <v>Weekend</v>
      </c>
      <c r="F1733">
        <v>9484</v>
      </c>
      <c r="G1733" t="s">
        <v>992</v>
      </c>
      <c r="H1733" t="s">
        <v>30</v>
      </c>
      <c r="I1733" t="s">
        <v>27</v>
      </c>
      <c r="J1733" t="s">
        <v>28</v>
      </c>
      <c r="K1733" t="s">
        <v>44</v>
      </c>
      <c r="L1733" t="s">
        <v>85</v>
      </c>
      <c r="M1733">
        <v>502</v>
      </c>
      <c r="N1733" t="s">
        <v>65</v>
      </c>
      <c r="O1733" s="2">
        <v>65</v>
      </c>
      <c r="P1733" s="2">
        <v>5</v>
      </c>
      <c r="Q1733" s="2">
        <f t="shared" si="189"/>
        <v>325</v>
      </c>
      <c r="R1733" s="2">
        <v>167.99999235000001</v>
      </c>
      <c r="S1733" s="2">
        <f t="shared" si="193"/>
        <v>157.00000764999999</v>
      </c>
      <c r="T1733" s="2">
        <f t="shared" si="194"/>
        <v>33.599998470000003</v>
      </c>
      <c r="U1733" t="str">
        <f t="shared" si="195"/>
        <v>Apr</v>
      </c>
    </row>
    <row r="1734" spans="1:21" x14ac:dyDescent="0.3">
      <c r="A1734">
        <v>39241</v>
      </c>
      <c r="B1734" s="1">
        <v>43203</v>
      </c>
      <c r="C1734" s="1" t="str">
        <f t="shared" si="190"/>
        <v>13-Apr-18</v>
      </c>
      <c r="D1734" s="1" t="str">
        <f t="shared" si="191"/>
        <v>Friday</v>
      </c>
      <c r="E1734" s="1" t="str">
        <f t="shared" si="192"/>
        <v>Weekday</v>
      </c>
      <c r="F1734">
        <v>2368</v>
      </c>
      <c r="G1734" t="s">
        <v>463</v>
      </c>
      <c r="H1734" t="s">
        <v>30</v>
      </c>
      <c r="I1734" t="s">
        <v>27</v>
      </c>
      <c r="J1734" t="s">
        <v>28</v>
      </c>
      <c r="K1734" t="s">
        <v>44</v>
      </c>
      <c r="L1734" t="s">
        <v>109</v>
      </c>
      <c r="M1734">
        <v>627</v>
      </c>
      <c r="N1734" t="s">
        <v>6</v>
      </c>
      <c r="O1734" s="2">
        <v>165</v>
      </c>
      <c r="P1734" s="2">
        <v>5</v>
      </c>
      <c r="Q1734" s="2">
        <f t="shared" si="189"/>
        <v>825</v>
      </c>
      <c r="R1734" s="2">
        <v>613.65001700000005</v>
      </c>
      <c r="S1734" s="2">
        <f t="shared" si="193"/>
        <v>211.34998299999995</v>
      </c>
      <c r="T1734" s="2">
        <f t="shared" si="194"/>
        <v>122.73000340000002</v>
      </c>
      <c r="U1734" t="str">
        <f t="shared" si="195"/>
        <v>Apr</v>
      </c>
    </row>
    <row r="1735" spans="1:21" x14ac:dyDescent="0.3">
      <c r="A1735">
        <v>32090</v>
      </c>
      <c r="B1735" s="1">
        <v>43203</v>
      </c>
      <c r="C1735" s="1" t="str">
        <f t="shared" si="190"/>
        <v>13-Apr-18</v>
      </c>
      <c r="D1735" s="1" t="str">
        <f t="shared" si="191"/>
        <v>Friday</v>
      </c>
      <c r="E1735" s="1" t="str">
        <f t="shared" si="192"/>
        <v>Weekday</v>
      </c>
      <c r="F1735">
        <v>7864</v>
      </c>
      <c r="G1735" t="s">
        <v>7</v>
      </c>
      <c r="H1735" t="s">
        <v>108</v>
      </c>
      <c r="I1735" t="s">
        <v>27</v>
      </c>
      <c r="J1735" t="s">
        <v>3</v>
      </c>
      <c r="K1735" t="s">
        <v>4</v>
      </c>
      <c r="L1735" t="s">
        <v>42</v>
      </c>
      <c r="M1735">
        <v>365</v>
      </c>
      <c r="N1735" t="s">
        <v>10</v>
      </c>
      <c r="O1735" s="2">
        <v>94.75</v>
      </c>
      <c r="P1735" s="2">
        <v>2</v>
      </c>
      <c r="Q1735" s="2">
        <f t="shared" si="189"/>
        <v>189.5</v>
      </c>
      <c r="R1735" s="2">
        <v>61.139999400000001</v>
      </c>
      <c r="S1735" s="2">
        <f t="shared" si="193"/>
        <v>128.36000060000001</v>
      </c>
      <c r="T1735" s="2">
        <f t="shared" si="194"/>
        <v>30.5699997</v>
      </c>
      <c r="U1735" t="str">
        <f t="shared" si="195"/>
        <v>Apr</v>
      </c>
    </row>
    <row r="1736" spans="1:21" x14ac:dyDescent="0.3">
      <c r="A1736">
        <v>36894</v>
      </c>
      <c r="B1736" s="1">
        <v>43202</v>
      </c>
      <c r="C1736" s="1" t="str">
        <f t="shared" si="190"/>
        <v>12-Apr-18</v>
      </c>
      <c r="D1736" s="1" t="str">
        <f t="shared" si="191"/>
        <v>Thursday</v>
      </c>
      <c r="E1736" s="1" t="str">
        <f t="shared" si="192"/>
        <v>Weekday</v>
      </c>
      <c r="F1736">
        <v>10753</v>
      </c>
      <c r="G1736" t="s">
        <v>330</v>
      </c>
      <c r="H1736" t="s">
        <v>30</v>
      </c>
      <c r="I1736" t="s">
        <v>27</v>
      </c>
      <c r="J1736" t="s">
        <v>28</v>
      </c>
      <c r="K1736" t="s">
        <v>44</v>
      </c>
      <c r="L1736" t="s">
        <v>109</v>
      </c>
      <c r="M1736">
        <v>627</v>
      </c>
      <c r="N1736" t="s">
        <v>6</v>
      </c>
      <c r="O1736" s="2">
        <v>165</v>
      </c>
      <c r="P1736" s="2">
        <v>5</v>
      </c>
      <c r="Q1736" s="2">
        <f t="shared" si="189"/>
        <v>825</v>
      </c>
      <c r="R1736" s="2">
        <v>613.65001700000005</v>
      </c>
      <c r="S1736" s="2">
        <f t="shared" si="193"/>
        <v>211.34998299999995</v>
      </c>
      <c r="T1736" s="2">
        <f t="shared" si="194"/>
        <v>122.73000340000002</v>
      </c>
      <c r="U1736" t="str">
        <f t="shared" si="195"/>
        <v>Apr</v>
      </c>
    </row>
    <row r="1737" spans="1:21" x14ac:dyDescent="0.3">
      <c r="A1737">
        <v>47840</v>
      </c>
      <c r="B1737" s="1">
        <v>43202</v>
      </c>
      <c r="C1737" s="1" t="str">
        <f t="shared" si="190"/>
        <v>12-Apr-18</v>
      </c>
      <c r="D1737" s="1" t="str">
        <f t="shared" si="191"/>
        <v>Thursday</v>
      </c>
      <c r="E1737" s="1" t="str">
        <f t="shared" si="192"/>
        <v>Weekday</v>
      </c>
      <c r="F1737">
        <v>2728</v>
      </c>
      <c r="G1737" t="s">
        <v>125</v>
      </c>
      <c r="H1737" t="s">
        <v>22</v>
      </c>
      <c r="I1737" t="s">
        <v>2</v>
      </c>
      <c r="J1737" t="s">
        <v>3</v>
      </c>
      <c r="K1737" t="s">
        <v>44</v>
      </c>
      <c r="L1737" t="s">
        <v>470</v>
      </c>
      <c r="M1737">
        <v>565</v>
      </c>
      <c r="N1737" t="s">
        <v>10</v>
      </c>
      <c r="O1737" s="2">
        <v>70</v>
      </c>
      <c r="P1737" s="2">
        <v>4</v>
      </c>
      <c r="Q1737" s="2">
        <f t="shared" si="189"/>
        <v>280</v>
      </c>
      <c r="R1737" s="2">
        <v>156.60000611999999</v>
      </c>
      <c r="S1737" s="2">
        <f t="shared" si="193"/>
        <v>123.39999388000001</v>
      </c>
      <c r="T1737" s="2">
        <f t="shared" si="194"/>
        <v>39.150001529999997</v>
      </c>
      <c r="U1737" t="str">
        <f t="shared" si="195"/>
        <v>Apr</v>
      </c>
    </row>
    <row r="1738" spans="1:21" x14ac:dyDescent="0.3">
      <c r="A1738">
        <v>46744</v>
      </c>
      <c r="B1738" s="1">
        <v>43201</v>
      </c>
      <c r="C1738" s="1" t="str">
        <f t="shared" si="190"/>
        <v>11-Apr-18</v>
      </c>
      <c r="D1738" s="1" t="str">
        <f t="shared" si="191"/>
        <v>Wednesday</v>
      </c>
      <c r="E1738" s="1" t="str">
        <f t="shared" si="192"/>
        <v>Weekday</v>
      </c>
      <c r="F1738">
        <v>228</v>
      </c>
      <c r="G1738" t="s">
        <v>453</v>
      </c>
      <c r="H1738" t="s">
        <v>30</v>
      </c>
      <c r="I1738" t="s">
        <v>27</v>
      </c>
      <c r="J1738" t="s">
        <v>28</v>
      </c>
      <c r="K1738" t="s">
        <v>44</v>
      </c>
      <c r="L1738" t="s">
        <v>109</v>
      </c>
      <c r="M1738">
        <v>627</v>
      </c>
      <c r="N1738" t="s">
        <v>6</v>
      </c>
      <c r="O1738" s="2">
        <v>165</v>
      </c>
      <c r="P1738" s="2">
        <v>5</v>
      </c>
      <c r="Q1738" s="2">
        <f t="shared" si="189"/>
        <v>825</v>
      </c>
      <c r="R1738" s="2">
        <v>613.65001700000005</v>
      </c>
      <c r="S1738" s="2">
        <f t="shared" si="193"/>
        <v>211.34998299999995</v>
      </c>
      <c r="T1738" s="2">
        <f t="shared" si="194"/>
        <v>122.73000340000002</v>
      </c>
      <c r="U1738" t="str">
        <f t="shared" si="195"/>
        <v>Apr</v>
      </c>
    </row>
    <row r="1739" spans="1:21" x14ac:dyDescent="0.3">
      <c r="A1739">
        <v>44802</v>
      </c>
      <c r="B1739" s="1">
        <v>43201</v>
      </c>
      <c r="C1739" s="1" t="str">
        <f t="shared" si="190"/>
        <v>11-Apr-18</v>
      </c>
      <c r="D1739" s="1" t="str">
        <f t="shared" si="191"/>
        <v>Wednesday</v>
      </c>
      <c r="E1739" s="1" t="str">
        <f t="shared" si="192"/>
        <v>Weekday</v>
      </c>
      <c r="F1739">
        <v>8051</v>
      </c>
      <c r="G1739" t="s">
        <v>945</v>
      </c>
      <c r="H1739" t="s">
        <v>30</v>
      </c>
      <c r="I1739" t="s">
        <v>27</v>
      </c>
      <c r="J1739" t="s">
        <v>28</v>
      </c>
      <c r="K1739" t="s">
        <v>44</v>
      </c>
      <c r="L1739" t="s">
        <v>85</v>
      </c>
      <c r="M1739">
        <v>502</v>
      </c>
      <c r="N1739" t="s">
        <v>65</v>
      </c>
      <c r="O1739" s="2">
        <v>65</v>
      </c>
      <c r="P1739" s="2">
        <v>5</v>
      </c>
      <c r="Q1739" s="2">
        <f t="shared" si="189"/>
        <v>325</v>
      </c>
      <c r="R1739" s="2">
        <v>167.99999235000001</v>
      </c>
      <c r="S1739" s="2">
        <f t="shared" si="193"/>
        <v>157.00000764999999</v>
      </c>
      <c r="T1739" s="2">
        <f t="shared" si="194"/>
        <v>33.599998470000003</v>
      </c>
      <c r="U1739" t="str">
        <f t="shared" si="195"/>
        <v>Apr</v>
      </c>
    </row>
    <row r="1740" spans="1:21" x14ac:dyDescent="0.3">
      <c r="A1740">
        <v>47002</v>
      </c>
      <c r="B1740" s="1">
        <v>43201</v>
      </c>
      <c r="C1740" s="1" t="str">
        <f t="shared" si="190"/>
        <v>11-Apr-18</v>
      </c>
      <c r="D1740" s="1" t="str">
        <f t="shared" si="191"/>
        <v>Wednesday</v>
      </c>
      <c r="E1740" s="1" t="str">
        <f t="shared" si="192"/>
        <v>Weekday</v>
      </c>
      <c r="F1740">
        <v>4596</v>
      </c>
      <c r="G1740" t="s">
        <v>517</v>
      </c>
      <c r="H1740" t="s">
        <v>836</v>
      </c>
      <c r="I1740" t="s">
        <v>2</v>
      </c>
      <c r="J1740" t="s">
        <v>3</v>
      </c>
      <c r="K1740" t="s">
        <v>4</v>
      </c>
      <c r="L1740" t="s">
        <v>57</v>
      </c>
      <c r="M1740">
        <v>191</v>
      </c>
      <c r="N1740" t="s">
        <v>65</v>
      </c>
      <c r="O1740" s="2">
        <v>85</v>
      </c>
      <c r="P1740" s="2">
        <v>5</v>
      </c>
      <c r="Q1740" s="2">
        <f t="shared" si="189"/>
        <v>425</v>
      </c>
      <c r="R1740" s="2">
        <v>273.89999399999999</v>
      </c>
      <c r="S1740" s="2">
        <f t="shared" si="193"/>
        <v>151.10000600000001</v>
      </c>
      <c r="T1740" s="2">
        <f t="shared" si="194"/>
        <v>54.779998800000001</v>
      </c>
      <c r="U1740" t="str">
        <f t="shared" si="195"/>
        <v>Apr</v>
      </c>
    </row>
    <row r="1741" spans="1:21" x14ac:dyDescent="0.3">
      <c r="A1741">
        <v>31364</v>
      </c>
      <c r="B1741" s="1">
        <v>43201</v>
      </c>
      <c r="C1741" s="1" t="str">
        <f t="shared" si="190"/>
        <v>11-Apr-18</v>
      </c>
      <c r="D1741" s="1" t="str">
        <f t="shared" si="191"/>
        <v>Wednesday</v>
      </c>
      <c r="E1741" s="1" t="str">
        <f t="shared" si="192"/>
        <v>Weekday</v>
      </c>
      <c r="F1741">
        <v>1636</v>
      </c>
      <c r="G1741" t="s">
        <v>981</v>
      </c>
      <c r="H1741" t="s">
        <v>524</v>
      </c>
      <c r="I1741" t="s">
        <v>2</v>
      </c>
      <c r="J1741" t="s">
        <v>3</v>
      </c>
      <c r="K1741" t="s">
        <v>4</v>
      </c>
      <c r="L1741" t="s">
        <v>57</v>
      </c>
      <c r="M1741">
        <v>191</v>
      </c>
      <c r="N1741" t="s">
        <v>65</v>
      </c>
      <c r="O1741" s="2">
        <v>85</v>
      </c>
      <c r="P1741" s="2">
        <v>3</v>
      </c>
      <c r="Q1741" s="2">
        <f t="shared" si="189"/>
        <v>255</v>
      </c>
      <c r="R1741" s="2">
        <v>164.33999640000002</v>
      </c>
      <c r="S1741" s="2">
        <f t="shared" si="193"/>
        <v>90.660003599999982</v>
      </c>
      <c r="T1741" s="2">
        <f t="shared" si="194"/>
        <v>54.779998800000008</v>
      </c>
      <c r="U1741" t="str">
        <f t="shared" si="195"/>
        <v>Apr</v>
      </c>
    </row>
    <row r="1742" spans="1:21" x14ac:dyDescent="0.3">
      <c r="A1742">
        <v>48713</v>
      </c>
      <c r="B1742" s="1">
        <v>43201</v>
      </c>
      <c r="C1742" s="1" t="str">
        <f t="shared" si="190"/>
        <v>11-Apr-18</v>
      </c>
      <c r="D1742" s="1" t="str">
        <f t="shared" si="191"/>
        <v>Wednesday</v>
      </c>
      <c r="E1742" s="1" t="str">
        <f t="shared" si="192"/>
        <v>Weekday</v>
      </c>
      <c r="F1742">
        <v>5384</v>
      </c>
      <c r="G1742" t="s">
        <v>7</v>
      </c>
      <c r="H1742" t="s">
        <v>103</v>
      </c>
      <c r="I1742" t="s">
        <v>2</v>
      </c>
      <c r="J1742" t="s">
        <v>3</v>
      </c>
      <c r="K1742" t="s">
        <v>4</v>
      </c>
      <c r="L1742" t="s">
        <v>9</v>
      </c>
      <c r="M1742">
        <v>403</v>
      </c>
      <c r="N1742" t="s">
        <v>10</v>
      </c>
      <c r="O1742" s="2">
        <v>133.37</v>
      </c>
      <c r="P1742" s="2">
        <v>1</v>
      </c>
      <c r="Q1742" s="2">
        <f t="shared" si="189"/>
        <v>133.37</v>
      </c>
      <c r="R1742" s="2">
        <v>84.590000149999995</v>
      </c>
      <c r="S1742" s="2">
        <f t="shared" si="193"/>
        <v>48.77999985000001</v>
      </c>
      <c r="T1742" s="2">
        <f t="shared" si="194"/>
        <v>84.590000149999995</v>
      </c>
      <c r="U1742" t="str">
        <f t="shared" si="195"/>
        <v>Apr</v>
      </c>
    </row>
    <row r="1743" spans="1:21" x14ac:dyDescent="0.3">
      <c r="A1743">
        <v>49218</v>
      </c>
      <c r="B1743" s="1">
        <v>43201</v>
      </c>
      <c r="C1743" s="1" t="str">
        <f t="shared" si="190"/>
        <v>11-Apr-18</v>
      </c>
      <c r="D1743" s="1" t="str">
        <f t="shared" si="191"/>
        <v>Wednesday</v>
      </c>
      <c r="E1743" s="1" t="str">
        <f t="shared" si="192"/>
        <v>Weekday</v>
      </c>
      <c r="F1743">
        <v>7683</v>
      </c>
      <c r="G1743" t="s">
        <v>993</v>
      </c>
      <c r="H1743" t="s">
        <v>717</v>
      </c>
      <c r="I1743" t="s">
        <v>2</v>
      </c>
      <c r="J1743" t="s">
        <v>3</v>
      </c>
      <c r="K1743" t="s">
        <v>4</v>
      </c>
      <c r="L1743" t="s">
        <v>109</v>
      </c>
      <c r="M1743">
        <v>627</v>
      </c>
      <c r="N1743" t="s">
        <v>6</v>
      </c>
      <c r="O1743" s="2">
        <v>165</v>
      </c>
      <c r="P1743" s="2">
        <v>4</v>
      </c>
      <c r="Q1743" s="2">
        <f t="shared" si="189"/>
        <v>660</v>
      </c>
      <c r="R1743" s="2">
        <v>490.9200136</v>
      </c>
      <c r="S1743" s="2">
        <f t="shared" si="193"/>
        <v>169.0799864</v>
      </c>
      <c r="T1743" s="2">
        <f t="shared" si="194"/>
        <v>122.7300034</v>
      </c>
      <c r="U1743" t="str">
        <f t="shared" si="195"/>
        <v>Apr</v>
      </c>
    </row>
    <row r="1744" spans="1:21" x14ac:dyDescent="0.3">
      <c r="A1744">
        <v>39991</v>
      </c>
      <c r="B1744" s="1">
        <v>43200</v>
      </c>
      <c r="C1744" s="1" t="str">
        <f t="shared" si="190"/>
        <v>10-Apr-18</v>
      </c>
      <c r="D1744" s="1" t="str">
        <f t="shared" si="191"/>
        <v>Tuesday</v>
      </c>
      <c r="E1744" s="1" t="str">
        <f t="shared" si="192"/>
        <v>Weekday</v>
      </c>
      <c r="F1744">
        <v>3915</v>
      </c>
      <c r="G1744" t="s">
        <v>7</v>
      </c>
      <c r="H1744" t="s">
        <v>30</v>
      </c>
      <c r="I1744" t="s">
        <v>27</v>
      </c>
      <c r="J1744" t="s">
        <v>28</v>
      </c>
      <c r="K1744" t="s">
        <v>44</v>
      </c>
      <c r="L1744" t="s">
        <v>85</v>
      </c>
      <c r="M1744">
        <v>502</v>
      </c>
      <c r="N1744" t="s">
        <v>65</v>
      </c>
      <c r="O1744" s="2">
        <v>65</v>
      </c>
      <c r="P1744" s="2">
        <v>5</v>
      </c>
      <c r="Q1744" s="2">
        <f t="shared" si="189"/>
        <v>325</v>
      </c>
      <c r="R1744" s="2">
        <v>167.99999235000001</v>
      </c>
      <c r="S1744" s="2">
        <f t="shared" si="193"/>
        <v>157.00000764999999</v>
      </c>
      <c r="T1744" s="2">
        <f t="shared" si="194"/>
        <v>33.599998470000003</v>
      </c>
      <c r="U1744" t="str">
        <f t="shared" si="195"/>
        <v>Apr</v>
      </c>
    </row>
    <row r="1745" spans="1:21" x14ac:dyDescent="0.3">
      <c r="A1745">
        <v>32617</v>
      </c>
      <c r="B1745" s="1">
        <v>43199</v>
      </c>
      <c r="C1745" s="1" t="str">
        <f t="shared" si="190"/>
        <v>09-Apr-18</v>
      </c>
      <c r="D1745" s="1" t="str">
        <f t="shared" si="191"/>
        <v>Monday</v>
      </c>
      <c r="E1745" s="1" t="str">
        <f t="shared" si="192"/>
        <v>Weekday</v>
      </c>
      <c r="F1745">
        <v>3800</v>
      </c>
      <c r="G1745" t="s">
        <v>7</v>
      </c>
      <c r="H1745" t="s">
        <v>994</v>
      </c>
      <c r="I1745" t="s">
        <v>2</v>
      </c>
      <c r="J1745" t="s">
        <v>3</v>
      </c>
      <c r="K1745" t="s">
        <v>44</v>
      </c>
      <c r="L1745" t="s">
        <v>488</v>
      </c>
      <c r="M1745">
        <v>567</v>
      </c>
      <c r="N1745" t="s">
        <v>65</v>
      </c>
      <c r="O1745" s="2">
        <v>25</v>
      </c>
      <c r="P1745" s="2">
        <v>3</v>
      </c>
      <c r="Q1745" s="2">
        <f t="shared" si="189"/>
        <v>75</v>
      </c>
      <c r="R1745" s="2">
        <v>52.320001589999997</v>
      </c>
      <c r="S1745" s="2">
        <f t="shared" si="193"/>
        <v>22.679998410000003</v>
      </c>
      <c r="T1745" s="2">
        <f t="shared" si="194"/>
        <v>17.440000529999999</v>
      </c>
      <c r="U1745" t="str">
        <f t="shared" si="195"/>
        <v>Apr</v>
      </c>
    </row>
    <row r="1746" spans="1:21" x14ac:dyDescent="0.3">
      <c r="A1746">
        <v>31738</v>
      </c>
      <c r="B1746" s="1">
        <v>43198</v>
      </c>
      <c r="C1746" s="1" t="str">
        <f t="shared" si="190"/>
        <v>08-Apr-18</v>
      </c>
      <c r="D1746" s="1" t="str">
        <f t="shared" si="191"/>
        <v>Sunday</v>
      </c>
      <c r="E1746" s="1" t="str">
        <f t="shared" si="192"/>
        <v>Weekend</v>
      </c>
      <c r="F1746">
        <v>9202</v>
      </c>
      <c r="G1746" t="s">
        <v>995</v>
      </c>
      <c r="H1746" t="s">
        <v>30</v>
      </c>
      <c r="I1746" t="s">
        <v>27</v>
      </c>
      <c r="J1746" t="s">
        <v>28</v>
      </c>
      <c r="K1746" t="s">
        <v>44</v>
      </c>
      <c r="L1746" t="s">
        <v>1078</v>
      </c>
      <c r="M1746">
        <v>37</v>
      </c>
      <c r="N1746" t="s">
        <v>10</v>
      </c>
      <c r="O1746" s="2">
        <v>34.950000000000003</v>
      </c>
      <c r="P1746" s="2">
        <v>5</v>
      </c>
      <c r="Q1746" s="2">
        <f t="shared" si="189"/>
        <v>174.75</v>
      </c>
      <c r="R1746" s="2">
        <v>67.75000095</v>
      </c>
      <c r="S1746" s="2">
        <f t="shared" si="193"/>
        <v>106.99999905</v>
      </c>
      <c r="T1746" s="2">
        <f t="shared" si="194"/>
        <v>13.55000019</v>
      </c>
      <c r="U1746" t="str">
        <f t="shared" si="195"/>
        <v>Apr</v>
      </c>
    </row>
    <row r="1747" spans="1:21" x14ac:dyDescent="0.3">
      <c r="A1747">
        <v>32846</v>
      </c>
      <c r="B1747" s="1">
        <v>43196</v>
      </c>
      <c r="C1747" s="1" t="str">
        <f t="shared" si="190"/>
        <v>06-Apr-18</v>
      </c>
      <c r="D1747" s="1" t="str">
        <f t="shared" si="191"/>
        <v>Friday</v>
      </c>
      <c r="E1747" s="1" t="str">
        <f t="shared" si="192"/>
        <v>Weekday</v>
      </c>
      <c r="F1747">
        <v>2062</v>
      </c>
      <c r="G1747" t="s">
        <v>7</v>
      </c>
      <c r="H1747" t="s">
        <v>30</v>
      </c>
      <c r="I1747" t="s">
        <v>27</v>
      </c>
      <c r="J1747" t="s">
        <v>28</v>
      </c>
      <c r="K1747" t="s">
        <v>29</v>
      </c>
      <c r="L1747" t="s">
        <v>57</v>
      </c>
      <c r="M1747">
        <v>191</v>
      </c>
      <c r="N1747" t="s">
        <v>65</v>
      </c>
      <c r="O1747" s="2">
        <v>85</v>
      </c>
      <c r="P1747" s="2">
        <v>5</v>
      </c>
      <c r="Q1747" s="2">
        <f t="shared" si="189"/>
        <v>425</v>
      </c>
      <c r="R1747" s="2">
        <v>273.89999399999999</v>
      </c>
      <c r="S1747" s="2">
        <f t="shared" si="193"/>
        <v>151.10000600000001</v>
      </c>
      <c r="T1747" s="2">
        <f t="shared" si="194"/>
        <v>54.779998800000001</v>
      </c>
      <c r="U1747" t="str">
        <f t="shared" si="195"/>
        <v>Apr</v>
      </c>
    </row>
    <row r="1748" spans="1:21" x14ac:dyDescent="0.3">
      <c r="A1748">
        <v>35083</v>
      </c>
      <c r="B1748" s="1">
        <v>43196</v>
      </c>
      <c r="C1748" s="1" t="str">
        <f t="shared" si="190"/>
        <v>06-Apr-18</v>
      </c>
      <c r="D1748" s="1" t="str">
        <f t="shared" si="191"/>
        <v>Friday</v>
      </c>
      <c r="E1748" s="1" t="str">
        <f t="shared" si="192"/>
        <v>Weekday</v>
      </c>
      <c r="F1748">
        <v>2518</v>
      </c>
      <c r="G1748" t="s">
        <v>7</v>
      </c>
      <c r="H1748" t="s">
        <v>30</v>
      </c>
      <c r="I1748" t="s">
        <v>27</v>
      </c>
      <c r="J1748" t="s">
        <v>28</v>
      </c>
      <c r="K1748" t="s">
        <v>44</v>
      </c>
      <c r="L1748" t="s">
        <v>57</v>
      </c>
      <c r="M1748">
        <v>191</v>
      </c>
      <c r="N1748" t="s">
        <v>65</v>
      </c>
      <c r="O1748" s="2">
        <v>85</v>
      </c>
      <c r="P1748" s="2">
        <v>5</v>
      </c>
      <c r="Q1748" s="2">
        <f t="shared" si="189"/>
        <v>425</v>
      </c>
      <c r="R1748" s="2">
        <v>273.89999399999999</v>
      </c>
      <c r="S1748" s="2">
        <f t="shared" si="193"/>
        <v>151.10000600000001</v>
      </c>
      <c r="T1748" s="2">
        <f t="shared" si="194"/>
        <v>54.779998800000001</v>
      </c>
      <c r="U1748" t="str">
        <f t="shared" si="195"/>
        <v>Apr</v>
      </c>
    </row>
    <row r="1749" spans="1:21" x14ac:dyDescent="0.3">
      <c r="A1749">
        <v>32594</v>
      </c>
      <c r="B1749" s="1">
        <v>43196</v>
      </c>
      <c r="C1749" s="1" t="str">
        <f t="shared" si="190"/>
        <v>06-Apr-18</v>
      </c>
      <c r="D1749" s="1" t="str">
        <f t="shared" si="191"/>
        <v>Friday</v>
      </c>
      <c r="E1749" s="1" t="str">
        <f t="shared" si="192"/>
        <v>Weekday</v>
      </c>
      <c r="F1749">
        <v>4045</v>
      </c>
      <c r="G1749" t="s">
        <v>996</v>
      </c>
      <c r="H1749" t="s">
        <v>30</v>
      </c>
      <c r="I1749" t="s">
        <v>27</v>
      </c>
      <c r="J1749" t="s">
        <v>28</v>
      </c>
      <c r="K1749" t="s">
        <v>44</v>
      </c>
      <c r="L1749" t="s">
        <v>85</v>
      </c>
      <c r="M1749">
        <v>502</v>
      </c>
      <c r="N1749" t="s">
        <v>65</v>
      </c>
      <c r="O1749" s="2">
        <v>65</v>
      </c>
      <c r="P1749" s="2">
        <v>5</v>
      </c>
      <c r="Q1749" s="2">
        <f t="shared" si="189"/>
        <v>325</v>
      </c>
      <c r="R1749" s="2">
        <v>167.99999235000001</v>
      </c>
      <c r="S1749" s="2">
        <f t="shared" si="193"/>
        <v>157.00000764999999</v>
      </c>
      <c r="T1749" s="2">
        <f t="shared" si="194"/>
        <v>33.599998470000003</v>
      </c>
      <c r="U1749" t="str">
        <f t="shared" si="195"/>
        <v>Apr</v>
      </c>
    </row>
    <row r="1750" spans="1:21" x14ac:dyDescent="0.3">
      <c r="A1750">
        <v>33619</v>
      </c>
      <c r="B1750" s="1">
        <v>43196</v>
      </c>
      <c r="C1750" s="1" t="str">
        <f t="shared" si="190"/>
        <v>06-Apr-18</v>
      </c>
      <c r="D1750" s="1" t="str">
        <f t="shared" si="191"/>
        <v>Friday</v>
      </c>
      <c r="E1750" s="1" t="str">
        <f t="shared" si="192"/>
        <v>Weekday</v>
      </c>
      <c r="F1750">
        <v>5001</v>
      </c>
      <c r="G1750" t="s">
        <v>997</v>
      </c>
      <c r="H1750" t="s">
        <v>30</v>
      </c>
      <c r="I1750" t="s">
        <v>27</v>
      </c>
      <c r="J1750" t="s">
        <v>28</v>
      </c>
      <c r="K1750" t="s">
        <v>44</v>
      </c>
      <c r="L1750" t="s">
        <v>42</v>
      </c>
      <c r="M1750">
        <v>365</v>
      </c>
      <c r="N1750" t="s">
        <v>10</v>
      </c>
      <c r="O1750" s="2">
        <v>94.75</v>
      </c>
      <c r="P1750" s="2">
        <v>5</v>
      </c>
      <c r="Q1750" s="2">
        <f t="shared" si="189"/>
        <v>473.75</v>
      </c>
      <c r="R1750" s="2">
        <v>152.8499985</v>
      </c>
      <c r="S1750" s="2">
        <f t="shared" si="193"/>
        <v>320.90000150000003</v>
      </c>
      <c r="T1750" s="2">
        <f t="shared" si="194"/>
        <v>30.5699997</v>
      </c>
      <c r="U1750" t="str">
        <f t="shared" si="195"/>
        <v>Apr</v>
      </c>
    </row>
    <row r="1751" spans="1:21" x14ac:dyDescent="0.3">
      <c r="A1751">
        <v>31797</v>
      </c>
      <c r="B1751" s="1">
        <v>43196</v>
      </c>
      <c r="C1751" s="1" t="str">
        <f t="shared" si="190"/>
        <v>06-Apr-18</v>
      </c>
      <c r="D1751" s="1" t="str">
        <f t="shared" si="191"/>
        <v>Friday</v>
      </c>
      <c r="E1751" s="1" t="str">
        <f t="shared" si="192"/>
        <v>Weekday</v>
      </c>
      <c r="F1751">
        <v>6162</v>
      </c>
      <c r="G1751" t="s">
        <v>413</v>
      </c>
      <c r="H1751" t="s">
        <v>30</v>
      </c>
      <c r="I1751" t="s">
        <v>27</v>
      </c>
      <c r="J1751" t="s">
        <v>28</v>
      </c>
      <c r="K1751" t="s">
        <v>29</v>
      </c>
      <c r="L1751" t="s">
        <v>42</v>
      </c>
      <c r="M1751">
        <v>365</v>
      </c>
      <c r="N1751" t="s">
        <v>10</v>
      </c>
      <c r="O1751" s="2">
        <v>94.75</v>
      </c>
      <c r="P1751" s="2">
        <v>5</v>
      </c>
      <c r="Q1751" s="2">
        <f t="shared" si="189"/>
        <v>473.75</v>
      </c>
      <c r="R1751" s="2">
        <v>152.8499985</v>
      </c>
      <c r="S1751" s="2">
        <f t="shared" si="193"/>
        <v>320.90000150000003</v>
      </c>
      <c r="T1751" s="2">
        <f t="shared" si="194"/>
        <v>30.5699997</v>
      </c>
      <c r="U1751" t="str">
        <f t="shared" si="195"/>
        <v>Apr</v>
      </c>
    </row>
    <row r="1752" spans="1:21" x14ac:dyDescent="0.3">
      <c r="A1752">
        <v>31797</v>
      </c>
      <c r="B1752" s="1">
        <v>43196</v>
      </c>
      <c r="C1752" s="1" t="str">
        <f t="shared" si="190"/>
        <v>06-Apr-18</v>
      </c>
      <c r="D1752" s="1" t="str">
        <f t="shared" si="191"/>
        <v>Friday</v>
      </c>
      <c r="E1752" s="1" t="str">
        <f t="shared" si="192"/>
        <v>Weekday</v>
      </c>
      <c r="F1752">
        <v>6162</v>
      </c>
      <c r="G1752" t="s">
        <v>413</v>
      </c>
      <c r="H1752" t="s">
        <v>30</v>
      </c>
      <c r="I1752" t="s">
        <v>27</v>
      </c>
      <c r="J1752" t="s">
        <v>28</v>
      </c>
      <c r="K1752" t="s">
        <v>44</v>
      </c>
      <c r="L1752" t="s">
        <v>42</v>
      </c>
      <c r="M1752">
        <v>365</v>
      </c>
      <c r="N1752" t="s">
        <v>10</v>
      </c>
      <c r="O1752" s="2">
        <v>94.75</v>
      </c>
      <c r="P1752" s="2">
        <v>5</v>
      </c>
      <c r="Q1752" s="2">
        <f t="shared" si="189"/>
        <v>473.75</v>
      </c>
      <c r="R1752" s="2">
        <v>152.8499985</v>
      </c>
      <c r="S1752" s="2">
        <f t="shared" si="193"/>
        <v>320.90000150000003</v>
      </c>
      <c r="T1752" s="2">
        <f t="shared" si="194"/>
        <v>30.5699997</v>
      </c>
      <c r="U1752" t="str">
        <f t="shared" si="195"/>
        <v>Apr</v>
      </c>
    </row>
    <row r="1753" spans="1:21" x14ac:dyDescent="0.3">
      <c r="A1753">
        <v>39036</v>
      </c>
      <c r="B1753" s="1">
        <v>43196</v>
      </c>
      <c r="C1753" s="1" t="str">
        <f t="shared" si="190"/>
        <v>06-Apr-18</v>
      </c>
      <c r="D1753" s="1" t="str">
        <f t="shared" si="191"/>
        <v>Friday</v>
      </c>
      <c r="E1753" s="1" t="str">
        <f t="shared" si="192"/>
        <v>Weekday</v>
      </c>
      <c r="F1753">
        <v>7007</v>
      </c>
      <c r="G1753" t="s">
        <v>590</v>
      </c>
      <c r="H1753" t="s">
        <v>30</v>
      </c>
      <c r="I1753" t="s">
        <v>27</v>
      </c>
      <c r="J1753" t="s">
        <v>28</v>
      </c>
      <c r="K1753" t="s">
        <v>29</v>
      </c>
      <c r="L1753" t="s">
        <v>57</v>
      </c>
      <c r="M1753">
        <v>191</v>
      </c>
      <c r="N1753" t="s">
        <v>65</v>
      </c>
      <c r="O1753" s="2">
        <v>85</v>
      </c>
      <c r="P1753" s="2">
        <v>5</v>
      </c>
      <c r="Q1753" s="2">
        <f t="shared" si="189"/>
        <v>425</v>
      </c>
      <c r="R1753" s="2">
        <v>273.89999399999999</v>
      </c>
      <c r="S1753" s="2">
        <f t="shared" si="193"/>
        <v>151.10000600000001</v>
      </c>
      <c r="T1753" s="2">
        <f t="shared" si="194"/>
        <v>54.779998800000001</v>
      </c>
      <c r="U1753" t="str">
        <f t="shared" si="195"/>
        <v>Apr</v>
      </c>
    </row>
    <row r="1754" spans="1:21" x14ac:dyDescent="0.3">
      <c r="A1754">
        <v>31336</v>
      </c>
      <c r="B1754" s="1">
        <v>43196</v>
      </c>
      <c r="C1754" s="1" t="str">
        <f t="shared" si="190"/>
        <v>06-Apr-18</v>
      </c>
      <c r="D1754" s="1" t="str">
        <f t="shared" si="191"/>
        <v>Friday</v>
      </c>
      <c r="E1754" s="1" t="str">
        <f t="shared" si="192"/>
        <v>Weekday</v>
      </c>
      <c r="F1754">
        <v>9554</v>
      </c>
      <c r="G1754" t="s">
        <v>637</v>
      </c>
      <c r="H1754" t="s">
        <v>30</v>
      </c>
      <c r="I1754" t="s">
        <v>27</v>
      </c>
      <c r="J1754" t="s">
        <v>28</v>
      </c>
      <c r="K1754" t="s">
        <v>29</v>
      </c>
      <c r="L1754" t="s">
        <v>641</v>
      </c>
      <c r="M1754">
        <v>93</v>
      </c>
      <c r="N1754" t="s">
        <v>65</v>
      </c>
      <c r="O1754" s="2">
        <v>52.99</v>
      </c>
      <c r="P1754" s="2">
        <v>5</v>
      </c>
      <c r="Q1754" s="2">
        <f t="shared" si="189"/>
        <v>264.95</v>
      </c>
      <c r="R1754" s="2">
        <v>159.20000075000002</v>
      </c>
      <c r="S1754" s="2">
        <f t="shared" si="193"/>
        <v>105.74999924999997</v>
      </c>
      <c r="T1754" s="2">
        <f t="shared" si="194"/>
        <v>31.840000150000002</v>
      </c>
      <c r="U1754" t="str">
        <f t="shared" si="195"/>
        <v>Apr</v>
      </c>
    </row>
    <row r="1755" spans="1:21" x14ac:dyDescent="0.3">
      <c r="A1755">
        <v>37493</v>
      </c>
      <c r="B1755" s="1">
        <v>43196</v>
      </c>
      <c r="C1755" s="1" t="str">
        <f t="shared" si="190"/>
        <v>06-Apr-18</v>
      </c>
      <c r="D1755" s="1" t="str">
        <f t="shared" si="191"/>
        <v>Friday</v>
      </c>
      <c r="E1755" s="1" t="str">
        <f t="shared" si="192"/>
        <v>Weekday</v>
      </c>
      <c r="F1755">
        <v>11743</v>
      </c>
      <c r="G1755" t="s">
        <v>7</v>
      </c>
      <c r="H1755" t="s">
        <v>30</v>
      </c>
      <c r="I1755" t="s">
        <v>27</v>
      </c>
      <c r="J1755" t="s">
        <v>28</v>
      </c>
      <c r="K1755" t="s">
        <v>44</v>
      </c>
      <c r="L1755" t="s">
        <v>42</v>
      </c>
      <c r="M1755">
        <v>365</v>
      </c>
      <c r="N1755" t="s">
        <v>10</v>
      </c>
      <c r="O1755" s="2">
        <v>94.75</v>
      </c>
      <c r="P1755" s="2">
        <v>5</v>
      </c>
      <c r="Q1755" s="2">
        <f t="shared" si="189"/>
        <v>473.75</v>
      </c>
      <c r="R1755" s="2">
        <v>152.8499985</v>
      </c>
      <c r="S1755" s="2">
        <f t="shared" si="193"/>
        <v>320.90000150000003</v>
      </c>
      <c r="T1755" s="2">
        <f t="shared" si="194"/>
        <v>30.5699997</v>
      </c>
      <c r="U1755" t="str">
        <f t="shared" si="195"/>
        <v>Apr</v>
      </c>
    </row>
    <row r="1756" spans="1:21" x14ac:dyDescent="0.3">
      <c r="A1756">
        <v>32536</v>
      </c>
      <c r="B1756" s="1">
        <v>43195</v>
      </c>
      <c r="C1756" s="1" t="str">
        <f t="shared" si="190"/>
        <v>05-Apr-18</v>
      </c>
      <c r="D1756" s="1" t="str">
        <f t="shared" si="191"/>
        <v>Thursday</v>
      </c>
      <c r="E1756" s="1" t="str">
        <f t="shared" si="192"/>
        <v>Weekday</v>
      </c>
      <c r="F1756">
        <v>12333</v>
      </c>
      <c r="G1756" t="s">
        <v>496</v>
      </c>
      <c r="H1756" t="s">
        <v>30</v>
      </c>
      <c r="I1756" t="s">
        <v>27</v>
      </c>
      <c r="J1756" t="s">
        <v>28</v>
      </c>
      <c r="K1756" t="s">
        <v>44</v>
      </c>
      <c r="L1756" t="s">
        <v>742</v>
      </c>
      <c r="M1756">
        <v>906</v>
      </c>
      <c r="N1756" t="s">
        <v>6</v>
      </c>
      <c r="O1756" s="2">
        <v>52.99</v>
      </c>
      <c r="P1756" s="2">
        <v>5</v>
      </c>
      <c r="Q1756" s="2">
        <f t="shared" si="189"/>
        <v>264.95</v>
      </c>
      <c r="R1756" s="2">
        <v>179.30000304999999</v>
      </c>
      <c r="S1756" s="2">
        <f t="shared" si="193"/>
        <v>85.649996950000002</v>
      </c>
      <c r="T1756" s="2">
        <f t="shared" si="194"/>
        <v>35.86000061</v>
      </c>
      <c r="U1756" t="str">
        <f t="shared" si="195"/>
        <v>Apr</v>
      </c>
    </row>
    <row r="1757" spans="1:21" x14ac:dyDescent="0.3">
      <c r="A1757">
        <v>37675</v>
      </c>
      <c r="B1757" s="1">
        <v>43194</v>
      </c>
      <c r="C1757" s="1" t="str">
        <f t="shared" si="190"/>
        <v>04-Apr-18</v>
      </c>
      <c r="D1757" s="1" t="str">
        <f t="shared" si="191"/>
        <v>Wednesday</v>
      </c>
      <c r="E1757" s="1" t="str">
        <f t="shared" si="192"/>
        <v>Weekday</v>
      </c>
      <c r="F1757">
        <v>2136</v>
      </c>
      <c r="G1757" t="s">
        <v>903</v>
      </c>
      <c r="H1757" t="s">
        <v>30</v>
      </c>
      <c r="I1757" t="s">
        <v>27</v>
      </c>
      <c r="J1757" t="s">
        <v>28</v>
      </c>
      <c r="K1757" t="s">
        <v>44</v>
      </c>
      <c r="L1757" t="s">
        <v>70</v>
      </c>
      <c r="M1757">
        <v>926</v>
      </c>
      <c r="N1757" t="s">
        <v>6</v>
      </c>
      <c r="O1757" s="2">
        <v>14.99</v>
      </c>
      <c r="P1757" s="2">
        <v>5</v>
      </c>
      <c r="Q1757" s="2">
        <f t="shared" si="189"/>
        <v>74.95</v>
      </c>
      <c r="R1757" s="2">
        <v>35.399999620000003</v>
      </c>
      <c r="S1757" s="2">
        <f t="shared" si="193"/>
        <v>39.55000038</v>
      </c>
      <c r="T1757" s="2">
        <f t="shared" si="194"/>
        <v>7.0799999240000009</v>
      </c>
      <c r="U1757" t="str">
        <f t="shared" si="195"/>
        <v>Apr</v>
      </c>
    </row>
    <row r="1758" spans="1:21" x14ac:dyDescent="0.3">
      <c r="A1758">
        <v>27357</v>
      </c>
      <c r="B1758" s="1">
        <v>43194</v>
      </c>
      <c r="C1758" s="1" t="str">
        <f t="shared" si="190"/>
        <v>04-Apr-18</v>
      </c>
      <c r="D1758" s="1" t="str">
        <f t="shared" si="191"/>
        <v>Wednesday</v>
      </c>
      <c r="E1758" s="1" t="str">
        <f t="shared" si="192"/>
        <v>Weekday</v>
      </c>
      <c r="F1758">
        <v>4807</v>
      </c>
      <c r="G1758" t="s">
        <v>509</v>
      </c>
      <c r="H1758" t="s">
        <v>611</v>
      </c>
      <c r="I1758" t="s">
        <v>2</v>
      </c>
      <c r="J1758" t="s">
        <v>3</v>
      </c>
      <c r="K1758" t="s">
        <v>4</v>
      </c>
      <c r="L1758" t="s">
        <v>9</v>
      </c>
      <c r="M1758">
        <v>403</v>
      </c>
      <c r="N1758" t="s">
        <v>10</v>
      </c>
      <c r="O1758" s="2">
        <v>133.37</v>
      </c>
      <c r="P1758" s="2">
        <v>1</v>
      </c>
      <c r="Q1758" s="2">
        <f t="shared" si="189"/>
        <v>133.37</v>
      </c>
      <c r="R1758" s="2">
        <v>84.590000149999995</v>
      </c>
      <c r="S1758" s="2">
        <f t="shared" si="193"/>
        <v>48.77999985000001</v>
      </c>
      <c r="T1758" s="2">
        <f t="shared" si="194"/>
        <v>84.590000149999995</v>
      </c>
      <c r="U1758" t="str">
        <f t="shared" si="195"/>
        <v>Apr</v>
      </c>
    </row>
    <row r="1759" spans="1:21" x14ac:dyDescent="0.3">
      <c r="A1759">
        <v>36837</v>
      </c>
      <c r="B1759" s="1">
        <v>43193</v>
      </c>
      <c r="C1759" s="1" t="str">
        <f t="shared" si="190"/>
        <v>03-Apr-18</v>
      </c>
      <c r="D1759" s="1" t="str">
        <f t="shared" si="191"/>
        <v>Tuesday</v>
      </c>
      <c r="E1759" s="1" t="str">
        <f t="shared" si="192"/>
        <v>Weekday</v>
      </c>
      <c r="F1759">
        <v>7330</v>
      </c>
      <c r="G1759" t="s">
        <v>7</v>
      </c>
      <c r="H1759" t="s">
        <v>30</v>
      </c>
      <c r="I1759" t="s">
        <v>27</v>
      </c>
      <c r="J1759" t="s">
        <v>28</v>
      </c>
      <c r="K1759" t="s">
        <v>44</v>
      </c>
      <c r="L1759" t="s">
        <v>614</v>
      </c>
      <c r="M1759">
        <v>825</v>
      </c>
      <c r="N1759" t="s">
        <v>6</v>
      </c>
      <c r="O1759" s="2">
        <v>185</v>
      </c>
      <c r="P1759" s="2">
        <v>5</v>
      </c>
      <c r="Q1759" s="2">
        <f t="shared" si="189"/>
        <v>925</v>
      </c>
      <c r="R1759" s="2">
        <v>568.49998474999995</v>
      </c>
      <c r="S1759" s="2">
        <f t="shared" si="193"/>
        <v>356.50001525000005</v>
      </c>
      <c r="T1759" s="2">
        <f t="shared" si="194"/>
        <v>113.69999694999998</v>
      </c>
      <c r="U1759" t="str">
        <f t="shared" si="195"/>
        <v>Apr</v>
      </c>
    </row>
    <row r="1760" spans="1:21" x14ac:dyDescent="0.3">
      <c r="A1760">
        <v>31957</v>
      </c>
      <c r="B1760" s="1">
        <v>43192</v>
      </c>
      <c r="C1760" s="1" t="str">
        <f t="shared" si="190"/>
        <v>02-Apr-18</v>
      </c>
      <c r="D1760" s="1" t="str">
        <f t="shared" si="191"/>
        <v>Monday</v>
      </c>
      <c r="E1760" s="1" t="str">
        <f t="shared" si="192"/>
        <v>Weekday</v>
      </c>
      <c r="F1760">
        <v>7045</v>
      </c>
      <c r="G1760" t="s">
        <v>7</v>
      </c>
      <c r="H1760" t="s">
        <v>30</v>
      </c>
      <c r="I1760" t="s">
        <v>27</v>
      </c>
      <c r="J1760" t="s">
        <v>28</v>
      </c>
      <c r="K1760" t="s">
        <v>44</v>
      </c>
      <c r="L1760" t="s">
        <v>82</v>
      </c>
      <c r="M1760">
        <v>797</v>
      </c>
      <c r="N1760" t="s">
        <v>6</v>
      </c>
      <c r="O1760" s="2">
        <v>54.85</v>
      </c>
      <c r="P1760" s="2">
        <v>5</v>
      </c>
      <c r="Q1760" s="2">
        <f t="shared" si="189"/>
        <v>274.25</v>
      </c>
      <c r="R1760" s="2">
        <v>185.1000023</v>
      </c>
      <c r="S1760" s="2">
        <f t="shared" si="193"/>
        <v>89.1499977</v>
      </c>
      <c r="T1760" s="2">
        <f t="shared" si="194"/>
        <v>37.020000459999999</v>
      </c>
      <c r="U1760" t="str">
        <f t="shared" si="195"/>
        <v>Apr</v>
      </c>
    </row>
    <row r="1761" spans="1:21" x14ac:dyDescent="0.3">
      <c r="A1761">
        <v>31115</v>
      </c>
      <c r="B1761" s="1">
        <v>43189</v>
      </c>
      <c r="C1761" s="1" t="str">
        <f t="shared" si="190"/>
        <v>30-Mar-18</v>
      </c>
      <c r="D1761" s="1" t="str">
        <f t="shared" si="191"/>
        <v>Friday</v>
      </c>
      <c r="E1761" s="1" t="str">
        <f t="shared" si="192"/>
        <v>Weekday</v>
      </c>
      <c r="F1761">
        <v>639</v>
      </c>
      <c r="G1761" t="s">
        <v>998</v>
      </c>
      <c r="H1761" t="s">
        <v>30</v>
      </c>
      <c r="I1761" t="s">
        <v>27</v>
      </c>
      <c r="J1761" t="s">
        <v>3</v>
      </c>
      <c r="K1761" t="s">
        <v>4</v>
      </c>
      <c r="L1761" t="s">
        <v>85</v>
      </c>
      <c r="M1761">
        <v>502</v>
      </c>
      <c r="N1761" t="s">
        <v>65</v>
      </c>
      <c r="O1761" s="2">
        <v>65</v>
      </c>
      <c r="P1761" s="2">
        <v>2</v>
      </c>
      <c r="Q1761" s="2">
        <f t="shared" si="189"/>
        <v>130</v>
      </c>
      <c r="R1761" s="2">
        <v>67.199996940000005</v>
      </c>
      <c r="S1761" s="2">
        <f t="shared" si="193"/>
        <v>62.800003059999995</v>
      </c>
      <c r="T1761" s="2">
        <f t="shared" si="194"/>
        <v>33.599998470000003</v>
      </c>
      <c r="U1761" t="str">
        <f t="shared" si="195"/>
        <v>Mar</v>
      </c>
    </row>
    <row r="1762" spans="1:21" x14ac:dyDescent="0.3">
      <c r="A1762">
        <v>49839</v>
      </c>
      <c r="B1762" s="1">
        <v>43187</v>
      </c>
      <c r="C1762" s="1" t="str">
        <f t="shared" si="190"/>
        <v>28-Mar-18</v>
      </c>
      <c r="D1762" s="1" t="str">
        <f t="shared" si="191"/>
        <v>Wednesday</v>
      </c>
      <c r="E1762" s="1" t="str">
        <f t="shared" si="192"/>
        <v>Weekday</v>
      </c>
      <c r="F1762">
        <v>1759</v>
      </c>
      <c r="G1762" t="s">
        <v>246</v>
      </c>
      <c r="H1762" t="s">
        <v>247</v>
      </c>
      <c r="I1762" t="s">
        <v>2</v>
      </c>
      <c r="J1762" t="s">
        <v>3</v>
      </c>
      <c r="K1762" t="s">
        <v>44</v>
      </c>
      <c r="L1762" t="s">
        <v>42</v>
      </c>
      <c r="M1762">
        <v>365</v>
      </c>
      <c r="N1762" t="s">
        <v>10</v>
      </c>
      <c r="O1762" s="2">
        <v>94.75</v>
      </c>
      <c r="P1762" s="2">
        <v>4</v>
      </c>
      <c r="Q1762" s="2">
        <f t="shared" si="189"/>
        <v>379</v>
      </c>
      <c r="R1762" s="2">
        <v>122.2799988</v>
      </c>
      <c r="S1762" s="2">
        <f t="shared" si="193"/>
        <v>256.72000120000001</v>
      </c>
      <c r="T1762" s="2">
        <f t="shared" si="194"/>
        <v>30.5699997</v>
      </c>
      <c r="U1762" t="str">
        <f t="shared" si="195"/>
        <v>Mar</v>
      </c>
    </row>
    <row r="1763" spans="1:21" x14ac:dyDescent="0.3">
      <c r="A1763">
        <v>49598</v>
      </c>
      <c r="B1763" s="1">
        <v>43184</v>
      </c>
      <c r="C1763" s="1" t="str">
        <f t="shared" si="190"/>
        <v>25-Mar-18</v>
      </c>
      <c r="D1763" s="1" t="str">
        <f t="shared" si="191"/>
        <v>Sunday</v>
      </c>
      <c r="E1763" s="1" t="str">
        <f t="shared" si="192"/>
        <v>Weekend</v>
      </c>
      <c r="F1763">
        <v>4005</v>
      </c>
      <c r="G1763" t="s">
        <v>999</v>
      </c>
      <c r="H1763" t="s">
        <v>1000</v>
      </c>
      <c r="I1763" t="s">
        <v>2</v>
      </c>
      <c r="J1763" t="s">
        <v>3</v>
      </c>
      <c r="K1763" t="s">
        <v>4</v>
      </c>
      <c r="L1763" t="s">
        <v>9</v>
      </c>
      <c r="M1763">
        <v>403</v>
      </c>
      <c r="N1763" t="s">
        <v>10</v>
      </c>
      <c r="O1763" s="2">
        <v>133.37</v>
      </c>
      <c r="P1763" s="2">
        <v>1</v>
      </c>
      <c r="Q1763" s="2">
        <f t="shared" si="189"/>
        <v>133.37</v>
      </c>
      <c r="R1763" s="2">
        <v>84.590000149999995</v>
      </c>
      <c r="S1763" s="2">
        <f t="shared" si="193"/>
        <v>48.77999985000001</v>
      </c>
      <c r="T1763" s="2">
        <f t="shared" si="194"/>
        <v>84.590000149999995</v>
      </c>
      <c r="U1763" t="str">
        <f t="shared" si="195"/>
        <v>Mar</v>
      </c>
    </row>
    <row r="1764" spans="1:21" x14ac:dyDescent="0.3">
      <c r="A1764">
        <v>49570</v>
      </c>
      <c r="B1764" s="1">
        <v>43183</v>
      </c>
      <c r="C1764" s="1" t="str">
        <f t="shared" si="190"/>
        <v>24-Mar-18</v>
      </c>
      <c r="D1764" s="1" t="str">
        <f t="shared" si="191"/>
        <v>Saturday</v>
      </c>
      <c r="E1764" s="1" t="str">
        <f t="shared" si="192"/>
        <v>Weekend</v>
      </c>
      <c r="F1764">
        <v>10066</v>
      </c>
      <c r="G1764" t="s">
        <v>7</v>
      </c>
      <c r="H1764" t="s">
        <v>239</v>
      </c>
      <c r="I1764" t="s">
        <v>2</v>
      </c>
      <c r="J1764" t="s">
        <v>3</v>
      </c>
      <c r="K1764" t="s">
        <v>44</v>
      </c>
      <c r="L1764" t="s">
        <v>57</v>
      </c>
      <c r="M1764">
        <v>191</v>
      </c>
      <c r="N1764" t="s">
        <v>65</v>
      </c>
      <c r="O1764" s="2">
        <v>85</v>
      </c>
      <c r="P1764" s="2">
        <v>4</v>
      </c>
      <c r="Q1764" s="2">
        <f t="shared" si="189"/>
        <v>340</v>
      </c>
      <c r="R1764" s="2">
        <v>219.11999520000001</v>
      </c>
      <c r="S1764" s="2">
        <f t="shared" si="193"/>
        <v>120.88000479999999</v>
      </c>
      <c r="T1764" s="2">
        <f t="shared" si="194"/>
        <v>54.779998800000001</v>
      </c>
      <c r="U1764" t="str">
        <f t="shared" si="195"/>
        <v>Mar</v>
      </c>
    </row>
    <row r="1765" spans="1:21" x14ac:dyDescent="0.3">
      <c r="A1765">
        <v>47044</v>
      </c>
      <c r="B1765" s="1">
        <v>43182</v>
      </c>
      <c r="C1765" s="1" t="str">
        <f t="shared" si="190"/>
        <v>23-Mar-18</v>
      </c>
      <c r="D1765" s="1" t="str">
        <f t="shared" si="191"/>
        <v>Friday</v>
      </c>
      <c r="E1765" s="1" t="str">
        <f t="shared" si="192"/>
        <v>Weekday</v>
      </c>
      <c r="F1765">
        <v>5536</v>
      </c>
      <c r="G1765" t="s">
        <v>7</v>
      </c>
      <c r="H1765" t="s">
        <v>653</v>
      </c>
      <c r="I1765" t="s">
        <v>2</v>
      </c>
      <c r="J1765" t="s">
        <v>3</v>
      </c>
      <c r="K1765" t="s">
        <v>4</v>
      </c>
      <c r="L1765" t="s">
        <v>9</v>
      </c>
      <c r="M1765">
        <v>403</v>
      </c>
      <c r="N1765" t="s">
        <v>10</v>
      </c>
      <c r="O1765" s="2">
        <v>133.37</v>
      </c>
      <c r="P1765" s="2">
        <v>1</v>
      </c>
      <c r="Q1765" s="2">
        <f t="shared" si="189"/>
        <v>133.37</v>
      </c>
      <c r="R1765" s="2">
        <v>84.590000149999995</v>
      </c>
      <c r="S1765" s="2">
        <f t="shared" si="193"/>
        <v>48.77999985000001</v>
      </c>
      <c r="T1765" s="2">
        <f t="shared" si="194"/>
        <v>84.590000149999995</v>
      </c>
      <c r="U1765" t="str">
        <f t="shared" si="195"/>
        <v>Mar</v>
      </c>
    </row>
    <row r="1766" spans="1:21" x14ac:dyDescent="0.3">
      <c r="A1766">
        <v>30966</v>
      </c>
      <c r="B1766" s="1">
        <v>43182</v>
      </c>
      <c r="C1766" s="1" t="str">
        <f t="shared" si="190"/>
        <v>23-Mar-18</v>
      </c>
      <c r="D1766" s="1" t="str">
        <f t="shared" si="191"/>
        <v>Friday</v>
      </c>
      <c r="E1766" s="1" t="str">
        <f t="shared" si="192"/>
        <v>Weekday</v>
      </c>
      <c r="F1766">
        <v>4510</v>
      </c>
      <c r="G1766" t="s">
        <v>1001</v>
      </c>
      <c r="H1766" t="s">
        <v>314</v>
      </c>
      <c r="I1766" t="s">
        <v>2</v>
      </c>
      <c r="J1766" t="s">
        <v>3</v>
      </c>
      <c r="K1766" t="s">
        <v>4</v>
      </c>
      <c r="L1766" t="s">
        <v>9</v>
      </c>
      <c r="M1766">
        <v>403</v>
      </c>
      <c r="N1766" t="s">
        <v>10</v>
      </c>
      <c r="O1766" s="2">
        <v>133.37</v>
      </c>
      <c r="P1766" s="2">
        <v>1</v>
      </c>
      <c r="Q1766" s="2">
        <f t="shared" si="189"/>
        <v>133.37</v>
      </c>
      <c r="R1766" s="2">
        <v>84.590000149999995</v>
      </c>
      <c r="S1766" s="2">
        <f t="shared" si="193"/>
        <v>48.77999985000001</v>
      </c>
      <c r="T1766" s="2">
        <f t="shared" si="194"/>
        <v>84.590000149999995</v>
      </c>
      <c r="U1766" t="str">
        <f t="shared" si="195"/>
        <v>Mar</v>
      </c>
    </row>
    <row r="1767" spans="1:21" x14ac:dyDescent="0.3">
      <c r="A1767">
        <v>49806</v>
      </c>
      <c r="B1767" s="1">
        <v>43181</v>
      </c>
      <c r="C1767" s="1" t="str">
        <f t="shared" si="190"/>
        <v>22-Mar-18</v>
      </c>
      <c r="D1767" s="1" t="str">
        <f t="shared" si="191"/>
        <v>Thursday</v>
      </c>
      <c r="E1767" s="1" t="str">
        <f t="shared" si="192"/>
        <v>Weekday</v>
      </c>
      <c r="F1767">
        <v>3172</v>
      </c>
      <c r="G1767" t="s">
        <v>408</v>
      </c>
      <c r="H1767" t="s">
        <v>1002</v>
      </c>
      <c r="I1767" t="s">
        <v>2</v>
      </c>
      <c r="J1767" t="s">
        <v>3</v>
      </c>
      <c r="K1767" t="s">
        <v>4</v>
      </c>
      <c r="L1767" t="s">
        <v>42</v>
      </c>
      <c r="M1767">
        <v>365</v>
      </c>
      <c r="N1767" t="s">
        <v>10</v>
      </c>
      <c r="O1767" s="2">
        <v>94.75</v>
      </c>
      <c r="P1767" s="2">
        <v>1</v>
      </c>
      <c r="Q1767" s="2">
        <f t="shared" si="189"/>
        <v>94.75</v>
      </c>
      <c r="R1767" s="2">
        <v>30.5699997</v>
      </c>
      <c r="S1767" s="2">
        <f t="shared" si="193"/>
        <v>64.180000300000003</v>
      </c>
      <c r="T1767" s="2">
        <f t="shared" si="194"/>
        <v>30.5699997</v>
      </c>
      <c r="U1767" t="str">
        <f t="shared" si="195"/>
        <v>Mar</v>
      </c>
    </row>
    <row r="1768" spans="1:21" x14ac:dyDescent="0.3">
      <c r="A1768">
        <v>45559</v>
      </c>
      <c r="B1768" s="1">
        <v>43181</v>
      </c>
      <c r="C1768" s="1" t="str">
        <f t="shared" si="190"/>
        <v>22-Mar-18</v>
      </c>
      <c r="D1768" s="1" t="str">
        <f t="shared" si="191"/>
        <v>Thursday</v>
      </c>
      <c r="E1768" s="1" t="str">
        <f t="shared" si="192"/>
        <v>Weekday</v>
      </c>
      <c r="F1768">
        <v>4391</v>
      </c>
      <c r="G1768" t="s">
        <v>7</v>
      </c>
      <c r="H1768" t="s">
        <v>519</v>
      </c>
      <c r="I1768" t="s">
        <v>2</v>
      </c>
      <c r="J1768" t="s">
        <v>3</v>
      </c>
      <c r="K1768" t="s">
        <v>4</v>
      </c>
      <c r="L1768" t="s">
        <v>70</v>
      </c>
      <c r="M1768">
        <v>926</v>
      </c>
      <c r="N1768" t="s">
        <v>6</v>
      </c>
      <c r="O1768" s="2">
        <v>14.99</v>
      </c>
      <c r="P1768" s="2">
        <v>5</v>
      </c>
      <c r="Q1768" s="2">
        <f t="shared" si="189"/>
        <v>74.95</v>
      </c>
      <c r="R1768" s="2">
        <v>35.399999620000003</v>
      </c>
      <c r="S1768" s="2">
        <f t="shared" si="193"/>
        <v>39.55000038</v>
      </c>
      <c r="T1768" s="2">
        <f t="shared" si="194"/>
        <v>7.0799999240000009</v>
      </c>
      <c r="U1768" t="str">
        <f t="shared" si="195"/>
        <v>Mar</v>
      </c>
    </row>
    <row r="1769" spans="1:21" x14ac:dyDescent="0.3">
      <c r="A1769">
        <v>20918</v>
      </c>
      <c r="B1769" s="1">
        <v>43176</v>
      </c>
      <c r="C1769" s="1" t="str">
        <f t="shared" si="190"/>
        <v>17-Mar-18</v>
      </c>
      <c r="D1769" s="1" t="str">
        <f t="shared" si="191"/>
        <v>Saturday</v>
      </c>
      <c r="E1769" s="1" t="str">
        <f t="shared" si="192"/>
        <v>Weekend</v>
      </c>
      <c r="F1769">
        <v>1664</v>
      </c>
      <c r="G1769" t="s">
        <v>420</v>
      </c>
      <c r="H1769" t="s">
        <v>390</v>
      </c>
      <c r="I1769" t="s">
        <v>2</v>
      </c>
      <c r="J1769" t="s">
        <v>3</v>
      </c>
      <c r="K1769" t="s">
        <v>4</v>
      </c>
      <c r="L1769" t="s">
        <v>85</v>
      </c>
      <c r="M1769">
        <v>502</v>
      </c>
      <c r="N1769" t="s">
        <v>65</v>
      </c>
      <c r="O1769" s="2">
        <v>65</v>
      </c>
      <c r="P1769" s="2">
        <v>2</v>
      </c>
      <c r="Q1769" s="2">
        <f t="shared" si="189"/>
        <v>130</v>
      </c>
      <c r="R1769" s="2">
        <v>67.199996940000005</v>
      </c>
      <c r="S1769" s="2">
        <f t="shared" si="193"/>
        <v>62.800003059999995</v>
      </c>
      <c r="T1769" s="2">
        <f t="shared" si="194"/>
        <v>33.599998470000003</v>
      </c>
      <c r="U1769" t="str">
        <f t="shared" si="195"/>
        <v>Mar</v>
      </c>
    </row>
    <row r="1770" spans="1:21" x14ac:dyDescent="0.3">
      <c r="A1770">
        <v>21698</v>
      </c>
      <c r="B1770" s="1">
        <v>43175</v>
      </c>
      <c r="C1770" s="1" t="str">
        <f t="shared" si="190"/>
        <v>16-Mar-18</v>
      </c>
      <c r="D1770" s="1" t="str">
        <f t="shared" si="191"/>
        <v>Friday</v>
      </c>
      <c r="E1770" s="1" t="str">
        <f t="shared" si="192"/>
        <v>Weekday</v>
      </c>
      <c r="F1770">
        <v>10678</v>
      </c>
      <c r="G1770" t="s">
        <v>612</v>
      </c>
      <c r="H1770" t="s">
        <v>447</v>
      </c>
      <c r="I1770" t="s">
        <v>2</v>
      </c>
      <c r="J1770" t="s">
        <v>3</v>
      </c>
      <c r="K1770" t="s">
        <v>4</v>
      </c>
      <c r="L1770" t="s">
        <v>85</v>
      </c>
      <c r="M1770">
        <v>502</v>
      </c>
      <c r="N1770" t="s">
        <v>65</v>
      </c>
      <c r="O1770" s="2">
        <v>65</v>
      </c>
      <c r="P1770" s="2">
        <v>2</v>
      </c>
      <c r="Q1770" s="2">
        <f t="shared" si="189"/>
        <v>130</v>
      </c>
      <c r="R1770" s="2">
        <v>67.199996940000005</v>
      </c>
      <c r="S1770" s="2">
        <f t="shared" si="193"/>
        <v>62.800003059999995</v>
      </c>
      <c r="T1770" s="2">
        <f t="shared" si="194"/>
        <v>33.599998470000003</v>
      </c>
      <c r="U1770" t="str">
        <f t="shared" si="195"/>
        <v>Mar</v>
      </c>
    </row>
    <row r="1771" spans="1:21" x14ac:dyDescent="0.3">
      <c r="A1771">
        <v>30851</v>
      </c>
      <c r="B1771" s="1">
        <v>43175</v>
      </c>
      <c r="C1771" s="1" t="str">
        <f t="shared" si="190"/>
        <v>16-Mar-18</v>
      </c>
      <c r="D1771" s="1" t="str">
        <f t="shared" si="191"/>
        <v>Friday</v>
      </c>
      <c r="E1771" s="1" t="str">
        <f t="shared" si="192"/>
        <v>Weekday</v>
      </c>
      <c r="F1771">
        <v>1182</v>
      </c>
      <c r="G1771" t="s">
        <v>7</v>
      </c>
      <c r="H1771" t="s">
        <v>22</v>
      </c>
      <c r="I1771" t="s">
        <v>2</v>
      </c>
      <c r="J1771" t="s">
        <v>3</v>
      </c>
      <c r="K1771" t="s">
        <v>4</v>
      </c>
      <c r="L1771" t="s">
        <v>9</v>
      </c>
      <c r="M1771">
        <v>403</v>
      </c>
      <c r="N1771" t="s">
        <v>10</v>
      </c>
      <c r="O1771" s="2">
        <v>133.37</v>
      </c>
      <c r="P1771" s="2">
        <v>1</v>
      </c>
      <c r="Q1771" s="2">
        <f t="shared" si="189"/>
        <v>133.37</v>
      </c>
      <c r="R1771" s="2">
        <v>84.590000149999995</v>
      </c>
      <c r="S1771" s="2">
        <f t="shared" si="193"/>
        <v>48.77999985000001</v>
      </c>
      <c r="T1771" s="2">
        <f t="shared" si="194"/>
        <v>84.590000149999995</v>
      </c>
      <c r="U1771" t="str">
        <f t="shared" si="195"/>
        <v>Mar</v>
      </c>
    </row>
    <row r="1772" spans="1:21" x14ac:dyDescent="0.3">
      <c r="A1772">
        <v>29107</v>
      </c>
      <c r="B1772" s="1">
        <v>43174</v>
      </c>
      <c r="C1772" s="1" t="str">
        <f t="shared" si="190"/>
        <v>15-Mar-18</v>
      </c>
      <c r="D1772" s="1" t="str">
        <f t="shared" si="191"/>
        <v>Thursday</v>
      </c>
      <c r="E1772" s="1" t="str">
        <f t="shared" si="192"/>
        <v>Weekday</v>
      </c>
      <c r="F1772">
        <v>9001</v>
      </c>
      <c r="G1772" t="s">
        <v>7</v>
      </c>
      <c r="H1772" t="s">
        <v>1003</v>
      </c>
      <c r="I1772" t="s">
        <v>2</v>
      </c>
      <c r="J1772" t="s">
        <v>3</v>
      </c>
      <c r="K1772" t="s">
        <v>4</v>
      </c>
      <c r="L1772" t="s">
        <v>85</v>
      </c>
      <c r="M1772">
        <v>502</v>
      </c>
      <c r="N1772" t="s">
        <v>65</v>
      </c>
      <c r="O1772" s="2">
        <v>65</v>
      </c>
      <c r="P1772" s="2">
        <v>2</v>
      </c>
      <c r="Q1772" s="2">
        <f t="shared" si="189"/>
        <v>130</v>
      </c>
      <c r="R1772" s="2">
        <v>67.199996940000005</v>
      </c>
      <c r="S1772" s="2">
        <f t="shared" si="193"/>
        <v>62.800003059999995</v>
      </c>
      <c r="T1772" s="2">
        <f t="shared" si="194"/>
        <v>33.599998470000003</v>
      </c>
      <c r="U1772" t="str">
        <f t="shared" si="195"/>
        <v>Mar</v>
      </c>
    </row>
    <row r="1773" spans="1:21" x14ac:dyDescent="0.3">
      <c r="A1773">
        <v>20594</v>
      </c>
      <c r="B1773" s="1">
        <v>43173</v>
      </c>
      <c r="C1773" s="1" t="str">
        <f t="shared" si="190"/>
        <v>14-Mar-18</v>
      </c>
      <c r="D1773" s="1" t="str">
        <f t="shared" si="191"/>
        <v>Wednesday</v>
      </c>
      <c r="E1773" s="1" t="str">
        <f t="shared" si="192"/>
        <v>Weekday</v>
      </c>
      <c r="F1773">
        <v>3586</v>
      </c>
      <c r="G1773" t="s">
        <v>7</v>
      </c>
      <c r="H1773" t="s">
        <v>1004</v>
      </c>
      <c r="I1773" t="s">
        <v>2</v>
      </c>
      <c r="J1773" t="s">
        <v>3</v>
      </c>
      <c r="K1773" t="s">
        <v>4</v>
      </c>
      <c r="L1773" t="s">
        <v>85</v>
      </c>
      <c r="M1773">
        <v>502</v>
      </c>
      <c r="N1773" t="s">
        <v>65</v>
      </c>
      <c r="O1773" s="2">
        <v>65</v>
      </c>
      <c r="P1773" s="2">
        <v>2</v>
      </c>
      <c r="Q1773" s="2">
        <f t="shared" si="189"/>
        <v>130</v>
      </c>
      <c r="R1773" s="2">
        <v>67.199996940000005</v>
      </c>
      <c r="S1773" s="2">
        <f t="shared" si="193"/>
        <v>62.800003059999995</v>
      </c>
      <c r="T1773" s="2">
        <f t="shared" si="194"/>
        <v>33.599998470000003</v>
      </c>
      <c r="U1773" t="str">
        <f t="shared" si="195"/>
        <v>Mar</v>
      </c>
    </row>
    <row r="1774" spans="1:21" x14ac:dyDescent="0.3">
      <c r="A1774">
        <v>22261</v>
      </c>
      <c r="B1774" s="1">
        <v>43172</v>
      </c>
      <c r="C1774" s="1" t="str">
        <f t="shared" si="190"/>
        <v>13-Mar-18</v>
      </c>
      <c r="D1774" s="1" t="str">
        <f t="shared" si="191"/>
        <v>Tuesday</v>
      </c>
      <c r="E1774" s="1" t="str">
        <f t="shared" si="192"/>
        <v>Weekday</v>
      </c>
      <c r="F1774">
        <v>6707</v>
      </c>
      <c r="G1774" t="s">
        <v>7</v>
      </c>
      <c r="H1774" t="s">
        <v>197</v>
      </c>
      <c r="I1774" t="s">
        <v>2</v>
      </c>
      <c r="J1774" t="s">
        <v>3</v>
      </c>
      <c r="K1774" t="s">
        <v>4</v>
      </c>
      <c r="L1774" t="s">
        <v>42</v>
      </c>
      <c r="M1774">
        <v>365</v>
      </c>
      <c r="N1774" t="s">
        <v>10</v>
      </c>
      <c r="O1774" s="2">
        <v>94.75</v>
      </c>
      <c r="P1774" s="2">
        <v>2</v>
      </c>
      <c r="Q1774" s="2">
        <f t="shared" si="189"/>
        <v>189.5</v>
      </c>
      <c r="R1774" s="2">
        <v>61.139999400000001</v>
      </c>
      <c r="S1774" s="2">
        <f t="shared" si="193"/>
        <v>128.36000060000001</v>
      </c>
      <c r="T1774" s="2">
        <f t="shared" si="194"/>
        <v>30.5699997</v>
      </c>
      <c r="U1774" t="str">
        <f t="shared" si="195"/>
        <v>Mar</v>
      </c>
    </row>
    <row r="1775" spans="1:21" x14ac:dyDescent="0.3">
      <c r="A1775">
        <v>29871</v>
      </c>
      <c r="B1775" s="1">
        <v>43171</v>
      </c>
      <c r="C1775" s="1" t="str">
        <f t="shared" si="190"/>
        <v>12-Mar-18</v>
      </c>
      <c r="D1775" s="1" t="str">
        <f t="shared" si="191"/>
        <v>Monday</v>
      </c>
      <c r="E1775" s="1" t="str">
        <f t="shared" si="192"/>
        <v>Weekday</v>
      </c>
      <c r="F1775">
        <v>3985</v>
      </c>
      <c r="G1775" t="s">
        <v>1005</v>
      </c>
      <c r="H1775" t="s">
        <v>1006</v>
      </c>
      <c r="I1775" t="s">
        <v>2</v>
      </c>
      <c r="J1775" t="s">
        <v>3</v>
      </c>
      <c r="K1775" t="s">
        <v>4</v>
      </c>
      <c r="L1775" t="s">
        <v>42</v>
      </c>
      <c r="M1775">
        <v>365</v>
      </c>
      <c r="N1775" t="s">
        <v>10</v>
      </c>
      <c r="O1775" s="2">
        <v>94.75</v>
      </c>
      <c r="P1775" s="2">
        <v>2</v>
      </c>
      <c r="Q1775" s="2">
        <f t="shared" si="189"/>
        <v>189.5</v>
      </c>
      <c r="R1775" s="2">
        <v>61.139999400000001</v>
      </c>
      <c r="S1775" s="2">
        <f t="shared" si="193"/>
        <v>128.36000060000001</v>
      </c>
      <c r="T1775" s="2">
        <f t="shared" si="194"/>
        <v>30.5699997</v>
      </c>
      <c r="U1775" t="str">
        <f t="shared" si="195"/>
        <v>Mar</v>
      </c>
    </row>
    <row r="1776" spans="1:21" x14ac:dyDescent="0.3">
      <c r="A1776">
        <v>44425</v>
      </c>
      <c r="B1776" s="1">
        <v>43169</v>
      </c>
      <c r="C1776" s="1" t="str">
        <f t="shared" si="190"/>
        <v>10-Mar-18</v>
      </c>
      <c r="D1776" s="1" t="str">
        <f t="shared" si="191"/>
        <v>Saturday</v>
      </c>
      <c r="E1776" s="1" t="str">
        <f t="shared" si="192"/>
        <v>Weekend</v>
      </c>
      <c r="F1776">
        <v>3497</v>
      </c>
      <c r="G1776" t="s">
        <v>7</v>
      </c>
      <c r="H1776" t="s">
        <v>59</v>
      </c>
      <c r="I1776" t="s">
        <v>2</v>
      </c>
      <c r="J1776" t="s">
        <v>3</v>
      </c>
      <c r="K1776" t="s">
        <v>4</v>
      </c>
      <c r="L1776" t="s">
        <v>57</v>
      </c>
      <c r="M1776">
        <v>191</v>
      </c>
      <c r="N1776" t="s">
        <v>65</v>
      </c>
      <c r="O1776" s="2">
        <v>85</v>
      </c>
      <c r="P1776" s="2">
        <v>4</v>
      </c>
      <c r="Q1776" s="2">
        <f t="shared" si="189"/>
        <v>340</v>
      </c>
      <c r="R1776" s="2">
        <v>219.11999520000001</v>
      </c>
      <c r="S1776" s="2">
        <f t="shared" si="193"/>
        <v>120.88000479999999</v>
      </c>
      <c r="T1776" s="2">
        <f t="shared" si="194"/>
        <v>54.779998800000001</v>
      </c>
      <c r="U1776" t="str">
        <f t="shared" si="195"/>
        <v>Mar</v>
      </c>
    </row>
    <row r="1777" spans="1:21" x14ac:dyDescent="0.3">
      <c r="A1777">
        <v>31364</v>
      </c>
      <c r="B1777" s="1">
        <v>43166</v>
      </c>
      <c r="C1777" s="1" t="str">
        <f t="shared" si="190"/>
        <v>07-Mar-18</v>
      </c>
      <c r="D1777" s="1" t="str">
        <f t="shared" si="191"/>
        <v>Wednesday</v>
      </c>
      <c r="E1777" s="1" t="str">
        <f t="shared" si="192"/>
        <v>Weekday</v>
      </c>
      <c r="F1777">
        <v>1636</v>
      </c>
      <c r="G1777" t="s">
        <v>981</v>
      </c>
      <c r="H1777" t="s">
        <v>524</v>
      </c>
      <c r="I1777" t="s">
        <v>2</v>
      </c>
      <c r="J1777" t="s">
        <v>3</v>
      </c>
      <c r="K1777" t="s">
        <v>4</v>
      </c>
      <c r="L1777" t="s">
        <v>57</v>
      </c>
      <c r="M1777">
        <v>191</v>
      </c>
      <c r="N1777" t="s">
        <v>65</v>
      </c>
      <c r="O1777" s="2">
        <v>85</v>
      </c>
      <c r="P1777" s="2">
        <v>3</v>
      </c>
      <c r="Q1777" s="2">
        <f t="shared" si="189"/>
        <v>255</v>
      </c>
      <c r="R1777" s="2">
        <v>164.33999640000002</v>
      </c>
      <c r="S1777" s="2">
        <f t="shared" si="193"/>
        <v>90.660003599999982</v>
      </c>
      <c r="T1777" s="2">
        <f t="shared" si="194"/>
        <v>54.779998800000008</v>
      </c>
      <c r="U1777" t="str">
        <f t="shared" si="195"/>
        <v>Mar</v>
      </c>
    </row>
    <row r="1778" spans="1:21" x14ac:dyDescent="0.3">
      <c r="A1778">
        <v>75914</v>
      </c>
      <c r="B1778" s="1">
        <v>43163</v>
      </c>
      <c r="C1778" s="1" t="str">
        <f t="shared" si="190"/>
        <v>04-Mar-18</v>
      </c>
      <c r="D1778" s="1" t="str">
        <f t="shared" si="191"/>
        <v>Sunday</v>
      </c>
      <c r="E1778" s="1" t="str">
        <f t="shared" si="192"/>
        <v>Weekend</v>
      </c>
      <c r="F1778">
        <v>19467</v>
      </c>
      <c r="G1778" t="s">
        <v>433</v>
      </c>
      <c r="H1778" t="s">
        <v>1007</v>
      </c>
      <c r="I1778" t="s">
        <v>2</v>
      </c>
      <c r="J1778" t="s">
        <v>3</v>
      </c>
      <c r="K1778" t="s">
        <v>4</v>
      </c>
      <c r="L1778" t="s">
        <v>13</v>
      </c>
      <c r="M1778">
        <v>1360</v>
      </c>
      <c r="N1778" t="s">
        <v>14</v>
      </c>
      <c r="O1778" s="2">
        <v>370</v>
      </c>
      <c r="P1778" s="2">
        <v>1</v>
      </c>
      <c r="Q1778" s="2">
        <f t="shared" si="189"/>
        <v>370</v>
      </c>
      <c r="R1778" s="2">
        <v>249.0899963</v>
      </c>
      <c r="S1778" s="2">
        <f t="shared" si="193"/>
        <v>120.9100037</v>
      </c>
      <c r="T1778" s="2">
        <f t="shared" si="194"/>
        <v>249.0899963</v>
      </c>
      <c r="U1778" t="str">
        <f t="shared" si="195"/>
        <v>Mar</v>
      </c>
    </row>
    <row r="1779" spans="1:21" x14ac:dyDescent="0.3">
      <c r="A1779">
        <v>46725</v>
      </c>
      <c r="B1779" s="1">
        <v>43160</v>
      </c>
      <c r="C1779" s="1" t="str">
        <f t="shared" si="190"/>
        <v>01-Mar-18</v>
      </c>
      <c r="D1779" s="1" t="str">
        <f t="shared" si="191"/>
        <v>Thursday</v>
      </c>
      <c r="E1779" s="1" t="str">
        <f t="shared" si="192"/>
        <v>Weekday</v>
      </c>
      <c r="F1779">
        <v>2431</v>
      </c>
      <c r="G1779" t="s">
        <v>503</v>
      </c>
      <c r="H1779" t="s">
        <v>36</v>
      </c>
      <c r="I1779" t="s">
        <v>27</v>
      </c>
      <c r="J1779" t="s">
        <v>3</v>
      </c>
      <c r="K1779" t="s">
        <v>4</v>
      </c>
      <c r="L1779" t="s">
        <v>9</v>
      </c>
      <c r="M1779">
        <v>403</v>
      </c>
      <c r="N1779" t="s">
        <v>10</v>
      </c>
      <c r="O1779" s="2">
        <v>133.37</v>
      </c>
      <c r="P1779" s="2">
        <v>1</v>
      </c>
      <c r="Q1779" s="2">
        <f t="shared" si="189"/>
        <v>133.37</v>
      </c>
      <c r="R1779" s="2">
        <v>84.590000149999995</v>
      </c>
      <c r="S1779" s="2">
        <f t="shared" si="193"/>
        <v>48.77999985000001</v>
      </c>
      <c r="T1779" s="2">
        <f t="shared" si="194"/>
        <v>84.590000149999995</v>
      </c>
      <c r="U1779" t="str">
        <f t="shared" si="195"/>
        <v>Mar</v>
      </c>
    </row>
    <row r="1780" spans="1:21" x14ac:dyDescent="0.3">
      <c r="A1780">
        <v>45646</v>
      </c>
      <c r="B1780" s="1">
        <v>43159</v>
      </c>
      <c r="C1780" s="1" t="str">
        <f t="shared" si="190"/>
        <v>28-Feb-18</v>
      </c>
      <c r="D1780" s="1" t="str">
        <f t="shared" si="191"/>
        <v>Wednesday</v>
      </c>
      <c r="E1780" s="1" t="str">
        <f t="shared" si="192"/>
        <v>Weekday</v>
      </c>
      <c r="F1780">
        <v>5339</v>
      </c>
      <c r="G1780" t="s">
        <v>503</v>
      </c>
      <c r="H1780" t="s">
        <v>30</v>
      </c>
      <c r="I1780" t="s">
        <v>27</v>
      </c>
      <c r="J1780" t="s">
        <v>28</v>
      </c>
      <c r="K1780" t="s">
        <v>44</v>
      </c>
      <c r="L1780" t="s">
        <v>57</v>
      </c>
      <c r="M1780">
        <v>191</v>
      </c>
      <c r="N1780" t="s">
        <v>65</v>
      </c>
      <c r="O1780" s="2">
        <v>85</v>
      </c>
      <c r="P1780" s="2">
        <v>5</v>
      </c>
      <c r="Q1780" s="2">
        <f t="shared" si="189"/>
        <v>425</v>
      </c>
      <c r="R1780" s="2">
        <v>273.89999399999999</v>
      </c>
      <c r="S1780" s="2">
        <f t="shared" si="193"/>
        <v>151.10000600000001</v>
      </c>
      <c r="T1780" s="2">
        <f t="shared" si="194"/>
        <v>54.779998800000001</v>
      </c>
      <c r="U1780" t="str">
        <f t="shared" si="195"/>
        <v>Feb</v>
      </c>
    </row>
    <row r="1781" spans="1:21" x14ac:dyDescent="0.3">
      <c r="A1781">
        <v>47758</v>
      </c>
      <c r="B1781" s="1">
        <v>43159</v>
      </c>
      <c r="C1781" s="1" t="str">
        <f t="shared" si="190"/>
        <v>28-Feb-18</v>
      </c>
      <c r="D1781" s="1" t="str">
        <f t="shared" si="191"/>
        <v>Wednesday</v>
      </c>
      <c r="E1781" s="1" t="str">
        <f t="shared" si="192"/>
        <v>Weekday</v>
      </c>
      <c r="F1781">
        <v>8293</v>
      </c>
      <c r="G1781" t="s">
        <v>743</v>
      </c>
      <c r="H1781" t="s">
        <v>30</v>
      </c>
      <c r="I1781" t="s">
        <v>27</v>
      </c>
      <c r="J1781" t="s">
        <v>28</v>
      </c>
      <c r="K1781" t="s">
        <v>4</v>
      </c>
      <c r="L1781" t="s">
        <v>9</v>
      </c>
      <c r="M1781">
        <v>403</v>
      </c>
      <c r="N1781" t="s">
        <v>10</v>
      </c>
      <c r="O1781" s="2">
        <v>133.37</v>
      </c>
      <c r="P1781" s="2">
        <v>1</v>
      </c>
      <c r="Q1781" s="2">
        <f t="shared" si="189"/>
        <v>133.37</v>
      </c>
      <c r="R1781" s="2">
        <v>84.590000149999995</v>
      </c>
      <c r="S1781" s="2">
        <f t="shared" si="193"/>
        <v>48.77999985000001</v>
      </c>
      <c r="T1781" s="2">
        <f t="shared" si="194"/>
        <v>84.590000149999995</v>
      </c>
      <c r="U1781" t="str">
        <f t="shared" si="195"/>
        <v>Feb</v>
      </c>
    </row>
    <row r="1782" spans="1:21" x14ac:dyDescent="0.3">
      <c r="A1782">
        <v>47752</v>
      </c>
      <c r="B1782" s="1">
        <v>43159</v>
      </c>
      <c r="C1782" s="1" t="str">
        <f t="shared" si="190"/>
        <v>28-Feb-18</v>
      </c>
      <c r="D1782" s="1" t="str">
        <f t="shared" si="191"/>
        <v>Wednesday</v>
      </c>
      <c r="E1782" s="1" t="str">
        <f t="shared" si="192"/>
        <v>Weekday</v>
      </c>
      <c r="F1782">
        <v>9114</v>
      </c>
      <c r="G1782" t="s">
        <v>7</v>
      </c>
      <c r="H1782" t="s">
        <v>84</v>
      </c>
      <c r="I1782" t="s">
        <v>27</v>
      </c>
      <c r="J1782" t="s">
        <v>3</v>
      </c>
      <c r="K1782" t="s">
        <v>4</v>
      </c>
      <c r="L1782" t="s">
        <v>42</v>
      </c>
      <c r="M1782">
        <v>365</v>
      </c>
      <c r="N1782" t="s">
        <v>10</v>
      </c>
      <c r="O1782" s="2">
        <v>94.75</v>
      </c>
      <c r="P1782" s="2">
        <v>3</v>
      </c>
      <c r="Q1782" s="2">
        <f t="shared" si="189"/>
        <v>284.25</v>
      </c>
      <c r="R1782" s="2">
        <v>91.709999100000005</v>
      </c>
      <c r="S1782" s="2">
        <f t="shared" si="193"/>
        <v>192.5400009</v>
      </c>
      <c r="T1782" s="2">
        <f t="shared" si="194"/>
        <v>30.5699997</v>
      </c>
      <c r="U1782" t="str">
        <f t="shared" si="195"/>
        <v>Feb</v>
      </c>
    </row>
    <row r="1783" spans="1:21" x14ac:dyDescent="0.3">
      <c r="A1783">
        <v>16013</v>
      </c>
      <c r="B1783" s="1">
        <v>43159</v>
      </c>
      <c r="C1783" s="1" t="str">
        <f t="shared" si="190"/>
        <v>28-Feb-18</v>
      </c>
      <c r="D1783" s="1" t="str">
        <f t="shared" si="191"/>
        <v>Wednesday</v>
      </c>
      <c r="E1783" s="1" t="str">
        <f t="shared" si="192"/>
        <v>Weekday</v>
      </c>
      <c r="F1783">
        <v>4460</v>
      </c>
      <c r="G1783" t="s">
        <v>7</v>
      </c>
      <c r="H1783" t="s">
        <v>34</v>
      </c>
      <c r="I1783" t="s">
        <v>2</v>
      </c>
      <c r="J1783" t="s">
        <v>3</v>
      </c>
      <c r="K1783" t="s">
        <v>4</v>
      </c>
      <c r="L1783" t="s">
        <v>57</v>
      </c>
      <c r="M1783">
        <v>191</v>
      </c>
      <c r="N1783" t="s">
        <v>65</v>
      </c>
      <c r="O1783" s="2">
        <v>85</v>
      </c>
      <c r="P1783" s="2">
        <v>4</v>
      </c>
      <c r="Q1783" s="2">
        <f t="shared" si="189"/>
        <v>340</v>
      </c>
      <c r="R1783" s="2">
        <v>219.11999520000001</v>
      </c>
      <c r="S1783" s="2">
        <f t="shared" si="193"/>
        <v>120.88000479999999</v>
      </c>
      <c r="T1783" s="2">
        <f t="shared" si="194"/>
        <v>54.779998800000001</v>
      </c>
      <c r="U1783" t="str">
        <f t="shared" si="195"/>
        <v>Feb</v>
      </c>
    </row>
    <row r="1784" spans="1:21" x14ac:dyDescent="0.3">
      <c r="A1784">
        <v>47938</v>
      </c>
      <c r="B1784" s="1">
        <v>43158</v>
      </c>
      <c r="C1784" s="1" t="str">
        <f t="shared" si="190"/>
        <v>27-Feb-18</v>
      </c>
      <c r="D1784" s="1" t="str">
        <f t="shared" si="191"/>
        <v>Tuesday</v>
      </c>
      <c r="E1784" s="1" t="str">
        <f t="shared" si="192"/>
        <v>Weekday</v>
      </c>
      <c r="F1784">
        <v>8792</v>
      </c>
      <c r="G1784" t="s">
        <v>7</v>
      </c>
      <c r="H1784" t="s">
        <v>94</v>
      </c>
      <c r="I1784" t="s">
        <v>2</v>
      </c>
      <c r="J1784" t="s">
        <v>3</v>
      </c>
      <c r="K1784" t="s">
        <v>4</v>
      </c>
      <c r="L1784" t="s">
        <v>109</v>
      </c>
      <c r="M1784">
        <v>627</v>
      </c>
      <c r="N1784" t="s">
        <v>6</v>
      </c>
      <c r="O1784" s="2">
        <v>165</v>
      </c>
      <c r="P1784" s="2">
        <v>4</v>
      </c>
      <c r="Q1784" s="2">
        <f t="shared" si="189"/>
        <v>660</v>
      </c>
      <c r="R1784" s="2">
        <v>490.9200136</v>
      </c>
      <c r="S1784" s="2">
        <f t="shared" si="193"/>
        <v>169.0799864</v>
      </c>
      <c r="T1784" s="2">
        <f t="shared" si="194"/>
        <v>122.7300034</v>
      </c>
      <c r="U1784" t="str">
        <f t="shared" si="195"/>
        <v>Feb</v>
      </c>
    </row>
    <row r="1785" spans="1:21" x14ac:dyDescent="0.3">
      <c r="A1785">
        <v>47731</v>
      </c>
      <c r="B1785" s="1">
        <v>43158</v>
      </c>
      <c r="C1785" s="1" t="str">
        <f t="shared" si="190"/>
        <v>27-Feb-18</v>
      </c>
      <c r="D1785" s="1" t="str">
        <f t="shared" si="191"/>
        <v>Tuesday</v>
      </c>
      <c r="E1785" s="1" t="str">
        <f t="shared" si="192"/>
        <v>Weekday</v>
      </c>
      <c r="F1785">
        <v>6473</v>
      </c>
      <c r="G1785" t="s">
        <v>639</v>
      </c>
      <c r="H1785" t="s">
        <v>329</v>
      </c>
      <c r="I1785" t="s">
        <v>2</v>
      </c>
      <c r="J1785" t="s">
        <v>3</v>
      </c>
      <c r="K1785" t="s">
        <v>4</v>
      </c>
      <c r="L1785" t="s">
        <v>42</v>
      </c>
      <c r="M1785">
        <v>365</v>
      </c>
      <c r="N1785" t="s">
        <v>10</v>
      </c>
      <c r="O1785" s="2">
        <v>94.75</v>
      </c>
      <c r="P1785" s="2">
        <v>4</v>
      </c>
      <c r="Q1785" s="2">
        <f t="shared" si="189"/>
        <v>379</v>
      </c>
      <c r="R1785" s="2">
        <v>122.2799988</v>
      </c>
      <c r="S1785" s="2">
        <f t="shared" si="193"/>
        <v>256.72000120000001</v>
      </c>
      <c r="T1785" s="2">
        <f t="shared" si="194"/>
        <v>30.5699997</v>
      </c>
      <c r="U1785" t="str">
        <f t="shared" si="195"/>
        <v>Feb</v>
      </c>
    </row>
    <row r="1786" spans="1:21" x14ac:dyDescent="0.3">
      <c r="A1786">
        <v>49763</v>
      </c>
      <c r="B1786" s="1">
        <v>43158</v>
      </c>
      <c r="C1786" s="1" t="str">
        <f t="shared" si="190"/>
        <v>27-Feb-18</v>
      </c>
      <c r="D1786" s="1" t="str">
        <f t="shared" si="191"/>
        <v>Tuesday</v>
      </c>
      <c r="E1786" s="1" t="str">
        <f t="shared" si="192"/>
        <v>Weekday</v>
      </c>
      <c r="F1786">
        <v>12216</v>
      </c>
      <c r="G1786" t="s">
        <v>35</v>
      </c>
      <c r="H1786" t="s">
        <v>1008</v>
      </c>
      <c r="I1786" t="s">
        <v>2</v>
      </c>
      <c r="J1786" t="s">
        <v>3</v>
      </c>
      <c r="K1786" t="s">
        <v>44</v>
      </c>
      <c r="L1786" t="s">
        <v>187</v>
      </c>
      <c r="M1786">
        <v>278</v>
      </c>
      <c r="N1786" t="s">
        <v>65</v>
      </c>
      <c r="O1786" s="2">
        <v>27.54</v>
      </c>
      <c r="P1786" s="2">
        <v>4</v>
      </c>
      <c r="Q1786" s="2">
        <f t="shared" si="189"/>
        <v>110.16</v>
      </c>
      <c r="R1786" s="2">
        <v>50.11999892</v>
      </c>
      <c r="S1786" s="2">
        <f t="shared" si="193"/>
        <v>60.040001079999996</v>
      </c>
      <c r="T1786" s="2">
        <f t="shared" si="194"/>
        <v>12.52999973</v>
      </c>
      <c r="U1786" t="str">
        <f t="shared" si="195"/>
        <v>Feb</v>
      </c>
    </row>
    <row r="1787" spans="1:21" x14ac:dyDescent="0.3">
      <c r="A1787">
        <v>45461</v>
      </c>
      <c r="B1787" s="1">
        <v>43156</v>
      </c>
      <c r="C1787" s="1" t="str">
        <f t="shared" si="190"/>
        <v>25-Feb-18</v>
      </c>
      <c r="D1787" s="1" t="str">
        <f t="shared" si="191"/>
        <v>Sunday</v>
      </c>
      <c r="E1787" s="1" t="str">
        <f t="shared" si="192"/>
        <v>Weekend</v>
      </c>
      <c r="F1787">
        <v>4741</v>
      </c>
      <c r="G1787" t="s">
        <v>7</v>
      </c>
      <c r="H1787" t="s">
        <v>77</v>
      </c>
      <c r="I1787" t="s">
        <v>27</v>
      </c>
      <c r="J1787" t="s">
        <v>3</v>
      </c>
      <c r="K1787" t="s">
        <v>4</v>
      </c>
      <c r="L1787" t="s">
        <v>109</v>
      </c>
      <c r="M1787">
        <v>627</v>
      </c>
      <c r="N1787" t="s">
        <v>6</v>
      </c>
      <c r="O1787" s="2">
        <v>165</v>
      </c>
      <c r="P1787" s="2">
        <v>2</v>
      </c>
      <c r="Q1787" s="2">
        <f t="shared" si="189"/>
        <v>330</v>
      </c>
      <c r="R1787" s="2">
        <v>245.4600068</v>
      </c>
      <c r="S1787" s="2">
        <f t="shared" si="193"/>
        <v>84.539993199999998</v>
      </c>
      <c r="T1787" s="2">
        <f t="shared" si="194"/>
        <v>122.7300034</v>
      </c>
      <c r="U1787" t="str">
        <f t="shared" si="195"/>
        <v>Feb</v>
      </c>
    </row>
    <row r="1788" spans="1:21" x14ac:dyDescent="0.3">
      <c r="A1788">
        <v>47044</v>
      </c>
      <c r="B1788" s="1">
        <v>43154</v>
      </c>
      <c r="C1788" s="1" t="str">
        <f t="shared" si="190"/>
        <v>23-Feb-18</v>
      </c>
      <c r="D1788" s="1" t="str">
        <f t="shared" si="191"/>
        <v>Friday</v>
      </c>
      <c r="E1788" s="1" t="str">
        <f t="shared" si="192"/>
        <v>Weekday</v>
      </c>
      <c r="F1788">
        <v>5536</v>
      </c>
      <c r="G1788" t="s">
        <v>7</v>
      </c>
      <c r="H1788" t="s">
        <v>653</v>
      </c>
      <c r="I1788" t="s">
        <v>2</v>
      </c>
      <c r="J1788" t="s">
        <v>3</v>
      </c>
      <c r="K1788" t="s">
        <v>4</v>
      </c>
      <c r="L1788" t="s">
        <v>9</v>
      </c>
      <c r="M1788">
        <v>403</v>
      </c>
      <c r="N1788" t="s">
        <v>10</v>
      </c>
      <c r="O1788" s="2">
        <v>133.37</v>
      </c>
      <c r="P1788" s="2">
        <v>1</v>
      </c>
      <c r="Q1788" s="2">
        <f t="shared" si="189"/>
        <v>133.37</v>
      </c>
      <c r="R1788" s="2">
        <v>84.590000149999995</v>
      </c>
      <c r="S1788" s="2">
        <f t="shared" si="193"/>
        <v>48.77999985000001</v>
      </c>
      <c r="T1788" s="2">
        <f t="shared" si="194"/>
        <v>84.590000149999995</v>
      </c>
      <c r="U1788" t="str">
        <f t="shared" si="195"/>
        <v>Feb</v>
      </c>
    </row>
    <row r="1789" spans="1:21" x14ac:dyDescent="0.3">
      <c r="A1789">
        <v>47262</v>
      </c>
      <c r="B1789" s="1">
        <v>43153</v>
      </c>
      <c r="C1789" s="1" t="str">
        <f t="shared" si="190"/>
        <v>22-Feb-18</v>
      </c>
      <c r="D1789" s="1" t="str">
        <f t="shared" si="191"/>
        <v>Thursday</v>
      </c>
      <c r="E1789" s="1" t="str">
        <f t="shared" si="192"/>
        <v>Weekday</v>
      </c>
      <c r="F1789">
        <v>8133</v>
      </c>
      <c r="G1789" t="s">
        <v>537</v>
      </c>
      <c r="H1789" t="s">
        <v>39</v>
      </c>
      <c r="I1789" t="s">
        <v>27</v>
      </c>
      <c r="J1789" t="s">
        <v>3</v>
      </c>
      <c r="K1789" t="s">
        <v>4</v>
      </c>
      <c r="L1789" t="s">
        <v>57</v>
      </c>
      <c r="M1789">
        <v>191</v>
      </c>
      <c r="N1789" t="s">
        <v>65</v>
      </c>
      <c r="O1789" s="2">
        <v>85</v>
      </c>
      <c r="P1789" s="2">
        <v>4</v>
      </c>
      <c r="Q1789" s="2">
        <f t="shared" si="189"/>
        <v>340</v>
      </c>
      <c r="R1789" s="2">
        <v>219.11999520000001</v>
      </c>
      <c r="S1789" s="2">
        <f t="shared" si="193"/>
        <v>120.88000479999999</v>
      </c>
      <c r="T1789" s="2">
        <f t="shared" si="194"/>
        <v>54.779998800000001</v>
      </c>
      <c r="U1789" t="str">
        <f t="shared" si="195"/>
        <v>Feb</v>
      </c>
    </row>
    <row r="1790" spans="1:21" x14ac:dyDescent="0.3">
      <c r="A1790">
        <v>45418</v>
      </c>
      <c r="B1790" s="1">
        <v>43153</v>
      </c>
      <c r="C1790" s="1" t="str">
        <f t="shared" si="190"/>
        <v>22-Feb-18</v>
      </c>
      <c r="D1790" s="1" t="str">
        <f t="shared" si="191"/>
        <v>Thursday</v>
      </c>
      <c r="E1790" s="1" t="str">
        <f t="shared" si="192"/>
        <v>Weekday</v>
      </c>
      <c r="F1790">
        <v>9011</v>
      </c>
      <c r="G1790" t="s">
        <v>7</v>
      </c>
      <c r="H1790" t="s">
        <v>39</v>
      </c>
      <c r="I1790" t="s">
        <v>27</v>
      </c>
      <c r="J1790" t="s">
        <v>3</v>
      </c>
      <c r="K1790" t="s">
        <v>4</v>
      </c>
      <c r="L1790" t="s">
        <v>9</v>
      </c>
      <c r="M1790">
        <v>403</v>
      </c>
      <c r="N1790" t="s">
        <v>10</v>
      </c>
      <c r="O1790" s="2">
        <v>133.37</v>
      </c>
      <c r="P1790" s="2">
        <v>1</v>
      </c>
      <c r="Q1790" s="2">
        <f t="shared" si="189"/>
        <v>133.37</v>
      </c>
      <c r="R1790" s="2">
        <v>84.590000149999995</v>
      </c>
      <c r="S1790" s="2">
        <f t="shared" si="193"/>
        <v>48.77999985000001</v>
      </c>
      <c r="T1790" s="2">
        <f t="shared" si="194"/>
        <v>84.590000149999995</v>
      </c>
      <c r="U1790" t="str">
        <f t="shared" si="195"/>
        <v>Feb</v>
      </c>
    </row>
    <row r="1791" spans="1:21" x14ac:dyDescent="0.3">
      <c r="A1791">
        <v>49445</v>
      </c>
      <c r="B1791" s="1">
        <v>43153</v>
      </c>
      <c r="C1791" s="1" t="str">
        <f t="shared" si="190"/>
        <v>22-Feb-18</v>
      </c>
      <c r="D1791" s="1" t="str">
        <f t="shared" si="191"/>
        <v>Thursday</v>
      </c>
      <c r="E1791" s="1" t="str">
        <f t="shared" si="192"/>
        <v>Weekday</v>
      </c>
      <c r="F1791">
        <v>3935</v>
      </c>
      <c r="G1791" t="s">
        <v>637</v>
      </c>
      <c r="H1791" t="s">
        <v>1009</v>
      </c>
      <c r="I1791" t="s">
        <v>2</v>
      </c>
      <c r="J1791" t="s">
        <v>3</v>
      </c>
      <c r="K1791" t="s">
        <v>44</v>
      </c>
      <c r="L1791" t="s">
        <v>42</v>
      </c>
      <c r="M1791">
        <v>365</v>
      </c>
      <c r="N1791" t="s">
        <v>10</v>
      </c>
      <c r="O1791" s="2">
        <v>94.75</v>
      </c>
      <c r="P1791" s="2">
        <v>4</v>
      </c>
      <c r="Q1791" s="2">
        <f t="shared" si="189"/>
        <v>379</v>
      </c>
      <c r="R1791" s="2">
        <v>122.2799988</v>
      </c>
      <c r="S1791" s="2">
        <f t="shared" si="193"/>
        <v>256.72000120000001</v>
      </c>
      <c r="T1791" s="2">
        <f t="shared" si="194"/>
        <v>30.5699997</v>
      </c>
      <c r="U1791" t="str">
        <f t="shared" si="195"/>
        <v>Feb</v>
      </c>
    </row>
    <row r="1792" spans="1:21" x14ac:dyDescent="0.3">
      <c r="A1792">
        <v>47600</v>
      </c>
      <c r="B1792" s="1">
        <v>43153</v>
      </c>
      <c r="C1792" s="1" t="str">
        <f t="shared" si="190"/>
        <v>22-Feb-18</v>
      </c>
      <c r="D1792" s="1" t="str">
        <f t="shared" si="191"/>
        <v>Thursday</v>
      </c>
      <c r="E1792" s="1" t="str">
        <f t="shared" si="192"/>
        <v>Weekday</v>
      </c>
      <c r="F1792">
        <v>11797</v>
      </c>
      <c r="G1792" t="s">
        <v>7</v>
      </c>
      <c r="H1792" t="s">
        <v>269</v>
      </c>
      <c r="I1792" t="s">
        <v>2</v>
      </c>
      <c r="J1792" t="s">
        <v>3</v>
      </c>
      <c r="K1792" t="s">
        <v>4</v>
      </c>
      <c r="L1792" t="s">
        <v>9</v>
      </c>
      <c r="M1792">
        <v>403</v>
      </c>
      <c r="N1792" t="s">
        <v>10</v>
      </c>
      <c r="O1792" s="2">
        <v>133.37</v>
      </c>
      <c r="P1792" s="2">
        <v>1</v>
      </c>
      <c r="Q1792" s="2">
        <f t="shared" si="189"/>
        <v>133.37</v>
      </c>
      <c r="R1792" s="2">
        <v>84.590000149999995</v>
      </c>
      <c r="S1792" s="2">
        <f t="shared" si="193"/>
        <v>48.77999985000001</v>
      </c>
      <c r="T1792" s="2">
        <f t="shared" si="194"/>
        <v>84.590000149999995</v>
      </c>
      <c r="U1792" t="str">
        <f t="shared" si="195"/>
        <v>Feb</v>
      </c>
    </row>
    <row r="1793" spans="1:21" x14ac:dyDescent="0.3">
      <c r="A1793">
        <v>45198</v>
      </c>
      <c r="B1793" s="1">
        <v>43152</v>
      </c>
      <c r="C1793" s="1" t="str">
        <f t="shared" si="190"/>
        <v>21-Feb-18</v>
      </c>
      <c r="D1793" s="1" t="str">
        <f t="shared" si="191"/>
        <v>Wednesday</v>
      </c>
      <c r="E1793" s="1" t="str">
        <f t="shared" si="192"/>
        <v>Weekday</v>
      </c>
      <c r="F1793">
        <v>6497</v>
      </c>
      <c r="G1793" t="s">
        <v>373</v>
      </c>
      <c r="H1793" t="s">
        <v>103</v>
      </c>
      <c r="I1793" t="s">
        <v>2</v>
      </c>
      <c r="J1793" t="s">
        <v>3</v>
      </c>
      <c r="K1793" t="s">
        <v>4</v>
      </c>
      <c r="L1793" t="s">
        <v>9</v>
      </c>
      <c r="M1793">
        <v>403</v>
      </c>
      <c r="N1793" t="s">
        <v>10</v>
      </c>
      <c r="O1793" s="2">
        <v>133.37</v>
      </c>
      <c r="P1793" s="2">
        <v>1</v>
      </c>
      <c r="Q1793" s="2">
        <f t="shared" si="189"/>
        <v>133.37</v>
      </c>
      <c r="R1793" s="2">
        <v>84.590000149999995</v>
      </c>
      <c r="S1793" s="2">
        <f t="shared" si="193"/>
        <v>48.77999985000001</v>
      </c>
      <c r="T1793" s="2">
        <f t="shared" si="194"/>
        <v>84.590000149999995</v>
      </c>
      <c r="U1793" t="str">
        <f t="shared" si="195"/>
        <v>Feb</v>
      </c>
    </row>
    <row r="1794" spans="1:21" x14ac:dyDescent="0.3">
      <c r="A1794">
        <v>17119</v>
      </c>
      <c r="B1794" s="1">
        <v>43151</v>
      </c>
      <c r="C1794" s="1" t="str">
        <f t="shared" si="190"/>
        <v>20-Feb-18</v>
      </c>
      <c r="D1794" s="1" t="str">
        <f t="shared" si="191"/>
        <v>Tuesday</v>
      </c>
      <c r="E1794" s="1" t="str">
        <f t="shared" si="192"/>
        <v>Weekday</v>
      </c>
      <c r="F1794">
        <v>11848</v>
      </c>
      <c r="G1794" t="s">
        <v>7</v>
      </c>
      <c r="H1794" t="s">
        <v>63</v>
      </c>
      <c r="I1794" t="s">
        <v>27</v>
      </c>
      <c r="J1794" t="s">
        <v>3</v>
      </c>
      <c r="K1794" t="s">
        <v>4</v>
      </c>
      <c r="L1794" t="s">
        <v>9</v>
      </c>
      <c r="M1794">
        <v>403</v>
      </c>
      <c r="N1794" t="s">
        <v>10</v>
      </c>
      <c r="O1794" s="2">
        <v>133.37</v>
      </c>
      <c r="P1794" s="2">
        <v>1</v>
      </c>
      <c r="Q1794" s="2">
        <f t="shared" ref="Q1794:Q1857" si="196">O1794*P1794</f>
        <v>133.37</v>
      </c>
      <c r="R1794" s="2">
        <v>84.590000149999995</v>
      </c>
      <c r="S1794" s="2">
        <f t="shared" si="193"/>
        <v>48.77999985000001</v>
      </c>
      <c r="T1794" s="2">
        <f t="shared" si="194"/>
        <v>84.590000149999995</v>
      </c>
      <c r="U1794" t="str">
        <f t="shared" si="195"/>
        <v>Feb</v>
      </c>
    </row>
    <row r="1795" spans="1:21" x14ac:dyDescent="0.3">
      <c r="A1795">
        <v>17415</v>
      </c>
      <c r="B1795" s="1">
        <v>43150</v>
      </c>
      <c r="C1795" s="1" t="str">
        <f t="shared" ref="C1795:C1858" si="197">TEXT(B1795,"dd-mmm-yy")</f>
        <v>19-Feb-18</v>
      </c>
      <c r="D1795" s="1" t="str">
        <f t="shared" ref="D1795:D1858" si="198">TEXT(B1795,"dddd")</f>
        <v>Monday</v>
      </c>
      <c r="E1795" s="1" t="str">
        <f t="shared" ref="E1795:E1858" si="199">IF(WEEKDAY(B1795,2)&gt;5,"Weekend","Weekday")</f>
        <v>Weekday</v>
      </c>
      <c r="F1795">
        <v>7060</v>
      </c>
      <c r="G1795" t="s">
        <v>270</v>
      </c>
      <c r="H1795" t="s">
        <v>271</v>
      </c>
      <c r="I1795" t="s">
        <v>250</v>
      </c>
      <c r="J1795" t="s">
        <v>3</v>
      </c>
      <c r="K1795" t="s">
        <v>4</v>
      </c>
      <c r="L1795" t="s">
        <v>9</v>
      </c>
      <c r="M1795">
        <v>403</v>
      </c>
      <c r="N1795" t="s">
        <v>10</v>
      </c>
      <c r="O1795" s="2">
        <v>133.37</v>
      </c>
      <c r="P1795" s="2">
        <v>1</v>
      </c>
      <c r="Q1795" s="2">
        <f t="shared" si="196"/>
        <v>133.37</v>
      </c>
      <c r="R1795" s="2">
        <v>84.590000149999995</v>
      </c>
      <c r="S1795" s="2">
        <f t="shared" ref="S1795:S1858" si="200">Q1795-R1795</f>
        <v>48.77999985000001</v>
      </c>
      <c r="T1795" s="2">
        <f t="shared" ref="T1795:T1858" si="201">IF(P1795&gt;0,R1795/P1795,0)</f>
        <v>84.590000149999995</v>
      </c>
      <c r="U1795" t="str">
        <f t="shared" ref="U1795:U1858" si="202">TEXT(B1795,"mmm")</f>
        <v>Feb</v>
      </c>
    </row>
    <row r="1796" spans="1:21" x14ac:dyDescent="0.3">
      <c r="A1796">
        <v>20250</v>
      </c>
      <c r="B1796" s="1">
        <v>43149</v>
      </c>
      <c r="C1796" s="1" t="str">
        <f t="shared" si="197"/>
        <v>18-Feb-18</v>
      </c>
      <c r="D1796" s="1" t="str">
        <f t="shared" si="198"/>
        <v>Sunday</v>
      </c>
      <c r="E1796" s="1" t="str">
        <f t="shared" si="199"/>
        <v>Weekend</v>
      </c>
      <c r="F1796">
        <v>376</v>
      </c>
      <c r="G1796" t="s">
        <v>129</v>
      </c>
      <c r="H1796" t="s">
        <v>30</v>
      </c>
      <c r="I1796" t="s">
        <v>27</v>
      </c>
      <c r="J1796" t="s">
        <v>3</v>
      </c>
      <c r="K1796" t="s">
        <v>4</v>
      </c>
      <c r="L1796" t="s">
        <v>42</v>
      </c>
      <c r="M1796">
        <v>365</v>
      </c>
      <c r="N1796" t="s">
        <v>10</v>
      </c>
      <c r="O1796" s="2">
        <v>94.75</v>
      </c>
      <c r="P1796" s="2">
        <v>1</v>
      </c>
      <c r="Q1796" s="2">
        <f t="shared" si="196"/>
        <v>94.75</v>
      </c>
      <c r="R1796" s="2">
        <v>30.5699997</v>
      </c>
      <c r="S1796" s="2">
        <f t="shared" si="200"/>
        <v>64.180000300000003</v>
      </c>
      <c r="T1796" s="2">
        <f t="shared" si="201"/>
        <v>30.5699997</v>
      </c>
      <c r="U1796" t="str">
        <f t="shared" si="202"/>
        <v>Feb</v>
      </c>
    </row>
    <row r="1797" spans="1:21" x14ac:dyDescent="0.3">
      <c r="A1797">
        <v>44981</v>
      </c>
      <c r="B1797" s="1">
        <v>43149</v>
      </c>
      <c r="C1797" s="1" t="str">
        <f t="shared" si="197"/>
        <v>18-Feb-18</v>
      </c>
      <c r="D1797" s="1" t="str">
        <f t="shared" si="198"/>
        <v>Sunday</v>
      </c>
      <c r="E1797" s="1" t="str">
        <f t="shared" si="199"/>
        <v>Weekend</v>
      </c>
      <c r="F1797">
        <v>2091</v>
      </c>
      <c r="G1797" t="s">
        <v>7</v>
      </c>
      <c r="H1797" t="s">
        <v>620</v>
      </c>
      <c r="I1797" t="s">
        <v>2</v>
      </c>
      <c r="J1797" t="s">
        <v>3</v>
      </c>
      <c r="K1797" t="s">
        <v>4</v>
      </c>
      <c r="L1797" t="s">
        <v>109</v>
      </c>
      <c r="M1797">
        <v>627</v>
      </c>
      <c r="N1797" t="s">
        <v>6</v>
      </c>
      <c r="O1797" s="2">
        <v>165</v>
      </c>
      <c r="P1797" s="2">
        <v>5</v>
      </c>
      <c r="Q1797" s="2">
        <f t="shared" si="196"/>
        <v>825</v>
      </c>
      <c r="R1797" s="2">
        <v>613.65001700000005</v>
      </c>
      <c r="S1797" s="2">
        <f t="shared" si="200"/>
        <v>211.34998299999995</v>
      </c>
      <c r="T1797" s="2">
        <f t="shared" si="201"/>
        <v>122.73000340000002</v>
      </c>
      <c r="U1797" t="str">
        <f t="shared" si="202"/>
        <v>Feb</v>
      </c>
    </row>
    <row r="1798" spans="1:21" x14ac:dyDescent="0.3">
      <c r="A1798">
        <v>42821</v>
      </c>
      <c r="B1798" s="1">
        <v>43148</v>
      </c>
      <c r="C1798" s="1" t="str">
        <f t="shared" si="197"/>
        <v>17-Feb-18</v>
      </c>
      <c r="D1798" s="1" t="str">
        <f t="shared" si="198"/>
        <v>Saturday</v>
      </c>
      <c r="E1798" s="1" t="str">
        <f t="shared" si="199"/>
        <v>Weekend</v>
      </c>
      <c r="F1798">
        <v>4354</v>
      </c>
      <c r="G1798" t="s">
        <v>1010</v>
      </c>
      <c r="H1798" t="s">
        <v>77</v>
      </c>
      <c r="I1798" t="s">
        <v>27</v>
      </c>
      <c r="J1798" t="s">
        <v>3</v>
      </c>
      <c r="K1798" t="s">
        <v>4</v>
      </c>
      <c r="L1798" t="s">
        <v>9</v>
      </c>
      <c r="M1798">
        <v>403</v>
      </c>
      <c r="N1798" t="s">
        <v>10</v>
      </c>
      <c r="O1798" s="2">
        <v>133.37</v>
      </c>
      <c r="P1798" s="2">
        <v>1</v>
      </c>
      <c r="Q1798" s="2">
        <f t="shared" si="196"/>
        <v>133.37</v>
      </c>
      <c r="R1798" s="2">
        <v>84.590000149999995</v>
      </c>
      <c r="S1798" s="2">
        <f t="shared" si="200"/>
        <v>48.77999985000001</v>
      </c>
      <c r="T1798" s="2">
        <f t="shared" si="201"/>
        <v>84.590000149999995</v>
      </c>
      <c r="U1798" t="str">
        <f t="shared" si="202"/>
        <v>Feb</v>
      </c>
    </row>
    <row r="1799" spans="1:21" x14ac:dyDescent="0.3">
      <c r="A1799">
        <v>41903</v>
      </c>
      <c r="B1799" s="1">
        <v>43145</v>
      </c>
      <c r="C1799" s="1" t="str">
        <f t="shared" si="197"/>
        <v>14-Feb-18</v>
      </c>
      <c r="D1799" s="1" t="str">
        <f t="shared" si="198"/>
        <v>Wednesday</v>
      </c>
      <c r="E1799" s="1" t="str">
        <f t="shared" si="199"/>
        <v>Weekday</v>
      </c>
      <c r="F1799">
        <v>3767</v>
      </c>
      <c r="G1799" t="s">
        <v>1011</v>
      </c>
      <c r="H1799" t="s">
        <v>30</v>
      </c>
      <c r="I1799" t="s">
        <v>27</v>
      </c>
      <c r="J1799" t="s">
        <v>28</v>
      </c>
      <c r="K1799" t="s">
        <v>44</v>
      </c>
      <c r="L1799" t="s">
        <v>42</v>
      </c>
      <c r="M1799">
        <v>365</v>
      </c>
      <c r="N1799" t="s">
        <v>10</v>
      </c>
      <c r="O1799" s="2">
        <v>94.75</v>
      </c>
      <c r="P1799" s="2">
        <v>5</v>
      </c>
      <c r="Q1799" s="2">
        <f t="shared" si="196"/>
        <v>473.75</v>
      </c>
      <c r="R1799" s="2">
        <v>152.8499985</v>
      </c>
      <c r="S1799" s="2">
        <f t="shared" si="200"/>
        <v>320.90000150000003</v>
      </c>
      <c r="T1799" s="2">
        <f t="shared" si="201"/>
        <v>30.5699997</v>
      </c>
      <c r="U1799" t="str">
        <f t="shared" si="202"/>
        <v>Feb</v>
      </c>
    </row>
    <row r="1800" spans="1:21" x14ac:dyDescent="0.3">
      <c r="A1800">
        <v>32617</v>
      </c>
      <c r="B1800" s="1">
        <v>43145</v>
      </c>
      <c r="C1800" s="1" t="str">
        <f t="shared" si="197"/>
        <v>14-Feb-18</v>
      </c>
      <c r="D1800" s="1" t="str">
        <f t="shared" si="198"/>
        <v>Wednesday</v>
      </c>
      <c r="E1800" s="1" t="str">
        <f t="shared" si="199"/>
        <v>Weekday</v>
      </c>
      <c r="F1800">
        <v>3800</v>
      </c>
      <c r="G1800" t="s">
        <v>7</v>
      </c>
      <c r="H1800" t="s">
        <v>994</v>
      </c>
      <c r="I1800" t="s">
        <v>2</v>
      </c>
      <c r="J1800" t="s">
        <v>3</v>
      </c>
      <c r="K1800" t="s">
        <v>44</v>
      </c>
      <c r="L1800" t="s">
        <v>42</v>
      </c>
      <c r="M1800">
        <v>365</v>
      </c>
      <c r="N1800" t="s">
        <v>10</v>
      </c>
      <c r="O1800" s="2">
        <v>94.75</v>
      </c>
      <c r="P1800" s="2">
        <v>3</v>
      </c>
      <c r="Q1800" s="2">
        <f t="shared" si="196"/>
        <v>284.25</v>
      </c>
      <c r="R1800" s="2">
        <v>91.709999100000005</v>
      </c>
      <c r="S1800" s="2">
        <f t="shared" si="200"/>
        <v>192.5400009</v>
      </c>
      <c r="T1800" s="2">
        <f t="shared" si="201"/>
        <v>30.5699997</v>
      </c>
      <c r="U1800" t="str">
        <f t="shared" si="202"/>
        <v>Feb</v>
      </c>
    </row>
    <row r="1801" spans="1:21" x14ac:dyDescent="0.3">
      <c r="A1801">
        <v>48901</v>
      </c>
      <c r="B1801" s="1">
        <v>43145</v>
      </c>
      <c r="C1801" s="1" t="str">
        <f t="shared" si="197"/>
        <v>14-Feb-18</v>
      </c>
      <c r="D1801" s="1" t="str">
        <f t="shared" si="198"/>
        <v>Wednesday</v>
      </c>
      <c r="E1801" s="1" t="str">
        <f t="shared" si="199"/>
        <v>Weekday</v>
      </c>
      <c r="F1801">
        <v>3624</v>
      </c>
      <c r="G1801" t="s">
        <v>1012</v>
      </c>
      <c r="H1801" t="s">
        <v>978</v>
      </c>
      <c r="I1801" t="s">
        <v>2</v>
      </c>
      <c r="J1801" t="s">
        <v>3</v>
      </c>
      <c r="K1801" t="s">
        <v>44</v>
      </c>
      <c r="L1801" t="s">
        <v>5</v>
      </c>
      <c r="M1801">
        <v>810</v>
      </c>
      <c r="N1801" t="s">
        <v>6</v>
      </c>
      <c r="O1801" s="2">
        <v>18.989999999999998</v>
      </c>
      <c r="P1801" s="2">
        <v>4</v>
      </c>
      <c r="Q1801" s="2">
        <f t="shared" si="196"/>
        <v>75.959999999999994</v>
      </c>
      <c r="R1801" s="2">
        <v>42.040000919999997</v>
      </c>
      <c r="S1801" s="2">
        <f t="shared" si="200"/>
        <v>33.919999079999997</v>
      </c>
      <c r="T1801" s="2">
        <f t="shared" si="201"/>
        <v>10.510000229999999</v>
      </c>
      <c r="U1801" t="str">
        <f t="shared" si="202"/>
        <v>Feb</v>
      </c>
    </row>
    <row r="1802" spans="1:21" x14ac:dyDescent="0.3">
      <c r="A1802">
        <v>24770</v>
      </c>
      <c r="B1802" s="1">
        <v>43144</v>
      </c>
      <c r="C1802" s="1" t="str">
        <f t="shared" si="197"/>
        <v>13-Feb-18</v>
      </c>
      <c r="D1802" s="1" t="str">
        <f t="shared" si="198"/>
        <v>Tuesday</v>
      </c>
      <c r="E1802" s="1" t="str">
        <f t="shared" si="199"/>
        <v>Weekday</v>
      </c>
      <c r="F1802">
        <v>10240</v>
      </c>
      <c r="G1802" t="s">
        <v>850</v>
      </c>
      <c r="H1802" t="s">
        <v>30</v>
      </c>
      <c r="I1802" t="s">
        <v>27</v>
      </c>
      <c r="J1802" t="s">
        <v>28</v>
      </c>
      <c r="K1802" t="s">
        <v>44</v>
      </c>
      <c r="L1802" t="s">
        <v>42</v>
      </c>
      <c r="M1802">
        <v>365</v>
      </c>
      <c r="N1802" t="s">
        <v>10</v>
      </c>
      <c r="O1802" s="2">
        <v>94.75</v>
      </c>
      <c r="P1802" s="2">
        <v>5</v>
      </c>
      <c r="Q1802" s="2">
        <f t="shared" si="196"/>
        <v>473.75</v>
      </c>
      <c r="R1802" s="2">
        <v>152.8499985</v>
      </c>
      <c r="S1802" s="2">
        <f t="shared" si="200"/>
        <v>320.90000150000003</v>
      </c>
      <c r="T1802" s="2">
        <f t="shared" si="201"/>
        <v>30.5699997</v>
      </c>
      <c r="U1802" t="str">
        <f t="shared" si="202"/>
        <v>Feb</v>
      </c>
    </row>
    <row r="1803" spans="1:21" x14ac:dyDescent="0.3">
      <c r="A1803">
        <v>47439</v>
      </c>
      <c r="B1803" s="1">
        <v>43143</v>
      </c>
      <c r="C1803" s="1" t="str">
        <f t="shared" si="197"/>
        <v>12-Feb-18</v>
      </c>
      <c r="D1803" s="1" t="str">
        <f t="shared" si="198"/>
        <v>Monday</v>
      </c>
      <c r="E1803" s="1" t="str">
        <f t="shared" si="199"/>
        <v>Weekday</v>
      </c>
      <c r="F1803">
        <v>346</v>
      </c>
      <c r="G1803" t="s">
        <v>1013</v>
      </c>
      <c r="H1803" t="s">
        <v>30</v>
      </c>
      <c r="I1803" t="s">
        <v>27</v>
      </c>
      <c r="J1803" t="s">
        <v>28</v>
      </c>
      <c r="K1803" t="s">
        <v>44</v>
      </c>
      <c r="L1803" t="s">
        <v>42</v>
      </c>
      <c r="M1803">
        <v>365</v>
      </c>
      <c r="N1803" t="s">
        <v>10</v>
      </c>
      <c r="O1803" s="2">
        <v>94.75</v>
      </c>
      <c r="P1803" s="2">
        <v>5</v>
      </c>
      <c r="Q1803" s="2">
        <f t="shared" si="196"/>
        <v>473.75</v>
      </c>
      <c r="R1803" s="2">
        <v>152.8499985</v>
      </c>
      <c r="S1803" s="2">
        <f t="shared" si="200"/>
        <v>320.90000150000003</v>
      </c>
      <c r="T1803" s="2">
        <f t="shared" si="201"/>
        <v>30.5699997</v>
      </c>
      <c r="U1803" t="str">
        <f t="shared" si="202"/>
        <v>Feb</v>
      </c>
    </row>
    <row r="1804" spans="1:21" x14ac:dyDescent="0.3">
      <c r="A1804">
        <v>45339</v>
      </c>
      <c r="B1804" s="1">
        <v>43143</v>
      </c>
      <c r="C1804" s="1" t="str">
        <f t="shared" si="197"/>
        <v>12-Feb-18</v>
      </c>
      <c r="D1804" s="1" t="str">
        <f t="shared" si="198"/>
        <v>Monday</v>
      </c>
      <c r="E1804" s="1" t="str">
        <f t="shared" si="199"/>
        <v>Weekday</v>
      </c>
      <c r="F1804">
        <v>6508</v>
      </c>
      <c r="G1804" t="s">
        <v>7</v>
      </c>
      <c r="H1804" t="s">
        <v>41</v>
      </c>
      <c r="I1804" t="s">
        <v>2</v>
      </c>
      <c r="J1804" t="s">
        <v>3</v>
      </c>
      <c r="K1804" t="s">
        <v>44</v>
      </c>
      <c r="L1804" t="s">
        <v>742</v>
      </c>
      <c r="M1804">
        <v>906</v>
      </c>
      <c r="N1804" t="s">
        <v>6</v>
      </c>
      <c r="O1804" s="2">
        <v>52.99</v>
      </c>
      <c r="P1804" s="2">
        <v>2</v>
      </c>
      <c r="Q1804" s="2">
        <f t="shared" si="196"/>
        <v>105.98</v>
      </c>
      <c r="R1804" s="2">
        <v>71.72000122</v>
      </c>
      <c r="S1804" s="2">
        <f t="shared" si="200"/>
        <v>34.259998780000004</v>
      </c>
      <c r="T1804" s="2">
        <f t="shared" si="201"/>
        <v>35.86000061</v>
      </c>
      <c r="U1804" t="str">
        <f t="shared" si="202"/>
        <v>Feb</v>
      </c>
    </row>
    <row r="1805" spans="1:21" x14ac:dyDescent="0.3">
      <c r="A1805">
        <v>27856</v>
      </c>
      <c r="B1805" s="1">
        <v>43142</v>
      </c>
      <c r="C1805" s="1" t="str">
        <f t="shared" si="197"/>
        <v>11-Feb-18</v>
      </c>
      <c r="D1805" s="1" t="str">
        <f t="shared" si="198"/>
        <v>Sunday</v>
      </c>
      <c r="E1805" s="1" t="str">
        <f t="shared" si="199"/>
        <v>Weekend</v>
      </c>
      <c r="F1805">
        <v>9177</v>
      </c>
      <c r="G1805" t="s">
        <v>102</v>
      </c>
      <c r="H1805" t="s">
        <v>30</v>
      </c>
      <c r="I1805" t="s">
        <v>27</v>
      </c>
      <c r="J1805" t="s">
        <v>28</v>
      </c>
      <c r="K1805" t="s">
        <v>44</v>
      </c>
      <c r="L1805" t="s">
        <v>42</v>
      </c>
      <c r="M1805">
        <v>365</v>
      </c>
      <c r="N1805" t="s">
        <v>10</v>
      </c>
      <c r="O1805" s="2">
        <v>94.75</v>
      </c>
      <c r="P1805" s="2">
        <v>5</v>
      </c>
      <c r="Q1805" s="2">
        <f t="shared" si="196"/>
        <v>473.75</v>
      </c>
      <c r="R1805" s="2">
        <v>152.8499985</v>
      </c>
      <c r="S1805" s="2">
        <f t="shared" si="200"/>
        <v>320.90000150000003</v>
      </c>
      <c r="T1805" s="2">
        <f t="shared" si="201"/>
        <v>30.5699997</v>
      </c>
      <c r="U1805" t="str">
        <f t="shared" si="202"/>
        <v>Feb</v>
      </c>
    </row>
    <row r="1806" spans="1:21" x14ac:dyDescent="0.3">
      <c r="A1806">
        <v>44771</v>
      </c>
      <c r="B1806" s="1">
        <v>43142</v>
      </c>
      <c r="C1806" s="1" t="str">
        <f t="shared" si="197"/>
        <v>11-Feb-18</v>
      </c>
      <c r="D1806" s="1" t="str">
        <f t="shared" si="198"/>
        <v>Sunday</v>
      </c>
      <c r="E1806" s="1" t="str">
        <f t="shared" si="199"/>
        <v>Weekend</v>
      </c>
      <c r="F1806">
        <v>1429</v>
      </c>
      <c r="G1806" t="s">
        <v>242</v>
      </c>
      <c r="H1806" t="s">
        <v>36</v>
      </c>
      <c r="I1806" t="s">
        <v>27</v>
      </c>
      <c r="J1806" t="s">
        <v>3</v>
      </c>
      <c r="K1806" t="s">
        <v>4</v>
      </c>
      <c r="L1806" t="s">
        <v>240</v>
      </c>
      <c r="M1806">
        <v>835</v>
      </c>
      <c r="N1806" t="s">
        <v>6</v>
      </c>
      <c r="O1806" s="2">
        <v>185</v>
      </c>
      <c r="P1806" s="2">
        <v>4</v>
      </c>
      <c r="Q1806" s="2">
        <f t="shared" si="196"/>
        <v>740</v>
      </c>
      <c r="R1806" s="2">
        <v>411.96000672000002</v>
      </c>
      <c r="S1806" s="2">
        <f t="shared" si="200"/>
        <v>328.03999327999998</v>
      </c>
      <c r="T1806" s="2">
        <f t="shared" si="201"/>
        <v>102.99000168000001</v>
      </c>
      <c r="U1806" t="str">
        <f t="shared" si="202"/>
        <v>Feb</v>
      </c>
    </row>
    <row r="1807" spans="1:21" x14ac:dyDescent="0.3">
      <c r="A1807">
        <v>46599</v>
      </c>
      <c r="B1807" s="1">
        <v>43142</v>
      </c>
      <c r="C1807" s="1" t="str">
        <f t="shared" si="197"/>
        <v>11-Feb-18</v>
      </c>
      <c r="D1807" s="1" t="str">
        <f t="shared" si="198"/>
        <v>Sunday</v>
      </c>
      <c r="E1807" s="1" t="str">
        <f t="shared" si="199"/>
        <v>Weekend</v>
      </c>
      <c r="F1807">
        <v>6122</v>
      </c>
      <c r="G1807" t="s">
        <v>7</v>
      </c>
      <c r="H1807" t="s">
        <v>121</v>
      </c>
      <c r="I1807" t="s">
        <v>27</v>
      </c>
      <c r="J1807" t="s">
        <v>3</v>
      </c>
      <c r="K1807" t="s">
        <v>4</v>
      </c>
      <c r="L1807" t="s">
        <v>293</v>
      </c>
      <c r="M1807">
        <v>917</v>
      </c>
      <c r="N1807" t="s">
        <v>294</v>
      </c>
      <c r="O1807" s="2">
        <v>26.95</v>
      </c>
      <c r="P1807" s="2">
        <v>3</v>
      </c>
      <c r="Q1807" s="2">
        <f t="shared" si="196"/>
        <v>80.849999999999994</v>
      </c>
      <c r="R1807" s="2">
        <v>56.070001589999997</v>
      </c>
      <c r="S1807" s="2">
        <f t="shared" si="200"/>
        <v>24.779998409999997</v>
      </c>
      <c r="T1807" s="2">
        <f t="shared" si="201"/>
        <v>18.690000529999999</v>
      </c>
      <c r="U1807" t="str">
        <f t="shared" si="202"/>
        <v>Feb</v>
      </c>
    </row>
    <row r="1808" spans="1:21" x14ac:dyDescent="0.3">
      <c r="A1808">
        <v>47743</v>
      </c>
      <c r="B1808" s="1">
        <v>43142</v>
      </c>
      <c r="C1808" s="1" t="str">
        <f t="shared" si="197"/>
        <v>11-Feb-18</v>
      </c>
      <c r="D1808" s="1" t="str">
        <f t="shared" si="198"/>
        <v>Sunday</v>
      </c>
      <c r="E1808" s="1" t="str">
        <f t="shared" si="199"/>
        <v>Weekend</v>
      </c>
      <c r="F1808">
        <v>11012</v>
      </c>
      <c r="G1808" t="s">
        <v>7</v>
      </c>
      <c r="H1808" t="s">
        <v>944</v>
      </c>
      <c r="I1808" t="s">
        <v>2</v>
      </c>
      <c r="J1808" t="s">
        <v>3</v>
      </c>
      <c r="K1808" t="s">
        <v>44</v>
      </c>
      <c r="L1808" t="s">
        <v>85</v>
      </c>
      <c r="M1808">
        <v>502</v>
      </c>
      <c r="N1808" t="s">
        <v>65</v>
      </c>
      <c r="O1808" s="2">
        <v>65</v>
      </c>
      <c r="P1808" s="2">
        <v>2</v>
      </c>
      <c r="Q1808" s="2">
        <f t="shared" si="196"/>
        <v>130</v>
      </c>
      <c r="R1808" s="2">
        <v>67.199996940000005</v>
      </c>
      <c r="S1808" s="2">
        <f t="shared" si="200"/>
        <v>62.800003059999995</v>
      </c>
      <c r="T1808" s="2">
        <f t="shared" si="201"/>
        <v>33.599998470000003</v>
      </c>
      <c r="U1808" t="str">
        <f t="shared" si="202"/>
        <v>Feb</v>
      </c>
    </row>
    <row r="1809" spans="1:21" x14ac:dyDescent="0.3">
      <c r="A1809">
        <v>48950</v>
      </c>
      <c r="B1809" s="1">
        <v>43142</v>
      </c>
      <c r="C1809" s="1" t="str">
        <f t="shared" si="197"/>
        <v>11-Feb-18</v>
      </c>
      <c r="D1809" s="1" t="str">
        <f t="shared" si="198"/>
        <v>Sunday</v>
      </c>
      <c r="E1809" s="1" t="str">
        <f t="shared" si="199"/>
        <v>Weekend</v>
      </c>
      <c r="F1809">
        <v>8643</v>
      </c>
      <c r="G1809" t="s">
        <v>1014</v>
      </c>
      <c r="H1809" t="s">
        <v>34</v>
      </c>
      <c r="I1809" t="s">
        <v>2</v>
      </c>
      <c r="J1809" t="s">
        <v>3</v>
      </c>
      <c r="K1809" t="s">
        <v>4</v>
      </c>
      <c r="L1809" t="s">
        <v>9</v>
      </c>
      <c r="M1809">
        <v>403</v>
      </c>
      <c r="N1809" t="s">
        <v>10</v>
      </c>
      <c r="O1809" s="2">
        <v>133.37</v>
      </c>
      <c r="P1809" s="2">
        <v>1</v>
      </c>
      <c r="Q1809" s="2">
        <f t="shared" si="196"/>
        <v>133.37</v>
      </c>
      <c r="R1809" s="2">
        <v>84.590000149999995</v>
      </c>
      <c r="S1809" s="2">
        <f t="shared" si="200"/>
        <v>48.77999985000001</v>
      </c>
      <c r="T1809" s="2">
        <f t="shared" si="201"/>
        <v>84.590000149999995</v>
      </c>
      <c r="U1809" t="str">
        <f t="shared" si="202"/>
        <v>Feb</v>
      </c>
    </row>
    <row r="1810" spans="1:21" x14ac:dyDescent="0.3">
      <c r="A1810">
        <v>46827</v>
      </c>
      <c r="B1810" s="1">
        <v>43142</v>
      </c>
      <c r="C1810" s="1" t="str">
        <f t="shared" si="197"/>
        <v>11-Feb-18</v>
      </c>
      <c r="D1810" s="1" t="str">
        <f t="shared" si="198"/>
        <v>Sunday</v>
      </c>
      <c r="E1810" s="1" t="str">
        <f t="shared" si="199"/>
        <v>Weekend</v>
      </c>
      <c r="F1810">
        <v>7537</v>
      </c>
      <c r="G1810" t="s">
        <v>373</v>
      </c>
      <c r="H1810" t="s">
        <v>491</v>
      </c>
      <c r="I1810" t="s">
        <v>2</v>
      </c>
      <c r="J1810" t="s">
        <v>3</v>
      </c>
      <c r="K1810" t="s">
        <v>44</v>
      </c>
      <c r="L1810" t="s">
        <v>57</v>
      </c>
      <c r="M1810">
        <v>191</v>
      </c>
      <c r="N1810" t="s">
        <v>65</v>
      </c>
      <c r="O1810" s="2">
        <v>85</v>
      </c>
      <c r="P1810" s="2">
        <v>4</v>
      </c>
      <c r="Q1810" s="2">
        <f t="shared" si="196"/>
        <v>340</v>
      </c>
      <c r="R1810" s="2">
        <v>219.11999520000001</v>
      </c>
      <c r="S1810" s="2">
        <f t="shared" si="200"/>
        <v>120.88000479999999</v>
      </c>
      <c r="T1810" s="2">
        <f t="shared" si="201"/>
        <v>54.779998800000001</v>
      </c>
      <c r="U1810" t="str">
        <f t="shared" si="202"/>
        <v>Feb</v>
      </c>
    </row>
    <row r="1811" spans="1:21" x14ac:dyDescent="0.3">
      <c r="A1811">
        <v>25688</v>
      </c>
      <c r="B1811" s="1">
        <v>43141</v>
      </c>
      <c r="C1811" s="1" t="str">
        <f t="shared" si="197"/>
        <v>10-Feb-18</v>
      </c>
      <c r="D1811" s="1" t="str">
        <f t="shared" si="198"/>
        <v>Saturday</v>
      </c>
      <c r="E1811" s="1" t="str">
        <f t="shared" si="199"/>
        <v>Weekend</v>
      </c>
      <c r="F1811">
        <v>5920</v>
      </c>
      <c r="G1811" t="s">
        <v>7</v>
      </c>
      <c r="H1811" t="s">
        <v>458</v>
      </c>
      <c r="I1811" t="s">
        <v>2</v>
      </c>
      <c r="J1811" t="s">
        <v>3</v>
      </c>
      <c r="K1811" t="s">
        <v>44</v>
      </c>
      <c r="L1811" t="s">
        <v>42</v>
      </c>
      <c r="M1811">
        <v>365</v>
      </c>
      <c r="N1811" t="s">
        <v>10</v>
      </c>
      <c r="O1811" s="2">
        <v>94.75</v>
      </c>
      <c r="P1811" s="2">
        <v>2</v>
      </c>
      <c r="Q1811" s="2">
        <f t="shared" si="196"/>
        <v>189.5</v>
      </c>
      <c r="R1811" s="2">
        <v>61.139999400000001</v>
      </c>
      <c r="S1811" s="2">
        <f t="shared" si="200"/>
        <v>128.36000060000001</v>
      </c>
      <c r="T1811" s="2">
        <f t="shared" si="201"/>
        <v>30.5699997</v>
      </c>
      <c r="U1811" t="str">
        <f t="shared" si="202"/>
        <v>Feb</v>
      </c>
    </row>
    <row r="1812" spans="1:21" x14ac:dyDescent="0.3">
      <c r="A1812">
        <v>27742</v>
      </c>
      <c r="B1812" s="1">
        <v>43140</v>
      </c>
      <c r="C1812" s="1" t="str">
        <f t="shared" si="197"/>
        <v>09-Feb-18</v>
      </c>
      <c r="D1812" s="1" t="str">
        <f t="shared" si="198"/>
        <v>Friday</v>
      </c>
      <c r="E1812" s="1" t="str">
        <f t="shared" si="199"/>
        <v>Weekday</v>
      </c>
      <c r="F1812">
        <v>9495</v>
      </c>
      <c r="G1812" t="s">
        <v>7</v>
      </c>
      <c r="H1812" t="s">
        <v>30</v>
      </c>
      <c r="I1812" t="s">
        <v>27</v>
      </c>
      <c r="J1812" t="s">
        <v>28</v>
      </c>
      <c r="K1812" t="s">
        <v>44</v>
      </c>
      <c r="L1812" t="s">
        <v>57</v>
      </c>
      <c r="M1812">
        <v>191</v>
      </c>
      <c r="N1812" t="s">
        <v>65</v>
      </c>
      <c r="O1812" s="2">
        <v>85</v>
      </c>
      <c r="P1812" s="2">
        <v>5</v>
      </c>
      <c r="Q1812" s="2">
        <f t="shared" si="196"/>
        <v>425</v>
      </c>
      <c r="R1812" s="2">
        <v>273.89999399999999</v>
      </c>
      <c r="S1812" s="2">
        <f t="shared" si="200"/>
        <v>151.10000600000001</v>
      </c>
      <c r="T1812" s="2">
        <f t="shared" si="201"/>
        <v>54.779998800000001</v>
      </c>
      <c r="U1812" t="str">
        <f t="shared" si="202"/>
        <v>Feb</v>
      </c>
    </row>
    <row r="1813" spans="1:21" x14ac:dyDescent="0.3">
      <c r="A1813">
        <v>41827</v>
      </c>
      <c r="B1813" s="1">
        <v>43140</v>
      </c>
      <c r="C1813" s="1" t="str">
        <f t="shared" si="197"/>
        <v>09-Feb-18</v>
      </c>
      <c r="D1813" s="1" t="str">
        <f t="shared" si="198"/>
        <v>Friday</v>
      </c>
      <c r="E1813" s="1" t="str">
        <f t="shared" si="199"/>
        <v>Weekday</v>
      </c>
      <c r="F1813">
        <v>3594</v>
      </c>
      <c r="G1813" t="s">
        <v>7</v>
      </c>
      <c r="H1813" t="s">
        <v>126</v>
      </c>
      <c r="I1813" t="s">
        <v>2</v>
      </c>
      <c r="J1813" t="s">
        <v>3</v>
      </c>
      <c r="K1813" t="s">
        <v>4</v>
      </c>
      <c r="L1813" t="s">
        <v>438</v>
      </c>
      <c r="M1813">
        <v>564</v>
      </c>
      <c r="N1813" t="s">
        <v>10</v>
      </c>
      <c r="O1813" s="2">
        <v>30</v>
      </c>
      <c r="P1813" s="2">
        <v>4</v>
      </c>
      <c r="Q1813" s="2">
        <f t="shared" si="196"/>
        <v>120</v>
      </c>
      <c r="R1813" s="2">
        <v>74.120002760000006</v>
      </c>
      <c r="S1813" s="2">
        <f t="shared" si="200"/>
        <v>45.879997239999994</v>
      </c>
      <c r="T1813" s="2">
        <f t="shared" si="201"/>
        <v>18.530000690000001</v>
      </c>
      <c r="U1813" t="str">
        <f t="shared" si="202"/>
        <v>Feb</v>
      </c>
    </row>
    <row r="1814" spans="1:21" x14ac:dyDescent="0.3">
      <c r="A1814">
        <v>31239</v>
      </c>
      <c r="B1814" s="1">
        <v>43135</v>
      </c>
      <c r="C1814" s="1" t="str">
        <f t="shared" si="197"/>
        <v>04-Feb-18</v>
      </c>
      <c r="D1814" s="1" t="str">
        <f t="shared" si="198"/>
        <v>Sunday</v>
      </c>
      <c r="E1814" s="1" t="str">
        <f t="shared" si="199"/>
        <v>Weekend</v>
      </c>
      <c r="F1814">
        <v>5564</v>
      </c>
      <c r="G1814" t="s">
        <v>7</v>
      </c>
      <c r="H1814" t="s">
        <v>989</v>
      </c>
      <c r="I1814" t="s">
        <v>27</v>
      </c>
      <c r="J1814" t="s">
        <v>3</v>
      </c>
      <c r="K1814" t="s">
        <v>4</v>
      </c>
      <c r="L1814" t="s">
        <v>42</v>
      </c>
      <c r="M1814">
        <v>365</v>
      </c>
      <c r="N1814" t="s">
        <v>10</v>
      </c>
      <c r="O1814" s="2">
        <v>94.75</v>
      </c>
      <c r="P1814" s="2">
        <v>5</v>
      </c>
      <c r="Q1814" s="2">
        <f t="shared" si="196"/>
        <v>473.75</v>
      </c>
      <c r="R1814" s="2">
        <v>152.8499985</v>
      </c>
      <c r="S1814" s="2">
        <f t="shared" si="200"/>
        <v>320.90000150000003</v>
      </c>
      <c r="T1814" s="2">
        <f t="shared" si="201"/>
        <v>30.5699997</v>
      </c>
      <c r="U1814" t="str">
        <f t="shared" si="202"/>
        <v>Feb</v>
      </c>
    </row>
    <row r="1815" spans="1:21" x14ac:dyDescent="0.3">
      <c r="A1815">
        <v>45772</v>
      </c>
      <c r="B1815" s="1">
        <v>43134</v>
      </c>
      <c r="C1815" s="1" t="str">
        <f t="shared" si="197"/>
        <v>03-Feb-18</v>
      </c>
      <c r="D1815" s="1" t="str">
        <f t="shared" si="198"/>
        <v>Saturday</v>
      </c>
      <c r="E1815" s="1" t="str">
        <f t="shared" si="199"/>
        <v>Weekend</v>
      </c>
      <c r="F1815">
        <v>7955</v>
      </c>
      <c r="G1815" t="s">
        <v>350</v>
      </c>
      <c r="H1815" t="s">
        <v>108</v>
      </c>
      <c r="I1815" t="s">
        <v>27</v>
      </c>
      <c r="J1815" t="s">
        <v>3</v>
      </c>
      <c r="K1815" t="s">
        <v>4</v>
      </c>
      <c r="L1815" t="s">
        <v>42</v>
      </c>
      <c r="M1815">
        <v>365</v>
      </c>
      <c r="N1815" t="s">
        <v>10</v>
      </c>
      <c r="O1815" s="2">
        <v>94.75</v>
      </c>
      <c r="P1815" s="2">
        <v>4</v>
      </c>
      <c r="Q1815" s="2">
        <f t="shared" si="196"/>
        <v>379</v>
      </c>
      <c r="R1815" s="2">
        <v>122.2799988</v>
      </c>
      <c r="S1815" s="2">
        <f t="shared" si="200"/>
        <v>256.72000120000001</v>
      </c>
      <c r="T1815" s="2">
        <f t="shared" si="201"/>
        <v>30.5699997</v>
      </c>
      <c r="U1815" t="str">
        <f t="shared" si="202"/>
        <v>Feb</v>
      </c>
    </row>
    <row r="1816" spans="1:21" x14ac:dyDescent="0.3">
      <c r="A1816">
        <v>45772</v>
      </c>
      <c r="B1816" s="1">
        <v>43134</v>
      </c>
      <c r="C1816" s="1" t="str">
        <f t="shared" si="197"/>
        <v>03-Feb-18</v>
      </c>
      <c r="D1816" s="1" t="str">
        <f t="shared" si="198"/>
        <v>Saturday</v>
      </c>
      <c r="E1816" s="1" t="str">
        <f t="shared" si="199"/>
        <v>Weekend</v>
      </c>
      <c r="F1816">
        <v>7955</v>
      </c>
      <c r="G1816" t="s">
        <v>350</v>
      </c>
      <c r="H1816" t="s">
        <v>108</v>
      </c>
      <c r="I1816" t="s">
        <v>27</v>
      </c>
      <c r="J1816" t="s">
        <v>3</v>
      </c>
      <c r="K1816" t="s">
        <v>4</v>
      </c>
      <c r="L1816" t="s">
        <v>42</v>
      </c>
      <c r="M1816">
        <v>365</v>
      </c>
      <c r="N1816" t="s">
        <v>10</v>
      </c>
      <c r="O1816" s="2">
        <v>94.75</v>
      </c>
      <c r="P1816" s="2">
        <v>5</v>
      </c>
      <c r="Q1816" s="2">
        <f t="shared" si="196"/>
        <v>473.75</v>
      </c>
      <c r="R1816" s="2">
        <v>152.8499985</v>
      </c>
      <c r="S1816" s="2">
        <f t="shared" si="200"/>
        <v>320.90000150000003</v>
      </c>
      <c r="T1816" s="2">
        <f t="shared" si="201"/>
        <v>30.5699997</v>
      </c>
      <c r="U1816" t="str">
        <f t="shared" si="202"/>
        <v>Feb</v>
      </c>
    </row>
    <row r="1817" spans="1:21" x14ac:dyDescent="0.3">
      <c r="A1817">
        <v>45291</v>
      </c>
      <c r="B1817" s="1">
        <v>43134</v>
      </c>
      <c r="C1817" s="1" t="str">
        <f t="shared" si="197"/>
        <v>03-Feb-18</v>
      </c>
      <c r="D1817" s="1" t="str">
        <f t="shared" si="198"/>
        <v>Saturday</v>
      </c>
      <c r="E1817" s="1" t="str">
        <f t="shared" si="199"/>
        <v>Weekend</v>
      </c>
      <c r="F1817">
        <v>7905</v>
      </c>
      <c r="G1817" t="s">
        <v>231</v>
      </c>
      <c r="H1817" t="s">
        <v>53</v>
      </c>
      <c r="I1817" t="s">
        <v>2</v>
      </c>
      <c r="J1817" t="s">
        <v>3</v>
      </c>
      <c r="K1817" t="s">
        <v>4</v>
      </c>
      <c r="L1817" t="s">
        <v>42</v>
      </c>
      <c r="M1817">
        <v>365</v>
      </c>
      <c r="N1817" t="s">
        <v>10</v>
      </c>
      <c r="O1817" s="2">
        <v>94.75</v>
      </c>
      <c r="P1817" s="2">
        <v>5</v>
      </c>
      <c r="Q1817" s="2">
        <f t="shared" si="196"/>
        <v>473.75</v>
      </c>
      <c r="R1817" s="2">
        <v>152.8499985</v>
      </c>
      <c r="S1817" s="2">
        <f t="shared" si="200"/>
        <v>320.90000150000003</v>
      </c>
      <c r="T1817" s="2">
        <f t="shared" si="201"/>
        <v>30.5699997</v>
      </c>
      <c r="U1817" t="str">
        <f t="shared" si="202"/>
        <v>Feb</v>
      </c>
    </row>
    <row r="1818" spans="1:21" x14ac:dyDescent="0.3">
      <c r="A1818">
        <v>47343</v>
      </c>
      <c r="B1818" s="1">
        <v>43133</v>
      </c>
      <c r="C1818" s="1" t="str">
        <f t="shared" si="197"/>
        <v>02-Feb-18</v>
      </c>
      <c r="D1818" s="1" t="str">
        <f t="shared" si="198"/>
        <v>Friday</v>
      </c>
      <c r="E1818" s="1" t="str">
        <f t="shared" si="199"/>
        <v>Weekday</v>
      </c>
      <c r="F1818">
        <v>1758</v>
      </c>
      <c r="G1818" t="s">
        <v>391</v>
      </c>
      <c r="H1818" t="s">
        <v>183</v>
      </c>
      <c r="I1818" t="s">
        <v>2</v>
      </c>
      <c r="J1818" t="s">
        <v>3</v>
      </c>
      <c r="K1818" t="s">
        <v>4</v>
      </c>
      <c r="L1818" t="s">
        <v>57</v>
      </c>
      <c r="M1818">
        <v>191</v>
      </c>
      <c r="N1818" t="s">
        <v>65</v>
      </c>
      <c r="O1818" s="2">
        <v>85</v>
      </c>
      <c r="P1818" s="2">
        <v>4</v>
      </c>
      <c r="Q1818" s="2">
        <f t="shared" si="196"/>
        <v>340</v>
      </c>
      <c r="R1818" s="2">
        <v>219.11999520000001</v>
      </c>
      <c r="S1818" s="2">
        <f t="shared" si="200"/>
        <v>120.88000479999999</v>
      </c>
      <c r="T1818" s="2">
        <f t="shared" si="201"/>
        <v>54.779998800000001</v>
      </c>
      <c r="U1818" t="str">
        <f t="shared" si="202"/>
        <v>Feb</v>
      </c>
    </row>
    <row r="1819" spans="1:21" x14ac:dyDescent="0.3">
      <c r="A1819">
        <v>10586</v>
      </c>
      <c r="B1819" s="1">
        <v>43133</v>
      </c>
      <c r="C1819" s="1" t="str">
        <f t="shared" si="197"/>
        <v>02-Feb-18</v>
      </c>
      <c r="D1819" s="1" t="str">
        <f t="shared" si="198"/>
        <v>Friday</v>
      </c>
      <c r="E1819" s="1" t="str">
        <f t="shared" si="199"/>
        <v>Weekday</v>
      </c>
      <c r="F1819">
        <v>10129</v>
      </c>
      <c r="G1819" t="s">
        <v>1015</v>
      </c>
      <c r="H1819" t="s">
        <v>452</v>
      </c>
      <c r="I1819" t="s">
        <v>2</v>
      </c>
      <c r="J1819" t="s">
        <v>3</v>
      </c>
      <c r="K1819" t="s">
        <v>4</v>
      </c>
      <c r="L1819" t="s">
        <v>42</v>
      </c>
      <c r="M1819">
        <v>365</v>
      </c>
      <c r="N1819" t="s">
        <v>10</v>
      </c>
      <c r="O1819" s="2">
        <v>94.75</v>
      </c>
      <c r="P1819" s="2">
        <v>5</v>
      </c>
      <c r="Q1819" s="2">
        <f t="shared" si="196"/>
        <v>473.75</v>
      </c>
      <c r="R1819" s="2">
        <v>152.8499985</v>
      </c>
      <c r="S1819" s="2">
        <f t="shared" si="200"/>
        <v>320.90000150000003</v>
      </c>
      <c r="T1819" s="2">
        <f t="shared" si="201"/>
        <v>30.5699997</v>
      </c>
      <c r="U1819" t="str">
        <f t="shared" si="202"/>
        <v>Feb</v>
      </c>
    </row>
    <row r="1820" spans="1:21" x14ac:dyDescent="0.3">
      <c r="A1820">
        <v>64500</v>
      </c>
      <c r="B1820" s="1">
        <v>43132</v>
      </c>
      <c r="C1820" s="1" t="str">
        <f t="shared" si="197"/>
        <v>01-Feb-18</v>
      </c>
      <c r="D1820" s="1" t="str">
        <f t="shared" si="198"/>
        <v>Thursday</v>
      </c>
      <c r="E1820" s="1" t="str">
        <f t="shared" si="199"/>
        <v>Weekday</v>
      </c>
      <c r="F1820">
        <v>11536</v>
      </c>
      <c r="G1820" t="s">
        <v>7</v>
      </c>
      <c r="H1820" t="s">
        <v>684</v>
      </c>
      <c r="I1820" t="s">
        <v>2</v>
      </c>
      <c r="J1820" t="s">
        <v>3</v>
      </c>
      <c r="K1820" t="s">
        <v>4</v>
      </c>
      <c r="L1820" t="s">
        <v>42</v>
      </c>
      <c r="M1820">
        <v>365</v>
      </c>
      <c r="N1820" t="s">
        <v>10</v>
      </c>
      <c r="O1820" s="2">
        <v>94.75</v>
      </c>
      <c r="P1820" s="2">
        <v>5</v>
      </c>
      <c r="Q1820" s="2">
        <f t="shared" si="196"/>
        <v>473.75</v>
      </c>
      <c r="R1820" s="2">
        <v>152.8499985</v>
      </c>
      <c r="S1820" s="2">
        <f t="shared" si="200"/>
        <v>320.90000150000003</v>
      </c>
      <c r="T1820" s="2">
        <f t="shared" si="201"/>
        <v>30.5699997</v>
      </c>
      <c r="U1820" t="str">
        <f t="shared" si="202"/>
        <v>Feb</v>
      </c>
    </row>
    <row r="1821" spans="1:21" x14ac:dyDescent="0.3">
      <c r="A1821">
        <v>44504</v>
      </c>
      <c r="B1821" s="1">
        <v>43132</v>
      </c>
      <c r="C1821" s="1" t="str">
        <f t="shared" si="197"/>
        <v>01-Feb-18</v>
      </c>
      <c r="D1821" s="1" t="str">
        <f t="shared" si="198"/>
        <v>Thursday</v>
      </c>
      <c r="E1821" s="1" t="str">
        <f t="shared" si="199"/>
        <v>Weekday</v>
      </c>
      <c r="F1821">
        <v>8544</v>
      </c>
      <c r="G1821" t="s">
        <v>7</v>
      </c>
      <c r="H1821" t="s">
        <v>183</v>
      </c>
      <c r="I1821" t="s">
        <v>2</v>
      </c>
      <c r="J1821" t="s">
        <v>3</v>
      </c>
      <c r="K1821" t="s">
        <v>4</v>
      </c>
      <c r="L1821" t="s">
        <v>345</v>
      </c>
      <c r="M1821">
        <v>885</v>
      </c>
      <c r="N1821" t="s">
        <v>6</v>
      </c>
      <c r="O1821" s="2">
        <v>52.99</v>
      </c>
      <c r="P1821" s="2">
        <v>5</v>
      </c>
      <c r="Q1821" s="2">
        <f t="shared" si="196"/>
        <v>264.95</v>
      </c>
      <c r="R1821" s="2">
        <v>179.30000304999999</v>
      </c>
      <c r="S1821" s="2">
        <f t="shared" si="200"/>
        <v>85.649996950000002</v>
      </c>
      <c r="T1821" s="2">
        <f t="shared" si="201"/>
        <v>35.86000061</v>
      </c>
      <c r="U1821" t="str">
        <f t="shared" si="202"/>
        <v>Feb</v>
      </c>
    </row>
    <row r="1822" spans="1:21" x14ac:dyDescent="0.3">
      <c r="A1822">
        <v>48684</v>
      </c>
      <c r="B1822" s="1">
        <v>43132</v>
      </c>
      <c r="C1822" s="1" t="str">
        <f t="shared" si="197"/>
        <v>01-Feb-18</v>
      </c>
      <c r="D1822" s="1" t="str">
        <f t="shared" si="198"/>
        <v>Thursday</v>
      </c>
      <c r="E1822" s="1" t="str">
        <f t="shared" si="199"/>
        <v>Weekday</v>
      </c>
      <c r="F1822">
        <v>3056</v>
      </c>
      <c r="G1822" t="s">
        <v>25</v>
      </c>
      <c r="H1822" t="s">
        <v>452</v>
      </c>
      <c r="I1822" t="s">
        <v>2</v>
      </c>
      <c r="J1822" t="s">
        <v>3</v>
      </c>
      <c r="K1822" t="s">
        <v>4</v>
      </c>
      <c r="L1822" t="s">
        <v>57</v>
      </c>
      <c r="M1822">
        <v>191</v>
      </c>
      <c r="N1822" t="s">
        <v>65</v>
      </c>
      <c r="O1822" s="2">
        <v>85</v>
      </c>
      <c r="P1822" s="2">
        <v>4</v>
      </c>
      <c r="Q1822" s="2">
        <f t="shared" si="196"/>
        <v>340</v>
      </c>
      <c r="R1822" s="2">
        <v>219.11999520000001</v>
      </c>
      <c r="S1822" s="2">
        <f t="shared" si="200"/>
        <v>120.88000479999999</v>
      </c>
      <c r="T1822" s="2">
        <f t="shared" si="201"/>
        <v>54.779998800000001</v>
      </c>
      <c r="U1822" t="str">
        <f t="shared" si="202"/>
        <v>Feb</v>
      </c>
    </row>
    <row r="1823" spans="1:21" x14ac:dyDescent="0.3">
      <c r="A1823">
        <v>27099</v>
      </c>
      <c r="B1823" s="1">
        <v>43131</v>
      </c>
      <c r="C1823" s="1" t="str">
        <f t="shared" si="197"/>
        <v>31-Jan-18</v>
      </c>
      <c r="D1823" s="1" t="str">
        <f t="shared" si="198"/>
        <v>Wednesday</v>
      </c>
      <c r="E1823" s="1" t="str">
        <f t="shared" si="199"/>
        <v>Weekday</v>
      </c>
      <c r="F1823">
        <v>6489</v>
      </c>
      <c r="G1823" t="s">
        <v>1016</v>
      </c>
      <c r="H1823" t="s">
        <v>30</v>
      </c>
      <c r="I1823" t="s">
        <v>27</v>
      </c>
      <c r="J1823" t="s">
        <v>3</v>
      </c>
      <c r="K1823" t="s">
        <v>4</v>
      </c>
      <c r="L1823" t="s">
        <v>57</v>
      </c>
      <c r="M1823">
        <v>191</v>
      </c>
      <c r="N1823" t="s">
        <v>65</v>
      </c>
      <c r="O1823" s="2">
        <v>85</v>
      </c>
      <c r="P1823" s="2">
        <v>5</v>
      </c>
      <c r="Q1823" s="2">
        <f t="shared" si="196"/>
        <v>425</v>
      </c>
      <c r="R1823" s="2">
        <v>273.89999399999999</v>
      </c>
      <c r="S1823" s="2">
        <f t="shared" si="200"/>
        <v>151.10000600000001</v>
      </c>
      <c r="T1823" s="2">
        <f t="shared" si="201"/>
        <v>54.779998800000001</v>
      </c>
      <c r="U1823" t="str">
        <f t="shared" si="202"/>
        <v>Jan</v>
      </c>
    </row>
    <row r="1824" spans="1:21" x14ac:dyDescent="0.3">
      <c r="A1824">
        <v>27099</v>
      </c>
      <c r="B1824" s="1">
        <v>43131</v>
      </c>
      <c r="C1824" s="1" t="str">
        <f t="shared" si="197"/>
        <v>31-Jan-18</v>
      </c>
      <c r="D1824" s="1" t="str">
        <f t="shared" si="198"/>
        <v>Wednesday</v>
      </c>
      <c r="E1824" s="1" t="str">
        <f t="shared" si="199"/>
        <v>Weekday</v>
      </c>
      <c r="F1824">
        <v>6489</v>
      </c>
      <c r="G1824" t="s">
        <v>1016</v>
      </c>
      <c r="H1824" t="s">
        <v>30</v>
      </c>
      <c r="I1824" t="s">
        <v>27</v>
      </c>
      <c r="J1824" t="s">
        <v>3</v>
      </c>
      <c r="K1824" t="s">
        <v>4</v>
      </c>
      <c r="L1824" t="s">
        <v>293</v>
      </c>
      <c r="M1824">
        <v>917</v>
      </c>
      <c r="N1824" t="s">
        <v>294</v>
      </c>
      <c r="O1824" s="2">
        <v>26.95</v>
      </c>
      <c r="P1824" s="2">
        <v>3</v>
      </c>
      <c r="Q1824" s="2">
        <f t="shared" si="196"/>
        <v>80.849999999999994</v>
      </c>
      <c r="R1824" s="2">
        <v>56.070001589999997</v>
      </c>
      <c r="S1824" s="2">
        <f t="shared" si="200"/>
        <v>24.779998409999997</v>
      </c>
      <c r="T1824" s="2">
        <f t="shared" si="201"/>
        <v>18.690000529999999</v>
      </c>
      <c r="U1824" t="str">
        <f t="shared" si="202"/>
        <v>Jan</v>
      </c>
    </row>
    <row r="1825" spans="1:21" x14ac:dyDescent="0.3">
      <c r="A1825">
        <v>41676</v>
      </c>
      <c r="B1825" s="1">
        <v>43131</v>
      </c>
      <c r="C1825" s="1" t="str">
        <f t="shared" si="197"/>
        <v>31-Jan-18</v>
      </c>
      <c r="D1825" s="1" t="str">
        <f t="shared" si="198"/>
        <v>Wednesday</v>
      </c>
      <c r="E1825" s="1" t="str">
        <f t="shared" si="199"/>
        <v>Weekday</v>
      </c>
      <c r="F1825">
        <v>11372</v>
      </c>
      <c r="G1825" t="s">
        <v>453</v>
      </c>
      <c r="H1825" t="s">
        <v>166</v>
      </c>
      <c r="I1825" t="s">
        <v>2</v>
      </c>
      <c r="J1825" t="s">
        <v>3</v>
      </c>
      <c r="K1825" t="s">
        <v>4</v>
      </c>
      <c r="L1825" t="s">
        <v>9</v>
      </c>
      <c r="M1825">
        <v>403</v>
      </c>
      <c r="N1825" t="s">
        <v>10</v>
      </c>
      <c r="O1825" s="2">
        <v>133.37</v>
      </c>
      <c r="P1825" s="2">
        <v>1</v>
      </c>
      <c r="Q1825" s="2">
        <f t="shared" si="196"/>
        <v>133.37</v>
      </c>
      <c r="R1825" s="2">
        <v>84.590000149999995</v>
      </c>
      <c r="S1825" s="2">
        <f t="shared" si="200"/>
        <v>48.77999985000001</v>
      </c>
      <c r="T1825" s="2">
        <f t="shared" si="201"/>
        <v>84.590000149999995</v>
      </c>
      <c r="U1825" t="str">
        <f t="shared" si="202"/>
        <v>Jan</v>
      </c>
    </row>
    <row r="1826" spans="1:21" x14ac:dyDescent="0.3">
      <c r="A1826">
        <v>41686</v>
      </c>
      <c r="B1826" s="1">
        <v>43131</v>
      </c>
      <c r="C1826" s="1" t="str">
        <f t="shared" si="197"/>
        <v>31-Jan-18</v>
      </c>
      <c r="D1826" s="1" t="str">
        <f t="shared" si="198"/>
        <v>Wednesday</v>
      </c>
      <c r="E1826" s="1" t="str">
        <f t="shared" si="199"/>
        <v>Weekday</v>
      </c>
      <c r="F1826">
        <v>7884</v>
      </c>
      <c r="G1826" t="s">
        <v>7</v>
      </c>
      <c r="H1826" t="s">
        <v>898</v>
      </c>
      <c r="I1826" t="s">
        <v>2</v>
      </c>
      <c r="J1826" t="s">
        <v>3</v>
      </c>
      <c r="K1826" t="s">
        <v>4</v>
      </c>
      <c r="L1826" t="s">
        <v>9</v>
      </c>
      <c r="M1826">
        <v>403</v>
      </c>
      <c r="N1826" t="s">
        <v>10</v>
      </c>
      <c r="O1826" s="2">
        <v>133.37</v>
      </c>
      <c r="P1826" s="2">
        <v>1</v>
      </c>
      <c r="Q1826" s="2">
        <f t="shared" si="196"/>
        <v>133.37</v>
      </c>
      <c r="R1826" s="2">
        <v>84.590000149999995</v>
      </c>
      <c r="S1826" s="2">
        <f t="shared" si="200"/>
        <v>48.77999985000001</v>
      </c>
      <c r="T1826" s="2">
        <f t="shared" si="201"/>
        <v>84.590000149999995</v>
      </c>
      <c r="U1826" t="str">
        <f t="shared" si="202"/>
        <v>Jan</v>
      </c>
    </row>
    <row r="1827" spans="1:21" x14ac:dyDescent="0.3">
      <c r="A1827">
        <v>31211</v>
      </c>
      <c r="B1827" s="1">
        <v>43131</v>
      </c>
      <c r="C1827" s="1" t="str">
        <f t="shared" si="197"/>
        <v>31-Jan-18</v>
      </c>
      <c r="D1827" s="1" t="str">
        <f t="shared" si="198"/>
        <v>Wednesday</v>
      </c>
      <c r="E1827" s="1" t="str">
        <f t="shared" si="199"/>
        <v>Weekday</v>
      </c>
      <c r="F1827">
        <v>4402</v>
      </c>
      <c r="G1827" t="s">
        <v>7</v>
      </c>
      <c r="H1827" t="s">
        <v>173</v>
      </c>
      <c r="I1827" t="s">
        <v>2</v>
      </c>
      <c r="J1827" t="s">
        <v>3</v>
      </c>
      <c r="K1827" t="s">
        <v>4</v>
      </c>
      <c r="L1827" t="s">
        <v>109</v>
      </c>
      <c r="M1827">
        <v>627</v>
      </c>
      <c r="N1827" t="s">
        <v>6</v>
      </c>
      <c r="O1827" s="2">
        <v>165</v>
      </c>
      <c r="P1827" s="2">
        <v>2</v>
      </c>
      <c r="Q1827" s="2">
        <f t="shared" si="196"/>
        <v>330</v>
      </c>
      <c r="R1827" s="2">
        <v>245.4600068</v>
      </c>
      <c r="S1827" s="2">
        <f t="shared" si="200"/>
        <v>84.539993199999998</v>
      </c>
      <c r="T1827" s="2">
        <f t="shared" si="201"/>
        <v>122.7300034</v>
      </c>
      <c r="U1827" t="str">
        <f t="shared" si="202"/>
        <v>Jan</v>
      </c>
    </row>
    <row r="1828" spans="1:21" x14ac:dyDescent="0.3">
      <c r="A1828">
        <v>64274</v>
      </c>
      <c r="B1828" s="1">
        <v>43131</v>
      </c>
      <c r="C1828" s="1" t="str">
        <f t="shared" si="197"/>
        <v>31-Jan-18</v>
      </c>
      <c r="D1828" s="1" t="str">
        <f t="shared" si="198"/>
        <v>Wednesday</v>
      </c>
      <c r="E1828" s="1" t="str">
        <f t="shared" si="199"/>
        <v>Weekday</v>
      </c>
      <c r="F1828">
        <v>12019</v>
      </c>
      <c r="G1828" t="s">
        <v>591</v>
      </c>
      <c r="H1828" t="s">
        <v>34</v>
      </c>
      <c r="I1828" t="s">
        <v>2</v>
      </c>
      <c r="J1828" t="s">
        <v>3</v>
      </c>
      <c r="K1828" t="s">
        <v>4</v>
      </c>
      <c r="L1828" t="s">
        <v>57</v>
      </c>
      <c r="M1828">
        <v>191</v>
      </c>
      <c r="N1828" t="s">
        <v>65</v>
      </c>
      <c r="O1828" s="2">
        <v>85</v>
      </c>
      <c r="P1828" s="2">
        <v>4</v>
      </c>
      <c r="Q1828" s="2">
        <f t="shared" si="196"/>
        <v>340</v>
      </c>
      <c r="R1828" s="2">
        <v>219.11999520000001</v>
      </c>
      <c r="S1828" s="2">
        <f t="shared" si="200"/>
        <v>120.88000479999999</v>
      </c>
      <c r="T1828" s="2">
        <f t="shared" si="201"/>
        <v>54.779998800000001</v>
      </c>
      <c r="U1828" t="str">
        <f t="shared" si="202"/>
        <v>Jan</v>
      </c>
    </row>
    <row r="1829" spans="1:21" x14ac:dyDescent="0.3">
      <c r="A1829">
        <v>41718</v>
      </c>
      <c r="B1829" s="1">
        <v>43131</v>
      </c>
      <c r="C1829" s="1" t="str">
        <f t="shared" si="197"/>
        <v>31-Jan-18</v>
      </c>
      <c r="D1829" s="1" t="str">
        <f t="shared" si="198"/>
        <v>Wednesday</v>
      </c>
      <c r="E1829" s="1" t="str">
        <f t="shared" si="199"/>
        <v>Weekday</v>
      </c>
      <c r="F1829">
        <v>7492</v>
      </c>
      <c r="G1829" t="s">
        <v>7</v>
      </c>
      <c r="H1829" t="s">
        <v>161</v>
      </c>
      <c r="I1829" t="s">
        <v>2</v>
      </c>
      <c r="J1829" t="s">
        <v>3</v>
      </c>
      <c r="K1829" t="s">
        <v>4</v>
      </c>
      <c r="L1829" t="s">
        <v>42</v>
      </c>
      <c r="M1829">
        <v>365</v>
      </c>
      <c r="N1829" t="s">
        <v>10</v>
      </c>
      <c r="O1829" s="2">
        <v>94.75</v>
      </c>
      <c r="P1829" s="2">
        <v>5</v>
      </c>
      <c r="Q1829" s="2">
        <f t="shared" si="196"/>
        <v>473.75</v>
      </c>
      <c r="R1829" s="2">
        <v>152.8499985</v>
      </c>
      <c r="S1829" s="2">
        <f t="shared" si="200"/>
        <v>320.90000150000003</v>
      </c>
      <c r="T1829" s="2">
        <f t="shared" si="201"/>
        <v>30.5699997</v>
      </c>
      <c r="U1829" t="str">
        <f t="shared" si="202"/>
        <v>Jan</v>
      </c>
    </row>
    <row r="1830" spans="1:21" x14ac:dyDescent="0.3">
      <c r="A1830">
        <v>41612</v>
      </c>
      <c r="B1830" s="1">
        <v>43130</v>
      </c>
      <c r="C1830" s="1" t="str">
        <f t="shared" si="197"/>
        <v>30-Jan-18</v>
      </c>
      <c r="D1830" s="1" t="str">
        <f t="shared" si="198"/>
        <v>Tuesday</v>
      </c>
      <c r="E1830" s="1" t="str">
        <f t="shared" si="199"/>
        <v>Weekday</v>
      </c>
      <c r="F1830">
        <v>1222</v>
      </c>
      <c r="G1830" t="s">
        <v>231</v>
      </c>
      <c r="H1830" t="s">
        <v>30</v>
      </c>
      <c r="I1830" t="s">
        <v>27</v>
      </c>
      <c r="J1830" t="s">
        <v>28</v>
      </c>
      <c r="K1830" t="s">
        <v>44</v>
      </c>
      <c r="L1830" t="s">
        <v>57</v>
      </c>
      <c r="M1830">
        <v>191</v>
      </c>
      <c r="N1830" t="s">
        <v>65</v>
      </c>
      <c r="O1830" s="2">
        <v>85</v>
      </c>
      <c r="P1830" s="2">
        <v>5</v>
      </c>
      <c r="Q1830" s="2">
        <f t="shared" si="196"/>
        <v>425</v>
      </c>
      <c r="R1830" s="2">
        <v>273.89999399999999</v>
      </c>
      <c r="S1830" s="2">
        <f t="shared" si="200"/>
        <v>151.10000600000001</v>
      </c>
      <c r="T1830" s="2">
        <f t="shared" si="201"/>
        <v>54.779998800000001</v>
      </c>
      <c r="U1830" t="str">
        <f t="shared" si="202"/>
        <v>Jan</v>
      </c>
    </row>
    <row r="1831" spans="1:21" x14ac:dyDescent="0.3">
      <c r="A1831">
        <v>13343</v>
      </c>
      <c r="B1831" s="1">
        <v>43130</v>
      </c>
      <c r="C1831" s="1" t="str">
        <f t="shared" si="197"/>
        <v>30-Jan-18</v>
      </c>
      <c r="D1831" s="1" t="str">
        <f t="shared" si="198"/>
        <v>Tuesday</v>
      </c>
      <c r="E1831" s="1" t="str">
        <f t="shared" si="199"/>
        <v>Weekday</v>
      </c>
      <c r="F1831">
        <v>9726</v>
      </c>
      <c r="G1831" t="s">
        <v>7</v>
      </c>
      <c r="H1831" t="s">
        <v>30</v>
      </c>
      <c r="I1831" t="s">
        <v>27</v>
      </c>
      <c r="J1831" t="s">
        <v>28</v>
      </c>
      <c r="K1831" t="s">
        <v>4</v>
      </c>
      <c r="L1831" t="s">
        <v>9</v>
      </c>
      <c r="M1831">
        <v>403</v>
      </c>
      <c r="N1831" t="s">
        <v>10</v>
      </c>
      <c r="O1831" s="2">
        <v>133.37</v>
      </c>
      <c r="P1831" s="2">
        <v>1</v>
      </c>
      <c r="Q1831" s="2">
        <f t="shared" si="196"/>
        <v>133.37</v>
      </c>
      <c r="R1831" s="2">
        <v>84.590000149999995</v>
      </c>
      <c r="S1831" s="2">
        <f t="shared" si="200"/>
        <v>48.77999985000001</v>
      </c>
      <c r="T1831" s="2">
        <f t="shared" si="201"/>
        <v>84.590000149999995</v>
      </c>
      <c r="U1831" t="str">
        <f t="shared" si="202"/>
        <v>Jan</v>
      </c>
    </row>
    <row r="1832" spans="1:21" x14ac:dyDescent="0.3">
      <c r="A1832">
        <v>41640</v>
      </c>
      <c r="B1832" s="1">
        <v>43130</v>
      </c>
      <c r="C1832" s="1" t="str">
        <f t="shared" si="197"/>
        <v>30-Jan-18</v>
      </c>
      <c r="D1832" s="1" t="str">
        <f t="shared" si="198"/>
        <v>Tuesday</v>
      </c>
      <c r="E1832" s="1" t="str">
        <f t="shared" si="199"/>
        <v>Weekday</v>
      </c>
      <c r="F1832">
        <v>9189</v>
      </c>
      <c r="G1832" t="s">
        <v>7</v>
      </c>
      <c r="H1832" t="s">
        <v>84</v>
      </c>
      <c r="I1832" t="s">
        <v>27</v>
      </c>
      <c r="J1832" t="s">
        <v>3</v>
      </c>
      <c r="K1832" t="s">
        <v>4</v>
      </c>
      <c r="L1832" t="s">
        <v>9</v>
      </c>
      <c r="M1832">
        <v>403</v>
      </c>
      <c r="N1832" t="s">
        <v>10</v>
      </c>
      <c r="O1832" s="2">
        <v>133.37</v>
      </c>
      <c r="P1832" s="2">
        <v>1</v>
      </c>
      <c r="Q1832" s="2">
        <f t="shared" si="196"/>
        <v>133.37</v>
      </c>
      <c r="R1832" s="2">
        <v>84.590000149999995</v>
      </c>
      <c r="S1832" s="2">
        <f t="shared" si="200"/>
        <v>48.77999985000001</v>
      </c>
      <c r="T1832" s="2">
        <f t="shared" si="201"/>
        <v>84.590000149999995</v>
      </c>
      <c r="U1832" t="str">
        <f t="shared" si="202"/>
        <v>Jan</v>
      </c>
    </row>
    <row r="1833" spans="1:21" x14ac:dyDescent="0.3">
      <c r="A1833">
        <v>31115</v>
      </c>
      <c r="B1833" s="1">
        <v>43130</v>
      </c>
      <c r="C1833" s="1" t="str">
        <f t="shared" si="197"/>
        <v>30-Jan-18</v>
      </c>
      <c r="D1833" s="1" t="str">
        <f t="shared" si="198"/>
        <v>Tuesday</v>
      </c>
      <c r="E1833" s="1" t="str">
        <f t="shared" si="199"/>
        <v>Weekday</v>
      </c>
      <c r="F1833">
        <v>639</v>
      </c>
      <c r="G1833" t="s">
        <v>998</v>
      </c>
      <c r="H1833" t="s">
        <v>30</v>
      </c>
      <c r="I1833" t="s">
        <v>27</v>
      </c>
      <c r="J1833" t="s">
        <v>3</v>
      </c>
      <c r="K1833" t="s">
        <v>4</v>
      </c>
      <c r="L1833" t="s">
        <v>57</v>
      </c>
      <c r="M1833">
        <v>191</v>
      </c>
      <c r="N1833" t="s">
        <v>65</v>
      </c>
      <c r="O1833" s="2">
        <v>85</v>
      </c>
      <c r="P1833" s="2">
        <v>5</v>
      </c>
      <c r="Q1833" s="2">
        <f t="shared" si="196"/>
        <v>425</v>
      </c>
      <c r="R1833" s="2">
        <v>273.89999399999999</v>
      </c>
      <c r="S1833" s="2">
        <f t="shared" si="200"/>
        <v>151.10000600000001</v>
      </c>
      <c r="T1833" s="2">
        <f t="shared" si="201"/>
        <v>54.779998800000001</v>
      </c>
      <c r="U1833" t="str">
        <f t="shared" si="202"/>
        <v>Jan</v>
      </c>
    </row>
    <row r="1834" spans="1:21" x14ac:dyDescent="0.3">
      <c r="A1834">
        <v>46062</v>
      </c>
      <c r="B1834" s="1">
        <v>43130</v>
      </c>
      <c r="C1834" s="1" t="str">
        <f t="shared" si="197"/>
        <v>30-Jan-18</v>
      </c>
      <c r="D1834" s="1" t="str">
        <f t="shared" si="198"/>
        <v>Tuesday</v>
      </c>
      <c r="E1834" s="1" t="str">
        <f t="shared" si="199"/>
        <v>Weekday</v>
      </c>
      <c r="F1834">
        <v>12288</v>
      </c>
      <c r="G1834" t="s">
        <v>7</v>
      </c>
      <c r="H1834" t="s">
        <v>592</v>
      </c>
      <c r="I1834" t="s">
        <v>2</v>
      </c>
      <c r="J1834" t="s">
        <v>3</v>
      </c>
      <c r="K1834" t="s">
        <v>4</v>
      </c>
      <c r="L1834" t="s">
        <v>42</v>
      </c>
      <c r="M1834">
        <v>365</v>
      </c>
      <c r="N1834" t="s">
        <v>10</v>
      </c>
      <c r="O1834" s="2">
        <v>94.75</v>
      </c>
      <c r="P1834" s="2">
        <v>4</v>
      </c>
      <c r="Q1834" s="2">
        <f t="shared" si="196"/>
        <v>379</v>
      </c>
      <c r="R1834" s="2">
        <v>122.2799988</v>
      </c>
      <c r="S1834" s="2">
        <f t="shared" si="200"/>
        <v>256.72000120000001</v>
      </c>
      <c r="T1834" s="2">
        <f t="shared" si="201"/>
        <v>30.5699997</v>
      </c>
      <c r="U1834" t="str">
        <f t="shared" si="202"/>
        <v>Jan</v>
      </c>
    </row>
    <row r="1835" spans="1:21" x14ac:dyDescent="0.3">
      <c r="A1835">
        <v>27007</v>
      </c>
      <c r="B1835" s="1">
        <v>43130</v>
      </c>
      <c r="C1835" s="1" t="str">
        <f t="shared" si="197"/>
        <v>30-Jan-18</v>
      </c>
      <c r="D1835" s="1" t="str">
        <f t="shared" si="198"/>
        <v>Tuesday</v>
      </c>
      <c r="E1835" s="1" t="str">
        <f t="shared" si="199"/>
        <v>Weekday</v>
      </c>
      <c r="F1835">
        <v>3815</v>
      </c>
      <c r="G1835" t="s">
        <v>913</v>
      </c>
      <c r="H1835" t="s">
        <v>914</v>
      </c>
      <c r="I1835" t="s">
        <v>2</v>
      </c>
      <c r="J1835" t="s">
        <v>3</v>
      </c>
      <c r="K1835" t="s">
        <v>4</v>
      </c>
      <c r="L1835" t="s">
        <v>5</v>
      </c>
      <c r="M1835">
        <v>810</v>
      </c>
      <c r="N1835" t="s">
        <v>6</v>
      </c>
      <c r="O1835" s="2">
        <v>18.989999999999998</v>
      </c>
      <c r="P1835" s="2">
        <v>2</v>
      </c>
      <c r="Q1835" s="2">
        <f t="shared" si="196"/>
        <v>37.979999999999997</v>
      </c>
      <c r="R1835" s="2">
        <v>21.020000459999999</v>
      </c>
      <c r="S1835" s="2">
        <f t="shared" si="200"/>
        <v>16.959999539999998</v>
      </c>
      <c r="T1835" s="2">
        <f t="shared" si="201"/>
        <v>10.510000229999999</v>
      </c>
      <c r="U1835" t="str">
        <f t="shared" si="202"/>
        <v>Jan</v>
      </c>
    </row>
    <row r="1836" spans="1:21" x14ac:dyDescent="0.3">
      <c r="A1836">
        <v>41623</v>
      </c>
      <c r="B1836" s="1">
        <v>43130</v>
      </c>
      <c r="C1836" s="1" t="str">
        <f t="shared" si="197"/>
        <v>30-Jan-18</v>
      </c>
      <c r="D1836" s="1" t="str">
        <f t="shared" si="198"/>
        <v>Tuesday</v>
      </c>
      <c r="E1836" s="1" t="str">
        <f t="shared" si="199"/>
        <v>Weekday</v>
      </c>
      <c r="F1836">
        <v>12253</v>
      </c>
      <c r="G1836" t="s">
        <v>1017</v>
      </c>
      <c r="H1836" t="s">
        <v>273</v>
      </c>
      <c r="I1836" t="s">
        <v>2</v>
      </c>
      <c r="J1836" t="s">
        <v>3</v>
      </c>
      <c r="K1836" t="s">
        <v>4</v>
      </c>
      <c r="L1836" t="s">
        <v>109</v>
      </c>
      <c r="M1836">
        <v>627</v>
      </c>
      <c r="N1836" t="s">
        <v>6</v>
      </c>
      <c r="O1836" s="2">
        <v>165</v>
      </c>
      <c r="P1836" s="2">
        <v>3</v>
      </c>
      <c r="Q1836" s="2">
        <f t="shared" si="196"/>
        <v>495</v>
      </c>
      <c r="R1836" s="2">
        <v>368.19001020000002</v>
      </c>
      <c r="S1836" s="2">
        <f t="shared" si="200"/>
        <v>126.80998979999998</v>
      </c>
      <c r="T1836" s="2">
        <f t="shared" si="201"/>
        <v>122.7300034</v>
      </c>
      <c r="U1836" t="str">
        <f t="shared" si="202"/>
        <v>Jan</v>
      </c>
    </row>
    <row r="1837" spans="1:21" x14ac:dyDescent="0.3">
      <c r="A1837">
        <v>41591</v>
      </c>
      <c r="B1837" s="1">
        <v>43130</v>
      </c>
      <c r="C1837" s="1" t="str">
        <f t="shared" si="197"/>
        <v>30-Jan-18</v>
      </c>
      <c r="D1837" s="1" t="str">
        <f t="shared" si="198"/>
        <v>Tuesday</v>
      </c>
      <c r="E1837" s="1" t="str">
        <f t="shared" si="199"/>
        <v>Weekday</v>
      </c>
      <c r="F1837">
        <v>10699</v>
      </c>
      <c r="G1837" t="s">
        <v>373</v>
      </c>
      <c r="H1837" t="s">
        <v>852</v>
      </c>
      <c r="I1837" t="s">
        <v>2</v>
      </c>
      <c r="J1837" t="s">
        <v>3</v>
      </c>
      <c r="K1837" t="s">
        <v>4</v>
      </c>
      <c r="L1837" t="s">
        <v>42</v>
      </c>
      <c r="M1837">
        <v>365</v>
      </c>
      <c r="N1837" t="s">
        <v>10</v>
      </c>
      <c r="O1837" s="2">
        <v>94.75</v>
      </c>
      <c r="P1837" s="2">
        <v>5</v>
      </c>
      <c r="Q1837" s="2">
        <f t="shared" si="196"/>
        <v>473.75</v>
      </c>
      <c r="R1837" s="2">
        <v>152.8499985</v>
      </c>
      <c r="S1837" s="2">
        <f t="shared" si="200"/>
        <v>320.90000150000003</v>
      </c>
      <c r="T1837" s="2">
        <f t="shared" si="201"/>
        <v>30.5699997</v>
      </c>
      <c r="U1837" t="str">
        <f t="shared" si="202"/>
        <v>Jan</v>
      </c>
    </row>
    <row r="1838" spans="1:21" x14ac:dyDescent="0.3">
      <c r="A1838">
        <v>31169</v>
      </c>
      <c r="B1838" s="1">
        <v>43130</v>
      </c>
      <c r="C1838" s="1" t="str">
        <f t="shared" si="197"/>
        <v>30-Jan-18</v>
      </c>
      <c r="D1838" s="1" t="str">
        <f t="shared" si="198"/>
        <v>Tuesday</v>
      </c>
      <c r="E1838" s="1" t="str">
        <f t="shared" si="199"/>
        <v>Weekday</v>
      </c>
      <c r="F1838">
        <v>1293</v>
      </c>
      <c r="G1838" t="s">
        <v>907</v>
      </c>
      <c r="H1838" t="s">
        <v>1018</v>
      </c>
      <c r="I1838" t="s">
        <v>2</v>
      </c>
      <c r="J1838" t="s">
        <v>3</v>
      </c>
      <c r="K1838" t="s">
        <v>4</v>
      </c>
      <c r="L1838" t="s">
        <v>9</v>
      </c>
      <c r="M1838">
        <v>403</v>
      </c>
      <c r="N1838" t="s">
        <v>10</v>
      </c>
      <c r="O1838" s="2">
        <v>133.37</v>
      </c>
      <c r="P1838" s="2">
        <v>1</v>
      </c>
      <c r="Q1838" s="2">
        <f t="shared" si="196"/>
        <v>133.37</v>
      </c>
      <c r="R1838" s="2">
        <v>84.590000149999995</v>
      </c>
      <c r="S1838" s="2">
        <f t="shared" si="200"/>
        <v>48.77999985000001</v>
      </c>
      <c r="T1838" s="2">
        <f t="shared" si="201"/>
        <v>84.590000149999995</v>
      </c>
      <c r="U1838" t="str">
        <f t="shared" si="202"/>
        <v>Jan</v>
      </c>
    </row>
    <row r="1839" spans="1:21" x14ac:dyDescent="0.3">
      <c r="A1839">
        <v>31169</v>
      </c>
      <c r="B1839" s="1">
        <v>43130</v>
      </c>
      <c r="C1839" s="1" t="str">
        <f t="shared" si="197"/>
        <v>30-Jan-18</v>
      </c>
      <c r="D1839" s="1" t="str">
        <f t="shared" si="198"/>
        <v>Tuesday</v>
      </c>
      <c r="E1839" s="1" t="str">
        <f t="shared" si="199"/>
        <v>Weekday</v>
      </c>
      <c r="F1839">
        <v>1293</v>
      </c>
      <c r="G1839" t="s">
        <v>907</v>
      </c>
      <c r="H1839" t="s">
        <v>1018</v>
      </c>
      <c r="I1839" t="s">
        <v>2</v>
      </c>
      <c r="J1839" t="s">
        <v>3</v>
      </c>
      <c r="K1839" t="s">
        <v>4</v>
      </c>
      <c r="L1839" t="s">
        <v>9</v>
      </c>
      <c r="M1839">
        <v>403</v>
      </c>
      <c r="N1839" t="s">
        <v>10</v>
      </c>
      <c r="O1839" s="2">
        <v>133.37</v>
      </c>
      <c r="P1839" s="2">
        <v>1</v>
      </c>
      <c r="Q1839" s="2">
        <f t="shared" si="196"/>
        <v>133.37</v>
      </c>
      <c r="R1839" s="2">
        <v>84.590000149999995</v>
      </c>
      <c r="S1839" s="2">
        <f t="shared" si="200"/>
        <v>48.77999985000001</v>
      </c>
      <c r="T1839" s="2">
        <f t="shared" si="201"/>
        <v>84.590000149999995</v>
      </c>
      <c r="U1839" t="str">
        <f t="shared" si="202"/>
        <v>Jan</v>
      </c>
    </row>
    <row r="1840" spans="1:21" x14ac:dyDescent="0.3">
      <c r="A1840">
        <v>41590</v>
      </c>
      <c r="B1840" s="1">
        <v>43130</v>
      </c>
      <c r="C1840" s="1" t="str">
        <f t="shared" si="197"/>
        <v>30-Jan-18</v>
      </c>
      <c r="D1840" s="1" t="str">
        <f t="shared" si="198"/>
        <v>Tuesday</v>
      </c>
      <c r="E1840" s="1" t="str">
        <f t="shared" si="199"/>
        <v>Weekday</v>
      </c>
      <c r="F1840">
        <v>125</v>
      </c>
      <c r="G1840" t="s">
        <v>359</v>
      </c>
      <c r="H1840" t="s">
        <v>8</v>
      </c>
      <c r="I1840" t="s">
        <v>2</v>
      </c>
      <c r="J1840" t="s">
        <v>3</v>
      </c>
      <c r="K1840" t="s">
        <v>4</v>
      </c>
      <c r="L1840" t="s">
        <v>57</v>
      </c>
      <c r="M1840">
        <v>191</v>
      </c>
      <c r="N1840" t="s">
        <v>65</v>
      </c>
      <c r="O1840" s="2">
        <v>85</v>
      </c>
      <c r="P1840" s="2">
        <v>4</v>
      </c>
      <c r="Q1840" s="2">
        <f t="shared" si="196"/>
        <v>340</v>
      </c>
      <c r="R1840" s="2">
        <v>219.11999520000001</v>
      </c>
      <c r="S1840" s="2">
        <f t="shared" si="200"/>
        <v>120.88000479999999</v>
      </c>
      <c r="T1840" s="2">
        <f t="shared" si="201"/>
        <v>54.779998800000001</v>
      </c>
      <c r="U1840" t="str">
        <f t="shared" si="202"/>
        <v>Jan</v>
      </c>
    </row>
    <row r="1841" spans="1:21" x14ac:dyDescent="0.3">
      <c r="A1841">
        <v>41590</v>
      </c>
      <c r="B1841" s="1">
        <v>43130</v>
      </c>
      <c r="C1841" s="1" t="str">
        <f t="shared" si="197"/>
        <v>30-Jan-18</v>
      </c>
      <c r="D1841" s="1" t="str">
        <f t="shared" si="198"/>
        <v>Tuesday</v>
      </c>
      <c r="E1841" s="1" t="str">
        <f t="shared" si="199"/>
        <v>Weekday</v>
      </c>
      <c r="F1841">
        <v>125</v>
      </c>
      <c r="G1841" t="s">
        <v>359</v>
      </c>
      <c r="H1841" t="s">
        <v>8</v>
      </c>
      <c r="I1841" t="s">
        <v>2</v>
      </c>
      <c r="J1841" t="s">
        <v>3</v>
      </c>
      <c r="K1841" t="s">
        <v>4</v>
      </c>
      <c r="L1841" t="s">
        <v>870</v>
      </c>
      <c r="M1841">
        <v>821</v>
      </c>
      <c r="N1841" t="s">
        <v>6</v>
      </c>
      <c r="O1841" s="2">
        <v>64.989999999999995</v>
      </c>
      <c r="P1841" s="2">
        <v>4</v>
      </c>
      <c r="Q1841" s="2">
        <f t="shared" si="196"/>
        <v>259.95999999999998</v>
      </c>
      <c r="R1841" s="2">
        <v>151.72000123999999</v>
      </c>
      <c r="S1841" s="2">
        <f t="shared" si="200"/>
        <v>108.23999875999999</v>
      </c>
      <c r="T1841" s="2">
        <f t="shared" si="201"/>
        <v>37.930000309999997</v>
      </c>
      <c r="U1841" t="str">
        <f t="shared" si="202"/>
        <v>Jan</v>
      </c>
    </row>
    <row r="1842" spans="1:21" x14ac:dyDescent="0.3">
      <c r="A1842">
        <v>41608</v>
      </c>
      <c r="B1842" s="1">
        <v>43130</v>
      </c>
      <c r="C1842" s="1" t="str">
        <f t="shared" si="197"/>
        <v>30-Jan-18</v>
      </c>
      <c r="D1842" s="1" t="str">
        <f t="shared" si="198"/>
        <v>Tuesday</v>
      </c>
      <c r="E1842" s="1" t="str">
        <f t="shared" si="199"/>
        <v>Weekday</v>
      </c>
      <c r="F1842">
        <v>2454</v>
      </c>
      <c r="G1842" t="s">
        <v>1019</v>
      </c>
      <c r="H1842" t="s">
        <v>1020</v>
      </c>
      <c r="I1842" t="s">
        <v>2</v>
      </c>
      <c r="J1842" t="s">
        <v>3</v>
      </c>
      <c r="K1842" t="s">
        <v>4</v>
      </c>
      <c r="L1842" t="s">
        <v>9</v>
      </c>
      <c r="M1842">
        <v>403</v>
      </c>
      <c r="N1842" t="s">
        <v>10</v>
      </c>
      <c r="O1842" s="2">
        <v>133.37</v>
      </c>
      <c r="P1842" s="2">
        <v>1</v>
      </c>
      <c r="Q1842" s="2">
        <f t="shared" si="196"/>
        <v>133.37</v>
      </c>
      <c r="R1842" s="2">
        <v>84.590000149999995</v>
      </c>
      <c r="S1842" s="2">
        <f t="shared" si="200"/>
        <v>48.77999985000001</v>
      </c>
      <c r="T1842" s="2">
        <f t="shared" si="201"/>
        <v>84.590000149999995</v>
      </c>
      <c r="U1842" t="str">
        <f t="shared" si="202"/>
        <v>Jan</v>
      </c>
    </row>
    <row r="1843" spans="1:21" x14ac:dyDescent="0.3">
      <c r="A1843">
        <v>18593</v>
      </c>
      <c r="B1843" s="1">
        <v>43129</v>
      </c>
      <c r="C1843" s="1" t="str">
        <f t="shared" si="197"/>
        <v>29-Jan-18</v>
      </c>
      <c r="D1843" s="1" t="str">
        <f t="shared" si="198"/>
        <v>Monday</v>
      </c>
      <c r="E1843" s="1" t="str">
        <f t="shared" si="199"/>
        <v>Weekday</v>
      </c>
      <c r="F1843">
        <v>1275</v>
      </c>
      <c r="G1843" t="s">
        <v>7</v>
      </c>
      <c r="H1843" t="s">
        <v>30</v>
      </c>
      <c r="I1843" t="s">
        <v>27</v>
      </c>
      <c r="J1843" t="s">
        <v>28</v>
      </c>
      <c r="K1843" t="s">
        <v>4</v>
      </c>
      <c r="L1843" t="s">
        <v>9</v>
      </c>
      <c r="M1843">
        <v>403</v>
      </c>
      <c r="N1843" t="s">
        <v>10</v>
      </c>
      <c r="O1843" s="2">
        <v>133.37</v>
      </c>
      <c r="P1843" s="2">
        <v>1</v>
      </c>
      <c r="Q1843" s="2">
        <f t="shared" si="196"/>
        <v>133.37</v>
      </c>
      <c r="R1843" s="2">
        <v>84.590000149999995</v>
      </c>
      <c r="S1843" s="2">
        <f t="shared" si="200"/>
        <v>48.77999985000001</v>
      </c>
      <c r="T1843" s="2">
        <f t="shared" si="201"/>
        <v>84.590000149999995</v>
      </c>
      <c r="U1843" t="str">
        <f t="shared" si="202"/>
        <v>Jan</v>
      </c>
    </row>
    <row r="1844" spans="1:21" x14ac:dyDescent="0.3">
      <c r="A1844">
        <v>43650</v>
      </c>
      <c r="B1844" s="1">
        <v>43129</v>
      </c>
      <c r="C1844" s="1" t="str">
        <f t="shared" si="197"/>
        <v>29-Jan-18</v>
      </c>
      <c r="D1844" s="1" t="str">
        <f t="shared" si="198"/>
        <v>Monday</v>
      </c>
      <c r="E1844" s="1" t="str">
        <f t="shared" si="199"/>
        <v>Weekday</v>
      </c>
      <c r="F1844">
        <v>1738</v>
      </c>
      <c r="G1844" t="s">
        <v>985</v>
      </c>
      <c r="H1844" t="s">
        <v>327</v>
      </c>
      <c r="I1844" t="s">
        <v>2</v>
      </c>
      <c r="J1844" t="s">
        <v>3</v>
      </c>
      <c r="K1844" t="s">
        <v>4</v>
      </c>
      <c r="L1844" t="s">
        <v>99</v>
      </c>
      <c r="M1844">
        <v>235</v>
      </c>
      <c r="N1844" t="s">
        <v>1077</v>
      </c>
      <c r="O1844" s="2">
        <v>34.950000000000003</v>
      </c>
      <c r="P1844" s="2">
        <v>5</v>
      </c>
      <c r="Q1844" s="2">
        <f t="shared" si="196"/>
        <v>174.75</v>
      </c>
      <c r="R1844" s="2">
        <v>95.650005349999986</v>
      </c>
      <c r="S1844" s="2">
        <f t="shared" si="200"/>
        <v>79.099994650000014</v>
      </c>
      <c r="T1844" s="2">
        <f t="shared" si="201"/>
        <v>19.130001069999999</v>
      </c>
      <c r="U1844" t="str">
        <f t="shared" si="202"/>
        <v>Jan</v>
      </c>
    </row>
    <row r="1845" spans="1:21" x14ac:dyDescent="0.3">
      <c r="A1845">
        <v>41494</v>
      </c>
      <c r="B1845" s="1">
        <v>43128</v>
      </c>
      <c r="C1845" s="1" t="str">
        <f t="shared" si="197"/>
        <v>28-Jan-18</v>
      </c>
      <c r="D1845" s="1" t="str">
        <f t="shared" si="198"/>
        <v>Sunday</v>
      </c>
      <c r="E1845" s="1" t="str">
        <f t="shared" si="199"/>
        <v>Weekend</v>
      </c>
      <c r="F1845">
        <v>1173</v>
      </c>
      <c r="G1845" t="s">
        <v>956</v>
      </c>
      <c r="H1845" t="s">
        <v>30</v>
      </c>
      <c r="I1845" t="s">
        <v>27</v>
      </c>
      <c r="J1845" t="s">
        <v>28</v>
      </c>
      <c r="K1845" t="s">
        <v>4</v>
      </c>
      <c r="L1845" t="s">
        <v>42</v>
      </c>
      <c r="M1845">
        <v>365</v>
      </c>
      <c r="N1845" t="s">
        <v>10</v>
      </c>
      <c r="O1845" s="2">
        <v>94.75</v>
      </c>
      <c r="P1845" s="2">
        <v>1</v>
      </c>
      <c r="Q1845" s="2">
        <f t="shared" si="196"/>
        <v>94.75</v>
      </c>
      <c r="R1845" s="2">
        <v>30.5699997</v>
      </c>
      <c r="S1845" s="2">
        <f t="shared" si="200"/>
        <v>64.180000300000003</v>
      </c>
      <c r="T1845" s="2">
        <f t="shared" si="201"/>
        <v>30.5699997</v>
      </c>
      <c r="U1845" t="str">
        <f t="shared" si="202"/>
        <v>Jan</v>
      </c>
    </row>
    <row r="1846" spans="1:21" x14ac:dyDescent="0.3">
      <c r="A1846">
        <v>43576</v>
      </c>
      <c r="B1846" s="1">
        <v>43128</v>
      </c>
      <c r="C1846" s="1" t="str">
        <f t="shared" si="197"/>
        <v>28-Jan-18</v>
      </c>
      <c r="D1846" s="1" t="str">
        <f t="shared" si="198"/>
        <v>Sunday</v>
      </c>
      <c r="E1846" s="1" t="str">
        <f t="shared" si="199"/>
        <v>Weekend</v>
      </c>
      <c r="F1846">
        <v>10311</v>
      </c>
      <c r="G1846" t="s">
        <v>7</v>
      </c>
      <c r="H1846" t="s">
        <v>30</v>
      </c>
      <c r="I1846" t="s">
        <v>27</v>
      </c>
      <c r="J1846" t="s">
        <v>28</v>
      </c>
      <c r="K1846" t="s">
        <v>44</v>
      </c>
      <c r="L1846" t="s">
        <v>57</v>
      </c>
      <c r="M1846">
        <v>191</v>
      </c>
      <c r="N1846" t="s">
        <v>65</v>
      </c>
      <c r="O1846" s="2">
        <v>85</v>
      </c>
      <c r="P1846" s="2">
        <v>5</v>
      </c>
      <c r="Q1846" s="2">
        <f t="shared" si="196"/>
        <v>425</v>
      </c>
      <c r="R1846" s="2">
        <v>273.89999399999999</v>
      </c>
      <c r="S1846" s="2">
        <f t="shared" si="200"/>
        <v>151.10000600000001</v>
      </c>
      <c r="T1846" s="2">
        <f t="shared" si="201"/>
        <v>54.779998800000001</v>
      </c>
      <c r="U1846" t="str">
        <f t="shared" si="202"/>
        <v>Jan</v>
      </c>
    </row>
    <row r="1847" spans="1:21" x14ac:dyDescent="0.3">
      <c r="A1847">
        <v>43576</v>
      </c>
      <c r="B1847" s="1">
        <v>43128</v>
      </c>
      <c r="C1847" s="1" t="str">
        <f t="shared" si="197"/>
        <v>28-Jan-18</v>
      </c>
      <c r="D1847" s="1" t="str">
        <f t="shared" si="198"/>
        <v>Sunday</v>
      </c>
      <c r="E1847" s="1" t="str">
        <f t="shared" si="199"/>
        <v>Weekend</v>
      </c>
      <c r="F1847">
        <v>10311</v>
      </c>
      <c r="G1847" t="s">
        <v>7</v>
      </c>
      <c r="H1847" t="s">
        <v>30</v>
      </c>
      <c r="I1847" t="s">
        <v>27</v>
      </c>
      <c r="J1847" t="s">
        <v>28</v>
      </c>
      <c r="K1847" t="s">
        <v>44</v>
      </c>
      <c r="L1847" t="s">
        <v>293</v>
      </c>
      <c r="M1847">
        <v>917</v>
      </c>
      <c r="N1847" t="s">
        <v>294</v>
      </c>
      <c r="O1847" s="2">
        <v>26.95</v>
      </c>
      <c r="P1847" s="2">
        <v>5</v>
      </c>
      <c r="Q1847" s="2">
        <f t="shared" si="196"/>
        <v>134.75</v>
      </c>
      <c r="R1847" s="2">
        <v>93.450002649999988</v>
      </c>
      <c r="S1847" s="2">
        <f t="shared" si="200"/>
        <v>41.299997350000012</v>
      </c>
      <c r="T1847" s="2">
        <f t="shared" si="201"/>
        <v>18.690000529999999</v>
      </c>
      <c r="U1847" t="str">
        <f t="shared" si="202"/>
        <v>Jan</v>
      </c>
    </row>
    <row r="1848" spans="1:21" x14ac:dyDescent="0.3">
      <c r="A1848">
        <v>26861</v>
      </c>
      <c r="B1848" s="1">
        <v>43128</v>
      </c>
      <c r="C1848" s="1" t="str">
        <f t="shared" si="197"/>
        <v>28-Jan-18</v>
      </c>
      <c r="D1848" s="1" t="str">
        <f t="shared" si="198"/>
        <v>Sunday</v>
      </c>
      <c r="E1848" s="1" t="str">
        <f t="shared" si="199"/>
        <v>Weekend</v>
      </c>
      <c r="F1848">
        <v>7931</v>
      </c>
      <c r="G1848" t="s">
        <v>771</v>
      </c>
      <c r="H1848" t="s">
        <v>1021</v>
      </c>
      <c r="I1848" t="s">
        <v>2</v>
      </c>
      <c r="J1848" t="s">
        <v>3</v>
      </c>
      <c r="K1848" t="s">
        <v>4</v>
      </c>
      <c r="L1848" t="s">
        <v>9</v>
      </c>
      <c r="M1848">
        <v>403</v>
      </c>
      <c r="N1848" t="s">
        <v>10</v>
      </c>
      <c r="O1848" s="2">
        <v>133.37</v>
      </c>
      <c r="P1848" s="2">
        <v>1</v>
      </c>
      <c r="Q1848" s="2">
        <f t="shared" si="196"/>
        <v>133.37</v>
      </c>
      <c r="R1848" s="2">
        <v>84.590000149999995</v>
      </c>
      <c r="S1848" s="2">
        <f t="shared" si="200"/>
        <v>48.77999985000001</v>
      </c>
      <c r="T1848" s="2">
        <f t="shared" si="201"/>
        <v>84.590000149999995</v>
      </c>
      <c r="U1848" t="str">
        <f t="shared" si="202"/>
        <v>Jan</v>
      </c>
    </row>
    <row r="1849" spans="1:21" x14ac:dyDescent="0.3">
      <c r="A1849">
        <v>18617</v>
      </c>
      <c r="B1849" s="1">
        <v>43128</v>
      </c>
      <c r="C1849" s="1" t="str">
        <f t="shared" si="197"/>
        <v>28-Jan-18</v>
      </c>
      <c r="D1849" s="1" t="str">
        <f t="shared" si="198"/>
        <v>Sunday</v>
      </c>
      <c r="E1849" s="1" t="str">
        <f t="shared" si="199"/>
        <v>Weekend</v>
      </c>
      <c r="F1849">
        <v>4044</v>
      </c>
      <c r="G1849" t="s">
        <v>7</v>
      </c>
      <c r="H1849" t="s">
        <v>1022</v>
      </c>
      <c r="I1849" t="s">
        <v>2</v>
      </c>
      <c r="J1849" t="s">
        <v>3</v>
      </c>
      <c r="K1849" t="s">
        <v>4</v>
      </c>
      <c r="L1849" t="s">
        <v>42</v>
      </c>
      <c r="M1849">
        <v>365</v>
      </c>
      <c r="N1849" t="s">
        <v>10</v>
      </c>
      <c r="O1849" s="2">
        <v>94.75</v>
      </c>
      <c r="P1849" s="2">
        <v>4</v>
      </c>
      <c r="Q1849" s="2">
        <f t="shared" si="196"/>
        <v>379</v>
      </c>
      <c r="R1849" s="2">
        <v>122.2799988</v>
      </c>
      <c r="S1849" s="2">
        <f t="shared" si="200"/>
        <v>256.72000120000001</v>
      </c>
      <c r="T1849" s="2">
        <f t="shared" si="201"/>
        <v>30.5699997</v>
      </c>
      <c r="U1849" t="str">
        <f t="shared" si="202"/>
        <v>Jan</v>
      </c>
    </row>
    <row r="1850" spans="1:21" x14ac:dyDescent="0.3">
      <c r="A1850">
        <v>43561</v>
      </c>
      <c r="B1850" s="1">
        <v>43127</v>
      </c>
      <c r="C1850" s="1" t="str">
        <f t="shared" si="197"/>
        <v>27-Jan-18</v>
      </c>
      <c r="D1850" s="1" t="str">
        <f t="shared" si="198"/>
        <v>Saturday</v>
      </c>
      <c r="E1850" s="1" t="str">
        <f t="shared" si="199"/>
        <v>Weekend</v>
      </c>
      <c r="F1850">
        <v>5089</v>
      </c>
      <c r="G1850" t="s">
        <v>389</v>
      </c>
      <c r="H1850" t="s">
        <v>30</v>
      </c>
      <c r="I1850" t="s">
        <v>27</v>
      </c>
      <c r="J1850" t="s">
        <v>28</v>
      </c>
      <c r="K1850" t="s">
        <v>4</v>
      </c>
      <c r="L1850" t="s">
        <v>168</v>
      </c>
      <c r="M1850">
        <v>276</v>
      </c>
      <c r="N1850" t="s">
        <v>65</v>
      </c>
      <c r="O1850" s="2">
        <v>185</v>
      </c>
      <c r="P1850" s="2">
        <v>5</v>
      </c>
      <c r="Q1850" s="2">
        <f t="shared" si="196"/>
        <v>925</v>
      </c>
      <c r="R1850" s="2">
        <v>499.35001375000002</v>
      </c>
      <c r="S1850" s="2">
        <f t="shared" si="200"/>
        <v>425.64998624999998</v>
      </c>
      <c r="T1850" s="2">
        <f t="shared" si="201"/>
        <v>99.870002749999998</v>
      </c>
      <c r="U1850" t="str">
        <f t="shared" si="202"/>
        <v>Jan</v>
      </c>
    </row>
    <row r="1851" spans="1:21" x14ac:dyDescent="0.3">
      <c r="A1851">
        <v>30388</v>
      </c>
      <c r="B1851" s="1">
        <v>43127</v>
      </c>
      <c r="C1851" s="1" t="str">
        <f t="shared" si="197"/>
        <v>27-Jan-18</v>
      </c>
      <c r="D1851" s="1" t="str">
        <f t="shared" si="198"/>
        <v>Saturday</v>
      </c>
      <c r="E1851" s="1" t="str">
        <f t="shared" si="199"/>
        <v>Weekend</v>
      </c>
      <c r="F1851">
        <v>12240</v>
      </c>
      <c r="G1851" t="s">
        <v>91</v>
      </c>
      <c r="H1851" t="s">
        <v>30</v>
      </c>
      <c r="I1851" t="s">
        <v>27</v>
      </c>
      <c r="J1851" t="s">
        <v>28</v>
      </c>
      <c r="K1851" t="s">
        <v>4</v>
      </c>
      <c r="L1851" t="s">
        <v>57</v>
      </c>
      <c r="M1851">
        <v>191</v>
      </c>
      <c r="N1851" t="s">
        <v>65</v>
      </c>
      <c r="O1851" s="2">
        <v>85</v>
      </c>
      <c r="P1851" s="2">
        <v>5</v>
      </c>
      <c r="Q1851" s="2">
        <f t="shared" si="196"/>
        <v>425</v>
      </c>
      <c r="R1851" s="2">
        <v>273.89999399999999</v>
      </c>
      <c r="S1851" s="2">
        <f t="shared" si="200"/>
        <v>151.10000600000001</v>
      </c>
      <c r="T1851" s="2">
        <f t="shared" si="201"/>
        <v>54.779998800000001</v>
      </c>
      <c r="U1851" t="str">
        <f t="shared" si="202"/>
        <v>Jan</v>
      </c>
    </row>
    <row r="1852" spans="1:21" x14ac:dyDescent="0.3">
      <c r="A1852">
        <v>41404</v>
      </c>
      <c r="B1852" s="1">
        <v>43127</v>
      </c>
      <c r="C1852" s="1" t="str">
        <f t="shared" si="197"/>
        <v>27-Jan-18</v>
      </c>
      <c r="D1852" s="1" t="str">
        <f t="shared" si="198"/>
        <v>Saturday</v>
      </c>
      <c r="E1852" s="1" t="str">
        <f t="shared" si="199"/>
        <v>Weekend</v>
      </c>
      <c r="F1852">
        <v>2851</v>
      </c>
      <c r="G1852" t="s">
        <v>62</v>
      </c>
      <c r="H1852" t="s">
        <v>36</v>
      </c>
      <c r="I1852" t="s">
        <v>27</v>
      </c>
      <c r="J1852" t="s">
        <v>3</v>
      </c>
      <c r="K1852" t="s">
        <v>4</v>
      </c>
      <c r="L1852" t="s">
        <v>9</v>
      </c>
      <c r="M1852">
        <v>403</v>
      </c>
      <c r="N1852" t="s">
        <v>10</v>
      </c>
      <c r="O1852" s="2">
        <v>133.37</v>
      </c>
      <c r="P1852" s="2">
        <v>1</v>
      </c>
      <c r="Q1852" s="2">
        <f t="shared" si="196"/>
        <v>133.37</v>
      </c>
      <c r="R1852" s="2">
        <v>84.590000149999995</v>
      </c>
      <c r="S1852" s="2">
        <f t="shared" si="200"/>
        <v>48.77999985000001</v>
      </c>
      <c r="T1852" s="2">
        <f t="shared" si="201"/>
        <v>84.590000149999995</v>
      </c>
      <c r="U1852" t="str">
        <f t="shared" si="202"/>
        <v>Jan</v>
      </c>
    </row>
    <row r="1853" spans="1:21" x14ac:dyDescent="0.3">
      <c r="A1853">
        <v>41404</v>
      </c>
      <c r="B1853" s="1">
        <v>43127</v>
      </c>
      <c r="C1853" s="1" t="str">
        <f t="shared" si="197"/>
        <v>27-Jan-18</v>
      </c>
      <c r="D1853" s="1" t="str">
        <f t="shared" si="198"/>
        <v>Saturday</v>
      </c>
      <c r="E1853" s="1" t="str">
        <f t="shared" si="199"/>
        <v>Weekend</v>
      </c>
      <c r="F1853">
        <v>2851</v>
      </c>
      <c r="G1853" t="s">
        <v>62</v>
      </c>
      <c r="H1853" t="s">
        <v>36</v>
      </c>
      <c r="I1853" t="s">
        <v>27</v>
      </c>
      <c r="J1853" t="s">
        <v>3</v>
      </c>
      <c r="K1853" t="s">
        <v>4</v>
      </c>
      <c r="L1853" t="s">
        <v>31</v>
      </c>
      <c r="M1853">
        <v>957</v>
      </c>
      <c r="N1853" t="s">
        <v>32</v>
      </c>
      <c r="O1853" s="2">
        <v>80</v>
      </c>
      <c r="P1853" s="2">
        <v>1</v>
      </c>
      <c r="Q1853" s="2">
        <f t="shared" si="196"/>
        <v>80</v>
      </c>
      <c r="R1853" s="2">
        <v>47.430000309999997</v>
      </c>
      <c r="S1853" s="2">
        <f t="shared" si="200"/>
        <v>32.569999690000003</v>
      </c>
      <c r="T1853" s="2">
        <f t="shared" si="201"/>
        <v>47.430000309999997</v>
      </c>
      <c r="U1853" t="str">
        <f t="shared" si="202"/>
        <v>Jan</v>
      </c>
    </row>
    <row r="1854" spans="1:21" x14ac:dyDescent="0.3">
      <c r="A1854">
        <v>41442</v>
      </c>
      <c r="B1854" s="1">
        <v>43127</v>
      </c>
      <c r="C1854" s="1" t="str">
        <f t="shared" si="197"/>
        <v>27-Jan-18</v>
      </c>
      <c r="D1854" s="1" t="str">
        <f t="shared" si="198"/>
        <v>Saturday</v>
      </c>
      <c r="E1854" s="1" t="str">
        <f t="shared" si="199"/>
        <v>Weekend</v>
      </c>
      <c r="F1854">
        <v>223</v>
      </c>
      <c r="G1854" t="s">
        <v>7</v>
      </c>
      <c r="H1854" t="s">
        <v>30</v>
      </c>
      <c r="I1854" t="s">
        <v>27</v>
      </c>
      <c r="J1854" t="s">
        <v>3</v>
      </c>
      <c r="K1854" t="s">
        <v>4</v>
      </c>
      <c r="L1854" t="s">
        <v>42</v>
      </c>
      <c r="M1854">
        <v>365</v>
      </c>
      <c r="N1854" t="s">
        <v>10</v>
      </c>
      <c r="O1854" s="2">
        <v>94.75</v>
      </c>
      <c r="P1854" s="2">
        <v>1</v>
      </c>
      <c r="Q1854" s="2">
        <f t="shared" si="196"/>
        <v>94.75</v>
      </c>
      <c r="R1854" s="2">
        <v>30.5699997</v>
      </c>
      <c r="S1854" s="2">
        <f t="shared" si="200"/>
        <v>64.180000300000003</v>
      </c>
      <c r="T1854" s="2">
        <f t="shared" si="201"/>
        <v>30.5699997</v>
      </c>
      <c r="U1854" t="str">
        <f t="shared" si="202"/>
        <v>Jan</v>
      </c>
    </row>
    <row r="1855" spans="1:21" x14ac:dyDescent="0.3">
      <c r="A1855">
        <v>26821</v>
      </c>
      <c r="B1855" s="1">
        <v>43127</v>
      </c>
      <c r="C1855" s="1" t="str">
        <f t="shared" si="197"/>
        <v>27-Jan-18</v>
      </c>
      <c r="D1855" s="1" t="str">
        <f t="shared" si="198"/>
        <v>Saturday</v>
      </c>
      <c r="E1855" s="1" t="str">
        <f t="shared" si="199"/>
        <v>Weekend</v>
      </c>
      <c r="F1855">
        <v>7795</v>
      </c>
      <c r="G1855" t="s">
        <v>7</v>
      </c>
      <c r="H1855" t="s">
        <v>173</v>
      </c>
      <c r="I1855" t="s">
        <v>2</v>
      </c>
      <c r="J1855" t="s">
        <v>3</v>
      </c>
      <c r="K1855" t="s">
        <v>4</v>
      </c>
      <c r="L1855" t="s">
        <v>9</v>
      </c>
      <c r="M1855">
        <v>403</v>
      </c>
      <c r="N1855" t="s">
        <v>10</v>
      </c>
      <c r="O1855" s="2">
        <v>133.37</v>
      </c>
      <c r="P1855" s="2">
        <v>1</v>
      </c>
      <c r="Q1855" s="2">
        <f t="shared" si="196"/>
        <v>133.37</v>
      </c>
      <c r="R1855" s="2">
        <v>84.590000149999995</v>
      </c>
      <c r="S1855" s="2">
        <f t="shared" si="200"/>
        <v>48.77999985000001</v>
      </c>
      <c r="T1855" s="2">
        <f t="shared" si="201"/>
        <v>84.590000149999995</v>
      </c>
      <c r="U1855" t="str">
        <f t="shared" si="202"/>
        <v>Jan</v>
      </c>
    </row>
    <row r="1856" spans="1:21" x14ac:dyDescent="0.3">
      <c r="A1856">
        <v>26821</v>
      </c>
      <c r="B1856" s="1">
        <v>43127</v>
      </c>
      <c r="C1856" s="1" t="str">
        <f t="shared" si="197"/>
        <v>27-Jan-18</v>
      </c>
      <c r="D1856" s="1" t="str">
        <f t="shared" si="198"/>
        <v>Saturday</v>
      </c>
      <c r="E1856" s="1" t="str">
        <f t="shared" si="199"/>
        <v>Weekend</v>
      </c>
      <c r="F1856">
        <v>7795</v>
      </c>
      <c r="G1856" t="s">
        <v>7</v>
      </c>
      <c r="H1856" t="s">
        <v>173</v>
      </c>
      <c r="I1856" t="s">
        <v>2</v>
      </c>
      <c r="J1856" t="s">
        <v>3</v>
      </c>
      <c r="K1856" t="s">
        <v>4</v>
      </c>
      <c r="L1856" t="s">
        <v>9</v>
      </c>
      <c r="M1856">
        <v>403</v>
      </c>
      <c r="N1856" t="s">
        <v>10</v>
      </c>
      <c r="O1856" s="2">
        <v>133.37</v>
      </c>
      <c r="P1856" s="2">
        <v>1</v>
      </c>
      <c r="Q1856" s="2">
        <f t="shared" si="196"/>
        <v>133.37</v>
      </c>
      <c r="R1856" s="2">
        <v>84.590000149999995</v>
      </c>
      <c r="S1856" s="2">
        <f t="shared" si="200"/>
        <v>48.77999985000001</v>
      </c>
      <c r="T1856" s="2">
        <f t="shared" si="201"/>
        <v>84.590000149999995</v>
      </c>
      <c r="U1856" t="str">
        <f t="shared" si="202"/>
        <v>Jan</v>
      </c>
    </row>
    <row r="1857" spans="1:21" x14ac:dyDescent="0.3">
      <c r="A1857">
        <v>26821</v>
      </c>
      <c r="B1857" s="1">
        <v>43127</v>
      </c>
      <c r="C1857" s="1" t="str">
        <f t="shared" si="197"/>
        <v>27-Jan-18</v>
      </c>
      <c r="D1857" s="1" t="str">
        <f t="shared" si="198"/>
        <v>Saturday</v>
      </c>
      <c r="E1857" s="1" t="str">
        <f t="shared" si="199"/>
        <v>Weekend</v>
      </c>
      <c r="F1857">
        <v>7795</v>
      </c>
      <c r="G1857" t="s">
        <v>7</v>
      </c>
      <c r="H1857" t="s">
        <v>173</v>
      </c>
      <c r="I1857" t="s">
        <v>2</v>
      </c>
      <c r="J1857" t="s">
        <v>3</v>
      </c>
      <c r="K1857" t="s">
        <v>4</v>
      </c>
      <c r="L1857" t="s">
        <v>9</v>
      </c>
      <c r="M1857">
        <v>403</v>
      </c>
      <c r="N1857" t="s">
        <v>10</v>
      </c>
      <c r="O1857" s="2">
        <v>133.37</v>
      </c>
      <c r="P1857" s="2">
        <v>1</v>
      </c>
      <c r="Q1857" s="2">
        <f t="shared" si="196"/>
        <v>133.37</v>
      </c>
      <c r="R1857" s="2">
        <v>84.590000149999995</v>
      </c>
      <c r="S1857" s="2">
        <f t="shared" si="200"/>
        <v>48.77999985000001</v>
      </c>
      <c r="T1857" s="2">
        <f t="shared" si="201"/>
        <v>84.590000149999995</v>
      </c>
      <c r="U1857" t="str">
        <f t="shared" si="202"/>
        <v>Jan</v>
      </c>
    </row>
    <row r="1858" spans="1:21" x14ac:dyDescent="0.3">
      <c r="A1858">
        <v>31000</v>
      </c>
      <c r="B1858" s="1">
        <v>43127</v>
      </c>
      <c r="C1858" s="1" t="str">
        <f t="shared" si="197"/>
        <v>27-Jan-18</v>
      </c>
      <c r="D1858" s="1" t="str">
        <f t="shared" si="198"/>
        <v>Saturday</v>
      </c>
      <c r="E1858" s="1" t="str">
        <f t="shared" si="199"/>
        <v>Weekend</v>
      </c>
      <c r="F1858">
        <v>11730</v>
      </c>
      <c r="G1858" t="s">
        <v>916</v>
      </c>
      <c r="H1858" t="s">
        <v>900</v>
      </c>
      <c r="I1858" t="s">
        <v>2</v>
      </c>
      <c r="J1858" t="s">
        <v>3</v>
      </c>
      <c r="K1858" t="s">
        <v>4</v>
      </c>
      <c r="L1858" t="s">
        <v>104</v>
      </c>
      <c r="M1858">
        <v>273</v>
      </c>
      <c r="N1858" t="s">
        <v>65</v>
      </c>
      <c r="O1858" s="2">
        <v>54.99</v>
      </c>
      <c r="P1858" s="2">
        <v>2</v>
      </c>
      <c r="Q1858" s="2">
        <f t="shared" ref="Q1858:Q1921" si="203">O1858*P1858</f>
        <v>109.98</v>
      </c>
      <c r="R1858" s="2">
        <v>51.660003660000001</v>
      </c>
      <c r="S1858" s="2">
        <f t="shared" si="200"/>
        <v>58.319996340000003</v>
      </c>
      <c r="T1858" s="2">
        <f t="shared" si="201"/>
        <v>25.83000183</v>
      </c>
      <c r="U1858" t="str">
        <f t="shared" si="202"/>
        <v>Jan</v>
      </c>
    </row>
    <row r="1859" spans="1:21" x14ac:dyDescent="0.3">
      <c r="A1859">
        <v>16075</v>
      </c>
      <c r="B1859" s="1">
        <v>43127</v>
      </c>
      <c r="C1859" s="1" t="str">
        <f t="shared" ref="C1859:C1922" si="204">TEXT(B1859,"dd-mmm-yy")</f>
        <v>27-Jan-18</v>
      </c>
      <c r="D1859" s="1" t="str">
        <f t="shared" ref="D1859:D1922" si="205">TEXT(B1859,"dddd")</f>
        <v>Saturday</v>
      </c>
      <c r="E1859" s="1" t="str">
        <f t="shared" ref="E1859:E1922" si="206">IF(WEEKDAY(B1859,2)&gt;5,"Weekend","Weekday")</f>
        <v>Weekend</v>
      </c>
      <c r="F1859">
        <v>7051</v>
      </c>
      <c r="G1859" t="s">
        <v>7</v>
      </c>
      <c r="H1859" t="s">
        <v>478</v>
      </c>
      <c r="I1859" t="s">
        <v>2</v>
      </c>
      <c r="J1859" t="s">
        <v>3</v>
      </c>
      <c r="K1859" t="s">
        <v>4</v>
      </c>
      <c r="L1859" t="s">
        <v>42</v>
      </c>
      <c r="M1859">
        <v>365</v>
      </c>
      <c r="N1859" t="s">
        <v>10</v>
      </c>
      <c r="O1859" s="2">
        <v>94.75</v>
      </c>
      <c r="P1859" s="2">
        <v>4</v>
      </c>
      <c r="Q1859" s="2">
        <f t="shared" si="203"/>
        <v>379</v>
      </c>
      <c r="R1859" s="2">
        <v>122.2799988</v>
      </c>
      <c r="S1859" s="2">
        <f t="shared" ref="S1859:S1922" si="207">Q1859-R1859</f>
        <v>256.72000120000001</v>
      </c>
      <c r="T1859" s="2">
        <f t="shared" ref="T1859:T1922" si="208">IF(P1859&gt;0,R1859/P1859,0)</f>
        <v>30.5699997</v>
      </c>
      <c r="U1859" t="str">
        <f t="shared" ref="U1859:U1922" si="209">TEXT(B1859,"mmm")</f>
        <v>Jan</v>
      </c>
    </row>
    <row r="1860" spans="1:21" x14ac:dyDescent="0.3">
      <c r="A1860">
        <v>28847</v>
      </c>
      <c r="B1860" s="1">
        <v>43126</v>
      </c>
      <c r="C1860" s="1" t="str">
        <f t="shared" si="204"/>
        <v>26-Jan-18</v>
      </c>
      <c r="D1860" s="1" t="str">
        <f t="shared" si="205"/>
        <v>Friday</v>
      </c>
      <c r="E1860" s="1" t="str">
        <f t="shared" si="206"/>
        <v>Weekday</v>
      </c>
      <c r="F1860">
        <v>39</v>
      </c>
      <c r="G1860" t="s">
        <v>590</v>
      </c>
      <c r="H1860" t="s">
        <v>30</v>
      </c>
      <c r="I1860" t="s">
        <v>27</v>
      </c>
      <c r="J1860" t="s">
        <v>28</v>
      </c>
      <c r="K1860" t="s">
        <v>44</v>
      </c>
      <c r="L1860" t="s">
        <v>16</v>
      </c>
      <c r="M1860">
        <v>804</v>
      </c>
      <c r="N1860" t="s">
        <v>6</v>
      </c>
      <c r="O1860" s="2">
        <v>18.989999999999998</v>
      </c>
      <c r="P1860" s="2">
        <v>5</v>
      </c>
      <c r="Q1860" s="2">
        <f t="shared" si="203"/>
        <v>94.949999999999989</v>
      </c>
      <c r="R1860" s="2">
        <v>59.099998499999998</v>
      </c>
      <c r="S1860" s="2">
        <f t="shared" si="207"/>
        <v>35.850001499999991</v>
      </c>
      <c r="T1860" s="2">
        <f t="shared" si="208"/>
        <v>11.8199997</v>
      </c>
      <c r="U1860" t="str">
        <f t="shared" si="209"/>
        <v>Jan</v>
      </c>
    </row>
    <row r="1861" spans="1:21" x14ac:dyDescent="0.3">
      <c r="A1861">
        <v>22134</v>
      </c>
      <c r="B1861" s="1">
        <v>43126</v>
      </c>
      <c r="C1861" s="1" t="str">
        <f t="shared" si="204"/>
        <v>26-Jan-18</v>
      </c>
      <c r="D1861" s="1" t="str">
        <f t="shared" si="205"/>
        <v>Friday</v>
      </c>
      <c r="E1861" s="1" t="str">
        <f t="shared" si="206"/>
        <v>Weekday</v>
      </c>
      <c r="F1861">
        <v>6165</v>
      </c>
      <c r="G1861" t="s">
        <v>578</v>
      </c>
      <c r="H1861" t="s">
        <v>30</v>
      </c>
      <c r="I1861" t="s">
        <v>27</v>
      </c>
      <c r="J1861" t="s">
        <v>28</v>
      </c>
      <c r="K1861" t="s">
        <v>44</v>
      </c>
      <c r="L1861" t="s">
        <v>109</v>
      </c>
      <c r="M1861">
        <v>627</v>
      </c>
      <c r="N1861" t="s">
        <v>6</v>
      </c>
      <c r="O1861" s="2">
        <v>165</v>
      </c>
      <c r="P1861" s="2">
        <v>5</v>
      </c>
      <c r="Q1861" s="2">
        <f t="shared" si="203"/>
        <v>825</v>
      </c>
      <c r="R1861" s="2">
        <v>613.65001700000005</v>
      </c>
      <c r="S1861" s="2">
        <f t="shared" si="207"/>
        <v>211.34998299999995</v>
      </c>
      <c r="T1861" s="2">
        <f t="shared" si="208"/>
        <v>122.73000340000002</v>
      </c>
      <c r="U1861" t="str">
        <f t="shared" si="209"/>
        <v>Jan</v>
      </c>
    </row>
    <row r="1862" spans="1:21" x14ac:dyDescent="0.3">
      <c r="A1862">
        <v>28866</v>
      </c>
      <c r="B1862" s="1">
        <v>43126</v>
      </c>
      <c r="C1862" s="1" t="str">
        <f t="shared" si="204"/>
        <v>26-Jan-18</v>
      </c>
      <c r="D1862" s="1" t="str">
        <f t="shared" si="205"/>
        <v>Friday</v>
      </c>
      <c r="E1862" s="1" t="str">
        <f t="shared" si="206"/>
        <v>Weekday</v>
      </c>
      <c r="F1862">
        <v>8760</v>
      </c>
      <c r="G1862" t="s">
        <v>7</v>
      </c>
      <c r="H1862" t="s">
        <v>30</v>
      </c>
      <c r="I1862" t="s">
        <v>27</v>
      </c>
      <c r="J1862" t="s">
        <v>28</v>
      </c>
      <c r="K1862" t="s">
        <v>44</v>
      </c>
      <c r="L1862" t="s">
        <v>42</v>
      </c>
      <c r="M1862">
        <v>365</v>
      </c>
      <c r="N1862" t="s">
        <v>10</v>
      </c>
      <c r="O1862" s="2">
        <v>94.75</v>
      </c>
      <c r="P1862" s="2">
        <v>5</v>
      </c>
      <c r="Q1862" s="2">
        <f t="shared" si="203"/>
        <v>473.75</v>
      </c>
      <c r="R1862" s="2">
        <v>152.8499985</v>
      </c>
      <c r="S1862" s="2">
        <f t="shared" si="207"/>
        <v>320.90000150000003</v>
      </c>
      <c r="T1862" s="2">
        <f t="shared" si="208"/>
        <v>30.5699997</v>
      </c>
      <c r="U1862" t="str">
        <f t="shared" si="209"/>
        <v>Jan</v>
      </c>
    </row>
    <row r="1863" spans="1:21" x14ac:dyDescent="0.3">
      <c r="A1863">
        <v>22044</v>
      </c>
      <c r="B1863" s="1">
        <v>43126</v>
      </c>
      <c r="C1863" s="1" t="str">
        <f t="shared" si="204"/>
        <v>26-Jan-18</v>
      </c>
      <c r="D1863" s="1" t="str">
        <f t="shared" si="205"/>
        <v>Friday</v>
      </c>
      <c r="E1863" s="1" t="str">
        <f t="shared" si="206"/>
        <v>Weekday</v>
      </c>
      <c r="F1863">
        <v>12020</v>
      </c>
      <c r="G1863" t="s">
        <v>7</v>
      </c>
      <c r="H1863" t="s">
        <v>30</v>
      </c>
      <c r="I1863" t="s">
        <v>27</v>
      </c>
      <c r="J1863" t="s">
        <v>28</v>
      </c>
      <c r="K1863" t="s">
        <v>44</v>
      </c>
      <c r="L1863" t="s">
        <v>57</v>
      </c>
      <c r="M1863">
        <v>191</v>
      </c>
      <c r="N1863" t="s">
        <v>65</v>
      </c>
      <c r="O1863" s="2">
        <v>85</v>
      </c>
      <c r="P1863" s="2">
        <v>5</v>
      </c>
      <c r="Q1863" s="2">
        <f t="shared" si="203"/>
        <v>425</v>
      </c>
      <c r="R1863" s="2">
        <v>273.89999399999999</v>
      </c>
      <c r="S1863" s="2">
        <f t="shared" si="207"/>
        <v>151.10000600000001</v>
      </c>
      <c r="T1863" s="2">
        <f t="shared" si="208"/>
        <v>54.779998800000001</v>
      </c>
      <c r="U1863" t="str">
        <f t="shared" si="209"/>
        <v>Jan</v>
      </c>
    </row>
    <row r="1864" spans="1:21" x14ac:dyDescent="0.3">
      <c r="A1864">
        <v>43976</v>
      </c>
      <c r="B1864" s="1">
        <v>43126</v>
      </c>
      <c r="C1864" s="1" t="str">
        <f t="shared" si="204"/>
        <v>26-Jan-18</v>
      </c>
      <c r="D1864" s="1" t="str">
        <f t="shared" si="205"/>
        <v>Friday</v>
      </c>
      <c r="E1864" s="1" t="str">
        <f t="shared" si="206"/>
        <v>Weekday</v>
      </c>
      <c r="F1864">
        <v>1171</v>
      </c>
      <c r="G1864" t="s">
        <v>7</v>
      </c>
      <c r="H1864" t="s">
        <v>36</v>
      </c>
      <c r="I1864" t="s">
        <v>27</v>
      </c>
      <c r="J1864" t="s">
        <v>3</v>
      </c>
      <c r="K1864" t="s">
        <v>4</v>
      </c>
      <c r="L1864" t="s">
        <v>9</v>
      </c>
      <c r="M1864">
        <v>403</v>
      </c>
      <c r="N1864" t="s">
        <v>10</v>
      </c>
      <c r="O1864" s="2">
        <v>133.37</v>
      </c>
      <c r="P1864" s="2">
        <v>1</v>
      </c>
      <c r="Q1864" s="2">
        <f t="shared" si="203"/>
        <v>133.37</v>
      </c>
      <c r="R1864" s="2">
        <v>84.590000149999995</v>
      </c>
      <c r="S1864" s="2">
        <f t="shared" si="207"/>
        <v>48.77999985000001</v>
      </c>
      <c r="T1864" s="2">
        <f t="shared" si="208"/>
        <v>84.590000149999995</v>
      </c>
      <c r="U1864" t="str">
        <f t="shared" si="209"/>
        <v>Jan</v>
      </c>
    </row>
    <row r="1865" spans="1:21" x14ac:dyDescent="0.3">
      <c r="A1865">
        <v>41322</v>
      </c>
      <c r="B1865" s="1">
        <v>43126</v>
      </c>
      <c r="C1865" s="1" t="str">
        <f t="shared" si="204"/>
        <v>26-Jan-18</v>
      </c>
      <c r="D1865" s="1" t="str">
        <f t="shared" si="205"/>
        <v>Friday</v>
      </c>
      <c r="E1865" s="1" t="str">
        <f t="shared" si="206"/>
        <v>Weekday</v>
      </c>
      <c r="F1865">
        <v>2924</v>
      </c>
      <c r="G1865" t="s">
        <v>1023</v>
      </c>
      <c r="H1865" t="s">
        <v>36</v>
      </c>
      <c r="I1865" t="s">
        <v>27</v>
      </c>
      <c r="J1865" t="s">
        <v>3</v>
      </c>
      <c r="K1865" t="s">
        <v>4</v>
      </c>
      <c r="L1865" t="s">
        <v>614</v>
      </c>
      <c r="M1865">
        <v>825</v>
      </c>
      <c r="N1865" t="s">
        <v>6</v>
      </c>
      <c r="O1865" s="2">
        <v>185</v>
      </c>
      <c r="P1865" s="2">
        <v>1</v>
      </c>
      <c r="Q1865" s="2">
        <f t="shared" si="203"/>
        <v>185</v>
      </c>
      <c r="R1865" s="2">
        <v>113.69999695</v>
      </c>
      <c r="S1865" s="2">
        <f t="shared" si="207"/>
        <v>71.300003050000001</v>
      </c>
      <c r="T1865" s="2">
        <f t="shared" si="208"/>
        <v>113.69999695</v>
      </c>
      <c r="U1865" t="str">
        <f t="shared" si="209"/>
        <v>Jan</v>
      </c>
    </row>
    <row r="1866" spans="1:21" x14ac:dyDescent="0.3">
      <c r="A1866">
        <v>43468</v>
      </c>
      <c r="B1866" s="1">
        <v>43126</v>
      </c>
      <c r="C1866" s="1" t="str">
        <f t="shared" si="204"/>
        <v>26-Jan-18</v>
      </c>
      <c r="D1866" s="1" t="str">
        <f t="shared" si="205"/>
        <v>Friday</v>
      </c>
      <c r="E1866" s="1" t="str">
        <f t="shared" si="206"/>
        <v>Weekday</v>
      </c>
      <c r="F1866">
        <v>10219</v>
      </c>
      <c r="G1866" t="s">
        <v>7</v>
      </c>
      <c r="H1866" t="s">
        <v>1024</v>
      </c>
      <c r="I1866" t="s">
        <v>2</v>
      </c>
      <c r="J1866" t="s">
        <v>3</v>
      </c>
      <c r="K1866" t="s">
        <v>44</v>
      </c>
      <c r="L1866" t="s">
        <v>57</v>
      </c>
      <c r="M1866">
        <v>191</v>
      </c>
      <c r="N1866" t="s">
        <v>65</v>
      </c>
      <c r="O1866" s="2">
        <v>85</v>
      </c>
      <c r="P1866" s="2">
        <v>2</v>
      </c>
      <c r="Q1866" s="2">
        <f t="shared" si="203"/>
        <v>170</v>
      </c>
      <c r="R1866" s="2">
        <v>109.5599976</v>
      </c>
      <c r="S1866" s="2">
        <f t="shared" si="207"/>
        <v>60.440002399999997</v>
      </c>
      <c r="T1866" s="2">
        <f t="shared" si="208"/>
        <v>54.779998800000001</v>
      </c>
      <c r="U1866" t="str">
        <f t="shared" si="209"/>
        <v>Jan</v>
      </c>
    </row>
    <row r="1867" spans="1:21" x14ac:dyDescent="0.3">
      <c r="A1867">
        <v>43468</v>
      </c>
      <c r="B1867" s="1">
        <v>43126</v>
      </c>
      <c r="C1867" s="1" t="str">
        <f t="shared" si="204"/>
        <v>26-Jan-18</v>
      </c>
      <c r="D1867" s="1" t="str">
        <f t="shared" si="205"/>
        <v>Friday</v>
      </c>
      <c r="E1867" s="1" t="str">
        <f t="shared" si="206"/>
        <v>Weekday</v>
      </c>
      <c r="F1867">
        <v>10219</v>
      </c>
      <c r="G1867" t="s">
        <v>7</v>
      </c>
      <c r="H1867" t="s">
        <v>1024</v>
      </c>
      <c r="I1867" t="s">
        <v>2</v>
      </c>
      <c r="J1867" t="s">
        <v>3</v>
      </c>
      <c r="K1867" t="s">
        <v>44</v>
      </c>
      <c r="L1867" t="s">
        <v>57</v>
      </c>
      <c r="M1867">
        <v>191</v>
      </c>
      <c r="N1867" t="s">
        <v>65</v>
      </c>
      <c r="O1867" s="2">
        <v>85</v>
      </c>
      <c r="P1867" s="2">
        <v>2</v>
      </c>
      <c r="Q1867" s="2">
        <f t="shared" si="203"/>
        <v>170</v>
      </c>
      <c r="R1867" s="2">
        <v>109.5599976</v>
      </c>
      <c r="S1867" s="2">
        <f t="shared" si="207"/>
        <v>60.440002399999997</v>
      </c>
      <c r="T1867" s="2">
        <f t="shared" si="208"/>
        <v>54.779998800000001</v>
      </c>
      <c r="U1867" t="str">
        <f t="shared" si="209"/>
        <v>Jan</v>
      </c>
    </row>
    <row r="1868" spans="1:21" x14ac:dyDescent="0.3">
      <c r="A1868">
        <v>16459</v>
      </c>
      <c r="B1868" s="1">
        <v>43126</v>
      </c>
      <c r="C1868" s="1" t="str">
        <f t="shared" si="204"/>
        <v>26-Jan-18</v>
      </c>
      <c r="D1868" s="1" t="str">
        <f t="shared" si="205"/>
        <v>Friday</v>
      </c>
      <c r="E1868" s="1" t="str">
        <f t="shared" si="206"/>
        <v>Weekday</v>
      </c>
      <c r="F1868">
        <v>8102</v>
      </c>
      <c r="G1868" t="s">
        <v>7</v>
      </c>
      <c r="H1868" t="s">
        <v>646</v>
      </c>
      <c r="I1868" t="s">
        <v>2</v>
      </c>
      <c r="J1868" t="s">
        <v>3</v>
      </c>
      <c r="K1868" t="s">
        <v>44</v>
      </c>
      <c r="L1868" t="s">
        <v>42</v>
      </c>
      <c r="M1868">
        <v>365</v>
      </c>
      <c r="N1868" t="s">
        <v>10</v>
      </c>
      <c r="O1868" s="2">
        <v>94.75</v>
      </c>
      <c r="P1868" s="2">
        <v>4</v>
      </c>
      <c r="Q1868" s="2">
        <f t="shared" si="203"/>
        <v>379</v>
      </c>
      <c r="R1868" s="2">
        <v>122.2799988</v>
      </c>
      <c r="S1868" s="2">
        <f t="shared" si="207"/>
        <v>256.72000120000001</v>
      </c>
      <c r="T1868" s="2">
        <f t="shared" si="208"/>
        <v>30.5699997</v>
      </c>
      <c r="U1868" t="str">
        <f t="shared" si="209"/>
        <v>Jan</v>
      </c>
    </row>
    <row r="1869" spans="1:21" x14ac:dyDescent="0.3">
      <c r="A1869">
        <v>41345</v>
      </c>
      <c r="B1869" s="1">
        <v>43126</v>
      </c>
      <c r="C1869" s="1" t="str">
        <f t="shared" si="204"/>
        <v>26-Jan-18</v>
      </c>
      <c r="D1869" s="1" t="str">
        <f t="shared" si="205"/>
        <v>Friday</v>
      </c>
      <c r="E1869" s="1" t="str">
        <f t="shared" si="206"/>
        <v>Weekday</v>
      </c>
      <c r="F1869">
        <v>8741</v>
      </c>
      <c r="G1869" t="s">
        <v>7</v>
      </c>
      <c r="H1869" t="s">
        <v>738</v>
      </c>
      <c r="I1869" t="s">
        <v>2</v>
      </c>
      <c r="J1869" t="s">
        <v>3</v>
      </c>
      <c r="K1869" t="s">
        <v>44</v>
      </c>
      <c r="L1869" t="s">
        <v>42</v>
      </c>
      <c r="M1869">
        <v>365</v>
      </c>
      <c r="N1869" t="s">
        <v>10</v>
      </c>
      <c r="O1869" s="2">
        <v>94.75</v>
      </c>
      <c r="P1869" s="2">
        <v>4</v>
      </c>
      <c r="Q1869" s="2">
        <f t="shared" si="203"/>
        <v>379</v>
      </c>
      <c r="R1869" s="2">
        <v>122.2799988</v>
      </c>
      <c r="S1869" s="2">
        <f t="shared" si="207"/>
        <v>256.72000120000001</v>
      </c>
      <c r="T1869" s="2">
        <f t="shared" si="208"/>
        <v>30.5699997</v>
      </c>
      <c r="U1869" t="str">
        <f t="shared" si="209"/>
        <v>Jan</v>
      </c>
    </row>
    <row r="1870" spans="1:21" x14ac:dyDescent="0.3">
      <c r="A1870">
        <v>25942</v>
      </c>
      <c r="B1870" s="1">
        <v>43125</v>
      </c>
      <c r="C1870" s="1" t="str">
        <f t="shared" si="204"/>
        <v>25-Jan-18</v>
      </c>
      <c r="D1870" s="1" t="str">
        <f t="shared" si="205"/>
        <v>Thursday</v>
      </c>
      <c r="E1870" s="1" t="str">
        <f t="shared" si="206"/>
        <v>Weekday</v>
      </c>
      <c r="F1870">
        <v>1117</v>
      </c>
      <c r="G1870" t="s">
        <v>535</v>
      </c>
      <c r="H1870" t="s">
        <v>30</v>
      </c>
      <c r="I1870" t="s">
        <v>27</v>
      </c>
      <c r="J1870" t="s">
        <v>28</v>
      </c>
      <c r="K1870" t="s">
        <v>44</v>
      </c>
      <c r="L1870" t="s">
        <v>85</v>
      </c>
      <c r="M1870">
        <v>502</v>
      </c>
      <c r="N1870" t="s">
        <v>65</v>
      </c>
      <c r="O1870" s="2">
        <v>65</v>
      </c>
      <c r="P1870" s="2">
        <v>5</v>
      </c>
      <c r="Q1870" s="2">
        <f t="shared" si="203"/>
        <v>325</v>
      </c>
      <c r="R1870" s="2">
        <v>167.99999235000001</v>
      </c>
      <c r="S1870" s="2">
        <f t="shared" si="207"/>
        <v>157.00000764999999</v>
      </c>
      <c r="T1870" s="2">
        <f t="shared" si="208"/>
        <v>33.599998470000003</v>
      </c>
      <c r="U1870" t="str">
        <f t="shared" si="209"/>
        <v>Jan</v>
      </c>
    </row>
    <row r="1871" spans="1:21" x14ac:dyDescent="0.3">
      <c r="A1871">
        <v>21193</v>
      </c>
      <c r="B1871" s="1">
        <v>43125</v>
      </c>
      <c r="C1871" s="1" t="str">
        <f t="shared" si="204"/>
        <v>25-Jan-18</v>
      </c>
      <c r="D1871" s="1" t="str">
        <f t="shared" si="205"/>
        <v>Thursday</v>
      </c>
      <c r="E1871" s="1" t="str">
        <f t="shared" si="206"/>
        <v>Weekday</v>
      </c>
      <c r="F1871">
        <v>5074</v>
      </c>
      <c r="G1871" t="s">
        <v>7</v>
      </c>
      <c r="H1871" t="s">
        <v>30</v>
      </c>
      <c r="I1871" t="s">
        <v>27</v>
      </c>
      <c r="J1871" t="s">
        <v>28</v>
      </c>
      <c r="K1871" t="s">
        <v>44</v>
      </c>
      <c r="L1871" t="s">
        <v>92</v>
      </c>
      <c r="M1871">
        <v>924</v>
      </c>
      <c r="N1871" t="s">
        <v>6</v>
      </c>
      <c r="O1871" s="2">
        <v>14.99</v>
      </c>
      <c r="P1871" s="2">
        <v>5</v>
      </c>
      <c r="Q1871" s="2">
        <f t="shared" si="203"/>
        <v>74.95</v>
      </c>
      <c r="R1871" s="2">
        <v>40.649995799999999</v>
      </c>
      <c r="S1871" s="2">
        <f t="shared" si="207"/>
        <v>34.300004200000004</v>
      </c>
      <c r="T1871" s="2">
        <f t="shared" si="208"/>
        <v>8.1299991600000006</v>
      </c>
      <c r="U1871" t="str">
        <f t="shared" si="209"/>
        <v>Jan</v>
      </c>
    </row>
    <row r="1872" spans="1:21" x14ac:dyDescent="0.3">
      <c r="A1872">
        <v>47846</v>
      </c>
      <c r="B1872" s="1">
        <v>43125</v>
      </c>
      <c r="C1872" s="1" t="str">
        <f t="shared" si="204"/>
        <v>25-Jan-18</v>
      </c>
      <c r="D1872" s="1" t="str">
        <f t="shared" si="205"/>
        <v>Thursday</v>
      </c>
      <c r="E1872" s="1" t="str">
        <f t="shared" si="206"/>
        <v>Weekday</v>
      </c>
      <c r="F1872">
        <v>6073</v>
      </c>
      <c r="G1872" t="s">
        <v>917</v>
      </c>
      <c r="H1872" t="s">
        <v>30</v>
      </c>
      <c r="I1872" t="s">
        <v>27</v>
      </c>
      <c r="J1872" t="s">
        <v>28</v>
      </c>
      <c r="K1872" t="s">
        <v>44</v>
      </c>
      <c r="L1872" t="s">
        <v>85</v>
      </c>
      <c r="M1872">
        <v>502</v>
      </c>
      <c r="N1872" t="s">
        <v>65</v>
      </c>
      <c r="O1872" s="2">
        <v>65</v>
      </c>
      <c r="P1872" s="2">
        <v>5</v>
      </c>
      <c r="Q1872" s="2">
        <f t="shared" si="203"/>
        <v>325</v>
      </c>
      <c r="R1872" s="2">
        <v>167.99999235000001</v>
      </c>
      <c r="S1872" s="2">
        <f t="shared" si="207"/>
        <v>157.00000764999999</v>
      </c>
      <c r="T1872" s="2">
        <f t="shared" si="208"/>
        <v>33.599998470000003</v>
      </c>
      <c r="U1872" t="str">
        <f t="shared" si="209"/>
        <v>Jan</v>
      </c>
    </row>
    <row r="1873" spans="1:21" x14ac:dyDescent="0.3">
      <c r="A1873">
        <v>41304</v>
      </c>
      <c r="B1873" s="1">
        <v>43125</v>
      </c>
      <c r="C1873" s="1" t="str">
        <f t="shared" si="204"/>
        <v>25-Jan-18</v>
      </c>
      <c r="D1873" s="1" t="str">
        <f t="shared" si="205"/>
        <v>Thursday</v>
      </c>
      <c r="E1873" s="1" t="str">
        <f t="shared" si="206"/>
        <v>Weekday</v>
      </c>
      <c r="F1873">
        <v>9316</v>
      </c>
      <c r="G1873" t="s">
        <v>151</v>
      </c>
      <c r="H1873" t="s">
        <v>30</v>
      </c>
      <c r="I1873" t="s">
        <v>27</v>
      </c>
      <c r="J1873" t="s">
        <v>28</v>
      </c>
      <c r="K1873" t="s">
        <v>4</v>
      </c>
      <c r="L1873" t="s">
        <v>9</v>
      </c>
      <c r="M1873">
        <v>403</v>
      </c>
      <c r="N1873" t="s">
        <v>10</v>
      </c>
      <c r="O1873" s="2">
        <v>133.37</v>
      </c>
      <c r="P1873" s="2">
        <v>1</v>
      </c>
      <c r="Q1873" s="2">
        <f t="shared" si="203"/>
        <v>133.37</v>
      </c>
      <c r="R1873" s="2">
        <v>84.590000149999995</v>
      </c>
      <c r="S1873" s="2">
        <f t="shared" si="207"/>
        <v>48.77999985000001</v>
      </c>
      <c r="T1873" s="2">
        <f t="shared" si="208"/>
        <v>84.590000149999995</v>
      </c>
      <c r="U1873" t="str">
        <f t="shared" si="209"/>
        <v>Jan</v>
      </c>
    </row>
    <row r="1874" spans="1:21" x14ac:dyDescent="0.3">
      <c r="A1874">
        <v>41304</v>
      </c>
      <c r="B1874" s="1">
        <v>43125</v>
      </c>
      <c r="C1874" s="1" t="str">
        <f t="shared" si="204"/>
        <v>25-Jan-18</v>
      </c>
      <c r="D1874" s="1" t="str">
        <f t="shared" si="205"/>
        <v>Thursday</v>
      </c>
      <c r="E1874" s="1" t="str">
        <f t="shared" si="206"/>
        <v>Weekday</v>
      </c>
      <c r="F1874">
        <v>9316</v>
      </c>
      <c r="G1874" t="s">
        <v>151</v>
      </c>
      <c r="H1874" t="s">
        <v>30</v>
      </c>
      <c r="I1874" t="s">
        <v>27</v>
      </c>
      <c r="J1874" t="s">
        <v>28</v>
      </c>
      <c r="K1874" t="s">
        <v>4</v>
      </c>
      <c r="L1874" t="s">
        <v>31</v>
      </c>
      <c r="M1874">
        <v>957</v>
      </c>
      <c r="N1874" t="s">
        <v>32</v>
      </c>
      <c r="O1874" s="2">
        <v>80</v>
      </c>
      <c r="P1874" s="2">
        <v>1</v>
      </c>
      <c r="Q1874" s="2">
        <f t="shared" si="203"/>
        <v>80</v>
      </c>
      <c r="R1874" s="2">
        <v>47.430000309999997</v>
      </c>
      <c r="S1874" s="2">
        <f t="shared" si="207"/>
        <v>32.569999690000003</v>
      </c>
      <c r="T1874" s="2">
        <f t="shared" si="208"/>
        <v>47.430000309999997</v>
      </c>
      <c r="U1874" t="str">
        <f t="shared" si="209"/>
        <v>Jan</v>
      </c>
    </row>
    <row r="1875" spans="1:21" x14ac:dyDescent="0.3">
      <c r="A1875">
        <v>28827</v>
      </c>
      <c r="B1875" s="1">
        <v>43125</v>
      </c>
      <c r="C1875" s="1" t="str">
        <f t="shared" si="204"/>
        <v>25-Jan-18</v>
      </c>
      <c r="D1875" s="1" t="str">
        <f t="shared" si="205"/>
        <v>Thursday</v>
      </c>
      <c r="E1875" s="1" t="str">
        <f t="shared" si="206"/>
        <v>Weekday</v>
      </c>
      <c r="F1875">
        <v>10461</v>
      </c>
      <c r="G1875" t="s">
        <v>469</v>
      </c>
      <c r="H1875" t="s">
        <v>30</v>
      </c>
      <c r="I1875" t="s">
        <v>27</v>
      </c>
      <c r="J1875" t="s">
        <v>28</v>
      </c>
      <c r="K1875" t="s">
        <v>44</v>
      </c>
      <c r="L1875" t="s">
        <v>42</v>
      </c>
      <c r="M1875">
        <v>365</v>
      </c>
      <c r="N1875" t="s">
        <v>10</v>
      </c>
      <c r="O1875" s="2">
        <v>94.75</v>
      </c>
      <c r="P1875" s="2">
        <v>5</v>
      </c>
      <c r="Q1875" s="2">
        <f t="shared" si="203"/>
        <v>473.75</v>
      </c>
      <c r="R1875" s="2">
        <v>152.8499985</v>
      </c>
      <c r="S1875" s="2">
        <f t="shared" si="207"/>
        <v>320.90000150000003</v>
      </c>
      <c r="T1875" s="2">
        <f t="shared" si="208"/>
        <v>30.5699997</v>
      </c>
      <c r="U1875" t="str">
        <f t="shared" si="209"/>
        <v>Jan</v>
      </c>
    </row>
    <row r="1876" spans="1:21" x14ac:dyDescent="0.3">
      <c r="A1876">
        <v>43551</v>
      </c>
      <c r="B1876" s="1">
        <v>43125</v>
      </c>
      <c r="C1876" s="1" t="str">
        <f t="shared" si="204"/>
        <v>25-Jan-18</v>
      </c>
      <c r="D1876" s="1" t="str">
        <f t="shared" si="205"/>
        <v>Thursday</v>
      </c>
      <c r="E1876" s="1" t="str">
        <f t="shared" si="206"/>
        <v>Weekday</v>
      </c>
      <c r="F1876">
        <v>1191</v>
      </c>
      <c r="G1876" t="s">
        <v>864</v>
      </c>
      <c r="H1876" t="s">
        <v>865</v>
      </c>
      <c r="I1876" t="s">
        <v>2</v>
      </c>
      <c r="J1876" t="s">
        <v>3</v>
      </c>
      <c r="K1876" t="s">
        <v>44</v>
      </c>
      <c r="L1876" t="s">
        <v>42</v>
      </c>
      <c r="M1876">
        <v>365</v>
      </c>
      <c r="N1876" t="s">
        <v>10</v>
      </c>
      <c r="O1876" s="2">
        <v>94.75</v>
      </c>
      <c r="P1876" s="2">
        <v>4</v>
      </c>
      <c r="Q1876" s="2">
        <f t="shared" si="203"/>
        <v>379</v>
      </c>
      <c r="R1876" s="2">
        <v>122.2799988</v>
      </c>
      <c r="S1876" s="2">
        <f t="shared" si="207"/>
        <v>256.72000120000001</v>
      </c>
      <c r="T1876" s="2">
        <f t="shared" si="208"/>
        <v>30.5699997</v>
      </c>
      <c r="U1876" t="str">
        <f t="shared" si="209"/>
        <v>Jan</v>
      </c>
    </row>
    <row r="1877" spans="1:21" x14ac:dyDescent="0.3">
      <c r="A1877">
        <v>26670</v>
      </c>
      <c r="B1877" s="1">
        <v>43125</v>
      </c>
      <c r="C1877" s="1" t="str">
        <f t="shared" si="204"/>
        <v>25-Jan-18</v>
      </c>
      <c r="D1877" s="1" t="str">
        <f t="shared" si="205"/>
        <v>Thursday</v>
      </c>
      <c r="E1877" s="1" t="str">
        <f t="shared" si="206"/>
        <v>Weekday</v>
      </c>
      <c r="F1877">
        <v>7163</v>
      </c>
      <c r="G1877" t="s">
        <v>266</v>
      </c>
      <c r="H1877" t="s">
        <v>327</v>
      </c>
      <c r="I1877" t="s">
        <v>2</v>
      </c>
      <c r="J1877" t="s">
        <v>3</v>
      </c>
      <c r="K1877" t="s">
        <v>4</v>
      </c>
      <c r="L1877" t="s">
        <v>9</v>
      </c>
      <c r="M1877">
        <v>403</v>
      </c>
      <c r="N1877" t="s">
        <v>10</v>
      </c>
      <c r="O1877" s="2">
        <v>133.37</v>
      </c>
      <c r="P1877" s="2">
        <v>1</v>
      </c>
      <c r="Q1877" s="2">
        <f t="shared" si="203"/>
        <v>133.37</v>
      </c>
      <c r="R1877" s="2">
        <v>84.590000149999995</v>
      </c>
      <c r="S1877" s="2">
        <f t="shared" si="207"/>
        <v>48.77999985000001</v>
      </c>
      <c r="T1877" s="2">
        <f t="shared" si="208"/>
        <v>84.590000149999995</v>
      </c>
      <c r="U1877" t="str">
        <f t="shared" si="209"/>
        <v>Jan</v>
      </c>
    </row>
    <row r="1878" spans="1:21" x14ac:dyDescent="0.3">
      <c r="A1878">
        <v>24176</v>
      </c>
      <c r="B1878" s="1">
        <v>43124</v>
      </c>
      <c r="C1878" s="1" t="str">
        <f t="shared" si="204"/>
        <v>24-Jan-18</v>
      </c>
      <c r="D1878" s="1" t="str">
        <f t="shared" si="205"/>
        <v>Wednesday</v>
      </c>
      <c r="E1878" s="1" t="str">
        <f t="shared" si="206"/>
        <v>Weekday</v>
      </c>
      <c r="F1878">
        <v>7200</v>
      </c>
      <c r="G1878" t="s">
        <v>7</v>
      </c>
      <c r="H1878" t="s">
        <v>30</v>
      </c>
      <c r="I1878" t="s">
        <v>27</v>
      </c>
      <c r="J1878" t="s">
        <v>28</v>
      </c>
      <c r="K1878" t="s">
        <v>44</v>
      </c>
      <c r="L1878" t="s">
        <v>5</v>
      </c>
      <c r="M1878">
        <v>810</v>
      </c>
      <c r="N1878" t="s">
        <v>6</v>
      </c>
      <c r="O1878" s="2">
        <v>18.989999999999998</v>
      </c>
      <c r="P1878" s="2">
        <v>5</v>
      </c>
      <c r="Q1878" s="2">
        <f t="shared" si="203"/>
        <v>94.949999999999989</v>
      </c>
      <c r="R1878" s="2">
        <v>52.55000115</v>
      </c>
      <c r="S1878" s="2">
        <f t="shared" si="207"/>
        <v>42.399998849999989</v>
      </c>
      <c r="T1878" s="2">
        <f t="shared" si="208"/>
        <v>10.510000229999999</v>
      </c>
      <c r="U1878" t="str">
        <f t="shared" si="209"/>
        <v>Jan</v>
      </c>
    </row>
    <row r="1879" spans="1:21" x14ac:dyDescent="0.3">
      <c r="A1879">
        <v>47011</v>
      </c>
      <c r="B1879" s="1">
        <v>43124</v>
      </c>
      <c r="C1879" s="1" t="str">
        <f t="shared" si="204"/>
        <v>24-Jan-18</v>
      </c>
      <c r="D1879" s="1" t="str">
        <f t="shared" si="205"/>
        <v>Wednesday</v>
      </c>
      <c r="E1879" s="1" t="str">
        <f t="shared" si="206"/>
        <v>Weekday</v>
      </c>
      <c r="F1879">
        <v>10811</v>
      </c>
      <c r="G1879" t="s">
        <v>292</v>
      </c>
      <c r="H1879" t="s">
        <v>30</v>
      </c>
      <c r="I1879" t="s">
        <v>27</v>
      </c>
      <c r="J1879" t="s">
        <v>28</v>
      </c>
      <c r="K1879" t="s">
        <v>44</v>
      </c>
      <c r="L1879" t="s">
        <v>85</v>
      </c>
      <c r="M1879">
        <v>502</v>
      </c>
      <c r="N1879" t="s">
        <v>65</v>
      </c>
      <c r="O1879" s="2">
        <v>65</v>
      </c>
      <c r="P1879" s="2">
        <v>5</v>
      </c>
      <c r="Q1879" s="2">
        <f t="shared" si="203"/>
        <v>325</v>
      </c>
      <c r="R1879" s="2">
        <v>167.99999235000001</v>
      </c>
      <c r="S1879" s="2">
        <f t="shared" si="207"/>
        <v>157.00000764999999</v>
      </c>
      <c r="T1879" s="2">
        <f t="shared" si="208"/>
        <v>33.599998470000003</v>
      </c>
      <c r="U1879" t="str">
        <f t="shared" si="209"/>
        <v>Jan</v>
      </c>
    </row>
    <row r="1880" spans="1:21" x14ac:dyDescent="0.3">
      <c r="A1880">
        <v>28744</v>
      </c>
      <c r="B1880" s="1">
        <v>43124</v>
      </c>
      <c r="C1880" s="1" t="str">
        <f t="shared" si="204"/>
        <v>24-Jan-18</v>
      </c>
      <c r="D1880" s="1" t="str">
        <f t="shared" si="205"/>
        <v>Wednesday</v>
      </c>
      <c r="E1880" s="1" t="str">
        <f t="shared" si="206"/>
        <v>Weekday</v>
      </c>
      <c r="F1880">
        <v>9083</v>
      </c>
      <c r="G1880" t="s">
        <v>46</v>
      </c>
      <c r="H1880" t="s">
        <v>146</v>
      </c>
      <c r="I1880" t="s">
        <v>27</v>
      </c>
      <c r="J1880" t="s">
        <v>3</v>
      </c>
      <c r="K1880" t="s">
        <v>4</v>
      </c>
      <c r="L1880" t="s">
        <v>42</v>
      </c>
      <c r="M1880">
        <v>365</v>
      </c>
      <c r="N1880" t="s">
        <v>10</v>
      </c>
      <c r="O1880" s="2">
        <v>94.75</v>
      </c>
      <c r="P1880" s="2">
        <v>2</v>
      </c>
      <c r="Q1880" s="2">
        <f t="shared" si="203"/>
        <v>189.5</v>
      </c>
      <c r="R1880" s="2">
        <v>61.139999400000001</v>
      </c>
      <c r="S1880" s="2">
        <f t="shared" si="207"/>
        <v>128.36000060000001</v>
      </c>
      <c r="T1880" s="2">
        <f t="shared" si="208"/>
        <v>30.5699997</v>
      </c>
      <c r="U1880" t="str">
        <f t="shared" si="209"/>
        <v>Jan</v>
      </c>
    </row>
    <row r="1881" spans="1:21" x14ac:dyDescent="0.3">
      <c r="A1881">
        <v>40085</v>
      </c>
      <c r="B1881" s="1">
        <v>43124</v>
      </c>
      <c r="C1881" s="1" t="str">
        <f t="shared" si="204"/>
        <v>24-Jan-18</v>
      </c>
      <c r="D1881" s="1" t="str">
        <f t="shared" si="205"/>
        <v>Wednesday</v>
      </c>
      <c r="E1881" s="1" t="str">
        <f t="shared" si="206"/>
        <v>Weekday</v>
      </c>
      <c r="F1881">
        <v>2426</v>
      </c>
      <c r="G1881" t="s">
        <v>337</v>
      </c>
      <c r="H1881" t="s">
        <v>36</v>
      </c>
      <c r="I1881" t="s">
        <v>27</v>
      </c>
      <c r="J1881" t="s">
        <v>3</v>
      </c>
      <c r="K1881" t="s">
        <v>4</v>
      </c>
      <c r="L1881" t="s">
        <v>85</v>
      </c>
      <c r="M1881">
        <v>502</v>
      </c>
      <c r="N1881" t="s">
        <v>65</v>
      </c>
      <c r="O1881" s="2">
        <v>65</v>
      </c>
      <c r="P1881" s="2">
        <v>3</v>
      </c>
      <c r="Q1881" s="2">
        <f t="shared" si="203"/>
        <v>195</v>
      </c>
      <c r="R1881" s="2">
        <v>100.79999541000001</v>
      </c>
      <c r="S1881" s="2">
        <f t="shared" si="207"/>
        <v>94.200004589999992</v>
      </c>
      <c r="T1881" s="2">
        <f t="shared" si="208"/>
        <v>33.599998470000003</v>
      </c>
      <c r="U1881" t="str">
        <f t="shared" si="209"/>
        <v>Jan</v>
      </c>
    </row>
    <row r="1882" spans="1:21" x14ac:dyDescent="0.3">
      <c r="A1882">
        <v>30724</v>
      </c>
      <c r="B1882" s="1">
        <v>43124</v>
      </c>
      <c r="C1882" s="1" t="str">
        <f t="shared" si="204"/>
        <v>24-Jan-18</v>
      </c>
      <c r="D1882" s="1" t="str">
        <f t="shared" si="205"/>
        <v>Wednesday</v>
      </c>
      <c r="E1882" s="1" t="str">
        <f t="shared" si="206"/>
        <v>Weekday</v>
      </c>
      <c r="F1882">
        <v>7697</v>
      </c>
      <c r="G1882" t="s">
        <v>185</v>
      </c>
      <c r="H1882" t="s">
        <v>59</v>
      </c>
      <c r="I1882" t="s">
        <v>2</v>
      </c>
      <c r="J1882" t="s">
        <v>3</v>
      </c>
      <c r="K1882" t="s">
        <v>4</v>
      </c>
      <c r="L1882" t="s">
        <v>9</v>
      </c>
      <c r="M1882">
        <v>403</v>
      </c>
      <c r="N1882" t="s">
        <v>10</v>
      </c>
      <c r="O1882" s="2">
        <v>133.37</v>
      </c>
      <c r="P1882" s="2">
        <v>1</v>
      </c>
      <c r="Q1882" s="2">
        <f t="shared" si="203"/>
        <v>133.37</v>
      </c>
      <c r="R1882" s="2">
        <v>84.590000149999995</v>
      </c>
      <c r="S1882" s="2">
        <f t="shared" si="207"/>
        <v>48.77999985000001</v>
      </c>
      <c r="T1882" s="2">
        <f t="shared" si="208"/>
        <v>84.590000149999995</v>
      </c>
      <c r="U1882" t="str">
        <f t="shared" si="209"/>
        <v>Jan</v>
      </c>
    </row>
    <row r="1883" spans="1:21" x14ac:dyDescent="0.3">
      <c r="A1883">
        <v>30712</v>
      </c>
      <c r="B1883" s="1">
        <v>43124</v>
      </c>
      <c r="C1883" s="1" t="str">
        <f t="shared" si="204"/>
        <v>24-Jan-18</v>
      </c>
      <c r="D1883" s="1" t="str">
        <f t="shared" si="205"/>
        <v>Wednesday</v>
      </c>
      <c r="E1883" s="1" t="str">
        <f t="shared" si="206"/>
        <v>Weekday</v>
      </c>
      <c r="F1883">
        <v>6855</v>
      </c>
      <c r="G1883" t="s">
        <v>671</v>
      </c>
      <c r="H1883" t="s">
        <v>452</v>
      </c>
      <c r="I1883" t="s">
        <v>2</v>
      </c>
      <c r="J1883" t="s">
        <v>3</v>
      </c>
      <c r="K1883" t="s">
        <v>4</v>
      </c>
      <c r="L1883" t="s">
        <v>9</v>
      </c>
      <c r="M1883">
        <v>403</v>
      </c>
      <c r="N1883" t="s">
        <v>10</v>
      </c>
      <c r="O1883" s="2">
        <v>133.37</v>
      </c>
      <c r="P1883" s="2">
        <v>1</v>
      </c>
      <c r="Q1883" s="2">
        <f t="shared" si="203"/>
        <v>133.37</v>
      </c>
      <c r="R1883" s="2">
        <v>84.590000149999995</v>
      </c>
      <c r="S1883" s="2">
        <f t="shared" si="207"/>
        <v>48.77999985000001</v>
      </c>
      <c r="T1883" s="2">
        <f t="shared" si="208"/>
        <v>84.590000149999995</v>
      </c>
      <c r="U1883" t="str">
        <f t="shared" si="209"/>
        <v>Jan</v>
      </c>
    </row>
    <row r="1884" spans="1:21" x14ac:dyDescent="0.3">
      <c r="A1884">
        <v>30712</v>
      </c>
      <c r="B1884" s="1">
        <v>43124</v>
      </c>
      <c r="C1884" s="1" t="str">
        <f t="shared" si="204"/>
        <v>24-Jan-18</v>
      </c>
      <c r="D1884" s="1" t="str">
        <f t="shared" si="205"/>
        <v>Wednesday</v>
      </c>
      <c r="E1884" s="1" t="str">
        <f t="shared" si="206"/>
        <v>Weekday</v>
      </c>
      <c r="F1884">
        <v>6855</v>
      </c>
      <c r="G1884" t="s">
        <v>671</v>
      </c>
      <c r="H1884" t="s">
        <v>452</v>
      </c>
      <c r="I1884" t="s">
        <v>2</v>
      </c>
      <c r="J1884" t="s">
        <v>3</v>
      </c>
      <c r="K1884" t="s">
        <v>4</v>
      </c>
      <c r="L1884" t="s">
        <v>9</v>
      </c>
      <c r="M1884">
        <v>403</v>
      </c>
      <c r="N1884" t="s">
        <v>10</v>
      </c>
      <c r="O1884" s="2">
        <v>133.37</v>
      </c>
      <c r="P1884" s="2">
        <v>1</v>
      </c>
      <c r="Q1884" s="2">
        <f t="shared" si="203"/>
        <v>133.37</v>
      </c>
      <c r="R1884" s="2">
        <v>84.590000149999995</v>
      </c>
      <c r="S1884" s="2">
        <f t="shared" si="207"/>
        <v>48.77999985000001</v>
      </c>
      <c r="T1884" s="2">
        <f t="shared" si="208"/>
        <v>84.590000149999995</v>
      </c>
      <c r="U1884" t="str">
        <f t="shared" si="209"/>
        <v>Jan</v>
      </c>
    </row>
    <row r="1885" spans="1:21" x14ac:dyDescent="0.3">
      <c r="A1885">
        <v>66636</v>
      </c>
      <c r="B1885" s="1">
        <v>43124</v>
      </c>
      <c r="C1885" s="1" t="str">
        <f t="shared" si="204"/>
        <v>24-Jan-18</v>
      </c>
      <c r="D1885" s="1" t="str">
        <f t="shared" si="205"/>
        <v>Wednesday</v>
      </c>
      <c r="E1885" s="1" t="str">
        <f t="shared" si="206"/>
        <v>Weekday</v>
      </c>
      <c r="F1885">
        <v>11073</v>
      </c>
      <c r="G1885" t="s">
        <v>7</v>
      </c>
      <c r="H1885" t="s">
        <v>318</v>
      </c>
      <c r="I1885" t="s">
        <v>2</v>
      </c>
      <c r="J1885" t="s">
        <v>3</v>
      </c>
      <c r="K1885" t="s">
        <v>4</v>
      </c>
      <c r="L1885" t="s">
        <v>42</v>
      </c>
      <c r="M1885">
        <v>365</v>
      </c>
      <c r="N1885" t="s">
        <v>10</v>
      </c>
      <c r="O1885" s="2">
        <v>94.75</v>
      </c>
      <c r="P1885" s="2">
        <v>4</v>
      </c>
      <c r="Q1885" s="2">
        <f t="shared" si="203"/>
        <v>379</v>
      </c>
      <c r="R1885" s="2">
        <v>122.2799988</v>
      </c>
      <c r="S1885" s="2">
        <f t="shared" si="207"/>
        <v>256.72000120000001</v>
      </c>
      <c r="T1885" s="2">
        <f t="shared" si="208"/>
        <v>30.5699997</v>
      </c>
      <c r="U1885" t="str">
        <f t="shared" si="209"/>
        <v>Jan</v>
      </c>
    </row>
    <row r="1886" spans="1:21" x14ac:dyDescent="0.3">
      <c r="A1886">
        <v>46791</v>
      </c>
      <c r="B1886" s="1">
        <v>43123</v>
      </c>
      <c r="C1886" s="1" t="str">
        <f t="shared" si="204"/>
        <v>23-Jan-18</v>
      </c>
      <c r="D1886" s="1" t="str">
        <f t="shared" si="205"/>
        <v>Tuesday</v>
      </c>
      <c r="E1886" s="1" t="str">
        <f t="shared" si="206"/>
        <v>Weekday</v>
      </c>
      <c r="F1886">
        <v>197</v>
      </c>
      <c r="G1886" t="s">
        <v>7</v>
      </c>
      <c r="H1886" t="s">
        <v>30</v>
      </c>
      <c r="I1886" t="s">
        <v>27</v>
      </c>
      <c r="J1886" t="s">
        <v>28</v>
      </c>
      <c r="K1886" t="s">
        <v>44</v>
      </c>
      <c r="L1886" t="s">
        <v>293</v>
      </c>
      <c r="M1886">
        <v>917</v>
      </c>
      <c r="N1886" t="s">
        <v>294</v>
      </c>
      <c r="O1886" s="2">
        <v>26.95</v>
      </c>
      <c r="P1886" s="2">
        <v>5</v>
      </c>
      <c r="Q1886" s="2">
        <f t="shared" si="203"/>
        <v>134.75</v>
      </c>
      <c r="R1886" s="2">
        <v>93.450002649999988</v>
      </c>
      <c r="S1886" s="2">
        <f t="shared" si="207"/>
        <v>41.299997350000012</v>
      </c>
      <c r="T1886" s="2">
        <f t="shared" si="208"/>
        <v>18.690000529999999</v>
      </c>
      <c r="U1886" t="str">
        <f t="shared" si="209"/>
        <v>Jan</v>
      </c>
    </row>
    <row r="1887" spans="1:21" x14ac:dyDescent="0.3">
      <c r="A1887">
        <v>28657</v>
      </c>
      <c r="B1887" s="1">
        <v>43123</v>
      </c>
      <c r="C1887" s="1" t="str">
        <f t="shared" si="204"/>
        <v>23-Jan-18</v>
      </c>
      <c r="D1887" s="1" t="str">
        <f t="shared" si="205"/>
        <v>Tuesday</v>
      </c>
      <c r="E1887" s="1" t="str">
        <f t="shared" si="206"/>
        <v>Weekday</v>
      </c>
      <c r="F1887">
        <v>1306</v>
      </c>
      <c r="G1887" t="s">
        <v>360</v>
      </c>
      <c r="H1887" t="s">
        <v>30</v>
      </c>
      <c r="I1887" t="s">
        <v>27</v>
      </c>
      <c r="J1887" t="s">
        <v>28</v>
      </c>
      <c r="K1887" t="s">
        <v>44</v>
      </c>
      <c r="L1887" t="s">
        <v>109</v>
      </c>
      <c r="M1887">
        <v>627</v>
      </c>
      <c r="N1887" t="s">
        <v>6</v>
      </c>
      <c r="O1887" s="2">
        <v>165</v>
      </c>
      <c r="P1887" s="2">
        <v>5</v>
      </c>
      <c r="Q1887" s="2">
        <f t="shared" si="203"/>
        <v>825</v>
      </c>
      <c r="R1887" s="2">
        <v>613.65001700000005</v>
      </c>
      <c r="S1887" s="2">
        <f t="shared" si="207"/>
        <v>211.34998299999995</v>
      </c>
      <c r="T1887" s="2">
        <f t="shared" si="208"/>
        <v>122.73000340000002</v>
      </c>
      <c r="U1887" t="str">
        <f t="shared" si="209"/>
        <v>Jan</v>
      </c>
    </row>
    <row r="1888" spans="1:21" x14ac:dyDescent="0.3">
      <c r="A1888">
        <v>26577</v>
      </c>
      <c r="B1888" s="1">
        <v>43123</v>
      </c>
      <c r="C1888" s="1" t="str">
        <f t="shared" si="204"/>
        <v>23-Jan-18</v>
      </c>
      <c r="D1888" s="1" t="str">
        <f t="shared" si="205"/>
        <v>Tuesday</v>
      </c>
      <c r="E1888" s="1" t="str">
        <f t="shared" si="206"/>
        <v>Weekday</v>
      </c>
      <c r="F1888">
        <v>5533</v>
      </c>
      <c r="G1888" t="s">
        <v>910</v>
      </c>
      <c r="H1888" t="s">
        <v>30</v>
      </c>
      <c r="I1888" t="s">
        <v>27</v>
      </c>
      <c r="J1888" t="s">
        <v>28</v>
      </c>
      <c r="K1888" t="s">
        <v>44</v>
      </c>
      <c r="L1888" t="s">
        <v>70</v>
      </c>
      <c r="M1888">
        <v>926</v>
      </c>
      <c r="N1888" t="s">
        <v>6</v>
      </c>
      <c r="O1888" s="2">
        <v>14.99</v>
      </c>
      <c r="P1888" s="2">
        <v>5</v>
      </c>
      <c r="Q1888" s="2">
        <f t="shared" si="203"/>
        <v>74.95</v>
      </c>
      <c r="R1888" s="2">
        <v>35.399999620000003</v>
      </c>
      <c r="S1888" s="2">
        <f t="shared" si="207"/>
        <v>39.55000038</v>
      </c>
      <c r="T1888" s="2">
        <f t="shared" si="208"/>
        <v>7.0799999240000009</v>
      </c>
      <c r="U1888" t="str">
        <f t="shared" si="209"/>
        <v>Jan</v>
      </c>
    </row>
    <row r="1889" spans="1:21" x14ac:dyDescent="0.3">
      <c r="A1889">
        <v>34773</v>
      </c>
      <c r="B1889" s="1">
        <v>43123</v>
      </c>
      <c r="C1889" s="1" t="str">
        <f t="shared" si="204"/>
        <v>23-Jan-18</v>
      </c>
      <c r="D1889" s="1" t="str">
        <f t="shared" si="205"/>
        <v>Tuesday</v>
      </c>
      <c r="E1889" s="1" t="str">
        <f t="shared" si="206"/>
        <v>Weekday</v>
      </c>
      <c r="F1889">
        <v>11169</v>
      </c>
      <c r="G1889" t="s">
        <v>496</v>
      </c>
      <c r="H1889" t="s">
        <v>41</v>
      </c>
      <c r="I1889" t="s">
        <v>27</v>
      </c>
      <c r="J1889" t="s">
        <v>3</v>
      </c>
      <c r="K1889" t="s">
        <v>4</v>
      </c>
      <c r="L1889" t="s">
        <v>85</v>
      </c>
      <c r="M1889">
        <v>502</v>
      </c>
      <c r="N1889" t="s">
        <v>65</v>
      </c>
      <c r="O1889" s="2">
        <v>65</v>
      </c>
      <c r="P1889" s="2">
        <v>3</v>
      </c>
      <c r="Q1889" s="2">
        <f t="shared" si="203"/>
        <v>195</v>
      </c>
      <c r="R1889" s="2">
        <v>100.79999541000001</v>
      </c>
      <c r="S1889" s="2">
        <f t="shared" si="207"/>
        <v>94.200004589999992</v>
      </c>
      <c r="T1889" s="2">
        <f t="shared" si="208"/>
        <v>33.599998470000003</v>
      </c>
      <c r="U1889" t="str">
        <f t="shared" si="209"/>
        <v>Jan</v>
      </c>
    </row>
    <row r="1890" spans="1:21" x14ac:dyDescent="0.3">
      <c r="A1890">
        <v>62419</v>
      </c>
      <c r="B1890" s="1">
        <v>43123</v>
      </c>
      <c r="C1890" s="1" t="str">
        <f t="shared" si="204"/>
        <v>23-Jan-18</v>
      </c>
      <c r="D1890" s="1" t="str">
        <f t="shared" si="205"/>
        <v>Tuesday</v>
      </c>
      <c r="E1890" s="1" t="str">
        <f t="shared" si="206"/>
        <v>Weekday</v>
      </c>
      <c r="F1890">
        <v>6600</v>
      </c>
      <c r="G1890" t="s">
        <v>7</v>
      </c>
      <c r="H1890" t="s">
        <v>487</v>
      </c>
      <c r="I1890" t="s">
        <v>2</v>
      </c>
      <c r="J1890" t="s">
        <v>3</v>
      </c>
      <c r="K1890" t="s">
        <v>44</v>
      </c>
      <c r="L1890" t="s">
        <v>57</v>
      </c>
      <c r="M1890">
        <v>191</v>
      </c>
      <c r="N1890" t="s">
        <v>65</v>
      </c>
      <c r="O1890" s="2">
        <v>85</v>
      </c>
      <c r="P1890" s="2">
        <v>4</v>
      </c>
      <c r="Q1890" s="2">
        <f t="shared" si="203"/>
        <v>340</v>
      </c>
      <c r="R1890" s="2">
        <v>219.11999520000001</v>
      </c>
      <c r="S1890" s="2">
        <f t="shared" si="207"/>
        <v>120.88000479999999</v>
      </c>
      <c r="T1890" s="2">
        <f t="shared" si="208"/>
        <v>54.779998800000001</v>
      </c>
      <c r="U1890" t="str">
        <f t="shared" si="209"/>
        <v>Jan</v>
      </c>
    </row>
    <row r="1891" spans="1:21" x14ac:dyDescent="0.3">
      <c r="A1891">
        <v>44452</v>
      </c>
      <c r="B1891" s="1">
        <v>43123</v>
      </c>
      <c r="C1891" s="1" t="str">
        <f t="shared" si="204"/>
        <v>23-Jan-18</v>
      </c>
      <c r="D1891" s="1" t="str">
        <f t="shared" si="205"/>
        <v>Tuesday</v>
      </c>
      <c r="E1891" s="1" t="str">
        <f t="shared" si="206"/>
        <v>Weekday</v>
      </c>
      <c r="F1891">
        <v>1250</v>
      </c>
      <c r="G1891" t="s">
        <v>7</v>
      </c>
      <c r="H1891" t="s">
        <v>244</v>
      </c>
      <c r="I1891" t="s">
        <v>2</v>
      </c>
      <c r="J1891" t="s">
        <v>3</v>
      </c>
      <c r="K1891" t="s">
        <v>44</v>
      </c>
      <c r="L1891" t="s">
        <v>85</v>
      </c>
      <c r="M1891">
        <v>502</v>
      </c>
      <c r="N1891" t="s">
        <v>65</v>
      </c>
      <c r="O1891" s="2">
        <v>65</v>
      </c>
      <c r="P1891" s="2">
        <v>4</v>
      </c>
      <c r="Q1891" s="2">
        <f t="shared" si="203"/>
        <v>260</v>
      </c>
      <c r="R1891" s="2">
        <v>134.39999388000001</v>
      </c>
      <c r="S1891" s="2">
        <f t="shared" si="207"/>
        <v>125.60000611999999</v>
      </c>
      <c r="T1891" s="2">
        <f t="shared" si="208"/>
        <v>33.599998470000003</v>
      </c>
      <c r="U1891" t="str">
        <f t="shared" si="209"/>
        <v>Jan</v>
      </c>
    </row>
    <row r="1892" spans="1:21" x14ac:dyDescent="0.3">
      <c r="A1892">
        <v>43257</v>
      </c>
      <c r="B1892" s="1">
        <v>43123</v>
      </c>
      <c r="C1892" s="1" t="str">
        <f t="shared" si="204"/>
        <v>23-Jan-18</v>
      </c>
      <c r="D1892" s="1" t="str">
        <f t="shared" si="205"/>
        <v>Tuesday</v>
      </c>
      <c r="E1892" s="1" t="str">
        <f t="shared" si="206"/>
        <v>Weekday</v>
      </c>
      <c r="F1892">
        <v>4062</v>
      </c>
      <c r="G1892" t="s">
        <v>7</v>
      </c>
      <c r="H1892" t="s">
        <v>178</v>
      </c>
      <c r="I1892" t="s">
        <v>2</v>
      </c>
      <c r="J1892" t="s">
        <v>3</v>
      </c>
      <c r="K1892" t="s">
        <v>4</v>
      </c>
      <c r="L1892" t="s">
        <v>9</v>
      </c>
      <c r="M1892">
        <v>403</v>
      </c>
      <c r="N1892" t="s">
        <v>10</v>
      </c>
      <c r="O1892" s="2">
        <v>133.37</v>
      </c>
      <c r="P1892" s="2">
        <v>1</v>
      </c>
      <c r="Q1892" s="2">
        <f t="shared" si="203"/>
        <v>133.37</v>
      </c>
      <c r="R1892" s="2">
        <v>84.590000149999995</v>
      </c>
      <c r="S1892" s="2">
        <f t="shared" si="207"/>
        <v>48.77999985000001</v>
      </c>
      <c r="T1892" s="2">
        <f t="shared" si="208"/>
        <v>84.590000149999995</v>
      </c>
      <c r="U1892" t="str">
        <f t="shared" si="209"/>
        <v>Jan</v>
      </c>
    </row>
    <row r="1893" spans="1:21" x14ac:dyDescent="0.3">
      <c r="A1893">
        <v>62603</v>
      </c>
      <c r="B1893" s="1">
        <v>43122</v>
      </c>
      <c r="C1893" s="1" t="str">
        <f t="shared" si="204"/>
        <v>22-Jan-18</v>
      </c>
      <c r="D1893" s="1" t="str">
        <f t="shared" si="205"/>
        <v>Monday</v>
      </c>
      <c r="E1893" s="1" t="str">
        <f t="shared" si="206"/>
        <v>Weekday</v>
      </c>
      <c r="F1893">
        <v>6255</v>
      </c>
      <c r="G1893" t="s">
        <v>7</v>
      </c>
      <c r="H1893" t="s">
        <v>30</v>
      </c>
      <c r="I1893" t="s">
        <v>27</v>
      </c>
      <c r="J1893" t="s">
        <v>28</v>
      </c>
      <c r="K1893" t="s">
        <v>4</v>
      </c>
      <c r="L1893" t="s">
        <v>42</v>
      </c>
      <c r="M1893">
        <v>365</v>
      </c>
      <c r="N1893" t="s">
        <v>10</v>
      </c>
      <c r="O1893" s="2">
        <v>94.75</v>
      </c>
      <c r="P1893" s="2">
        <v>1</v>
      </c>
      <c r="Q1893" s="2">
        <f t="shared" si="203"/>
        <v>94.75</v>
      </c>
      <c r="R1893" s="2">
        <v>30.5699997</v>
      </c>
      <c r="S1893" s="2">
        <f t="shared" si="207"/>
        <v>64.180000300000003</v>
      </c>
      <c r="T1893" s="2">
        <f t="shared" si="208"/>
        <v>30.5699997</v>
      </c>
      <c r="U1893" t="str">
        <f t="shared" si="209"/>
        <v>Jan</v>
      </c>
    </row>
    <row r="1894" spans="1:21" x14ac:dyDescent="0.3">
      <c r="A1894">
        <v>37669</v>
      </c>
      <c r="B1894" s="1">
        <v>43122</v>
      </c>
      <c r="C1894" s="1" t="str">
        <f t="shared" si="204"/>
        <v>22-Jan-18</v>
      </c>
      <c r="D1894" s="1" t="str">
        <f t="shared" si="205"/>
        <v>Monday</v>
      </c>
      <c r="E1894" s="1" t="str">
        <f t="shared" si="206"/>
        <v>Weekday</v>
      </c>
      <c r="F1894">
        <v>6405</v>
      </c>
      <c r="G1894" t="s">
        <v>406</v>
      </c>
      <c r="H1894" t="s">
        <v>121</v>
      </c>
      <c r="I1894" t="s">
        <v>27</v>
      </c>
      <c r="J1894" t="s">
        <v>3</v>
      </c>
      <c r="K1894" t="s">
        <v>4</v>
      </c>
      <c r="L1894" t="s">
        <v>42</v>
      </c>
      <c r="M1894">
        <v>365</v>
      </c>
      <c r="N1894" t="s">
        <v>10</v>
      </c>
      <c r="O1894" s="2">
        <v>94.75</v>
      </c>
      <c r="P1894" s="2">
        <v>3</v>
      </c>
      <c r="Q1894" s="2">
        <f t="shared" si="203"/>
        <v>284.25</v>
      </c>
      <c r="R1894" s="2">
        <v>91.709999100000005</v>
      </c>
      <c r="S1894" s="2">
        <f t="shared" si="207"/>
        <v>192.5400009</v>
      </c>
      <c r="T1894" s="2">
        <f t="shared" si="208"/>
        <v>30.5699997</v>
      </c>
      <c r="U1894" t="str">
        <f t="shared" si="209"/>
        <v>Jan</v>
      </c>
    </row>
    <row r="1895" spans="1:21" x14ac:dyDescent="0.3">
      <c r="A1895">
        <v>45987</v>
      </c>
      <c r="B1895" s="1">
        <v>43122</v>
      </c>
      <c r="C1895" s="1" t="str">
        <f t="shared" si="204"/>
        <v>22-Jan-18</v>
      </c>
      <c r="D1895" s="1" t="str">
        <f t="shared" si="205"/>
        <v>Monday</v>
      </c>
      <c r="E1895" s="1" t="str">
        <f t="shared" si="206"/>
        <v>Weekday</v>
      </c>
      <c r="F1895">
        <v>9419</v>
      </c>
      <c r="G1895" t="s">
        <v>7</v>
      </c>
      <c r="H1895" t="s">
        <v>50</v>
      </c>
      <c r="I1895" t="s">
        <v>2</v>
      </c>
      <c r="J1895" t="s">
        <v>3</v>
      </c>
      <c r="K1895" t="s">
        <v>44</v>
      </c>
      <c r="L1895" t="s">
        <v>42</v>
      </c>
      <c r="M1895">
        <v>365</v>
      </c>
      <c r="N1895" t="s">
        <v>10</v>
      </c>
      <c r="O1895" s="2">
        <v>94.75</v>
      </c>
      <c r="P1895" s="2">
        <v>4</v>
      </c>
      <c r="Q1895" s="2">
        <f t="shared" si="203"/>
        <v>379</v>
      </c>
      <c r="R1895" s="2">
        <v>122.2799988</v>
      </c>
      <c r="S1895" s="2">
        <f t="shared" si="207"/>
        <v>256.72000120000001</v>
      </c>
      <c r="T1895" s="2">
        <f t="shared" si="208"/>
        <v>30.5699997</v>
      </c>
      <c r="U1895" t="str">
        <f t="shared" si="209"/>
        <v>Jan</v>
      </c>
    </row>
    <row r="1896" spans="1:21" x14ac:dyDescent="0.3">
      <c r="A1896">
        <v>16811</v>
      </c>
      <c r="B1896" s="1">
        <v>43122</v>
      </c>
      <c r="C1896" s="1" t="str">
        <f t="shared" si="204"/>
        <v>22-Jan-18</v>
      </c>
      <c r="D1896" s="1" t="str">
        <f t="shared" si="205"/>
        <v>Monday</v>
      </c>
      <c r="E1896" s="1" t="str">
        <f t="shared" si="206"/>
        <v>Weekday</v>
      </c>
      <c r="F1896">
        <v>6906</v>
      </c>
      <c r="G1896" t="s">
        <v>401</v>
      </c>
      <c r="H1896" t="s">
        <v>217</v>
      </c>
      <c r="I1896" t="s">
        <v>2</v>
      </c>
      <c r="J1896" t="s">
        <v>3</v>
      </c>
      <c r="K1896" t="s">
        <v>44</v>
      </c>
      <c r="L1896" t="s">
        <v>57</v>
      </c>
      <c r="M1896">
        <v>191</v>
      </c>
      <c r="N1896" t="s">
        <v>65</v>
      </c>
      <c r="O1896" s="2">
        <v>85</v>
      </c>
      <c r="P1896" s="2">
        <v>4</v>
      </c>
      <c r="Q1896" s="2">
        <f t="shared" si="203"/>
        <v>340</v>
      </c>
      <c r="R1896" s="2">
        <v>219.11999520000001</v>
      </c>
      <c r="S1896" s="2">
        <f t="shared" si="207"/>
        <v>120.88000479999999</v>
      </c>
      <c r="T1896" s="2">
        <f t="shared" si="208"/>
        <v>54.779998800000001</v>
      </c>
      <c r="U1896" t="str">
        <f t="shared" si="209"/>
        <v>Jan</v>
      </c>
    </row>
    <row r="1897" spans="1:21" x14ac:dyDescent="0.3">
      <c r="A1897">
        <v>26510</v>
      </c>
      <c r="B1897" s="1">
        <v>43122</v>
      </c>
      <c r="C1897" s="1" t="str">
        <f t="shared" si="204"/>
        <v>22-Jan-18</v>
      </c>
      <c r="D1897" s="1" t="str">
        <f t="shared" si="205"/>
        <v>Monday</v>
      </c>
      <c r="E1897" s="1" t="str">
        <f t="shared" si="206"/>
        <v>Weekday</v>
      </c>
      <c r="F1897">
        <v>3554</v>
      </c>
      <c r="G1897" t="s">
        <v>7</v>
      </c>
      <c r="H1897" t="s">
        <v>34</v>
      </c>
      <c r="I1897" t="s">
        <v>2</v>
      </c>
      <c r="J1897" t="s">
        <v>3</v>
      </c>
      <c r="K1897" t="s">
        <v>44</v>
      </c>
      <c r="L1897" t="s">
        <v>179</v>
      </c>
      <c r="M1897">
        <v>44</v>
      </c>
      <c r="N1897" t="s">
        <v>10</v>
      </c>
      <c r="O1897" s="2">
        <v>94.75</v>
      </c>
      <c r="P1897" s="2">
        <v>2</v>
      </c>
      <c r="Q1897" s="2">
        <f t="shared" si="203"/>
        <v>189.5</v>
      </c>
      <c r="R1897" s="2">
        <v>148.17999268</v>
      </c>
      <c r="S1897" s="2">
        <f t="shared" si="207"/>
        <v>41.320007320000002</v>
      </c>
      <c r="T1897" s="2">
        <f t="shared" si="208"/>
        <v>74.089996339999999</v>
      </c>
      <c r="U1897" t="str">
        <f t="shared" si="209"/>
        <v>Jan</v>
      </c>
    </row>
    <row r="1898" spans="1:21" x14ac:dyDescent="0.3">
      <c r="A1898">
        <v>48042</v>
      </c>
      <c r="B1898" s="1">
        <v>43122</v>
      </c>
      <c r="C1898" s="1" t="str">
        <f t="shared" si="204"/>
        <v>22-Jan-18</v>
      </c>
      <c r="D1898" s="1" t="str">
        <f t="shared" si="205"/>
        <v>Monday</v>
      </c>
      <c r="E1898" s="1" t="str">
        <f t="shared" si="206"/>
        <v>Weekday</v>
      </c>
      <c r="F1898">
        <v>4104</v>
      </c>
      <c r="G1898" t="s">
        <v>497</v>
      </c>
      <c r="H1898" t="s">
        <v>215</v>
      </c>
      <c r="I1898" t="s">
        <v>2</v>
      </c>
      <c r="J1898" t="s">
        <v>3</v>
      </c>
      <c r="K1898" t="s">
        <v>4</v>
      </c>
      <c r="L1898" t="s">
        <v>1025</v>
      </c>
      <c r="M1898">
        <v>116</v>
      </c>
      <c r="N1898" t="s">
        <v>65</v>
      </c>
      <c r="O1898" s="2">
        <v>27.54</v>
      </c>
      <c r="P1898" s="2">
        <v>5</v>
      </c>
      <c r="Q1898" s="2">
        <f t="shared" si="203"/>
        <v>137.69999999999999</v>
      </c>
      <c r="R1898" s="2">
        <v>60.750007650000001</v>
      </c>
      <c r="S1898" s="2">
        <f t="shared" si="207"/>
        <v>76.949992349999988</v>
      </c>
      <c r="T1898" s="2">
        <f t="shared" si="208"/>
        <v>12.150001530000001</v>
      </c>
      <c r="U1898" t="str">
        <f t="shared" si="209"/>
        <v>Jan</v>
      </c>
    </row>
    <row r="1899" spans="1:21" x14ac:dyDescent="0.3">
      <c r="A1899">
        <v>26402</v>
      </c>
      <c r="B1899" s="1">
        <v>43121</v>
      </c>
      <c r="C1899" s="1" t="str">
        <f t="shared" si="204"/>
        <v>21-Jan-18</v>
      </c>
      <c r="D1899" s="1" t="str">
        <f t="shared" si="205"/>
        <v>Sunday</v>
      </c>
      <c r="E1899" s="1" t="str">
        <f t="shared" si="206"/>
        <v>Weekend</v>
      </c>
      <c r="F1899">
        <v>3230</v>
      </c>
      <c r="G1899" t="s">
        <v>266</v>
      </c>
      <c r="H1899" t="s">
        <v>30</v>
      </c>
      <c r="I1899" t="s">
        <v>27</v>
      </c>
      <c r="J1899" t="s">
        <v>28</v>
      </c>
      <c r="K1899" t="s">
        <v>44</v>
      </c>
      <c r="L1899" t="s">
        <v>42</v>
      </c>
      <c r="M1899">
        <v>365</v>
      </c>
      <c r="N1899" t="s">
        <v>10</v>
      </c>
      <c r="O1899" s="2">
        <v>94.75</v>
      </c>
      <c r="P1899" s="2">
        <v>5</v>
      </c>
      <c r="Q1899" s="2">
        <f t="shared" si="203"/>
        <v>473.75</v>
      </c>
      <c r="R1899" s="2">
        <v>152.8499985</v>
      </c>
      <c r="S1899" s="2">
        <f t="shared" si="207"/>
        <v>320.90000150000003</v>
      </c>
      <c r="T1899" s="2">
        <f t="shared" si="208"/>
        <v>30.5699997</v>
      </c>
      <c r="U1899" t="str">
        <f t="shared" si="209"/>
        <v>Jan</v>
      </c>
    </row>
    <row r="1900" spans="1:21" x14ac:dyDescent="0.3">
      <c r="A1900">
        <v>17582</v>
      </c>
      <c r="B1900" s="1">
        <v>43121</v>
      </c>
      <c r="C1900" s="1" t="str">
        <f t="shared" si="204"/>
        <v>21-Jan-18</v>
      </c>
      <c r="D1900" s="1" t="str">
        <f t="shared" si="205"/>
        <v>Sunday</v>
      </c>
      <c r="E1900" s="1" t="str">
        <f t="shared" si="206"/>
        <v>Weekend</v>
      </c>
      <c r="F1900">
        <v>5091</v>
      </c>
      <c r="G1900" t="s">
        <v>7</v>
      </c>
      <c r="H1900" t="s">
        <v>30</v>
      </c>
      <c r="I1900" t="s">
        <v>27</v>
      </c>
      <c r="J1900" t="s">
        <v>28</v>
      </c>
      <c r="K1900" t="s">
        <v>29</v>
      </c>
      <c r="L1900" t="s">
        <v>9</v>
      </c>
      <c r="M1900">
        <v>403</v>
      </c>
      <c r="N1900" t="s">
        <v>10</v>
      </c>
      <c r="O1900" s="2">
        <v>133.37</v>
      </c>
      <c r="P1900" s="2">
        <v>1</v>
      </c>
      <c r="Q1900" s="2">
        <f t="shared" si="203"/>
        <v>133.37</v>
      </c>
      <c r="R1900" s="2">
        <v>84.590000149999995</v>
      </c>
      <c r="S1900" s="2">
        <f t="shared" si="207"/>
        <v>48.77999985000001</v>
      </c>
      <c r="T1900" s="2">
        <f t="shared" si="208"/>
        <v>84.590000149999995</v>
      </c>
      <c r="U1900" t="str">
        <f t="shared" si="209"/>
        <v>Jan</v>
      </c>
    </row>
    <row r="1901" spans="1:21" x14ac:dyDescent="0.3">
      <c r="A1901">
        <v>29181</v>
      </c>
      <c r="B1901" s="1">
        <v>43121</v>
      </c>
      <c r="C1901" s="1" t="str">
        <f t="shared" si="204"/>
        <v>21-Jan-18</v>
      </c>
      <c r="D1901" s="1" t="str">
        <f t="shared" si="205"/>
        <v>Sunday</v>
      </c>
      <c r="E1901" s="1" t="str">
        <f t="shared" si="206"/>
        <v>Weekend</v>
      </c>
      <c r="F1901">
        <v>10969</v>
      </c>
      <c r="G1901" t="s">
        <v>1026</v>
      </c>
      <c r="H1901" t="s">
        <v>30</v>
      </c>
      <c r="I1901" t="s">
        <v>27</v>
      </c>
      <c r="J1901" t="s">
        <v>28</v>
      </c>
      <c r="K1901" t="s">
        <v>44</v>
      </c>
      <c r="L1901" t="s">
        <v>57</v>
      </c>
      <c r="M1901">
        <v>191</v>
      </c>
      <c r="N1901" t="s">
        <v>65</v>
      </c>
      <c r="O1901" s="2">
        <v>85</v>
      </c>
      <c r="P1901" s="2">
        <v>5</v>
      </c>
      <c r="Q1901" s="2">
        <f t="shared" si="203"/>
        <v>425</v>
      </c>
      <c r="R1901" s="2">
        <v>273.89999399999999</v>
      </c>
      <c r="S1901" s="2">
        <f t="shared" si="207"/>
        <v>151.10000600000001</v>
      </c>
      <c r="T1901" s="2">
        <f t="shared" si="208"/>
        <v>54.779998800000001</v>
      </c>
      <c r="U1901" t="str">
        <f t="shared" si="209"/>
        <v>Jan</v>
      </c>
    </row>
    <row r="1902" spans="1:21" x14ac:dyDescent="0.3">
      <c r="A1902">
        <v>37669</v>
      </c>
      <c r="B1902" s="1">
        <v>43121</v>
      </c>
      <c r="C1902" s="1" t="str">
        <f t="shared" si="204"/>
        <v>21-Jan-18</v>
      </c>
      <c r="D1902" s="1" t="str">
        <f t="shared" si="205"/>
        <v>Sunday</v>
      </c>
      <c r="E1902" s="1" t="str">
        <f t="shared" si="206"/>
        <v>Weekend</v>
      </c>
      <c r="F1902">
        <v>6405</v>
      </c>
      <c r="G1902" t="s">
        <v>406</v>
      </c>
      <c r="H1902" t="s">
        <v>121</v>
      </c>
      <c r="I1902" t="s">
        <v>27</v>
      </c>
      <c r="J1902" t="s">
        <v>3</v>
      </c>
      <c r="K1902" t="s">
        <v>4</v>
      </c>
      <c r="L1902" t="s">
        <v>57</v>
      </c>
      <c r="M1902">
        <v>191</v>
      </c>
      <c r="N1902" t="s">
        <v>65</v>
      </c>
      <c r="O1902" s="2">
        <v>85</v>
      </c>
      <c r="P1902" s="2">
        <v>3</v>
      </c>
      <c r="Q1902" s="2">
        <f t="shared" si="203"/>
        <v>255</v>
      </c>
      <c r="R1902" s="2">
        <v>164.33999640000002</v>
      </c>
      <c r="S1902" s="2">
        <f t="shared" si="207"/>
        <v>90.660003599999982</v>
      </c>
      <c r="T1902" s="2">
        <f t="shared" si="208"/>
        <v>54.779998800000008</v>
      </c>
      <c r="U1902" t="str">
        <f t="shared" si="209"/>
        <v>Jan</v>
      </c>
    </row>
    <row r="1903" spans="1:21" x14ac:dyDescent="0.3">
      <c r="A1903">
        <v>30519</v>
      </c>
      <c r="B1903" s="1">
        <v>43121</v>
      </c>
      <c r="C1903" s="1" t="str">
        <f t="shared" si="204"/>
        <v>21-Jan-18</v>
      </c>
      <c r="D1903" s="1" t="str">
        <f t="shared" si="205"/>
        <v>Sunday</v>
      </c>
      <c r="E1903" s="1" t="str">
        <f t="shared" si="206"/>
        <v>Weekend</v>
      </c>
      <c r="F1903">
        <v>12205</v>
      </c>
      <c r="G1903" t="s">
        <v>7</v>
      </c>
      <c r="H1903" t="s">
        <v>18</v>
      </c>
      <c r="I1903" t="s">
        <v>2</v>
      </c>
      <c r="J1903" t="s">
        <v>3</v>
      </c>
      <c r="K1903" t="s">
        <v>4</v>
      </c>
      <c r="L1903" t="s">
        <v>9</v>
      </c>
      <c r="M1903">
        <v>403</v>
      </c>
      <c r="N1903" t="s">
        <v>10</v>
      </c>
      <c r="O1903" s="2">
        <v>133.37</v>
      </c>
      <c r="P1903" s="2">
        <v>1</v>
      </c>
      <c r="Q1903" s="2">
        <f t="shared" si="203"/>
        <v>133.37</v>
      </c>
      <c r="R1903" s="2">
        <v>84.590000149999995</v>
      </c>
      <c r="S1903" s="2">
        <f t="shared" si="207"/>
        <v>48.77999985000001</v>
      </c>
      <c r="T1903" s="2">
        <f t="shared" si="208"/>
        <v>84.590000149999995</v>
      </c>
      <c r="U1903" t="str">
        <f t="shared" si="209"/>
        <v>Jan</v>
      </c>
    </row>
    <row r="1904" spans="1:21" x14ac:dyDescent="0.3">
      <c r="A1904">
        <v>43266</v>
      </c>
      <c r="B1904" s="1">
        <v>43121</v>
      </c>
      <c r="C1904" s="1" t="str">
        <f t="shared" si="204"/>
        <v>21-Jan-18</v>
      </c>
      <c r="D1904" s="1" t="str">
        <f t="shared" si="205"/>
        <v>Sunday</v>
      </c>
      <c r="E1904" s="1" t="str">
        <f t="shared" si="206"/>
        <v>Weekend</v>
      </c>
      <c r="F1904">
        <v>5329</v>
      </c>
      <c r="G1904" t="s">
        <v>1027</v>
      </c>
      <c r="H1904" t="s">
        <v>329</v>
      </c>
      <c r="I1904" t="s">
        <v>2</v>
      </c>
      <c r="J1904" t="s">
        <v>3</v>
      </c>
      <c r="K1904" t="s">
        <v>44</v>
      </c>
      <c r="L1904" t="s">
        <v>85</v>
      </c>
      <c r="M1904">
        <v>502</v>
      </c>
      <c r="N1904" t="s">
        <v>65</v>
      </c>
      <c r="O1904" s="2">
        <v>65</v>
      </c>
      <c r="P1904" s="2">
        <v>4</v>
      </c>
      <c r="Q1904" s="2">
        <f t="shared" si="203"/>
        <v>260</v>
      </c>
      <c r="R1904" s="2">
        <v>134.39999388000001</v>
      </c>
      <c r="S1904" s="2">
        <f t="shared" si="207"/>
        <v>125.60000611999999</v>
      </c>
      <c r="T1904" s="2">
        <f t="shared" si="208"/>
        <v>33.599998470000003</v>
      </c>
      <c r="U1904" t="str">
        <f t="shared" si="209"/>
        <v>Jan</v>
      </c>
    </row>
    <row r="1905" spans="1:21" x14ac:dyDescent="0.3">
      <c r="A1905">
        <v>61848</v>
      </c>
      <c r="B1905" s="1">
        <v>43121</v>
      </c>
      <c r="C1905" s="1" t="str">
        <f t="shared" si="204"/>
        <v>21-Jan-18</v>
      </c>
      <c r="D1905" s="1" t="str">
        <f t="shared" si="205"/>
        <v>Sunday</v>
      </c>
      <c r="E1905" s="1" t="str">
        <f t="shared" si="206"/>
        <v>Weekend</v>
      </c>
      <c r="F1905">
        <v>6397</v>
      </c>
      <c r="G1905" t="s">
        <v>1028</v>
      </c>
      <c r="H1905" t="s">
        <v>34</v>
      </c>
      <c r="I1905" t="s">
        <v>2</v>
      </c>
      <c r="J1905" t="s">
        <v>3</v>
      </c>
      <c r="K1905" t="s">
        <v>44</v>
      </c>
      <c r="L1905" t="s">
        <v>57</v>
      </c>
      <c r="M1905">
        <v>191</v>
      </c>
      <c r="N1905" t="s">
        <v>65</v>
      </c>
      <c r="O1905" s="2">
        <v>85</v>
      </c>
      <c r="P1905" s="2">
        <v>4</v>
      </c>
      <c r="Q1905" s="2">
        <f t="shared" si="203"/>
        <v>340</v>
      </c>
      <c r="R1905" s="2">
        <v>219.11999520000001</v>
      </c>
      <c r="S1905" s="2">
        <f t="shared" si="207"/>
        <v>120.88000479999999</v>
      </c>
      <c r="T1905" s="2">
        <f t="shared" si="208"/>
        <v>54.779998800000001</v>
      </c>
      <c r="U1905" t="str">
        <f t="shared" si="209"/>
        <v>Jan</v>
      </c>
    </row>
    <row r="1906" spans="1:21" x14ac:dyDescent="0.3">
      <c r="A1906">
        <v>43032</v>
      </c>
      <c r="B1906" s="1">
        <v>43120</v>
      </c>
      <c r="C1906" s="1" t="str">
        <f t="shared" si="204"/>
        <v>20-Jan-18</v>
      </c>
      <c r="D1906" s="1" t="str">
        <f t="shared" si="205"/>
        <v>Saturday</v>
      </c>
      <c r="E1906" s="1" t="str">
        <f t="shared" si="206"/>
        <v>Weekend</v>
      </c>
      <c r="F1906">
        <v>8517</v>
      </c>
      <c r="G1906" t="s">
        <v>7</v>
      </c>
      <c r="H1906" t="s">
        <v>26</v>
      </c>
      <c r="I1906" t="s">
        <v>27</v>
      </c>
      <c r="J1906" t="s">
        <v>28</v>
      </c>
      <c r="K1906" t="s">
        <v>4</v>
      </c>
      <c r="L1906" t="s">
        <v>9</v>
      </c>
      <c r="M1906">
        <v>403</v>
      </c>
      <c r="N1906" t="s">
        <v>10</v>
      </c>
      <c r="O1906" s="2">
        <v>133.37</v>
      </c>
      <c r="P1906" s="2">
        <v>1</v>
      </c>
      <c r="Q1906" s="2">
        <f t="shared" si="203"/>
        <v>133.37</v>
      </c>
      <c r="R1906" s="2">
        <v>84.590000149999995</v>
      </c>
      <c r="S1906" s="2">
        <f t="shared" si="207"/>
        <v>48.77999985000001</v>
      </c>
      <c r="T1906" s="2">
        <f t="shared" si="208"/>
        <v>84.590000149999995</v>
      </c>
      <c r="U1906" t="str">
        <f t="shared" si="209"/>
        <v>Jan</v>
      </c>
    </row>
    <row r="1907" spans="1:21" x14ac:dyDescent="0.3">
      <c r="A1907">
        <v>28441</v>
      </c>
      <c r="B1907" s="1">
        <v>43120</v>
      </c>
      <c r="C1907" s="1" t="str">
        <f t="shared" si="204"/>
        <v>20-Jan-18</v>
      </c>
      <c r="D1907" s="1" t="str">
        <f t="shared" si="205"/>
        <v>Saturday</v>
      </c>
      <c r="E1907" s="1" t="str">
        <f t="shared" si="206"/>
        <v>Weekend</v>
      </c>
      <c r="F1907">
        <v>3948</v>
      </c>
      <c r="G1907" t="s">
        <v>7</v>
      </c>
      <c r="H1907" t="s">
        <v>30</v>
      </c>
      <c r="I1907" t="s">
        <v>27</v>
      </c>
      <c r="J1907" t="s">
        <v>28</v>
      </c>
      <c r="K1907" t="s">
        <v>44</v>
      </c>
      <c r="L1907" t="s">
        <v>57</v>
      </c>
      <c r="M1907">
        <v>191</v>
      </c>
      <c r="N1907" t="s">
        <v>65</v>
      </c>
      <c r="O1907" s="2">
        <v>85</v>
      </c>
      <c r="P1907" s="2">
        <v>5</v>
      </c>
      <c r="Q1907" s="2">
        <f t="shared" si="203"/>
        <v>425</v>
      </c>
      <c r="R1907" s="2">
        <v>273.89999399999999</v>
      </c>
      <c r="S1907" s="2">
        <f t="shared" si="207"/>
        <v>151.10000600000001</v>
      </c>
      <c r="T1907" s="2">
        <f t="shared" si="208"/>
        <v>54.779998800000001</v>
      </c>
      <c r="U1907" t="str">
        <f t="shared" si="209"/>
        <v>Jan</v>
      </c>
    </row>
    <row r="1908" spans="1:21" x14ac:dyDescent="0.3">
      <c r="A1908">
        <v>34631</v>
      </c>
      <c r="B1908" s="1">
        <v>43120</v>
      </c>
      <c r="C1908" s="1" t="str">
        <f t="shared" si="204"/>
        <v>20-Jan-18</v>
      </c>
      <c r="D1908" s="1" t="str">
        <f t="shared" si="205"/>
        <v>Saturday</v>
      </c>
      <c r="E1908" s="1" t="str">
        <f t="shared" si="206"/>
        <v>Weekend</v>
      </c>
      <c r="F1908">
        <v>47</v>
      </c>
      <c r="G1908" t="s">
        <v>275</v>
      </c>
      <c r="H1908" t="s">
        <v>30</v>
      </c>
      <c r="I1908" t="s">
        <v>27</v>
      </c>
      <c r="J1908" t="s">
        <v>3</v>
      </c>
      <c r="K1908" t="s">
        <v>4</v>
      </c>
      <c r="L1908" t="s">
        <v>57</v>
      </c>
      <c r="M1908">
        <v>191</v>
      </c>
      <c r="N1908" t="s">
        <v>65</v>
      </c>
      <c r="O1908" s="2">
        <v>85</v>
      </c>
      <c r="P1908" s="2">
        <v>3</v>
      </c>
      <c r="Q1908" s="2">
        <f t="shared" si="203"/>
        <v>255</v>
      </c>
      <c r="R1908" s="2">
        <v>164.33999640000002</v>
      </c>
      <c r="S1908" s="2">
        <f t="shared" si="207"/>
        <v>90.660003599999982</v>
      </c>
      <c r="T1908" s="2">
        <f t="shared" si="208"/>
        <v>54.779998800000008</v>
      </c>
      <c r="U1908" t="str">
        <f t="shared" si="209"/>
        <v>Jan</v>
      </c>
    </row>
    <row r="1909" spans="1:21" x14ac:dyDescent="0.3">
      <c r="A1909">
        <v>21267</v>
      </c>
      <c r="B1909" s="1">
        <v>43120</v>
      </c>
      <c r="C1909" s="1" t="str">
        <f t="shared" si="204"/>
        <v>20-Jan-18</v>
      </c>
      <c r="D1909" s="1" t="str">
        <f t="shared" si="205"/>
        <v>Saturday</v>
      </c>
      <c r="E1909" s="1" t="str">
        <f t="shared" si="206"/>
        <v>Weekend</v>
      </c>
      <c r="F1909">
        <v>5582</v>
      </c>
      <c r="G1909" t="s">
        <v>171</v>
      </c>
      <c r="H1909" t="s">
        <v>18</v>
      </c>
      <c r="I1909" t="s">
        <v>2</v>
      </c>
      <c r="J1909" t="s">
        <v>3</v>
      </c>
      <c r="K1909" t="s">
        <v>4</v>
      </c>
      <c r="L1909" t="s">
        <v>9</v>
      </c>
      <c r="M1909">
        <v>403</v>
      </c>
      <c r="N1909" t="s">
        <v>10</v>
      </c>
      <c r="O1909" s="2">
        <v>133.37</v>
      </c>
      <c r="P1909" s="2">
        <v>1</v>
      </c>
      <c r="Q1909" s="2">
        <f t="shared" si="203"/>
        <v>133.37</v>
      </c>
      <c r="R1909" s="2">
        <v>84.590000149999995</v>
      </c>
      <c r="S1909" s="2">
        <f t="shared" si="207"/>
        <v>48.77999985000001</v>
      </c>
      <c r="T1909" s="2">
        <f t="shared" si="208"/>
        <v>84.590000149999995</v>
      </c>
      <c r="U1909" t="str">
        <f t="shared" si="209"/>
        <v>Jan</v>
      </c>
    </row>
    <row r="1910" spans="1:21" x14ac:dyDescent="0.3">
      <c r="A1910">
        <v>44677</v>
      </c>
      <c r="B1910" s="1">
        <v>43120</v>
      </c>
      <c r="C1910" s="1" t="str">
        <f t="shared" si="204"/>
        <v>20-Jan-18</v>
      </c>
      <c r="D1910" s="1" t="str">
        <f t="shared" si="205"/>
        <v>Saturday</v>
      </c>
      <c r="E1910" s="1" t="str">
        <f t="shared" si="206"/>
        <v>Weekend</v>
      </c>
      <c r="F1910">
        <v>7272</v>
      </c>
      <c r="G1910" t="s">
        <v>1029</v>
      </c>
      <c r="H1910" t="s">
        <v>1004</v>
      </c>
      <c r="I1910" t="s">
        <v>2</v>
      </c>
      <c r="J1910" t="s">
        <v>3</v>
      </c>
      <c r="K1910" t="s">
        <v>44</v>
      </c>
      <c r="L1910" t="s">
        <v>85</v>
      </c>
      <c r="M1910">
        <v>502</v>
      </c>
      <c r="N1910" t="s">
        <v>65</v>
      </c>
      <c r="O1910" s="2">
        <v>65</v>
      </c>
      <c r="P1910" s="2">
        <v>4</v>
      </c>
      <c r="Q1910" s="2">
        <f t="shared" si="203"/>
        <v>260</v>
      </c>
      <c r="R1910" s="2">
        <v>134.39999388000001</v>
      </c>
      <c r="S1910" s="2">
        <f t="shared" si="207"/>
        <v>125.60000611999999</v>
      </c>
      <c r="T1910" s="2">
        <f t="shared" si="208"/>
        <v>33.599998470000003</v>
      </c>
      <c r="U1910" t="str">
        <f t="shared" si="209"/>
        <v>Jan</v>
      </c>
    </row>
    <row r="1911" spans="1:21" x14ac:dyDescent="0.3">
      <c r="A1911">
        <v>42992</v>
      </c>
      <c r="B1911" s="1">
        <v>43119</v>
      </c>
      <c r="C1911" s="1" t="str">
        <f t="shared" si="204"/>
        <v>19-Jan-18</v>
      </c>
      <c r="D1911" s="1" t="str">
        <f t="shared" si="205"/>
        <v>Friday</v>
      </c>
      <c r="E1911" s="1" t="str">
        <f t="shared" si="206"/>
        <v>Weekday</v>
      </c>
      <c r="F1911">
        <v>3972</v>
      </c>
      <c r="G1911" t="s">
        <v>552</v>
      </c>
      <c r="H1911" t="s">
        <v>30</v>
      </c>
      <c r="I1911" t="s">
        <v>27</v>
      </c>
      <c r="J1911" t="s">
        <v>28</v>
      </c>
      <c r="K1911" t="s">
        <v>4</v>
      </c>
      <c r="L1911" t="s">
        <v>9</v>
      </c>
      <c r="M1911">
        <v>403</v>
      </c>
      <c r="N1911" t="s">
        <v>10</v>
      </c>
      <c r="O1911" s="2">
        <v>133.37</v>
      </c>
      <c r="P1911" s="2">
        <v>1</v>
      </c>
      <c r="Q1911" s="2">
        <f t="shared" si="203"/>
        <v>133.37</v>
      </c>
      <c r="R1911" s="2">
        <v>84.590000149999995</v>
      </c>
      <c r="S1911" s="2">
        <f t="shared" si="207"/>
        <v>48.77999985000001</v>
      </c>
      <c r="T1911" s="2">
        <f t="shared" si="208"/>
        <v>84.590000149999995</v>
      </c>
      <c r="U1911" t="str">
        <f t="shared" si="209"/>
        <v>Jan</v>
      </c>
    </row>
    <row r="1912" spans="1:21" x14ac:dyDescent="0.3">
      <c r="A1912">
        <v>32090</v>
      </c>
      <c r="B1912" s="1">
        <v>43119</v>
      </c>
      <c r="C1912" s="1" t="str">
        <f t="shared" si="204"/>
        <v>19-Jan-18</v>
      </c>
      <c r="D1912" s="1" t="str">
        <f t="shared" si="205"/>
        <v>Friday</v>
      </c>
      <c r="E1912" s="1" t="str">
        <f t="shared" si="206"/>
        <v>Weekday</v>
      </c>
      <c r="F1912">
        <v>7864</v>
      </c>
      <c r="G1912" t="s">
        <v>7</v>
      </c>
      <c r="H1912" t="s">
        <v>108</v>
      </c>
      <c r="I1912" t="s">
        <v>27</v>
      </c>
      <c r="J1912" t="s">
        <v>3</v>
      </c>
      <c r="K1912" t="s">
        <v>4</v>
      </c>
      <c r="L1912" t="s">
        <v>1025</v>
      </c>
      <c r="M1912">
        <v>116</v>
      </c>
      <c r="N1912" t="s">
        <v>65</v>
      </c>
      <c r="O1912" s="2">
        <v>27.54</v>
      </c>
      <c r="P1912" s="2">
        <v>3</v>
      </c>
      <c r="Q1912" s="2">
        <f t="shared" si="203"/>
        <v>82.62</v>
      </c>
      <c r="R1912" s="2">
        <v>36.450004590000006</v>
      </c>
      <c r="S1912" s="2">
        <f t="shared" si="207"/>
        <v>46.169995409999999</v>
      </c>
      <c r="T1912" s="2">
        <f t="shared" si="208"/>
        <v>12.150001530000003</v>
      </c>
      <c r="U1912" t="str">
        <f t="shared" si="209"/>
        <v>Jan</v>
      </c>
    </row>
    <row r="1913" spans="1:21" x14ac:dyDescent="0.3">
      <c r="A1913">
        <v>24661</v>
      </c>
      <c r="B1913" s="1">
        <v>43119</v>
      </c>
      <c r="C1913" s="1" t="str">
        <f t="shared" si="204"/>
        <v>19-Jan-18</v>
      </c>
      <c r="D1913" s="1" t="str">
        <f t="shared" si="205"/>
        <v>Friday</v>
      </c>
      <c r="E1913" s="1" t="str">
        <f t="shared" si="206"/>
        <v>Weekday</v>
      </c>
      <c r="F1913">
        <v>5728</v>
      </c>
      <c r="G1913" t="s">
        <v>280</v>
      </c>
      <c r="H1913" t="s">
        <v>121</v>
      </c>
      <c r="I1913" t="s">
        <v>27</v>
      </c>
      <c r="J1913" t="s">
        <v>3</v>
      </c>
      <c r="K1913" t="s">
        <v>4</v>
      </c>
      <c r="L1913" t="s">
        <v>85</v>
      </c>
      <c r="M1913">
        <v>502</v>
      </c>
      <c r="N1913" t="s">
        <v>65</v>
      </c>
      <c r="O1913" s="2">
        <v>65</v>
      </c>
      <c r="P1913" s="2">
        <v>5</v>
      </c>
      <c r="Q1913" s="2">
        <f t="shared" si="203"/>
        <v>325</v>
      </c>
      <c r="R1913" s="2">
        <v>167.99999235000001</v>
      </c>
      <c r="S1913" s="2">
        <f t="shared" si="207"/>
        <v>157.00000764999999</v>
      </c>
      <c r="T1913" s="2">
        <f t="shared" si="208"/>
        <v>33.599998470000003</v>
      </c>
      <c r="U1913" t="str">
        <f t="shared" si="209"/>
        <v>Jan</v>
      </c>
    </row>
    <row r="1914" spans="1:21" x14ac:dyDescent="0.3">
      <c r="A1914">
        <v>24314</v>
      </c>
      <c r="B1914" s="1">
        <v>43119</v>
      </c>
      <c r="C1914" s="1" t="str">
        <f t="shared" si="204"/>
        <v>19-Jan-18</v>
      </c>
      <c r="D1914" s="1" t="str">
        <f t="shared" si="205"/>
        <v>Friday</v>
      </c>
      <c r="E1914" s="1" t="str">
        <f t="shared" si="206"/>
        <v>Weekday</v>
      </c>
      <c r="F1914">
        <v>3567</v>
      </c>
      <c r="G1914" t="s">
        <v>1030</v>
      </c>
      <c r="H1914" t="s">
        <v>173</v>
      </c>
      <c r="I1914" t="s">
        <v>2</v>
      </c>
      <c r="J1914" t="s">
        <v>3</v>
      </c>
      <c r="K1914" t="s">
        <v>4</v>
      </c>
      <c r="L1914" t="s">
        <v>9</v>
      </c>
      <c r="M1914">
        <v>403</v>
      </c>
      <c r="N1914" t="s">
        <v>10</v>
      </c>
      <c r="O1914" s="2">
        <v>133.37</v>
      </c>
      <c r="P1914" s="2">
        <v>1</v>
      </c>
      <c r="Q1914" s="2">
        <f t="shared" si="203"/>
        <v>133.37</v>
      </c>
      <c r="R1914" s="2">
        <v>84.590000149999995</v>
      </c>
      <c r="S1914" s="2">
        <f t="shared" si="207"/>
        <v>48.77999985000001</v>
      </c>
      <c r="T1914" s="2">
        <f t="shared" si="208"/>
        <v>84.590000149999995</v>
      </c>
      <c r="U1914" t="str">
        <f t="shared" si="209"/>
        <v>Jan</v>
      </c>
    </row>
    <row r="1915" spans="1:21" x14ac:dyDescent="0.3">
      <c r="A1915">
        <v>42971</v>
      </c>
      <c r="B1915" s="1">
        <v>43119</v>
      </c>
      <c r="C1915" s="1" t="str">
        <f t="shared" si="204"/>
        <v>19-Jan-18</v>
      </c>
      <c r="D1915" s="1" t="str">
        <f t="shared" si="205"/>
        <v>Friday</v>
      </c>
      <c r="E1915" s="1" t="str">
        <f t="shared" si="206"/>
        <v>Weekday</v>
      </c>
      <c r="F1915">
        <v>5418</v>
      </c>
      <c r="G1915" t="s">
        <v>950</v>
      </c>
      <c r="H1915" t="s">
        <v>508</v>
      </c>
      <c r="I1915" t="s">
        <v>2</v>
      </c>
      <c r="J1915" t="s">
        <v>3</v>
      </c>
      <c r="K1915" t="s">
        <v>44</v>
      </c>
      <c r="L1915" t="s">
        <v>109</v>
      </c>
      <c r="M1915">
        <v>627</v>
      </c>
      <c r="N1915" t="s">
        <v>6</v>
      </c>
      <c r="O1915" s="2">
        <v>165</v>
      </c>
      <c r="P1915" s="2">
        <v>4</v>
      </c>
      <c r="Q1915" s="2">
        <f t="shared" si="203"/>
        <v>660</v>
      </c>
      <c r="R1915" s="2">
        <v>490.9200136</v>
      </c>
      <c r="S1915" s="2">
        <f t="shared" si="207"/>
        <v>169.0799864</v>
      </c>
      <c r="T1915" s="2">
        <f t="shared" si="208"/>
        <v>122.7300034</v>
      </c>
      <c r="U1915" t="str">
        <f t="shared" si="209"/>
        <v>Jan</v>
      </c>
    </row>
    <row r="1916" spans="1:21" x14ac:dyDescent="0.3">
      <c r="A1916">
        <v>47758</v>
      </c>
      <c r="B1916" s="1">
        <v>43118</v>
      </c>
      <c r="C1916" s="1" t="str">
        <f t="shared" si="204"/>
        <v>18-Jan-18</v>
      </c>
      <c r="D1916" s="1" t="str">
        <f t="shared" si="205"/>
        <v>Thursday</v>
      </c>
      <c r="E1916" s="1" t="str">
        <f t="shared" si="206"/>
        <v>Weekday</v>
      </c>
      <c r="F1916">
        <v>8293</v>
      </c>
      <c r="G1916" t="s">
        <v>743</v>
      </c>
      <c r="H1916" t="s">
        <v>30</v>
      </c>
      <c r="I1916" t="s">
        <v>27</v>
      </c>
      <c r="J1916" t="s">
        <v>28</v>
      </c>
      <c r="K1916" t="s">
        <v>4</v>
      </c>
      <c r="L1916" t="s">
        <v>31</v>
      </c>
      <c r="M1916">
        <v>957</v>
      </c>
      <c r="N1916" t="s">
        <v>32</v>
      </c>
      <c r="O1916" s="2">
        <v>80</v>
      </c>
      <c r="P1916" s="2">
        <v>1</v>
      </c>
      <c r="Q1916" s="2">
        <f t="shared" si="203"/>
        <v>80</v>
      </c>
      <c r="R1916" s="2">
        <v>47.430000309999997</v>
      </c>
      <c r="S1916" s="2">
        <f t="shared" si="207"/>
        <v>32.569999690000003</v>
      </c>
      <c r="T1916" s="2">
        <f t="shared" si="208"/>
        <v>47.430000309999997</v>
      </c>
      <c r="U1916" t="str">
        <f t="shared" si="209"/>
        <v>Jan</v>
      </c>
    </row>
    <row r="1917" spans="1:21" x14ac:dyDescent="0.3">
      <c r="A1917">
        <v>39159</v>
      </c>
      <c r="B1917" s="1">
        <v>43118</v>
      </c>
      <c r="C1917" s="1" t="str">
        <f t="shared" si="204"/>
        <v>18-Jan-18</v>
      </c>
      <c r="D1917" s="1" t="str">
        <f t="shared" si="205"/>
        <v>Thursday</v>
      </c>
      <c r="E1917" s="1" t="str">
        <f t="shared" si="206"/>
        <v>Weekday</v>
      </c>
      <c r="F1917">
        <v>11292</v>
      </c>
      <c r="G1917" t="s">
        <v>344</v>
      </c>
      <c r="H1917" t="s">
        <v>41</v>
      </c>
      <c r="I1917" t="s">
        <v>27</v>
      </c>
      <c r="J1917" t="s">
        <v>3</v>
      </c>
      <c r="K1917" t="s">
        <v>4</v>
      </c>
      <c r="L1917" t="s">
        <v>42</v>
      </c>
      <c r="M1917">
        <v>365</v>
      </c>
      <c r="N1917" t="s">
        <v>10</v>
      </c>
      <c r="O1917" s="2">
        <v>94.75</v>
      </c>
      <c r="P1917" s="2">
        <v>3</v>
      </c>
      <c r="Q1917" s="2">
        <f t="shared" si="203"/>
        <v>284.25</v>
      </c>
      <c r="R1917" s="2">
        <v>91.709999100000005</v>
      </c>
      <c r="S1917" s="2">
        <f t="shared" si="207"/>
        <v>192.5400009</v>
      </c>
      <c r="T1917" s="2">
        <f t="shared" si="208"/>
        <v>30.5699997</v>
      </c>
      <c r="U1917" t="str">
        <f t="shared" si="209"/>
        <v>Jan</v>
      </c>
    </row>
    <row r="1918" spans="1:21" x14ac:dyDescent="0.3">
      <c r="A1918">
        <v>20529</v>
      </c>
      <c r="B1918" s="1">
        <v>43118</v>
      </c>
      <c r="C1918" s="1" t="str">
        <f t="shared" si="204"/>
        <v>18-Jan-18</v>
      </c>
      <c r="D1918" s="1" t="str">
        <f t="shared" si="205"/>
        <v>Thursday</v>
      </c>
      <c r="E1918" s="1" t="str">
        <f t="shared" si="206"/>
        <v>Weekday</v>
      </c>
      <c r="F1918">
        <v>4497</v>
      </c>
      <c r="G1918" t="s">
        <v>7</v>
      </c>
      <c r="H1918" t="s">
        <v>77</v>
      </c>
      <c r="I1918" t="s">
        <v>27</v>
      </c>
      <c r="J1918" t="s">
        <v>3</v>
      </c>
      <c r="K1918" t="s">
        <v>4</v>
      </c>
      <c r="L1918" t="s">
        <v>85</v>
      </c>
      <c r="M1918">
        <v>502</v>
      </c>
      <c r="N1918" t="s">
        <v>65</v>
      </c>
      <c r="O1918" s="2">
        <v>65</v>
      </c>
      <c r="P1918" s="2">
        <v>5</v>
      </c>
      <c r="Q1918" s="2">
        <f t="shared" si="203"/>
        <v>325</v>
      </c>
      <c r="R1918" s="2">
        <v>167.99999235000001</v>
      </c>
      <c r="S1918" s="2">
        <f t="shared" si="207"/>
        <v>157.00000764999999</v>
      </c>
      <c r="T1918" s="2">
        <f t="shared" si="208"/>
        <v>33.599998470000003</v>
      </c>
      <c r="U1918" t="str">
        <f t="shared" si="209"/>
        <v>Jan</v>
      </c>
    </row>
    <row r="1919" spans="1:21" x14ac:dyDescent="0.3">
      <c r="A1919">
        <v>42920</v>
      </c>
      <c r="B1919" s="1">
        <v>43118</v>
      </c>
      <c r="C1919" s="1" t="str">
        <f t="shared" si="204"/>
        <v>18-Jan-18</v>
      </c>
      <c r="D1919" s="1" t="str">
        <f t="shared" si="205"/>
        <v>Thursday</v>
      </c>
      <c r="E1919" s="1" t="str">
        <f t="shared" si="206"/>
        <v>Weekday</v>
      </c>
      <c r="F1919">
        <v>716</v>
      </c>
      <c r="G1919" t="s">
        <v>1031</v>
      </c>
      <c r="H1919" t="s">
        <v>36</v>
      </c>
      <c r="I1919" t="s">
        <v>27</v>
      </c>
      <c r="J1919" t="s">
        <v>3</v>
      </c>
      <c r="K1919" t="s">
        <v>4</v>
      </c>
      <c r="L1919" t="s">
        <v>9</v>
      </c>
      <c r="M1919">
        <v>403</v>
      </c>
      <c r="N1919" t="s">
        <v>10</v>
      </c>
      <c r="O1919" s="2">
        <v>133.37</v>
      </c>
      <c r="P1919" s="2">
        <v>1</v>
      </c>
      <c r="Q1919" s="2">
        <f t="shared" si="203"/>
        <v>133.37</v>
      </c>
      <c r="R1919" s="2">
        <v>84.590000149999995</v>
      </c>
      <c r="S1919" s="2">
        <f t="shared" si="207"/>
        <v>48.77999985000001</v>
      </c>
      <c r="T1919" s="2">
        <f t="shared" si="208"/>
        <v>84.590000149999995</v>
      </c>
      <c r="U1919" t="str">
        <f t="shared" si="209"/>
        <v>Jan</v>
      </c>
    </row>
    <row r="1920" spans="1:21" x14ac:dyDescent="0.3">
      <c r="A1920">
        <v>42920</v>
      </c>
      <c r="B1920" s="1">
        <v>43118</v>
      </c>
      <c r="C1920" s="1" t="str">
        <f t="shared" si="204"/>
        <v>18-Jan-18</v>
      </c>
      <c r="D1920" s="1" t="str">
        <f t="shared" si="205"/>
        <v>Thursday</v>
      </c>
      <c r="E1920" s="1" t="str">
        <f t="shared" si="206"/>
        <v>Weekday</v>
      </c>
      <c r="F1920">
        <v>716</v>
      </c>
      <c r="G1920" t="s">
        <v>1031</v>
      </c>
      <c r="H1920" t="s">
        <v>36</v>
      </c>
      <c r="I1920" t="s">
        <v>27</v>
      </c>
      <c r="J1920" t="s">
        <v>3</v>
      </c>
      <c r="K1920" t="s">
        <v>4</v>
      </c>
      <c r="L1920" t="s">
        <v>31</v>
      </c>
      <c r="M1920">
        <v>957</v>
      </c>
      <c r="N1920" t="s">
        <v>32</v>
      </c>
      <c r="O1920" s="2">
        <v>80</v>
      </c>
      <c r="P1920" s="2">
        <v>1</v>
      </c>
      <c r="Q1920" s="2">
        <f t="shared" si="203"/>
        <v>80</v>
      </c>
      <c r="R1920" s="2">
        <v>47.430000309999997</v>
      </c>
      <c r="S1920" s="2">
        <f t="shared" si="207"/>
        <v>32.569999690000003</v>
      </c>
      <c r="T1920" s="2">
        <f t="shared" si="208"/>
        <v>47.430000309999997</v>
      </c>
      <c r="U1920" t="str">
        <f t="shared" si="209"/>
        <v>Jan</v>
      </c>
    </row>
    <row r="1921" spans="1:21" x14ac:dyDescent="0.3">
      <c r="A1921">
        <v>30323</v>
      </c>
      <c r="B1921" s="1">
        <v>43118</v>
      </c>
      <c r="C1921" s="1" t="str">
        <f t="shared" si="204"/>
        <v>18-Jan-18</v>
      </c>
      <c r="D1921" s="1" t="str">
        <f t="shared" si="205"/>
        <v>Thursday</v>
      </c>
      <c r="E1921" s="1" t="str">
        <f t="shared" si="206"/>
        <v>Weekday</v>
      </c>
      <c r="F1921">
        <v>11922</v>
      </c>
      <c r="G1921" t="s">
        <v>360</v>
      </c>
      <c r="H1921" t="s">
        <v>947</v>
      </c>
      <c r="I1921" t="s">
        <v>2</v>
      </c>
      <c r="J1921" t="s">
        <v>3</v>
      </c>
      <c r="K1921" t="s">
        <v>4</v>
      </c>
      <c r="L1921" t="s">
        <v>9</v>
      </c>
      <c r="M1921">
        <v>403</v>
      </c>
      <c r="N1921" t="s">
        <v>10</v>
      </c>
      <c r="O1921" s="2">
        <v>133.37</v>
      </c>
      <c r="P1921" s="2">
        <v>1</v>
      </c>
      <c r="Q1921" s="2">
        <f t="shared" si="203"/>
        <v>133.37</v>
      </c>
      <c r="R1921" s="2">
        <v>84.590000149999995</v>
      </c>
      <c r="S1921" s="2">
        <f t="shared" si="207"/>
        <v>48.77999985000001</v>
      </c>
      <c r="T1921" s="2">
        <f t="shared" si="208"/>
        <v>84.590000149999995</v>
      </c>
      <c r="U1921" t="str">
        <f t="shared" si="209"/>
        <v>Jan</v>
      </c>
    </row>
    <row r="1922" spans="1:21" x14ac:dyDescent="0.3">
      <c r="A1922">
        <v>28355</v>
      </c>
      <c r="B1922" s="1">
        <v>43118</v>
      </c>
      <c r="C1922" s="1" t="str">
        <f t="shared" si="204"/>
        <v>18-Jan-18</v>
      </c>
      <c r="D1922" s="1" t="str">
        <f t="shared" si="205"/>
        <v>Thursday</v>
      </c>
      <c r="E1922" s="1" t="str">
        <f t="shared" si="206"/>
        <v>Weekday</v>
      </c>
      <c r="F1922">
        <v>8622</v>
      </c>
      <c r="G1922" t="s">
        <v>7</v>
      </c>
      <c r="H1922" t="s">
        <v>126</v>
      </c>
      <c r="I1922" t="s">
        <v>2</v>
      </c>
      <c r="J1922" t="s">
        <v>3</v>
      </c>
      <c r="K1922" t="s">
        <v>4</v>
      </c>
      <c r="L1922" t="s">
        <v>9</v>
      </c>
      <c r="M1922">
        <v>403</v>
      </c>
      <c r="N1922" t="s">
        <v>10</v>
      </c>
      <c r="O1922" s="2">
        <v>133.37</v>
      </c>
      <c r="P1922" s="2">
        <v>1</v>
      </c>
      <c r="Q1922" s="2">
        <f t="shared" ref="Q1922:Q1985" si="210">O1922*P1922</f>
        <v>133.37</v>
      </c>
      <c r="R1922" s="2">
        <v>84.590000149999995</v>
      </c>
      <c r="S1922" s="2">
        <f t="shared" si="207"/>
        <v>48.77999985000001</v>
      </c>
      <c r="T1922" s="2">
        <f t="shared" si="208"/>
        <v>84.590000149999995</v>
      </c>
      <c r="U1922" t="str">
        <f t="shared" si="209"/>
        <v>Jan</v>
      </c>
    </row>
    <row r="1923" spans="1:21" x14ac:dyDescent="0.3">
      <c r="A1923">
        <v>26183</v>
      </c>
      <c r="B1923" s="1">
        <v>43118</v>
      </c>
      <c r="C1923" s="1" t="str">
        <f t="shared" ref="C1923:C1986" si="211">TEXT(B1923,"dd-mmm-yy")</f>
        <v>18-Jan-18</v>
      </c>
      <c r="D1923" s="1" t="str">
        <f t="shared" ref="D1923:D1986" si="212">TEXT(B1923,"dddd")</f>
        <v>Thursday</v>
      </c>
      <c r="E1923" s="1" t="str">
        <f t="shared" ref="E1923:E1986" si="213">IF(WEEKDAY(B1923,2)&gt;5,"Weekend","Weekday")</f>
        <v>Weekday</v>
      </c>
      <c r="F1923">
        <v>9769</v>
      </c>
      <c r="G1923" t="s">
        <v>1032</v>
      </c>
      <c r="H1923" t="s">
        <v>161</v>
      </c>
      <c r="I1923" t="s">
        <v>2</v>
      </c>
      <c r="J1923" t="s">
        <v>3</v>
      </c>
      <c r="K1923" t="s">
        <v>4</v>
      </c>
      <c r="L1923" t="s">
        <v>9</v>
      </c>
      <c r="M1923">
        <v>403</v>
      </c>
      <c r="N1923" t="s">
        <v>10</v>
      </c>
      <c r="O1923" s="2">
        <v>133.37</v>
      </c>
      <c r="P1923" s="2">
        <v>1</v>
      </c>
      <c r="Q1923" s="2">
        <f t="shared" si="210"/>
        <v>133.37</v>
      </c>
      <c r="R1923" s="2">
        <v>84.590000149999995</v>
      </c>
      <c r="S1923" s="2">
        <f t="shared" ref="S1923:S1986" si="214">Q1923-R1923</f>
        <v>48.77999985000001</v>
      </c>
      <c r="T1923" s="2">
        <f t="shared" ref="T1923:T1986" si="215">IF(P1923&gt;0,R1923/P1923,0)</f>
        <v>84.590000149999995</v>
      </c>
      <c r="U1923" t="str">
        <f t="shared" ref="U1923:U1986" si="216">TEXT(B1923,"mmm")</f>
        <v>Jan</v>
      </c>
    </row>
    <row r="1924" spans="1:21" x14ac:dyDescent="0.3">
      <c r="A1924">
        <v>28249</v>
      </c>
      <c r="B1924" s="1">
        <v>43117</v>
      </c>
      <c r="C1924" s="1" t="str">
        <f t="shared" si="211"/>
        <v>17-Jan-18</v>
      </c>
      <c r="D1924" s="1" t="str">
        <f t="shared" si="212"/>
        <v>Wednesday</v>
      </c>
      <c r="E1924" s="1" t="str">
        <f t="shared" si="213"/>
        <v>Weekday</v>
      </c>
      <c r="F1924">
        <v>6145</v>
      </c>
      <c r="G1924" t="s">
        <v>675</v>
      </c>
      <c r="H1924" t="s">
        <v>30</v>
      </c>
      <c r="I1924" t="s">
        <v>27</v>
      </c>
      <c r="J1924" t="s">
        <v>28</v>
      </c>
      <c r="K1924" t="s">
        <v>44</v>
      </c>
      <c r="L1924" t="s">
        <v>57</v>
      </c>
      <c r="M1924">
        <v>191</v>
      </c>
      <c r="N1924" t="s">
        <v>65</v>
      </c>
      <c r="O1924" s="2">
        <v>85</v>
      </c>
      <c r="P1924" s="2">
        <v>5</v>
      </c>
      <c r="Q1924" s="2">
        <f t="shared" si="210"/>
        <v>425</v>
      </c>
      <c r="R1924" s="2">
        <v>273.89999399999999</v>
      </c>
      <c r="S1924" s="2">
        <f t="shared" si="214"/>
        <v>151.10000600000001</v>
      </c>
      <c r="T1924" s="2">
        <f t="shared" si="215"/>
        <v>54.779998800000001</v>
      </c>
      <c r="U1924" t="str">
        <f t="shared" si="216"/>
        <v>Jan</v>
      </c>
    </row>
    <row r="1925" spans="1:21" x14ac:dyDescent="0.3">
      <c r="A1925">
        <v>48141</v>
      </c>
      <c r="B1925" s="1">
        <v>43117</v>
      </c>
      <c r="C1925" s="1" t="str">
        <f t="shared" si="211"/>
        <v>17-Jan-18</v>
      </c>
      <c r="D1925" s="1" t="str">
        <f t="shared" si="212"/>
        <v>Wednesday</v>
      </c>
      <c r="E1925" s="1" t="str">
        <f t="shared" si="213"/>
        <v>Weekday</v>
      </c>
      <c r="F1925">
        <v>6477</v>
      </c>
      <c r="G1925" t="s">
        <v>720</v>
      </c>
      <c r="H1925" t="s">
        <v>30</v>
      </c>
      <c r="I1925" t="s">
        <v>27</v>
      </c>
      <c r="J1925" t="s">
        <v>28</v>
      </c>
      <c r="K1925" t="s">
        <v>4</v>
      </c>
      <c r="L1925" t="s">
        <v>31</v>
      </c>
      <c r="M1925">
        <v>957</v>
      </c>
      <c r="N1925" t="s">
        <v>32</v>
      </c>
      <c r="O1925" s="2">
        <v>80</v>
      </c>
      <c r="P1925" s="2">
        <v>1</v>
      </c>
      <c r="Q1925" s="2">
        <f t="shared" si="210"/>
        <v>80</v>
      </c>
      <c r="R1925" s="2">
        <v>47.430000309999997</v>
      </c>
      <c r="S1925" s="2">
        <f t="shared" si="214"/>
        <v>32.569999690000003</v>
      </c>
      <c r="T1925" s="2">
        <f t="shared" si="215"/>
        <v>47.430000309999997</v>
      </c>
      <c r="U1925" t="str">
        <f t="shared" si="216"/>
        <v>Jan</v>
      </c>
    </row>
    <row r="1926" spans="1:21" x14ac:dyDescent="0.3">
      <c r="A1926">
        <v>28292</v>
      </c>
      <c r="B1926" s="1">
        <v>43117</v>
      </c>
      <c r="C1926" s="1" t="str">
        <f t="shared" si="211"/>
        <v>17-Jan-18</v>
      </c>
      <c r="D1926" s="1" t="str">
        <f t="shared" si="212"/>
        <v>Wednesday</v>
      </c>
      <c r="E1926" s="1" t="str">
        <f t="shared" si="213"/>
        <v>Weekday</v>
      </c>
      <c r="F1926">
        <v>10533</v>
      </c>
      <c r="G1926" t="s">
        <v>7</v>
      </c>
      <c r="H1926" t="s">
        <v>41</v>
      </c>
      <c r="I1926" t="s">
        <v>27</v>
      </c>
      <c r="J1926" t="s">
        <v>3</v>
      </c>
      <c r="K1926" t="s">
        <v>4</v>
      </c>
      <c r="L1926" t="s">
        <v>92</v>
      </c>
      <c r="M1926">
        <v>924</v>
      </c>
      <c r="N1926" t="s">
        <v>6</v>
      </c>
      <c r="O1926" s="2">
        <v>14.99</v>
      </c>
      <c r="P1926" s="2">
        <v>3</v>
      </c>
      <c r="Q1926" s="2">
        <f t="shared" si="210"/>
        <v>44.97</v>
      </c>
      <c r="R1926" s="2">
        <v>24.389997480000002</v>
      </c>
      <c r="S1926" s="2">
        <f t="shared" si="214"/>
        <v>20.580002519999997</v>
      </c>
      <c r="T1926" s="2">
        <f t="shared" si="215"/>
        <v>8.1299991600000006</v>
      </c>
      <c r="U1926" t="str">
        <f t="shared" si="216"/>
        <v>Jan</v>
      </c>
    </row>
    <row r="1927" spans="1:21" x14ac:dyDescent="0.3">
      <c r="A1927">
        <v>30921</v>
      </c>
      <c r="B1927" s="1">
        <v>43117</v>
      </c>
      <c r="C1927" s="1" t="str">
        <f t="shared" si="211"/>
        <v>17-Jan-18</v>
      </c>
      <c r="D1927" s="1" t="str">
        <f t="shared" si="212"/>
        <v>Wednesday</v>
      </c>
      <c r="E1927" s="1" t="str">
        <f t="shared" si="213"/>
        <v>Weekday</v>
      </c>
      <c r="F1927">
        <v>12223</v>
      </c>
      <c r="G1927" t="s">
        <v>1033</v>
      </c>
      <c r="H1927" t="s">
        <v>63</v>
      </c>
      <c r="I1927" t="s">
        <v>27</v>
      </c>
      <c r="J1927" t="s">
        <v>3</v>
      </c>
      <c r="K1927" t="s">
        <v>4</v>
      </c>
      <c r="L1927" t="s">
        <v>42</v>
      </c>
      <c r="M1927">
        <v>365</v>
      </c>
      <c r="N1927" t="s">
        <v>10</v>
      </c>
      <c r="O1927" s="2">
        <v>94.75</v>
      </c>
      <c r="P1927" s="2">
        <v>5</v>
      </c>
      <c r="Q1927" s="2">
        <f t="shared" si="210"/>
        <v>473.75</v>
      </c>
      <c r="R1927" s="2">
        <v>152.8499985</v>
      </c>
      <c r="S1927" s="2">
        <f t="shared" si="214"/>
        <v>320.90000150000003</v>
      </c>
      <c r="T1927" s="2">
        <f t="shared" si="215"/>
        <v>30.5699997</v>
      </c>
      <c r="U1927" t="str">
        <f t="shared" si="216"/>
        <v>Jan</v>
      </c>
    </row>
    <row r="1928" spans="1:21" x14ac:dyDescent="0.3">
      <c r="A1928">
        <v>64677</v>
      </c>
      <c r="B1928" s="1">
        <v>43117</v>
      </c>
      <c r="C1928" s="1" t="str">
        <f t="shared" si="211"/>
        <v>17-Jan-18</v>
      </c>
      <c r="D1928" s="1" t="str">
        <f t="shared" si="212"/>
        <v>Wednesday</v>
      </c>
      <c r="E1928" s="1" t="str">
        <f t="shared" si="213"/>
        <v>Weekday</v>
      </c>
      <c r="F1928">
        <v>3206</v>
      </c>
      <c r="G1928" t="s">
        <v>7</v>
      </c>
      <c r="H1928" t="s">
        <v>282</v>
      </c>
      <c r="I1928" t="s">
        <v>2</v>
      </c>
      <c r="J1928" t="s">
        <v>3</v>
      </c>
      <c r="K1928" t="s">
        <v>4</v>
      </c>
      <c r="L1928" t="s">
        <v>42</v>
      </c>
      <c r="M1928">
        <v>365</v>
      </c>
      <c r="N1928" t="s">
        <v>10</v>
      </c>
      <c r="O1928" s="2">
        <v>94.75</v>
      </c>
      <c r="P1928" s="2">
        <v>5</v>
      </c>
      <c r="Q1928" s="2">
        <f t="shared" si="210"/>
        <v>473.75</v>
      </c>
      <c r="R1928" s="2">
        <v>152.8499985</v>
      </c>
      <c r="S1928" s="2">
        <f t="shared" si="214"/>
        <v>320.90000150000003</v>
      </c>
      <c r="T1928" s="2">
        <f t="shared" si="215"/>
        <v>30.5699997</v>
      </c>
      <c r="U1928" t="str">
        <f t="shared" si="216"/>
        <v>Jan</v>
      </c>
    </row>
    <row r="1929" spans="1:21" x14ac:dyDescent="0.3">
      <c r="A1929">
        <v>42828</v>
      </c>
      <c r="B1929" s="1">
        <v>43117</v>
      </c>
      <c r="C1929" s="1" t="str">
        <f t="shared" si="211"/>
        <v>17-Jan-18</v>
      </c>
      <c r="D1929" s="1" t="str">
        <f t="shared" si="212"/>
        <v>Wednesday</v>
      </c>
      <c r="E1929" s="1" t="str">
        <f t="shared" si="213"/>
        <v>Weekday</v>
      </c>
      <c r="F1929">
        <v>6422</v>
      </c>
      <c r="G1929" t="s">
        <v>39</v>
      </c>
      <c r="H1929" t="s">
        <v>34</v>
      </c>
      <c r="I1929" t="s">
        <v>2</v>
      </c>
      <c r="J1929" t="s">
        <v>3</v>
      </c>
      <c r="K1929" t="s">
        <v>4</v>
      </c>
      <c r="L1929" t="s">
        <v>42</v>
      </c>
      <c r="M1929">
        <v>365</v>
      </c>
      <c r="N1929" t="s">
        <v>10</v>
      </c>
      <c r="O1929" s="2">
        <v>94.75</v>
      </c>
      <c r="P1929" s="2">
        <v>1</v>
      </c>
      <c r="Q1929" s="2">
        <f t="shared" si="210"/>
        <v>94.75</v>
      </c>
      <c r="R1929" s="2">
        <v>30.5699997</v>
      </c>
      <c r="S1929" s="2">
        <f t="shared" si="214"/>
        <v>64.180000300000003</v>
      </c>
      <c r="T1929" s="2">
        <f t="shared" si="215"/>
        <v>30.5699997</v>
      </c>
      <c r="U1929" t="str">
        <f t="shared" si="216"/>
        <v>Jan</v>
      </c>
    </row>
    <row r="1930" spans="1:21" x14ac:dyDescent="0.3">
      <c r="A1930">
        <v>30214</v>
      </c>
      <c r="B1930" s="1">
        <v>43117</v>
      </c>
      <c r="C1930" s="1" t="str">
        <f t="shared" si="211"/>
        <v>17-Jan-18</v>
      </c>
      <c r="D1930" s="1" t="str">
        <f t="shared" si="212"/>
        <v>Wednesday</v>
      </c>
      <c r="E1930" s="1" t="str">
        <f t="shared" si="213"/>
        <v>Weekday</v>
      </c>
      <c r="F1930">
        <v>4117</v>
      </c>
      <c r="G1930" t="s">
        <v>910</v>
      </c>
      <c r="H1930" t="s">
        <v>892</v>
      </c>
      <c r="I1930" t="s">
        <v>2</v>
      </c>
      <c r="J1930" t="s">
        <v>3</v>
      </c>
      <c r="K1930" t="s">
        <v>44</v>
      </c>
      <c r="L1930" t="s">
        <v>42</v>
      </c>
      <c r="M1930">
        <v>365</v>
      </c>
      <c r="N1930" t="s">
        <v>10</v>
      </c>
      <c r="O1930" s="2">
        <v>94.75</v>
      </c>
      <c r="P1930" s="2">
        <v>2</v>
      </c>
      <c r="Q1930" s="2">
        <f t="shared" si="210"/>
        <v>189.5</v>
      </c>
      <c r="R1930" s="2">
        <v>61.139999400000001</v>
      </c>
      <c r="S1930" s="2">
        <f t="shared" si="214"/>
        <v>128.36000060000001</v>
      </c>
      <c r="T1930" s="2">
        <f t="shared" si="215"/>
        <v>30.5699997</v>
      </c>
      <c r="U1930" t="str">
        <f t="shared" si="216"/>
        <v>Jan</v>
      </c>
    </row>
    <row r="1931" spans="1:21" x14ac:dyDescent="0.3">
      <c r="A1931">
        <v>42882</v>
      </c>
      <c r="B1931" s="1">
        <v>43117</v>
      </c>
      <c r="C1931" s="1" t="str">
        <f t="shared" si="211"/>
        <v>17-Jan-18</v>
      </c>
      <c r="D1931" s="1" t="str">
        <f t="shared" si="212"/>
        <v>Wednesday</v>
      </c>
      <c r="E1931" s="1" t="str">
        <f t="shared" si="213"/>
        <v>Weekday</v>
      </c>
      <c r="F1931">
        <v>2041</v>
      </c>
      <c r="G1931" t="s">
        <v>231</v>
      </c>
      <c r="H1931" t="s">
        <v>284</v>
      </c>
      <c r="I1931" t="s">
        <v>2</v>
      </c>
      <c r="J1931" t="s">
        <v>3</v>
      </c>
      <c r="K1931" t="s">
        <v>44</v>
      </c>
      <c r="L1931" t="s">
        <v>57</v>
      </c>
      <c r="M1931">
        <v>191</v>
      </c>
      <c r="N1931" t="s">
        <v>65</v>
      </c>
      <c r="O1931" s="2">
        <v>85</v>
      </c>
      <c r="P1931" s="2">
        <v>4</v>
      </c>
      <c r="Q1931" s="2">
        <f t="shared" si="210"/>
        <v>340</v>
      </c>
      <c r="R1931" s="2">
        <v>219.11999520000001</v>
      </c>
      <c r="S1931" s="2">
        <f t="shared" si="214"/>
        <v>120.88000479999999</v>
      </c>
      <c r="T1931" s="2">
        <f t="shared" si="215"/>
        <v>54.779998800000001</v>
      </c>
      <c r="U1931" t="str">
        <f t="shared" si="216"/>
        <v>Jan</v>
      </c>
    </row>
    <row r="1932" spans="1:21" x14ac:dyDescent="0.3">
      <c r="A1932">
        <v>75938</v>
      </c>
      <c r="B1932" s="1">
        <v>43117</v>
      </c>
      <c r="C1932" s="1" t="str">
        <f t="shared" si="211"/>
        <v>17-Jan-18</v>
      </c>
      <c r="D1932" s="1" t="str">
        <f t="shared" si="212"/>
        <v>Wednesday</v>
      </c>
      <c r="E1932" s="1" t="str">
        <f t="shared" si="213"/>
        <v>Weekday</v>
      </c>
      <c r="F1932">
        <v>19491</v>
      </c>
      <c r="G1932" t="s">
        <v>1034</v>
      </c>
      <c r="H1932" t="s">
        <v>264</v>
      </c>
      <c r="I1932" t="s">
        <v>2</v>
      </c>
      <c r="J1932" t="s">
        <v>3</v>
      </c>
      <c r="K1932" t="s">
        <v>4</v>
      </c>
      <c r="L1932" t="s">
        <v>13</v>
      </c>
      <c r="M1932">
        <v>1360</v>
      </c>
      <c r="N1932" t="s">
        <v>14</v>
      </c>
      <c r="O1932" s="2">
        <v>370</v>
      </c>
      <c r="P1932" s="2">
        <v>1</v>
      </c>
      <c r="Q1932" s="2">
        <f t="shared" si="210"/>
        <v>370</v>
      </c>
      <c r="R1932" s="2">
        <v>249.0899963</v>
      </c>
      <c r="S1932" s="2">
        <f t="shared" si="214"/>
        <v>120.9100037</v>
      </c>
      <c r="T1932" s="2">
        <f t="shared" si="215"/>
        <v>249.0899963</v>
      </c>
      <c r="U1932" t="str">
        <f t="shared" si="216"/>
        <v>Jan</v>
      </c>
    </row>
    <row r="1933" spans="1:21" x14ac:dyDescent="0.3">
      <c r="A1933">
        <v>14965</v>
      </c>
      <c r="B1933" s="1">
        <v>43116</v>
      </c>
      <c r="C1933" s="1" t="str">
        <f t="shared" si="211"/>
        <v>16-Jan-18</v>
      </c>
      <c r="D1933" s="1" t="str">
        <f t="shared" si="212"/>
        <v>Tuesday</v>
      </c>
      <c r="E1933" s="1" t="str">
        <f t="shared" si="213"/>
        <v>Weekday</v>
      </c>
      <c r="F1933">
        <v>3012</v>
      </c>
      <c r="G1933" t="s">
        <v>7</v>
      </c>
      <c r="H1933" t="s">
        <v>30</v>
      </c>
      <c r="I1933" t="s">
        <v>27</v>
      </c>
      <c r="J1933" t="s">
        <v>28</v>
      </c>
      <c r="K1933" t="s">
        <v>4</v>
      </c>
      <c r="L1933" t="s">
        <v>1076</v>
      </c>
      <c r="M1933">
        <v>1004</v>
      </c>
      <c r="N1933" t="s">
        <v>294</v>
      </c>
      <c r="O1933" s="2">
        <v>460.58</v>
      </c>
      <c r="P1933" s="2">
        <v>1</v>
      </c>
      <c r="Q1933" s="2">
        <f t="shared" si="210"/>
        <v>460.58</v>
      </c>
      <c r="R1933" s="2">
        <v>268.7900085</v>
      </c>
      <c r="S1933" s="2">
        <f t="shared" si="214"/>
        <v>191.78999149999999</v>
      </c>
      <c r="T1933" s="2">
        <f t="shared" si="215"/>
        <v>268.7900085</v>
      </c>
      <c r="U1933" t="str">
        <f t="shared" si="216"/>
        <v>Jan</v>
      </c>
    </row>
    <row r="1934" spans="1:21" x14ac:dyDescent="0.3">
      <c r="A1934">
        <v>42777</v>
      </c>
      <c r="B1934" s="1">
        <v>43116</v>
      </c>
      <c r="C1934" s="1" t="str">
        <f t="shared" si="211"/>
        <v>16-Jan-18</v>
      </c>
      <c r="D1934" s="1" t="str">
        <f t="shared" si="212"/>
        <v>Tuesday</v>
      </c>
      <c r="E1934" s="1" t="str">
        <f t="shared" si="213"/>
        <v>Weekday</v>
      </c>
      <c r="F1934">
        <v>4438</v>
      </c>
      <c r="G1934" t="s">
        <v>984</v>
      </c>
      <c r="H1934" t="s">
        <v>30</v>
      </c>
      <c r="I1934" t="s">
        <v>27</v>
      </c>
      <c r="J1934" t="s">
        <v>28</v>
      </c>
      <c r="K1934" t="s">
        <v>44</v>
      </c>
      <c r="L1934" t="s">
        <v>57</v>
      </c>
      <c r="M1934">
        <v>191</v>
      </c>
      <c r="N1934" t="s">
        <v>65</v>
      </c>
      <c r="O1934" s="2">
        <v>85</v>
      </c>
      <c r="P1934" s="2">
        <v>5</v>
      </c>
      <c r="Q1934" s="2">
        <f t="shared" si="210"/>
        <v>425</v>
      </c>
      <c r="R1934" s="2">
        <v>273.89999399999999</v>
      </c>
      <c r="S1934" s="2">
        <f t="shared" si="214"/>
        <v>151.10000600000001</v>
      </c>
      <c r="T1934" s="2">
        <f t="shared" si="215"/>
        <v>54.779998800000001</v>
      </c>
      <c r="U1934" t="str">
        <f t="shared" si="216"/>
        <v>Jan</v>
      </c>
    </row>
    <row r="1935" spans="1:21" x14ac:dyDescent="0.3">
      <c r="A1935">
        <v>26054</v>
      </c>
      <c r="B1935" s="1">
        <v>43116</v>
      </c>
      <c r="C1935" s="1" t="str">
        <f t="shared" si="211"/>
        <v>16-Jan-18</v>
      </c>
      <c r="D1935" s="1" t="str">
        <f t="shared" si="212"/>
        <v>Tuesday</v>
      </c>
      <c r="E1935" s="1" t="str">
        <f t="shared" si="213"/>
        <v>Weekday</v>
      </c>
      <c r="F1935">
        <v>7614</v>
      </c>
      <c r="G1935" t="s">
        <v>402</v>
      </c>
      <c r="H1935" t="s">
        <v>30</v>
      </c>
      <c r="I1935" t="s">
        <v>27</v>
      </c>
      <c r="J1935" t="s">
        <v>28</v>
      </c>
      <c r="K1935" t="s">
        <v>44</v>
      </c>
      <c r="L1935" t="s">
        <v>42</v>
      </c>
      <c r="M1935">
        <v>365</v>
      </c>
      <c r="N1935" t="s">
        <v>10</v>
      </c>
      <c r="O1935" s="2">
        <v>94.75</v>
      </c>
      <c r="P1935" s="2">
        <v>5</v>
      </c>
      <c r="Q1935" s="2">
        <f t="shared" si="210"/>
        <v>473.75</v>
      </c>
      <c r="R1935" s="2">
        <v>152.8499985</v>
      </c>
      <c r="S1935" s="2">
        <f t="shared" si="214"/>
        <v>320.90000150000003</v>
      </c>
      <c r="T1935" s="2">
        <f t="shared" si="215"/>
        <v>30.5699997</v>
      </c>
      <c r="U1935" t="str">
        <f t="shared" si="216"/>
        <v>Jan</v>
      </c>
    </row>
    <row r="1936" spans="1:21" x14ac:dyDescent="0.3">
      <c r="A1936">
        <v>26039</v>
      </c>
      <c r="B1936" s="1">
        <v>43116</v>
      </c>
      <c r="C1936" s="1" t="str">
        <f t="shared" si="211"/>
        <v>16-Jan-18</v>
      </c>
      <c r="D1936" s="1" t="str">
        <f t="shared" si="212"/>
        <v>Tuesday</v>
      </c>
      <c r="E1936" s="1" t="str">
        <f t="shared" si="213"/>
        <v>Weekday</v>
      </c>
      <c r="F1936">
        <v>8203</v>
      </c>
      <c r="G1936" t="s">
        <v>910</v>
      </c>
      <c r="H1936" t="s">
        <v>30</v>
      </c>
      <c r="I1936" t="s">
        <v>27</v>
      </c>
      <c r="J1936" t="s">
        <v>28</v>
      </c>
      <c r="K1936" t="s">
        <v>44</v>
      </c>
      <c r="L1936" t="s">
        <v>57</v>
      </c>
      <c r="M1936">
        <v>191</v>
      </c>
      <c r="N1936" t="s">
        <v>65</v>
      </c>
      <c r="O1936" s="2">
        <v>85</v>
      </c>
      <c r="P1936" s="2">
        <v>5</v>
      </c>
      <c r="Q1936" s="2">
        <f t="shared" si="210"/>
        <v>425</v>
      </c>
      <c r="R1936" s="2">
        <v>273.89999399999999</v>
      </c>
      <c r="S1936" s="2">
        <f t="shared" si="214"/>
        <v>151.10000600000001</v>
      </c>
      <c r="T1936" s="2">
        <f t="shared" si="215"/>
        <v>54.779998800000001</v>
      </c>
      <c r="U1936" t="str">
        <f t="shared" si="216"/>
        <v>Jan</v>
      </c>
    </row>
    <row r="1937" spans="1:21" x14ac:dyDescent="0.3">
      <c r="A1937">
        <v>28193</v>
      </c>
      <c r="B1937" s="1">
        <v>43116</v>
      </c>
      <c r="C1937" s="1" t="str">
        <f t="shared" si="211"/>
        <v>16-Jan-18</v>
      </c>
      <c r="D1937" s="1" t="str">
        <f t="shared" si="212"/>
        <v>Tuesday</v>
      </c>
      <c r="E1937" s="1" t="str">
        <f t="shared" si="213"/>
        <v>Weekday</v>
      </c>
      <c r="F1937">
        <v>10013</v>
      </c>
      <c r="G1937" t="s">
        <v>7</v>
      </c>
      <c r="H1937" t="s">
        <v>84</v>
      </c>
      <c r="I1937" t="s">
        <v>27</v>
      </c>
      <c r="J1937" t="s">
        <v>3</v>
      </c>
      <c r="K1937" t="s">
        <v>4</v>
      </c>
      <c r="L1937" t="s">
        <v>42</v>
      </c>
      <c r="M1937">
        <v>365</v>
      </c>
      <c r="N1937" t="s">
        <v>10</v>
      </c>
      <c r="O1937" s="2">
        <v>94.75</v>
      </c>
      <c r="P1937" s="2">
        <v>5</v>
      </c>
      <c r="Q1937" s="2">
        <f t="shared" si="210"/>
        <v>473.75</v>
      </c>
      <c r="R1937" s="2">
        <v>152.8499985</v>
      </c>
      <c r="S1937" s="2">
        <f t="shared" si="214"/>
        <v>320.90000150000003</v>
      </c>
      <c r="T1937" s="2">
        <f t="shared" si="215"/>
        <v>30.5699997</v>
      </c>
      <c r="U1937" t="str">
        <f t="shared" si="216"/>
        <v>Jan</v>
      </c>
    </row>
    <row r="1938" spans="1:21" x14ac:dyDescent="0.3">
      <c r="A1938">
        <v>42783</v>
      </c>
      <c r="B1938" s="1">
        <v>43116</v>
      </c>
      <c r="C1938" s="1" t="str">
        <f t="shared" si="211"/>
        <v>16-Jan-18</v>
      </c>
      <c r="D1938" s="1" t="str">
        <f t="shared" si="212"/>
        <v>Tuesday</v>
      </c>
      <c r="E1938" s="1" t="str">
        <f t="shared" si="213"/>
        <v>Weekday</v>
      </c>
      <c r="F1938">
        <v>7924</v>
      </c>
      <c r="G1938" t="s">
        <v>420</v>
      </c>
      <c r="H1938" t="s">
        <v>50</v>
      </c>
      <c r="I1938" t="s">
        <v>2</v>
      </c>
      <c r="J1938" t="s">
        <v>3</v>
      </c>
      <c r="K1938" t="s">
        <v>4</v>
      </c>
      <c r="L1938" t="s">
        <v>42</v>
      </c>
      <c r="M1938">
        <v>365</v>
      </c>
      <c r="N1938" t="s">
        <v>10</v>
      </c>
      <c r="O1938" s="2">
        <v>94.75</v>
      </c>
      <c r="P1938" s="2">
        <v>5</v>
      </c>
      <c r="Q1938" s="2">
        <f t="shared" si="210"/>
        <v>473.75</v>
      </c>
      <c r="R1938" s="2">
        <v>152.8499985</v>
      </c>
      <c r="S1938" s="2">
        <f t="shared" si="214"/>
        <v>320.90000150000003</v>
      </c>
      <c r="T1938" s="2">
        <f t="shared" si="215"/>
        <v>30.5699997</v>
      </c>
      <c r="U1938" t="str">
        <f t="shared" si="216"/>
        <v>Jan</v>
      </c>
    </row>
    <row r="1939" spans="1:21" x14ac:dyDescent="0.3">
      <c r="A1939">
        <v>42751</v>
      </c>
      <c r="B1939" s="1">
        <v>43116</v>
      </c>
      <c r="C1939" s="1" t="str">
        <f t="shared" si="211"/>
        <v>16-Jan-18</v>
      </c>
      <c r="D1939" s="1" t="str">
        <f t="shared" si="212"/>
        <v>Tuesday</v>
      </c>
      <c r="E1939" s="1" t="str">
        <f t="shared" si="213"/>
        <v>Weekday</v>
      </c>
      <c r="F1939">
        <v>12255</v>
      </c>
      <c r="G1939" t="s">
        <v>485</v>
      </c>
      <c r="H1939" t="s">
        <v>34</v>
      </c>
      <c r="I1939" t="s">
        <v>2</v>
      </c>
      <c r="J1939" t="s">
        <v>3</v>
      </c>
      <c r="K1939" t="s">
        <v>4</v>
      </c>
      <c r="L1939" t="s">
        <v>57</v>
      </c>
      <c r="M1939">
        <v>191</v>
      </c>
      <c r="N1939" t="s">
        <v>65</v>
      </c>
      <c r="O1939" s="2">
        <v>85</v>
      </c>
      <c r="P1939" s="2">
        <v>4</v>
      </c>
      <c r="Q1939" s="2">
        <f t="shared" si="210"/>
        <v>340</v>
      </c>
      <c r="R1939" s="2">
        <v>219.11999520000001</v>
      </c>
      <c r="S1939" s="2">
        <f t="shared" si="214"/>
        <v>120.88000479999999</v>
      </c>
      <c r="T1939" s="2">
        <f t="shared" si="215"/>
        <v>54.779998800000001</v>
      </c>
      <c r="U1939" t="str">
        <f t="shared" si="216"/>
        <v>Jan</v>
      </c>
    </row>
    <row r="1940" spans="1:21" x14ac:dyDescent="0.3">
      <c r="A1940">
        <v>26036</v>
      </c>
      <c r="B1940" s="1">
        <v>43116</v>
      </c>
      <c r="C1940" s="1" t="str">
        <f t="shared" si="211"/>
        <v>16-Jan-18</v>
      </c>
      <c r="D1940" s="1" t="str">
        <f t="shared" si="212"/>
        <v>Tuesday</v>
      </c>
      <c r="E1940" s="1" t="str">
        <f t="shared" si="213"/>
        <v>Weekday</v>
      </c>
      <c r="F1940">
        <v>10891</v>
      </c>
      <c r="G1940" t="s">
        <v>7</v>
      </c>
      <c r="H1940" t="s">
        <v>1035</v>
      </c>
      <c r="I1940" t="s">
        <v>2</v>
      </c>
      <c r="J1940" t="s">
        <v>3</v>
      </c>
      <c r="K1940" t="s">
        <v>4</v>
      </c>
      <c r="L1940" t="s">
        <v>42</v>
      </c>
      <c r="M1940">
        <v>365</v>
      </c>
      <c r="N1940" t="s">
        <v>10</v>
      </c>
      <c r="O1940" s="2">
        <v>94.75</v>
      </c>
      <c r="P1940" s="2">
        <v>1</v>
      </c>
      <c r="Q1940" s="2">
        <f t="shared" si="210"/>
        <v>94.75</v>
      </c>
      <c r="R1940" s="2">
        <v>30.5699997</v>
      </c>
      <c r="S1940" s="2">
        <f t="shared" si="214"/>
        <v>64.180000300000003</v>
      </c>
      <c r="T1940" s="2">
        <f t="shared" si="215"/>
        <v>30.5699997</v>
      </c>
      <c r="U1940" t="str">
        <f t="shared" si="216"/>
        <v>Jan</v>
      </c>
    </row>
    <row r="1941" spans="1:21" x14ac:dyDescent="0.3">
      <c r="A1941">
        <v>28168</v>
      </c>
      <c r="B1941" s="1">
        <v>43116</v>
      </c>
      <c r="C1941" s="1" t="str">
        <f t="shared" si="211"/>
        <v>16-Jan-18</v>
      </c>
      <c r="D1941" s="1" t="str">
        <f t="shared" si="212"/>
        <v>Tuesday</v>
      </c>
      <c r="E1941" s="1" t="str">
        <f t="shared" si="213"/>
        <v>Weekday</v>
      </c>
      <c r="F1941">
        <v>10081</v>
      </c>
      <c r="G1941" t="s">
        <v>639</v>
      </c>
      <c r="H1941" t="s">
        <v>69</v>
      </c>
      <c r="I1941" t="s">
        <v>2</v>
      </c>
      <c r="J1941" t="s">
        <v>3</v>
      </c>
      <c r="K1941" t="s">
        <v>4</v>
      </c>
      <c r="L1941" t="s">
        <v>42</v>
      </c>
      <c r="M1941">
        <v>365</v>
      </c>
      <c r="N1941" t="s">
        <v>10</v>
      </c>
      <c r="O1941" s="2">
        <v>94.75</v>
      </c>
      <c r="P1941" s="2">
        <v>1</v>
      </c>
      <c r="Q1941" s="2">
        <f t="shared" si="210"/>
        <v>94.75</v>
      </c>
      <c r="R1941" s="2">
        <v>30.5699997</v>
      </c>
      <c r="S1941" s="2">
        <f t="shared" si="214"/>
        <v>64.180000300000003</v>
      </c>
      <c r="T1941" s="2">
        <f t="shared" si="215"/>
        <v>30.5699997</v>
      </c>
      <c r="U1941" t="str">
        <f t="shared" si="216"/>
        <v>Jan</v>
      </c>
    </row>
    <row r="1942" spans="1:21" x14ac:dyDescent="0.3">
      <c r="A1942">
        <v>30172</v>
      </c>
      <c r="B1942" s="1">
        <v>43116</v>
      </c>
      <c r="C1942" s="1" t="str">
        <f t="shared" si="211"/>
        <v>16-Jan-18</v>
      </c>
      <c r="D1942" s="1" t="str">
        <f t="shared" si="212"/>
        <v>Tuesday</v>
      </c>
      <c r="E1942" s="1" t="str">
        <f t="shared" si="213"/>
        <v>Weekday</v>
      </c>
      <c r="F1942">
        <v>1271</v>
      </c>
      <c r="G1942" t="s">
        <v>1036</v>
      </c>
      <c r="H1942" t="s">
        <v>161</v>
      </c>
      <c r="I1942" t="s">
        <v>2</v>
      </c>
      <c r="J1942" t="s">
        <v>3</v>
      </c>
      <c r="K1942" t="s">
        <v>4</v>
      </c>
      <c r="L1942" t="s">
        <v>9</v>
      </c>
      <c r="M1942">
        <v>403</v>
      </c>
      <c r="N1942" t="s">
        <v>10</v>
      </c>
      <c r="O1942" s="2">
        <v>133.37</v>
      </c>
      <c r="P1942" s="2">
        <v>1</v>
      </c>
      <c r="Q1942" s="2">
        <f t="shared" si="210"/>
        <v>133.37</v>
      </c>
      <c r="R1942" s="2">
        <v>84.590000149999995</v>
      </c>
      <c r="S1942" s="2">
        <f t="shared" si="214"/>
        <v>48.77999985000001</v>
      </c>
      <c r="T1942" s="2">
        <f t="shared" si="215"/>
        <v>84.590000149999995</v>
      </c>
      <c r="U1942" t="str">
        <f t="shared" si="216"/>
        <v>Jan</v>
      </c>
    </row>
    <row r="1943" spans="1:21" x14ac:dyDescent="0.3">
      <c r="A1943">
        <v>42271</v>
      </c>
      <c r="B1943" s="1">
        <v>43116</v>
      </c>
      <c r="C1943" s="1" t="str">
        <f t="shared" si="211"/>
        <v>16-Jan-18</v>
      </c>
      <c r="D1943" s="1" t="str">
        <f t="shared" si="212"/>
        <v>Tuesday</v>
      </c>
      <c r="E1943" s="1" t="str">
        <f t="shared" si="213"/>
        <v>Weekday</v>
      </c>
      <c r="F1943">
        <v>3905</v>
      </c>
      <c r="G1943" t="s">
        <v>7</v>
      </c>
      <c r="H1943" t="s">
        <v>161</v>
      </c>
      <c r="I1943" t="s">
        <v>2</v>
      </c>
      <c r="J1943" t="s">
        <v>3</v>
      </c>
      <c r="K1943" t="s">
        <v>4</v>
      </c>
      <c r="L1943" t="s">
        <v>9</v>
      </c>
      <c r="M1943">
        <v>403</v>
      </c>
      <c r="N1943" t="s">
        <v>10</v>
      </c>
      <c r="O1943" s="2">
        <v>133.37</v>
      </c>
      <c r="P1943" s="2">
        <v>1</v>
      </c>
      <c r="Q1943" s="2">
        <f t="shared" si="210"/>
        <v>133.37</v>
      </c>
      <c r="R1943" s="2">
        <v>84.590000149999995</v>
      </c>
      <c r="S1943" s="2">
        <f t="shared" si="214"/>
        <v>48.77999985000001</v>
      </c>
      <c r="T1943" s="2">
        <f t="shared" si="215"/>
        <v>84.590000149999995</v>
      </c>
      <c r="U1943" t="str">
        <f t="shared" si="216"/>
        <v>Jan</v>
      </c>
    </row>
    <row r="1944" spans="1:21" x14ac:dyDescent="0.3">
      <c r="A1944">
        <v>16966</v>
      </c>
      <c r="B1944" s="1">
        <v>43115</v>
      </c>
      <c r="C1944" s="1" t="str">
        <f t="shared" si="211"/>
        <v>15-Jan-18</v>
      </c>
      <c r="D1944" s="1" t="str">
        <f t="shared" si="212"/>
        <v>Monday</v>
      </c>
      <c r="E1944" s="1" t="str">
        <f t="shared" si="213"/>
        <v>Weekday</v>
      </c>
      <c r="F1944">
        <v>1948</v>
      </c>
      <c r="G1944" t="s">
        <v>7</v>
      </c>
      <c r="H1944" t="s">
        <v>30</v>
      </c>
      <c r="I1944" t="s">
        <v>27</v>
      </c>
      <c r="J1944" t="s">
        <v>28</v>
      </c>
      <c r="K1944" t="s">
        <v>4</v>
      </c>
      <c r="L1944" t="s">
        <v>1076</v>
      </c>
      <c r="M1944">
        <v>1004</v>
      </c>
      <c r="N1944" t="s">
        <v>294</v>
      </c>
      <c r="O1944" s="2">
        <v>460.58</v>
      </c>
      <c r="P1944" s="2">
        <v>1</v>
      </c>
      <c r="Q1944" s="2">
        <f t="shared" si="210"/>
        <v>460.58</v>
      </c>
      <c r="R1944" s="2">
        <v>268.7900085</v>
      </c>
      <c r="S1944" s="2">
        <f t="shared" si="214"/>
        <v>191.78999149999999</v>
      </c>
      <c r="T1944" s="2">
        <f t="shared" si="215"/>
        <v>268.7900085</v>
      </c>
      <c r="U1944" t="str">
        <f t="shared" si="216"/>
        <v>Jan</v>
      </c>
    </row>
    <row r="1945" spans="1:21" x14ac:dyDescent="0.3">
      <c r="A1945">
        <v>42712</v>
      </c>
      <c r="B1945" s="1">
        <v>43115</v>
      </c>
      <c r="C1945" s="1" t="str">
        <f t="shared" si="211"/>
        <v>15-Jan-18</v>
      </c>
      <c r="D1945" s="1" t="str">
        <f t="shared" si="212"/>
        <v>Monday</v>
      </c>
      <c r="E1945" s="1" t="str">
        <f t="shared" si="213"/>
        <v>Weekday</v>
      </c>
      <c r="F1945">
        <v>11782</v>
      </c>
      <c r="G1945" t="s">
        <v>1037</v>
      </c>
      <c r="H1945" t="s">
        <v>26</v>
      </c>
      <c r="I1945" t="s">
        <v>27</v>
      </c>
      <c r="J1945" t="s">
        <v>3</v>
      </c>
      <c r="K1945" t="s">
        <v>4</v>
      </c>
      <c r="L1945" t="s">
        <v>31</v>
      </c>
      <c r="M1945">
        <v>957</v>
      </c>
      <c r="N1945" t="s">
        <v>32</v>
      </c>
      <c r="O1945" s="2">
        <v>80</v>
      </c>
      <c r="P1945" s="2">
        <v>1</v>
      </c>
      <c r="Q1945" s="2">
        <f t="shared" si="210"/>
        <v>80</v>
      </c>
      <c r="R1945" s="2">
        <v>47.430000309999997</v>
      </c>
      <c r="S1945" s="2">
        <f t="shared" si="214"/>
        <v>32.569999690000003</v>
      </c>
      <c r="T1945" s="2">
        <f t="shared" si="215"/>
        <v>47.430000309999997</v>
      </c>
      <c r="U1945" t="str">
        <f t="shared" si="216"/>
        <v>Jan</v>
      </c>
    </row>
    <row r="1946" spans="1:21" x14ac:dyDescent="0.3">
      <c r="A1946">
        <v>42739</v>
      </c>
      <c r="B1946" s="1">
        <v>43115</v>
      </c>
      <c r="C1946" s="1" t="str">
        <f t="shared" si="211"/>
        <v>15-Jan-18</v>
      </c>
      <c r="D1946" s="1" t="str">
        <f t="shared" si="212"/>
        <v>Monday</v>
      </c>
      <c r="E1946" s="1" t="str">
        <f t="shared" si="213"/>
        <v>Weekday</v>
      </c>
      <c r="F1946">
        <v>245</v>
      </c>
      <c r="G1946" t="s">
        <v>7</v>
      </c>
      <c r="H1946" t="s">
        <v>22</v>
      </c>
      <c r="I1946" t="s">
        <v>2</v>
      </c>
      <c r="J1946" t="s">
        <v>3</v>
      </c>
      <c r="K1946" t="s">
        <v>44</v>
      </c>
      <c r="L1946" t="s">
        <v>42</v>
      </c>
      <c r="M1946">
        <v>365</v>
      </c>
      <c r="N1946" t="s">
        <v>10</v>
      </c>
      <c r="O1946" s="2">
        <v>94.75</v>
      </c>
      <c r="P1946" s="2">
        <v>4</v>
      </c>
      <c r="Q1946" s="2">
        <f t="shared" si="210"/>
        <v>379</v>
      </c>
      <c r="R1946" s="2">
        <v>122.2799988</v>
      </c>
      <c r="S1946" s="2">
        <f t="shared" si="214"/>
        <v>256.72000120000001</v>
      </c>
      <c r="T1946" s="2">
        <f t="shared" si="215"/>
        <v>30.5699997</v>
      </c>
      <c r="U1946" t="str">
        <f t="shared" si="216"/>
        <v>Jan</v>
      </c>
    </row>
    <row r="1947" spans="1:21" x14ac:dyDescent="0.3">
      <c r="A1947">
        <v>30085</v>
      </c>
      <c r="B1947" s="1">
        <v>43115</v>
      </c>
      <c r="C1947" s="1" t="str">
        <f t="shared" si="211"/>
        <v>15-Jan-18</v>
      </c>
      <c r="D1947" s="1" t="str">
        <f t="shared" si="212"/>
        <v>Monday</v>
      </c>
      <c r="E1947" s="1" t="str">
        <f t="shared" si="213"/>
        <v>Weekday</v>
      </c>
      <c r="F1947">
        <v>10071</v>
      </c>
      <c r="G1947" t="s">
        <v>190</v>
      </c>
      <c r="H1947" t="s">
        <v>452</v>
      </c>
      <c r="I1947" t="s">
        <v>2</v>
      </c>
      <c r="J1947" t="s">
        <v>3</v>
      </c>
      <c r="K1947" t="s">
        <v>4</v>
      </c>
      <c r="L1947" t="s">
        <v>42</v>
      </c>
      <c r="M1947">
        <v>365</v>
      </c>
      <c r="N1947" t="s">
        <v>10</v>
      </c>
      <c r="O1947" s="2">
        <v>94.75</v>
      </c>
      <c r="P1947" s="2">
        <v>1</v>
      </c>
      <c r="Q1947" s="2">
        <f t="shared" si="210"/>
        <v>94.75</v>
      </c>
      <c r="R1947" s="2">
        <v>30.5699997</v>
      </c>
      <c r="S1947" s="2">
        <f t="shared" si="214"/>
        <v>64.180000300000003</v>
      </c>
      <c r="T1947" s="2">
        <f t="shared" si="215"/>
        <v>30.5699997</v>
      </c>
      <c r="U1947" t="str">
        <f t="shared" si="216"/>
        <v>Jan</v>
      </c>
    </row>
    <row r="1948" spans="1:21" x14ac:dyDescent="0.3">
      <c r="A1948">
        <v>30097</v>
      </c>
      <c r="B1948" s="1">
        <v>43115</v>
      </c>
      <c r="C1948" s="1" t="str">
        <f t="shared" si="211"/>
        <v>15-Jan-18</v>
      </c>
      <c r="D1948" s="1" t="str">
        <f t="shared" si="212"/>
        <v>Monday</v>
      </c>
      <c r="E1948" s="1" t="str">
        <f t="shared" si="213"/>
        <v>Weekday</v>
      </c>
      <c r="F1948">
        <v>489</v>
      </c>
      <c r="G1948" t="s">
        <v>7</v>
      </c>
      <c r="H1948" t="s">
        <v>178</v>
      </c>
      <c r="I1948" t="s">
        <v>2</v>
      </c>
      <c r="J1948" t="s">
        <v>3</v>
      </c>
      <c r="K1948" t="s">
        <v>4</v>
      </c>
      <c r="L1948" t="s">
        <v>42</v>
      </c>
      <c r="M1948">
        <v>365</v>
      </c>
      <c r="N1948" t="s">
        <v>10</v>
      </c>
      <c r="O1948" s="2">
        <v>94.75</v>
      </c>
      <c r="P1948" s="2">
        <v>1</v>
      </c>
      <c r="Q1948" s="2">
        <f t="shared" si="210"/>
        <v>94.75</v>
      </c>
      <c r="R1948" s="2">
        <v>30.5699997</v>
      </c>
      <c r="S1948" s="2">
        <f t="shared" si="214"/>
        <v>64.180000300000003</v>
      </c>
      <c r="T1948" s="2">
        <f t="shared" si="215"/>
        <v>30.5699997</v>
      </c>
      <c r="U1948" t="str">
        <f t="shared" si="216"/>
        <v>Jan</v>
      </c>
    </row>
    <row r="1949" spans="1:21" x14ac:dyDescent="0.3">
      <c r="A1949">
        <v>42626</v>
      </c>
      <c r="B1949" s="1">
        <v>43115</v>
      </c>
      <c r="C1949" s="1" t="str">
        <f t="shared" si="211"/>
        <v>15-Jan-18</v>
      </c>
      <c r="D1949" s="1" t="str">
        <f t="shared" si="212"/>
        <v>Monday</v>
      </c>
      <c r="E1949" s="1" t="str">
        <f t="shared" si="213"/>
        <v>Weekday</v>
      </c>
      <c r="F1949">
        <v>1410</v>
      </c>
      <c r="G1949" t="s">
        <v>7</v>
      </c>
      <c r="H1949" t="s">
        <v>554</v>
      </c>
      <c r="I1949" t="s">
        <v>2</v>
      </c>
      <c r="J1949" t="s">
        <v>3</v>
      </c>
      <c r="K1949" t="s">
        <v>44</v>
      </c>
      <c r="L1949" t="s">
        <v>85</v>
      </c>
      <c r="M1949">
        <v>502</v>
      </c>
      <c r="N1949" t="s">
        <v>65</v>
      </c>
      <c r="O1949" s="2">
        <v>65</v>
      </c>
      <c r="P1949" s="2">
        <v>4</v>
      </c>
      <c r="Q1949" s="2">
        <f t="shared" si="210"/>
        <v>260</v>
      </c>
      <c r="R1949" s="2">
        <v>134.39999388000001</v>
      </c>
      <c r="S1949" s="2">
        <f t="shared" si="214"/>
        <v>125.60000611999999</v>
      </c>
      <c r="T1949" s="2">
        <f t="shared" si="215"/>
        <v>33.599998470000003</v>
      </c>
      <c r="U1949" t="str">
        <f t="shared" si="216"/>
        <v>Jan</v>
      </c>
    </row>
    <row r="1950" spans="1:21" x14ac:dyDescent="0.3">
      <c r="A1950">
        <v>42658</v>
      </c>
      <c r="B1950" s="1">
        <v>43114</v>
      </c>
      <c r="C1950" s="1" t="str">
        <f t="shared" si="211"/>
        <v>14-Jan-18</v>
      </c>
      <c r="D1950" s="1" t="str">
        <f t="shared" si="212"/>
        <v>Sunday</v>
      </c>
      <c r="E1950" s="1" t="str">
        <f t="shared" si="213"/>
        <v>Weekend</v>
      </c>
      <c r="F1950">
        <v>2078</v>
      </c>
      <c r="G1950" t="s">
        <v>38</v>
      </c>
      <c r="H1950" t="s">
        <v>30</v>
      </c>
      <c r="I1950" t="s">
        <v>27</v>
      </c>
      <c r="J1950" t="s">
        <v>28</v>
      </c>
      <c r="K1950" t="s">
        <v>44</v>
      </c>
      <c r="L1950" t="s">
        <v>42</v>
      </c>
      <c r="M1950">
        <v>365</v>
      </c>
      <c r="N1950" t="s">
        <v>10</v>
      </c>
      <c r="O1950" s="2">
        <v>94.75</v>
      </c>
      <c r="P1950" s="2">
        <v>5</v>
      </c>
      <c r="Q1950" s="2">
        <f t="shared" si="210"/>
        <v>473.75</v>
      </c>
      <c r="R1950" s="2">
        <v>152.8499985</v>
      </c>
      <c r="S1950" s="2">
        <f t="shared" si="214"/>
        <v>320.90000150000003</v>
      </c>
      <c r="T1950" s="2">
        <f t="shared" si="215"/>
        <v>30.5699997</v>
      </c>
      <c r="U1950" t="str">
        <f t="shared" si="216"/>
        <v>Jan</v>
      </c>
    </row>
    <row r="1951" spans="1:21" x14ac:dyDescent="0.3">
      <c r="A1951">
        <v>30589</v>
      </c>
      <c r="B1951" s="1">
        <v>43114</v>
      </c>
      <c r="C1951" s="1" t="str">
        <f t="shared" si="211"/>
        <v>14-Jan-18</v>
      </c>
      <c r="D1951" s="1" t="str">
        <f t="shared" si="212"/>
        <v>Sunday</v>
      </c>
      <c r="E1951" s="1" t="str">
        <f t="shared" si="213"/>
        <v>Weekend</v>
      </c>
      <c r="F1951">
        <v>11426</v>
      </c>
      <c r="G1951" t="s">
        <v>7</v>
      </c>
      <c r="H1951" t="s">
        <v>30</v>
      </c>
      <c r="I1951" t="s">
        <v>27</v>
      </c>
      <c r="J1951" t="s">
        <v>28</v>
      </c>
      <c r="K1951" t="s">
        <v>44</v>
      </c>
      <c r="L1951" t="s">
        <v>87</v>
      </c>
      <c r="M1951">
        <v>172</v>
      </c>
      <c r="N1951" t="s">
        <v>65</v>
      </c>
      <c r="O1951" s="2">
        <v>30</v>
      </c>
      <c r="P1951" s="2">
        <v>5</v>
      </c>
      <c r="Q1951" s="2">
        <f t="shared" si="210"/>
        <v>150</v>
      </c>
      <c r="R1951" s="2">
        <v>74.750003800000002</v>
      </c>
      <c r="S1951" s="2">
        <f t="shared" si="214"/>
        <v>75.249996199999998</v>
      </c>
      <c r="T1951" s="2">
        <f t="shared" si="215"/>
        <v>14.95000076</v>
      </c>
      <c r="U1951" t="str">
        <f t="shared" si="216"/>
        <v>Jan</v>
      </c>
    </row>
    <row r="1952" spans="1:21" x14ac:dyDescent="0.3">
      <c r="A1952">
        <v>14651</v>
      </c>
      <c r="B1952" s="1">
        <v>43114</v>
      </c>
      <c r="C1952" s="1" t="str">
        <f t="shared" si="211"/>
        <v>14-Jan-18</v>
      </c>
      <c r="D1952" s="1" t="str">
        <f t="shared" si="212"/>
        <v>Sunday</v>
      </c>
      <c r="E1952" s="1" t="str">
        <f t="shared" si="213"/>
        <v>Weekend</v>
      </c>
      <c r="F1952">
        <v>11887</v>
      </c>
      <c r="G1952" t="s">
        <v>7</v>
      </c>
      <c r="H1952" t="s">
        <v>30</v>
      </c>
      <c r="I1952" t="s">
        <v>27</v>
      </c>
      <c r="J1952" t="s">
        <v>28</v>
      </c>
      <c r="K1952" t="s">
        <v>4</v>
      </c>
      <c r="L1952" t="s">
        <v>31</v>
      </c>
      <c r="M1952">
        <v>957</v>
      </c>
      <c r="N1952" t="s">
        <v>32</v>
      </c>
      <c r="O1952" s="2">
        <v>80</v>
      </c>
      <c r="P1952" s="2">
        <v>1</v>
      </c>
      <c r="Q1952" s="2">
        <f t="shared" si="210"/>
        <v>80</v>
      </c>
      <c r="R1952" s="2">
        <v>47.430000309999997</v>
      </c>
      <c r="S1952" s="2">
        <f t="shared" si="214"/>
        <v>32.569999690000003</v>
      </c>
      <c r="T1952" s="2">
        <f t="shared" si="215"/>
        <v>47.430000309999997</v>
      </c>
      <c r="U1952" t="str">
        <f t="shared" si="216"/>
        <v>Jan</v>
      </c>
    </row>
    <row r="1953" spans="1:21" x14ac:dyDescent="0.3">
      <c r="A1953">
        <v>28036</v>
      </c>
      <c r="B1953" s="1">
        <v>43114</v>
      </c>
      <c r="C1953" s="1" t="str">
        <f t="shared" si="211"/>
        <v>14-Jan-18</v>
      </c>
      <c r="D1953" s="1" t="str">
        <f t="shared" si="212"/>
        <v>Sunday</v>
      </c>
      <c r="E1953" s="1" t="str">
        <f t="shared" si="213"/>
        <v>Weekend</v>
      </c>
      <c r="F1953">
        <v>702</v>
      </c>
      <c r="G1953" t="s">
        <v>7</v>
      </c>
      <c r="H1953" t="s">
        <v>684</v>
      </c>
      <c r="I1953" t="s">
        <v>2</v>
      </c>
      <c r="J1953" t="s">
        <v>3</v>
      </c>
      <c r="K1953" t="s">
        <v>4</v>
      </c>
      <c r="L1953" t="s">
        <v>9</v>
      </c>
      <c r="M1953">
        <v>403</v>
      </c>
      <c r="N1953" t="s">
        <v>10</v>
      </c>
      <c r="O1953" s="2">
        <v>133.37</v>
      </c>
      <c r="P1953" s="2">
        <v>1</v>
      </c>
      <c r="Q1953" s="2">
        <f t="shared" si="210"/>
        <v>133.37</v>
      </c>
      <c r="R1953" s="2">
        <v>84.590000149999995</v>
      </c>
      <c r="S1953" s="2">
        <f t="shared" si="214"/>
        <v>48.77999985000001</v>
      </c>
      <c r="T1953" s="2">
        <f t="shared" si="215"/>
        <v>84.590000149999995</v>
      </c>
      <c r="U1953" t="str">
        <f t="shared" si="216"/>
        <v>Jan</v>
      </c>
    </row>
    <row r="1954" spans="1:21" x14ac:dyDescent="0.3">
      <c r="A1954">
        <v>30063</v>
      </c>
      <c r="B1954" s="1">
        <v>43114</v>
      </c>
      <c r="C1954" s="1" t="str">
        <f t="shared" si="211"/>
        <v>14-Jan-18</v>
      </c>
      <c r="D1954" s="1" t="str">
        <f t="shared" si="212"/>
        <v>Sunday</v>
      </c>
      <c r="E1954" s="1" t="str">
        <f t="shared" si="213"/>
        <v>Weekend</v>
      </c>
      <c r="F1954">
        <v>9626</v>
      </c>
      <c r="G1954" t="s">
        <v>860</v>
      </c>
      <c r="H1954" t="s">
        <v>1038</v>
      </c>
      <c r="I1954" t="s">
        <v>2</v>
      </c>
      <c r="J1954" t="s">
        <v>3</v>
      </c>
      <c r="K1954" t="s">
        <v>4</v>
      </c>
      <c r="L1954" t="s">
        <v>9</v>
      </c>
      <c r="M1954">
        <v>403</v>
      </c>
      <c r="N1954" t="s">
        <v>10</v>
      </c>
      <c r="O1954" s="2">
        <v>133.37</v>
      </c>
      <c r="P1954" s="2">
        <v>1</v>
      </c>
      <c r="Q1954" s="2">
        <f t="shared" si="210"/>
        <v>133.37</v>
      </c>
      <c r="R1954" s="2">
        <v>84.590000149999995</v>
      </c>
      <c r="S1954" s="2">
        <f t="shared" si="214"/>
        <v>48.77999985000001</v>
      </c>
      <c r="T1954" s="2">
        <f t="shared" si="215"/>
        <v>84.590000149999995</v>
      </c>
      <c r="U1954" t="str">
        <f t="shared" si="216"/>
        <v>Jan</v>
      </c>
    </row>
    <row r="1955" spans="1:21" x14ac:dyDescent="0.3">
      <c r="A1955">
        <v>30044</v>
      </c>
      <c r="B1955" s="1">
        <v>43114</v>
      </c>
      <c r="C1955" s="1" t="str">
        <f t="shared" si="211"/>
        <v>14-Jan-18</v>
      </c>
      <c r="D1955" s="1" t="str">
        <f t="shared" si="212"/>
        <v>Sunday</v>
      </c>
      <c r="E1955" s="1" t="str">
        <f t="shared" si="213"/>
        <v>Weekend</v>
      </c>
      <c r="F1955">
        <v>10438</v>
      </c>
      <c r="G1955" t="s">
        <v>201</v>
      </c>
      <c r="H1955" t="s">
        <v>282</v>
      </c>
      <c r="I1955" t="s">
        <v>2</v>
      </c>
      <c r="J1955" t="s">
        <v>3</v>
      </c>
      <c r="K1955" t="s">
        <v>4</v>
      </c>
      <c r="L1955" t="s">
        <v>9</v>
      </c>
      <c r="M1955">
        <v>403</v>
      </c>
      <c r="N1955" t="s">
        <v>10</v>
      </c>
      <c r="O1955" s="2">
        <v>133.37</v>
      </c>
      <c r="P1955" s="2">
        <v>1</v>
      </c>
      <c r="Q1955" s="2">
        <f t="shared" si="210"/>
        <v>133.37</v>
      </c>
      <c r="R1955" s="2">
        <v>84.590000149999995</v>
      </c>
      <c r="S1955" s="2">
        <f t="shared" si="214"/>
        <v>48.77999985000001</v>
      </c>
      <c r="T1955" s="2">
        <f t="shared" si="215"/>
        <v>84.590000149999995</v>
      </c>
      <c r="U1955" t="str">
        <f t="shared" si="216"/>
        <v>Jan</v>
      </c>
    </row>
    <row r="1956" spans="1:21" x14ac:dyDescent="0.3">
      <c r="A1956">
        <v>17104</v>
      </c>
      <c r="B1956" s="1">
        <v>43114</v>
      </c>
      <c r="C1956" s="1" t="str">
        <f t="shared" si="211"/>
        <v>14-Jan-18</v>
      </c>
      <c r="D1956" s="1" t="str">
        <f t="shared" si="212"/>
        <v>Sunday</v>
      </c>
      <c r="E1956" s="1" t="str">
        <f t="shared" si="213"/>
        <v>Weekend</v>
      </c>
      <c r="F1956">
        <v>2513</v>
      </c>
      <c r="G1956" t="s">
        <v>7</v>
      </c>
      <c r="H1956" t="s">
        <v>452</v>
      </c>
      <c r="I1956" t="s">
        <v>2</v>
      </c>
      <c r="J1956" t="s">
        <v>3</v>
      </c>
      <c r="K1956" t="s">
        <v>44</v>
      </c>
      <c r="L1956" t="s">
        <v>61</v>
      </c>
      <c r="M1956">
        <v>823</v>
      </c>
      <c r="N1956" t="s">
        <v>6</v>
      </c>
      <c r="O1956" s="2">
        <v>64.989999999999995</v>
      </c>
      <c r="P1956" s="2">
        <v>4</v>
      </c>
      <c r="Q1956" s="2">
        <f t="shared" si="210"/>
        <v>259.95999999999998</v>
      </c>
      <c r="R1956" s="2">
        <v>170.24000548000001</v>
      </c>
      <c r="S1956" s="2">
        <f t="shared" si="214"/>
        <v>89.719994519999972</v>
      </c>
      <c r="T1956" s="2">
        <f t="shared" si="215"/>
        <v>42.560001370000002</v>
      </c>
      <c r="U1956" t="str">
        <f t="shared" si="216"/>
        <v>Jan</v>
      </c>
    </row>
    <row r="1957" spans="1:21" x14ac:dyDescent="0.3">
      <c r="A1957">
        <v>63303</v>
      </c>
      <c r="B1957" s="1">
        <v>43113</v>
      </c>
      <c r="C1957" s="1" t="str">
        <f t="shared" si="211"/>
        <v>13-Jan-18</v>
      </c>
      <c r="D1957" s="1" t="str">
        <f t="shared" si="212"/>
        <v>Saturday</v>
      </c>
      <c r="E1957" s="1" t="str">
        <f t="shared" si="213"/>
        <v>Weekend</v>
      </c>
      <c r="F1957">
        <v>2574</v>
      </c>
      <c r="G1957" t="s">
        <v>416</v>
      </c>
      <c r="H1957" t="s">
        <v>30</v>
      </c>
      <c r="I1957" t="s">
        <v>27</v>
      </c>
      <c r="J1957" t="s">
        <v>28</v>
      </c>
      <c r="K1957" t="s">
        <v>4</v>
      </c>
      <c r="L1957" t="s">
        <v>31</v>
      </c>
      <c r="M1957">
        <v>957</v>
      </c>
      <c r="N1957" t="s">
        <v>32</v>
      </c>
      <c r="O1957" s="2">
        <v>80</v>
      </c>
      <c r="P1957" s="2">
        <v>1</v>
      </c>
      <c r="Q1957" s="2">
        <f t="shared" si="210"/>
        <v>80</v>
      </c>
      <c r="R1957" s="2">
        <v>47.430000309999997</v>
      </c>
      <c r="S1957" s="2">
        <f t="shared" si="214"/>
        <v>32.569999690000003</v>
      </c>
      <c r="T1957" s="2">
        <f t="shared" si="215"/>
        <v>47.430000309999997</v>
      </c>
      <c r="U1957" t="str">
        <f t="shared" si="216"/>
        <v>Jan</v>
      </c>
    </row>
    <row r="1958" spans="1:21" x14ac:dyDescent="0.3">
      <c r="A1958">
        <v>25875</v>
      </c>
      <c r="B1958" s="1">
        <v>43113</v>
      </c>
      <c r="C1958" s="1" t="str">
        <f t="shared" si="211"/>
        <v>13-Jan-18</v>
      </c>
      <c r="D1958" s="1" t="str">
        <f t="shared" si="212"/>
        <v>Saturday</v>
      </c>
      <c r="E1958" s="1" t="str">
        <f t="shared" si="213"/>
        <v>Weekend</v>
      </c>
      <c r="F1958">
        <v>7391</v>
      </c>
      <c r="G1958" t="s">
        <v>560</v>
      </c>
      <c r="H1958" t="s">
        <v>30</v>
      </c>
      <c r="I1958" t="s">
        <v>27</v>
      </c>
      <c r="J1958" t="s">
        <v>28</v>
      </c>
      <c r="K1958" t="s">
        <v>44</v>
      </c>
      <c r="L1958" t="s">
        <v>342</v>
      </c>
      <c r="M1958">
        <v>282</v>
      </c>
      <c r="N1958" t="s">
        <v>65</v>
      </c>
      <c r="O1958" s="2">
        <v>185</v>
      </c>
      <c r="P1958" s="2">
        <v>5</v>
      </c>
      <c r="Q1958" s="2">
        <f t="shared" si="210"/>
        <v>925</v>
      </c>
      <c r="R1958" s="2">
        <v>499.35001375000002</v>
      </c>
      <c r="S1958" s="2">
        <f t="shared" si="214"/>
        <v>425.64998624999998</v>
      </c>
      <c r="T1958" s="2">
        <f t="shared" si="215"/>
        <v>99.870002749999998</v>
      </c>
      <c r="U1958" t="str">
        <f t="shared" si="216"/>
        <v>Jan</v>
      </c>
    </row>
    <row r="1959" spans="1:21" x14ac:dyDescent="0.3">
      <c r="A1959">
        <v>19327</v>
      </c>
      <c r="B1959" s="1">
        <v>43113</v>
      </c>
      <c r="C1959" s="1" t="str">
        <f t="shared" si="211"/>
        <v>13-Jan-18</v>
      </c>
      <c r="D1959" s="1" t="str">
        <f t="shared" si="212"/>
        <v>Saturday</v>
      </c>
      <c r="E1959" s="1" t="str">
        <f t="shared" si="213"/>
        <v>Weekend</v>
      </c>
      <c r="F1959">
        <v>9426</v>
      </c>
      <c r="G1959" t="s">
        <v>7</v>
      </c>
      <c r="H1959" t="s">
        <v>1</v>
      </c>
      <c r="I1959" t="s">
        <v>2</v>
      </c>
      <c r="J1959" t="s">
        <v>3</v>
      </c>
      <c r="K1959" t="s">
        <v>44</v>
      </c>
      <c r="L1959" t="s">
        <v>85</v>
      </c>
      <c r="M1959">
        <v>502</v>
      </c>
      <c r="N1959" t="s">
        <v>65</v>
      </c>
      <c r="O1959" s="2">
        <v>65</v>
      </c>
      <c r="P1959" s="2">
        <v>4</v>
      </c>
      <c r="Q1959" s="2">
        <f t="shared" si="210"/>
        <v>260</v>
      </c>
      <c r="R1959" s="2">
        <v>134.39999388000001</v>
      </c>
      <c r="S1959" s="2">
        <f t="shared" si="214"/>
        <v>125.60000611999999</v>
      </c>
      <c r="T1959" s="2">
        <f t="shared" si="215"/>
        <v>33.599998470000003</v>
      </c>
      <c r="U1959" t="str">
        <f t="shared" si="216"/>
        <v>Jan</v>
      </c>
    </row>
    <row r="1960" spans="1:21" x14ac:dyDescent="0.3">
      <c r="A1960">
        <v>8488</v>
      </c>
      <c r="B1960" s="1">
        <v>43113</v>
      </c>
      <c r="C1960" s="1" t="str">
        <f t="shared" si="211"/>
        <v>13-Jan-18</v>
      </c>
      <c r="D1960" s="1" t="str">
        <f t="shared" si="212"/>
        <v>Saturday</v>
      </c>
      <c r="E1960" s="1" t="str">
        <f t="shared" si="213"/>
        <v>Weekend</v>
      </c>
      <c r="F1960">
        <v>9154</v>
      </c>
      <c r="G1960" t="s">
        <v>326</v>
      </c>
      <c r="H1960" t="s">
        <v>327</v>
      </c>
      <c r="I1960" t="s">
        <v>2</v>
      </c>
      <c r="J1960" t="s">
        <v>3</v>
      </c>
      <c r="K1960" t="s">
        <v>44</v>
      </c>
      <c r="L1960" t="s">
        <v>42</v>
      </c>
      <c r="M1960">
        <v>365</v>
      </c>
      <c r="N1960" t="s">
        <v>10</v>
      </c>
      <c r="O1960" s="2">
        <v>94.75</v>
      </c>
      <c r="P1960" s="2">
        <v>4</v>
      </c>
      <c r="Q1960" s="2">
        <f t="shared" si="210"/>
        <v>379</v>
      </c>
      <c r="R1960" s="2">
        <v>122.2799988</v>
      </c>
      <c r="S1960" s="2">
        <f t="shared" si="214"/>
        <v>256.72000120000001</v>
      </c>
      <c r="T1960" s="2">
        <f t="shared" si="215"/>
        <v>30.5699997</v>
      </c>
      <c r="U1960" t="str">
        <f t="shared" si="216"/>
        <v>Jan</v>
      </c>
    </row>
    <row r="1961" spans="1:21" x14ac:dyDescent="0.3">
      <c r="A1961">
        <v>27957</v>
      </c>
      <c r="B1961" s="1">
        <v>43113</v>
      </c>
      <c r="C1961" s="1" t="str">
        <f t="shared" si="211"/>
        <v>13-Jan-18</v>
      </c>
      <c r="D1961" s="1" t="str">
        <f t="shared" si="212"/>
        <v>Saturday</v>
      </c>
      <c r="E1961" s="1" t="str">
        <f t="shared" si="213"/>
        <v>Weekend</v>
      </c>
      <c r="F1961">
        <v>4618</v>
      </c>
      <c r="G1961" t="s">
        <v>7</v>
      </c>
      <c r="H1961" t="s">
        <v>237</v>
      </c>
      <c r="I1961" t="s">
        <v>2</v>
      </c>
      <c r="J1961" t="s">
        <v>3</v>
      </c>
      <c r="K1961" t="s">
        <v>4</v>
      </c>
      <c r="L1961" t="s">
        <v>9</v>
      </c>
      <c r="M1961">
        <v>403</v>
      </c>
      <c r="N1961" t="s">
        <v>10</v>
      </c>
      <c r="O1961" s="2">
        <v>133.37</v>
      </c>
      <c r="P1961" s="2">
        <v>1</v>
      </c>
      <c r="Q1961" s="2">
        <f t="shared" si="210"/>
        <v>133.37</v>
      </c>
      <c r="R1961" s="2">
        <v>84.590000149999995</v>
      </c>
      <c r="S1961" s="2">
        <f t="shared" si="214"/>
        <v>48.77999985000001</v>
      </c>
      <c r="T1961" s="2">
        <f t="shared" si="215"/>
        <v>84.590000149999995</v>
      </c>
      <c r="U1961" t="str">
        <f t="shared" si="216"/>
        <v>Jan</v>
      </c>
    </row>
    <row r="1962" spans="1:21" x14ac:dyDescent="0.3">
      <c r="A1962">
        <v>29959</v>
      </c>
      <c r="B1962" s="1">
        <v>43113</v>
      </c>
      <c r="C1962" s="1" t="str">
        <f t="shared" si="211"/>
        <v>13-Jan-18</v>
      </c>
      <c r="D1962" s="1" t="str">
        <f t="shared" si="212"/>
        <v>Saturday</v>
      </c>
      <c r="E1962" s="1" t="str">
        <f t="shared" si="213"/>
        <v>Weekend</v>
      </c>
      <c r="F1962">
        <v>11882</v>
      </c>
      <c r="G1962" t="s">
        <v>7</v>
      </c>
      <c r="H1962" t="s">
        <v>1039</v>
      </c>
      <c r="I1962" t="s">
        <v>2</v>
      </c>
      <c r="J1962" t="s">
        <v>3</v>
      </c>
      <c r="K1962" t="s">
        <v>44</v>
      </c>
      <c r="L1962" t="s">
        <v>109</v>
      </c>
      <c r="M1962">
        <v>627</v>
      </c>
      <c r="N1962" t="s">
        <v>6</v>
      </c>
      <c r="O1962" s="2">
        <v>165</v>
      </c>
      <c r="P1962" s="2">
        <v>2</v>
      </c>
      <c r="Q1962" s="2">
        <f t="shared" si="210"/>
        <v>330</v>
      </c>
      <c r="R1962" s="2">
        <v>245.4600068</v>
      </c>
      <c r="S1962" s="2">
        <f t="shared" si="214"/>
        <v>84.539993199999998</v>
      </c>
      <c r="T1962" s="2">
        <f t="shared" si="215"/>
        <v>122.7300034</v>
      </c>
      <c r="U1962" t="str">
        <f t="shared" si="216"/>
        <v>Jan</v>
      </c>
    </row>
    <row r="1963" spans="1:21" x14ac:dyDescent="0.3">
      <c r="A1963">
        <v>29993</v>
      </c>
      <c r="B1963" s="1">
        <v>43113</v>
      </c>
      <c r="C1963" s="1" t="str">
        <f t="shared" si="211"/>
        <v>13-Jan-18</v>
      </c>
      <c r="D1963" s="1" t="str">
        <f t="shared" si="212"/>
        <v>Saturday</v>
      </c>
      <c r="E1963" s="1" t="str">
        <f t="shared" si="213"/>
        <v>Weekend</v>
      </c>
      <c r="F1963">
        <v>7229</v>
      </c>
      <c r="G1963" t="s">
        <v>7</v>
      </c>
      <c r="H1963" t="s">
        <v>717</v>
      </c>
      <c r="I1963" t="s">
        <v>2</v>
      </c>
      <c r="J1963" t="s">
        <v>3</v>
      </c>
      <c r="K1963" t="s">
        <v>44</v>
      </c>
      <c r="L1963" t="s">
        <v>57</v>
      </c>
      <c r="M1963">
        <v>191</v>
      </c>
      <c r="N1963" t="s">
        <v>65</v>
      </c>
      <c r="O1963" s="2">
        <v>85</v>
      </c>
      <c r="P1963" s="2">
        <v>2</v>
      </c>
      <c r="Q1963" s="2">
        <f t="shared" si="210"/>
        <v>170</v>
      </c>
      <c r="R1963" s="2">
        <v>109.5599976</v>
      </c>
      <c r="S1963" s="2">
        <f t="shared" si="214"/>
        <v>60.440002399999997</v>
      </c>
      <c r="T1963" s="2">
        <f t="shared" si="215"/>
        <v>54.779998800000001</v>
      </c>
      <c r="U1963" t="str">
        <f t="shared" si="216"/>
        <v>Jan</v>
      </c>
    </row>
    <row r="1964" spans="1:21" x14ac:dyDescent="0.3">
      <c r="A1964">
        <v>56476</v>
      </c>
      <c r="B1964" s="1">
        <v>43112</v>
      </c>
      <c r="C1964" s="1" t="str">
        <f t="shared" si="211"/>
        <v>12-Jan-18</v>
      </c>
      <c r="D1964" s="1" t="str">
        <f t="shared" si="212"/>
        <v>Friday</v>
      </c>
      <c r="E1964" s="1" t="str">
        <f t="shared" si="213"/>
        <v>Weekday</v>
      </c>
      <c r="F1964">
        <v>9698</v>
      </c>
      <c r="G1964" t="s">
        <v>373</v>
      </c>
      <c r="H1964" t="s">
        <v>643</v>
      </c>
      <c r="I1964" t="s">
        <v>2</v>
      </c>
      <c r="J1964" t="s">
        <v>3</v>
      </c>
      <c r="K1964" t="s">
        <v>44</v>
      </c>
      <c r="L1964" t="s">
        <v>42</v>
      </c>
      <c r="M1964">
        <v>365</v>
      </c>
      <c r="N1964" t="s">
        <v>10</v>
      </c>
      <c r="O1964" s="2">
        <v>94.75</v>
      </c>
      <c r="P1964" s="2">
        <v>4</v>
      </c>
      <c r="Q1964" s="2">
        <f t="shared" si="210"/>
        <v>379</v>
      </c>
      <c r="R1964" s="2">
        <v>122.2799988</v>
      </c>
      <c r="S1964" s="2">
        <f t="shared" si="214"/>
        <v>256.72000120000001</v>
      </c>
      <c r="T1964" s="2">
        <f t="shared" si="215"/>
        <v>30.5699997</v>
      </c>
      <c r="U1964" t="str">
        <f t="shared" si="216"/>
        <v>Jan</v>
      </c>
    </row>
    <row r="1965" spans="1:21" x14ac:dyDescent="0.3">
      <c r="A1965">
        <v>27918</v>
      </c>
      <c r="B1965" s="1">
        <v>43112</v>
      </c>
      <c r="C1965" s="1" t="str">
        <f t="shared" si="211"/>
        <v>12-Jan-18</v>
      </c>
      <c r="D1965" s="1" t="str">
        <f t="shared" si="212"/>
        <v>Friday</v>
      </c>
      <c r="E1965" s="1" t="str">
        <f t="shared" si="213"/>
        <v>Weekday</v>
      </c>
      <c r="F1965">
        <v>11286</v>
      </c>
      <c r="G1965" t="s">
        <v>231</v>
      </c>
      <c r="H1965" t="s">
        <v>526</v>
      </c>
      <c r="I1965" t="s">
        <v>2</v>
      </c>
      <c r="J1965" t="s">
        <v>3</v>
      </c>
      <c r="K1965" t="s">
        <v>4</v>
      </c>
      <c r="L1965" t="s">
        <v>42</v>
      </c>
      <c r="M1965">
        <v>365</v>
      </c>
      <c r="N1965" t="s">
        <v>10</v>
      </c>
      <c r="O1965" s="2">
        <v>94.75</v>
      </c>
      <c r="P1965" s="2">
        <v>1</v>
      </c>
      <c r="Q1965" s="2">
        <f t="shared" si="210"/>
        <v>94.75</v>
      </c>
      <c r="R1965" s="2">
        <v>30.5699997</v>
      </c>
      <c r="S1965" s="2">
        <f t="shared" si="214"/>
        <v>64.180000300000003</v>
      </c>
      <c r="T1965" s="2">
        <f t="shared" si="215"/>
        <v>30.5699997</v>
      </c>
      <c r="U1965" t="str">
        <f t="shared" si="216"/>
        <v>Jan</v>
      </c>
    </row>
    <row r="1966" spans="1:21" x14ac:dyDescent="0.3">
      <c r="A1966">
        <v>27918</v>
      </c>
      <c r="B1966" s="1">
        <v>43112</v>
      </c>
      <c r="C1966" s="1" t="str">
        <f t="shared" si="211"/>
        <v>12-Jan-18</v>
      </c>
      <c r="D1966" s="1" t="str">
        <f t="shared" si="212"/>
        <v>Friday</v>
      </c>
      <c r="E1966" s="1" t="str">
        <f t="shared" si="213"/>
        <v>Weekday</v>
      </c>
      <c r="F1966">
        <v>11286</v>
      </c>
      <c r="G1966" t="s">
        <v>231</v>
      </c>
      <c r="H1966" t="s">
        <v>526</v>
      </c>
      <c r="I1966" t="s">
        <v>2</v>
      </c>
      <c r="J1966" t="s">
        <v>3</v>
      </c>
      <c r="K1966" t="s">
        <v>4</v>
      </c>
      <c r="L1966" t="s">
        <v>9</v>
      </c>
      <c r="M1966">
        <v>403</v>
      </c>
      <c r="N1966" t="s">
        <v>10</v>
      </c>
      <c r="O1966" s="2">
        <v>133.37</v>
      </c>
      <c r="P1966" s="2">
        <v>1</v>
      </c>
      <c r="Q1966" s="2">
        <f t="shared" si="210"/>
        <v>133.37</v>
      </c>
      <c r="R1966" s="2">
        <v>84.590000149999995</v>
      </c>
      <c r="S1966" s="2">
        <f t="shared" si="214"/>
        <v>48.77999985000001</v>
      </c>
      <c r="T1966" s="2">
        <f t="shared" si="215"/>
        <v>84.590000149999995</v>
      </c>
      <c r="U1966" t="str">
        <f t="shared" si="216"/>
        <v>Jan</v>
      </c>
    </row>
    <row r="1967" spans="1:21" x14ac:dyDescent="0.3">
      <c r="A1967">
        <v>31296</v>
      </c>
      <c r="B1967" s="1">
        <v>43111</v>
      </c>
      <c r="C1967" s="1" t="str">
        <f t="shared" si="211"/>
        <v>11-Jan-18</v>
      </c>
      <c r="D1967" s="1" t="str">
        <f t="shared" si="212"/>
        <v>Thursday</v>
      </c>
      <c r="E1967" s="1" t="str">
        <f t="shared" si="213"/>
        <v>Weekday</v>
      </c>
      <c r="F1967">
        <v>2546</v>
      </c>
      <c r="G1967" t="s">
        <v>7</v>
      </c>
      <c r="H1967" t="s">
        <v>36</v>
      </c>
      <c r="I1967" t="s">
        <v>27</v>
      </c>
      <c r="J1967" t="s">
        <v>3</v>
      </c>
      <c r="K1967" t="s">
        <v>4</v>
      </c>
      <c r="L1967" t="s">
        <v>85</v>
      </c>
      <c r="M1967">
        <v>502</v>
      </c>
      <c r="N1967" t="s">
        <v>65</v>
      </c>
      <c r="O1967" s="2">
        <v>65</v>
      </c>
      <c r="P1967" s="2">
        <v>3</v>
      </c>
      <c r="Q1967" s="2">
        <f t="shared" si="210"/>
        <v>195</v>
      </c>
      <c r="R1967" s="2">
        <v>100.79999541000001</v>
      </c>
      <c r="S1967" s="2">
        <f t="shared" si="214"/>
        <v>94.200004589999992</v>
      </c>
      <c r="T1967" s="2">
        <f t="shared" si="215"/>
        <v>33.599998470000003</v>
      </c>
      <c r="U1967" t="str">
        <f t="shared" si="216"/>
        <v>Jan</v>
      </c>
    </row>
    <row r="1968" spans="1:21" x14ac:dyDescent="0.3">
      <c r="A1968">
        <v>738</v>
      </c>
      <c r="B1968" s="1">
        <v>43111</v>
      </c>
      <c r="C1968" s="1" t="str">
        <f t="shared" si="211"/>
        <v>11-Jan-18</v>
      </c>
      <c r="D1968" s="1" t="str">
        <f t="shared" si="212"/>
        <v>Thursday</v>
      </c>
      <c r="E1968" s="1" t="str">
        <f t="shared" si="213"/>
        <v>Weekday</v>
      </c>
      <c r="F1968">
        <v>10042</v>
      </c>
      <c r="G1968" t="s">
        <v>925</v>
      </c>
      <c r="H1968" t="s">
        <v>821</v>
      </c>
      <c r="I1968" t="s">
        <v>2</v>
      </c>
      <c r="J1968" t="s">
        <v>3</v>
      </c>
      <c r="K1968" t="s">
        <v>44</v>
      </c>
      <c r="L1968" t="s">
        <v>42</v>
      </c>
      <c r="M1968">
        <v>365</v>
      </c>
      <c r="N1968" t="s">
        <v>10</v>
      </c>
      <c r="O1968" s="2">
        <v>94.75</v>
      </c>
      <c r="P1968" s="2">
        <v>4</v>
      </c>
      <c r="Q1968" s="2">
        <f t="shared" si="210"/>
        <v>379</v>
      </c>
      <c r="R1968" s="2">
        <v>122.2799988</v>
      </c>
      <c r="S1968" s="2">
        <f t="shared" si="214"/>
        <v>256.72000120000001</v>
      </c>
      <c r="T1968" s="2">
        <f t="shared" si="215"/>
        <v>30.5699997</v>
      </c>
      <c r="U1968" t="str">
        <f t="shared" si="216"/>
        <v>Jan</v>
      </c>
    </row>
    <row r="1969" spans="1:21" x14ac:dyDescent="0.3">
      <c r="A1969">
        <v>27772</v>
      </c>
      <c r="B1969" s="1">
        <v>43110</v>
      </c>
      <c r="C1969" s="1" t="str">
        <f t="shared" si="211"/>
        <v>10-Jan-18</v>
      </c>
      <c r="D1969" s="1" t="str">
        <f t="shared" si="212"/>
        <v>Wednesday</v>
      </c>
      <c r="E1969" s="1" t="str">
        <f t="shared" si="213"/>
        <v>Weekday</v>
      </c>
      <c r="F1969">
        <v>9467</v>
      </c>
      <c r="G1969" t="s">
        <v>497</v>
      </c>
      <c r="H1969" t="s">
        <v>84</v>
      </c>
      <c r="I1969" t="s">
        <v>27</v>
      </c>
      <c r="J1969" t="s">
        <v>3</v>
      </c>
      <c r="K1969" t="s">
        <v>4</v>
      </c>
      <c r="L1969" t="s">
        <v>42</v>
      </c>
      <c r="M1969">
        <v>365</v>
      </c>
      <c r="N1969" t="s">
        <v>10</v>
      </c>
      <c r="O1969" s="2">
        <v>94.75</v>
      </c>
      <c r="P1969" s="2">
        <v>3</v>
      </c>
      <c r="Q1969" s="2">
        <f t="shared" si="210"/>
        <v>284.25</v>
      </c>
      <c r="R1969" s="2">
        <v>91.709999100000005</v>
      </c>
      <c r="S1969" s="2">
        <f t="shared" si="214"/>
        <v>192.5400009</v>
      </c>
      <c r="T1969" s="2">
        <f t="shared" si="215"/>
        <v>30.5699997</v>
      </c>
      <c r="U1969" t="str">
        <f t="shared" si="216"/>
        <v>Jan</v>
      </c>
    </row>
    <row r="1970" spans="1:21" x14ac:dyDescent="0.3">
      <c r="A1970">
        <v>29746</v>
      </c>
      <c r="B1970" s="1">
        <v>43110</v>
      </c>
      <c r="C1970" s="1" t="str">
        <f t="shared" si="211"/>
        <v>10-Jan-18</v>
      </c>
      <c r="D1970" s="1" t="str">
        <f t="shared" si="212"/>
        <v>Wednesday</v>
      </c>
      <c r="E1970" s="1" t="str">
        <f t="shared" si="213"/>
        <v>Weekday</v>
      </c>
      <c r="F1970">
        <v>11924</v>
      </c>
      <c r="G1970" t="s">
        <v>568</v>
      </c>
      <c r="H1970" t="s">
        <v>1040</v>
      </c>
      <c r="I1970" t="s">
        <v>27</v>
      </c>
      <c r="J1970" t="s">
        <v>3</v>
      </c>
      <c r="K1970" t="s">
        <v>4</v>
      </c>
      <c r="L1970" t="s">
        <v>42</v>
      </c>
      <c r="M1970">
        <v>365</v>
      </c>
      <c r="N1970" t="s">
        <v>10</v>
      </c>
      <c r="O1970" s="2">
        <v>94.75</v>
      </c>
      <c r="P1970" s="2">
        <v>1</v>
      </c>
      <c r="Q1970" s="2">
        <f t="shared" si="210"/>
        <v>94.75</v>
      </c>
      <c r="R1970" s="2">
        <v>30.5699997</v>
      </c>
      <c r="S1970" s="2">
        <f t="shared" si="214"/>
        <v>64.180000300000003</v>
      </c>
      <c r="T1970" s="2">
        <f t="shared" si="215"/>
        <v>30.5699997</v>
      </c>
      <c r="U1970" t="str">
        <f t="shared" si="216"/>
        <v>Jan</v>
      </c>
    </row>
    <row r="1971" spans="1:21" x14ac:dyDescent="0.3">
      <c r="A1971">
        <v>29746</v>
      </c>
      <c r="B1971" s="1">
        <v>43110</v>
      </c>
      <c r="C1971" s="1" t="str">
        <f t="shared" si="211"/>
        <v>10-Jan-18</v>
      </c>
      <c r="D1971" s="1" t="str">
        <f t="shared" si="212"/>
        <v>Wednesday</v>
      </c>
      <c r="E1971" s="1" t="str">
        <f t="shared" si="213"/>
        <v>Weekday</v>
      </c>
      <c r="F1971">
        <v>11924</v>
      </c>
      <c r="G1971" t="s">
        <v>568</v>
      </c>
      <c r="H1971" t="s">
        <v>1040</v>
      </c>
      <c r="I1971" t="s">
        <v>27</v>
      </c>
      <c r="J1971" t="s">
        <v>3</v>
      </c>
      <c r="K1971" t="s">
        <v>4</v>
      </c>
      <c r="L1971" t="s">
        <v>9</v>
      </c>
      <c r="M1971">
        <v>403</v>
      </c>
      <c r="N1971" t="s">
        <v>10</v>
      </c>
      <c r="O1971" s="2">
        <v>133.37</v>
      </c>
      <c r="P1971" s="2">
        <v>1</v>
      </c>
      <c r="Q1971" s="2">
        <f t="shared" si="210"/>
        <v>133.37</v>
      </c>
      <c r="R1971" s="2">
        <v>84.590000149999995</v>
      </c>
      <c r="S1971" s="2">
        <f t="shared" si="214"/>
        <v>48.77999985000001</v>
      </c>
      <c r="T1971" s="2">
        <f t="shared" si="215"/>
        <v>84.590000149999995</v>
      </c>
      <c r="U1971" t="str">
        <f t="shared" si="216"/>
        <v>Jan</v>
      </c>
    </row>
    <row r="1972" spans="1:21" x14ac:dyDescent="0.3">
      <c r="A1972">
        <v>25665</v>
      </c>
      <c r="B1972" s="1">
        <v>43110</v>
      </c>
      <c r="C1972" s="1" t="str">
        <f t="shared" si="211"/>
        <v>10-Jan-18</v>
      </c>
      <c r="D1972" s="1" t="str">
        <f t="shared" si="212"/>
        <v>Wednesday</v>
      </c>
      <c r="E1972" s="1" t="str">
        <f t="shared" si="213"/>
        <v>Weekday</v>
      </c>
      <c r="F1972">
        <v>11650</v>
      </c>
      <c r="G1972" t="s">
        <v>7</v>
      </c>
      <c r="H1972" t="s">
        <v>63</v>
      </c>
      <c r="I1972" t="s">
        <v>27</v>
      </c>
      <c r="J1972" t="s">
        <v>3</v>
      </c>
      <c r="K1972" t="s">
        <v>4</v>
      </c>
      <c r="L1972" t="s">
        <v>42</v>
      </c>
      <c r="M1972">
        <v>365</v>
      </c>
      <c r="N1972" t="s">
        <v>10</v>
      </c>
      <c r="O1972" s="2">
        <v>94.75</v>
      </c>
      <c r="P1972" s="2">
        <v>3</v>
      </c>
      <c r="Q1972" s="2">
        <f t="shared" si="210"/>
        <v>284.25</v>
      </c>
      <c r="R1972" s="2">
        <v>91.709999100000005</v>
      </c>
      <c r="S1972" s="2">
        <f t="shared" si="214"/>
        <v>192.5400009</v>
      </c>
      <c r="T1972" s="2">
        <f t="shared" si="215"/>
        <v>30.5699997</v>
      </c>
      <c r="U1972" t="str">
        <f t="shared" si="216"/>
        <v>Jan</v>
      </c>
    </row>
    <row r="1973" spans="1:21" x14ac:dyDescent="0.3">
      <c r="A1973">
        <v>42353</v>
      </c>
      <c r="B1973" s="1">
        <v>43110</v>
      </c>
      <c r="C1973" s="1" t="str">
        <f t="shared" si="211"/>
        <v>10-Jan-18</v>
      </c>
      <c r="D1973" s="1" t="str">
        <f t="shared" si="212"/>
        <v>Wednesday</v>
      </c>
      <c r="E1973" s="1" t="str">
        <f t="shared" si="213"/>
        <v>Weekday</v>
      </c>
      <c r="F1973">
        <v>5295</v>
      </c>
      <c r="G1973" t="s">
        <v>141</v>
      </c>
      <c r="H1973" t="s">
        <v>1041</v>
      </c>
      <c r="I1973" t="s">
        <v>2</v>
      </c>
      <c r="J1973" t="s">
        <v>3</v>
      </c>
      <c r="K1973" t="s">
        <v>4</v>
      </c>
      <c r="L1973" t="s">
        <v>9</v>
      </c>
      <c r="M1973">
        <v>403</v>
      </c>
      <c r="N1973" t="s">
        <v>10</v>
      </c>
      <c r="O1973" s="2">
        <v>133.37</v>
      </c>
      <c r="P1973" s="2">
        <v>1</v>
      </c>
      <c r="Q1973" s="2">
        <f t="shared" si="210"/>
        <v>133.37</v>
      </c>
      <c r="R1973" s="2">
        <v>84.590000149999995</v>
      </c>
      <c r="S1973" s="2">
        <f t="shared" si="214"/>
        <v>48.77999985000001</v>
      </c>
      <c r="T1973" s="2">
        <f t="shared" si="215"/>
        <v>84.590000149999995</v>
      </c>
      <c r="U1973" t="str">
        <f t="shared" si="216"/>
        <v>Jan</v>
      </c>
    </row>
    <row r="1974" spans="1:21" x14ac:dyDescent="0.3">
      <c r="A1974">
        <v>44388</v>
      </c>
      <c r="B1974" s="1">
        <v>43109</v>
      </c>
      <c r="C1974" s="1" t="str">
        <f t="shared" si="211"/>
        <v>09-Jan-18</v>
      </c>
      <c r="D1974" s="1" t="str">
        <f t="shared" si="212"/>
        <v>Tuesday</v>
      </c>
      <c r="E1974" s="1" t="str">
        <f t="shared" si="213"/>
        <v>Weekday</v>
      </c>
      <c r="F1974">
        <v>468</v>
      </c>
      <c r="G1974" t="s">
        <v>233</v>
      </c>
      <c r="H1974" t="s">
        <v>30</v>
      </c>
      <c r="I1974" t="s">
        <v>27</v>
      </c>
      <c r="J1974" t="s">
        <v>28</v>
      </c>
      <c r="K1974" t="s">
        <v>4</v>
      </c>
      <c r="L1974" t="s">
        <v>9</v>
      </c>
      <c r="M1974">
        <v>403</v>
      </c>
      <c r="N1974" t="s">
        <v>10</v>
      </c>
      <c r="O1974" s="2">
        <v>133.37</v>
      </c>
      <c r="P1974" s="2">
        <v>1</v>
      </c>
      <c r="Q1974" s="2">
        <f t="shared" si="210"/>
        <v>133.37</v>
      </c>
      <c r="R1974" s="2">
        <v>84.590000149999995</v>
      </c>
      <c r="S1974" s="2">
        <f t="shared" si="214"/>
        <v>48.77999985000001</v>
      </c>
      <c r="T1974" s="2">
        <f t="shared" si="215"/>
        <v>84.590000149999995</v>
      </c>
      <c r="U1974" t="str">
        <f t="shared" si="216"/>
        <v>Jan</v>
      </c>
    </row>
    <row r="1975" spans="1:21" x14ac:dyDescent="0.3">
      <c r="A1975">
        <v>18009</v>
      </c>
      <c r="B1975" s="1">
        <v>43109</v>
      </c>
      <c r="C1975" s="1" t="str">
        <f t="shared" si="211"/>
        <v>09-Jan-18</v>
      </c>
      <c r="D1975" s="1" t="str">
        <f t="shared" si="212"/>
        <v>Tuesday</v>
      </c>
      <c r="E1975" s="1" t="str">
        <f t="shared" si="213"/>
        <v>Weekday</v>
      </c>
      <c r="F1975">
        <v>1222</v>
      </c>
      <c r="G1975" t="s">
        <v>231</v>
      </c>
      <c r="H1975" t="s">
        <v>30</v>
      </c>
      <c r="I1975" t="s">
        <v>27</v>
      </c>
      <c r="J1975" t="s">
        <v>28</v>
      </c>
      <c r="K1975" t="s">
        <v>4</v>
      </c>
      <c r="L1975" t="s">
        <v>9</v>
      </c>
      <c r="M1975">
        <v>403</v>
      </c>
      <c r="N1975" t="s">
        <v>10</v>
      </c>
      <c r="O1975" s="2">
        <v>133.37</v>
      </c>
      <c r="P1975" s="2">
        <v>1</v>
      </c>
      <c r="Q1975" s="2">
        <f t="shared" si="210"/>
        <v>133.37</v>
      </c>
      <c r="R1975" s="2">
        <v>84.590000149999995</v>
      </c>
      <c r="S1975" s="2">
        <f t="shared" si="214"/>
        <v>48.77999985000001</v>
      </c>
      <c r="T1975" s="2">
        <f t="shared" si="215"/>
        <v>84.590000149999995</v>
      </c>
      <c r="U1975" t="str">
        <f t="shared" si="216"/>
        <v>Jan</v>
      </c>
    </row>
    <row r="1976" spans="1:21" x14ac:dyDescent="0.3">
      <c r="A1976">
        <v>50054</v>
      </c>
      <c r="B1976" s="1">
        <v>43109</v>
      </c>
      <c r="C1976" s="1" t="str">
        <f t="shared" si="211"/>
        <v>09-Jan-18</v>
      </c>
      <c r="D1976" s="1" t="str">
        <f t="shared" si="212"/>
        <v>Tuesday</v>
      </c>
      <c r="E1976" s="1" t="str">
        <f t="shared" si="213"/>
        <v>Weekday</v>
      </c>
      <c r="F1976">
        <v>1362</v>
      </c>
      <c r="G1976" t="s">
        <v>7</v>
      </c>
      <c r="H1976" t="s">
        <v>36</v>
      </c>
      <c r="I1976" t="s">
        <v>27</v>
      </c>
      <c r="J1976" t="s">
        <v>3</v>
      </c>
      <c r="K1976" t="s">
        <v>4</v>
      </c>
      <c r="L1976" t="s">
        <v>57</v>
      </c>
      <c r="M1976">
        <v>191</v>
      </c>
      <c r="N1976" t="s">
        <v>65</v>
      </c>
      <c r="O1976" s="2">
        <v>85</v>
      </c>
      <c r="P1976" s="2">
        <v>3</v>
      </c>
      <c r="Q1976" s="2">
        <f t="shared" si="210"/>
        <v>255</v>
      </c>
      <c r="R1976" s="2">
        <v>164.33999640000002</v>
      </c>
      <c r="S1976" s="2">
        <f t="shared" si="214"/>
        <v>90.660003599999982</v>
      </c>
      <c r="T1976" s="2">
        <f t="shared" si="215"/>
        <v>54.779998800000008</v>
      </c>
      <c r="U1976" t="str">
        <f t="shared" si="216"/>
        <v>Jan</v>
      </c>
    </row>
    <row r="1977" spans="1:21" x14ac:dyDescent="0.3">
      <c r="A1977">
        <v>27729</v>
      </c>
      <c r="B1977" s="1">
        <v>43109</v>
      </c>
      <c r="C1977" s="1" t="str">
        <f t="shared" si="211"/>
        <v>09-Jan-18</v>
      </c>
      <c r="D1977" s="1" t="str">
        <f t="shared" si="212"/>
        <v>Tuesday</v>
      </c>
      <c r="E1977" s="1" t="str">
        <f t="shared" si="213"/>
        <v>Weekday</v>
      </c>
      <c r="F1977">
        <v>6721</v>
      </c>
      <c r="G1977" t="s">
        <v>934</v>
      </c>
      <c r="H1977" t="s">
        <v>282</v>
      </c>
      <c r="I1977" t="s">
        <v>2</v>
      </c>
      <c r="J1977" t="s">
        <v>3</v>
      </c>
      <c r="K1977" t="s">
        <v>4</v>
      </c>
      <c r="L1977" t="s">
        <v>9</v>
      </c>
      <c r="M1977">
        <v>403</v>
      </c>
      <c r="N1977" t="s">
        <v>10</v>
      </c>
      <c r="O1977" s="2">
        <v>133.37</v>
      </c>
      <c r="P1977" s="2">
        <v>1</v>
      </c>
      <c r="Q1977" s="2">
        <f t="shared" si="210"/>
        <v>133.37</v>
      </c>
      <c r="R1977" s="2">
        <v>84.590000149999995</v>
      </c>
      <c r="S1977" s="2">
        <f t="shared" si="214"/>
        <v>48.77999985000001</v>
      </c>
      <c r="T1977" s="2">
        <f t="shared" si="215"/>
        <v>84.590000149999995</v>
      </c>
      <c r="U1977" t="str">
        <f t="shared" si="216"/>
        <v>Jan</v>
      </c>
    </row>
    <row r="1978" spans="1:21" x14ac:dyDescent="0.3">
      <c r="A1978">
        <v>19200</v>
      </c>
      <c r="B1978" s="1">
        <v>43108</v>
      </c>
      <c r="C1978" s="1" t="str">
        <f t="shared" si="211"/>
        <v>08-Jan-18</v>
      </c>
      <c r="D1978" s="1" t="str">
        <f t="shared" si="212"/>
        <v>Monday</v>
      </c>
      <c r="E1978" s="1" t="str">
        <f t="shared" si="213"/>
        <v>Weekday</v>
      </c>
      <c r="F1978">
        <v>7175</v>
      </c>
      <c r="G1978" t="s">
        <v>241</v>
      </c>
      <c r="H1978" t="s">
        <v>30</v>
      </c>
      <c r="I1978" t="s">
        <v>27</v>
      </c>
      <c r="J1978" t="s">
        <v>28</v>
      </c>
      <c r="K1978" t="s">
        <v>4</v>
      </c>
      <c r="L1978" t="s">
        <v>9</v>
      </c>
      <c r="M1978">
        <v>403</v>
      </c>
      <c r="N1978" t="s">
        <v>10</v>
      </c>
      <c r="O1978" s="2">
        <v>133.37</v>
      </c>
      <c r="P1978" s="2">
        <v>1</v>
      </c>
      <c r="Q1978" s="2">
        <f t="shared" si="210"/>
        <v>133.37</v>
      </c>
      <c r="R1978" s="2">
        <v>84.590000149999995</v>
      </c>
      <c r="S1978" s="2">
        <f t="shared" si="214"/>
        <v>48.77999985000001</v>
      </c>
      <c r="T1978" s="2">
        <f t="shared" si="215"/>
        <v>84.590000149999995</v>
      </c>
      <c r="U1978" t="str">
        <f t="shared" si="216"/>
        <v>Jan</v>
      </c>
    </row>
    <row r="1979" spans="1:21" x14ac:dyDescent="0.3">
      <c r="A1979">
        <v>48434</v>
      </c>
      <c r="B1979" s="1">
        <v>43108</v>
      </c>
      <c r="C1979" s="1" t="str">
        <f t="shared" si="211"/>
        <v>08-Jan-18</v>
      </c>
      <c r="D1979" s="1" t="str">
        <f t="shared" si="212"/>
        <v>Monday</v>
      </c>
      <c r="E1979" s="1" t="str">
        <f t="shared" si="213"/>
        <v>Weekday</v>
      </c>
      <c r="F1979">
        <v>9451</v>
      </c>
      <c r="G1979" t="s">
        <v>7</v>
      </c>
      <c r="H1979" t="s">
        <v>84</v>
      </c>
      <c r="I1979" t="s">
        <v>27</v>
      </c>
      <c r="J1979" t="s">
        <v>3</v>
      </c>
      <c r="K1979" t="s">
        <v>4</v>
      </c>
      <c r="L1979" t="s">
        <v>85</v>
      </c>
      <c r="M1979">
        <v>502</v>
      </c>
      <c r="N1979" t="s">
        <v>65</v>
      </c>
      <c r="O1979" s="2">
        <v>65</v>
      </c>
      <c r="P1979" s="2">
        <v>5</v>
      </c>
      <c r="Q1979" s="2">
        <f t="shared" si="210"/>
        <v>325</v>
      </c>
      <c r="R1979" s="2">
        <v>167.99999235000001</v>
      </c>
      <c r="S1979" s="2">
        <f t="shared" si="214"/>
        <v>157.00000764999999</v>
      </c>
      <c r="T1979" s="2">
        <f t="shared" si="215"/>
        <v>33.599998470000003</v>
      </c>
      <c r="U1979" t="str">
        <f t="shared" si="216"/>
        <v>Jan</v>
      </c>
    </row>
    <row r="1980" spans="1:21" x14ac:dyDescent="0.3">
      <c r="A1980">
        <v>48434</v>
      </c>
      <c r="B1980" s="1">
        <v>43108</v>
      </c>
      <c r="C1980" s="1" t="str">
        <f t="shared" si="211"/>
        <v>08-Jan-18</v>
      </c>
      <c r="D1980" s="1" t="str">
        <f t="shared" si="212"/>
        <v>Monday</v>
      </c>
      <c r="E1980" s="1" t="str">
        <f t="shared" si="213"/>
        <v>Weekday</v>
      </c>
      <c r="F1980">
        <v>9451</v>
      </c>
      <c r="G1980" t="s">
        <v>7</v>
      </c>
      <c r="H1980" t="s">
        <v>84</v>
      </c>
      <c r="I1980" t="s">
        <v>27</v>
      </c>
      <c r="J1980" t="s">
        <v>3</v>
      </c>
      <c r="K1980" t="s">
        <v>4</v>
      </c>
      <c r="L1980" t="s">
        <v>867</v>
      </c>
      <c r="M1980">
        <v>828</v>
      </c>
      <c r="N1980" t="s">
        <v>294</v>
      </c>
      <c r="O1980" s="2">
        <v>185</v>
      </c>
      <c r="P1980" s="2">
        <v>3</v>
      </c>
      <c r="Q1980" s="2">
        <f t="shared" si="210"/>
        <v>555</v>
      </c>
      <c r="R1980" s="2">
        <v>264.68999861999998</v>
      </c>
      <c r="S1980" s="2">
        <f t="shared" si="214"/>
        <v>290.31000138000002</v>
      </c>
      <c r="T1980" s="2">
        <f t="shared" si="215"/>
        <v>88.229999539999994</v>
      </c>
      <c r="U1980" t="str">
        <f t="shared" si="216"/>
        <v>Jan</v>
      </c>
    </row>
    <row r="1981" spans="1:21" x14ac:dyDescent="0.3">
      <c r="A1981">
        <v>30305</v>
      </c>
      <c r="B1981" s="1">
        <v>43108</v>
      </c>
      <c r="C1981" s="1" t="str">
        <f t="shared" si="211"/>
        <v>08-Jan-18</v>
      </c>
      <c r="D1981" s="1" t="str">
        <f t="shared" si="212"/>
        <v>Monday</v>
      </c>
      <c r="E1981" s="1" t="str">
        <f t="shared" si="213"/>
        <v>Weekday</v>
      </c>
      <c r="F1981">
        <v>9702</v>
      </c>
      <c r="G1981" t="s">
        <v>460</v>
      </c>
      <c r="H1981" t="s">
        <v>84</v>
      </c>
      <c r="I1981" t="s">
        <v>27</v>
      </c>
      <c r="J1981" t="s">
        <v>3</v>
      </c>
      <c r="K1981" t="s">
        <v>4</v>
      </c>
      <c r="L1981" t="s">
        <v>109</v>
      </c>
      <c r="M1981">
        <v>627</v>
      </c>
      <c r="N1981" t="s">
        <v>6</v>
      </c>
      <c r="O1981" s="2">
        <v>165</v>
      </c>
      <c r="P1981" s="2">
        <v>3</v>
      </c>
      <c r="Q1981" s="2">
        <f t="shared" si="210"/>
        <v>495</v>
      </c>
      <c r="R1981" s="2">
        <v>368.19001020000002</v>
      </c>
      <c r="S1981" s="2">
        <f t="shared" si="214"/>
        <v>126.80998979999998</v>
      </c>
      <c r="T1981" s="2">
        <f t="shared" si="215"/>
        <v>122.7300034</v>
      </c>
      <c r="U1981" t="str">
        <f t="shared" si="216"/>
        <v>Jan</v>
      </c>
    </row>
    <row r="1982" spans="1:21" x14ac:dyDescent="0.3">
      <c r="A1982">
        <v>44265</v>
      </c>
      <c r="B1982" s="1">
        <v>43108</v>
      </c>
      <c r="C1982" s="1" t="str">
        <f t="shared" si="211"/>
        <v>08-Jan-18</v>
      </c>
      <c r="D1982" s="1" t="str">
        <f t="shared" si="212"/>
        <v>Monday</v>
      </c>
      <c r="E1982" s="1" t="str">
        <f t="shared" si="213"/>
        <v>Weekday</v>
      </c>
      <c r="F1982">
        <v>7331</v>
      </c>
      <c r="G1982" t="s">
        <v>1042</v>
      </c>
      <c r="H1982" t="s">
        <v>1043</v>
      </c>
      <c r="I1982" t="s">
        <v>2</v>
      </c>
      <c r="J1982" t="s">
        <v>3</v>
      </c>
      <c r="K1982" t="s">
        <v>44</v>
      </c>
      <c r="L1982" t="s">
        <v>1025</v>
      </c>
      <c r="M1982">
        <v>116</v>
      </c>
      <c r="N1982" t="s">
        <v>65</v>
      </c>
      <c r="O1982" s="2">
        <v>27.54</v>
      </c>
      <c r="P1982" s="2">
        <v>4</v>
      </c>
      <c r="Q1982" s="2">
        <f t="shared" si="210"/>
        <v>110.16</v>
      </c>
      <c r="R1982" s="2">
        <v>48.600006120000003</v>
      </c>
      <c r="S1982" s="2">
        <f t="shared" si="214"/>
        <v>61.559993879999993</v>
      </c>
      <c r="T1982" s="2">
        <f t="shared" si="215"/>
        <v>12.150001530000001</v>
      </c>
      <c r="U1982" t="str">
        <f t="shared" si="216"/>
        <v>Jan</v>
      </c>
    </row>
    <row r="1983" spans="1:21" x14ac:dyDescent="0.3">
      <c r="A1983">
        <v>46416</v>
      </c>
      <c r="B1983" s="1">
        <v>43108</v>
      </c>
      <c r="C1983" s="1" t="str">
        <f t="shared" si="211"/>
        <v>08-Jan-18</v>
      </c>
      <c r="D1983" s="1" t="str">
        <f t="shared" si="212"/>
        <v>Monday</v>
      </c>
      <c r="E1983" s="1" t="str">
        <f t="shared" si="213"/>
        <v>Weekday</v>
      </c>
      <c r="F1983">
        <v>7967</v>
      </c>
      <c r="G1983" t="s">
        <v>266</v>
      </c>
      <c r="H1983" t="s">
        <v>452</v>
      </c>
      <c r="I1983" t="s">
        <v>2</v>
      </c>
      <c r="J1983" t="s">
        <v>3</v>
      </c>
      <c r="K1983" t="s">
        <v>44</v>
      </c>
      <c r="L1983" t="s">
        <v>57</v>
      </c>
      <c r="M1983">
        <v>191</v>
      </c>
      <c r="N1983" t="s">
        <v>65</v>
      </c>
      <c r="O1983" s="2">
        <v>85</v>
      </c>
      <c r="P1983" s="2">
        <v>4</v>
      </c>
      <c r="Q1983" s="2">
        <f t="shared" si="210"/>
        <v>340</v>
      </c>
      <c r="R1983" s="2">
        <v>219.11999520000001</v>
      </c>
      <c r="S1983" s="2">
        <f t="shared" si="214"/>
        <v>120.88000479999999</v>
      </c>
      <c r="T1983" s="2">
        <f t="shared" si="215"/>
        <v>54.779998800000001</v>
      </c>
      <c r="U1983" t="str">
        <f t="shared" si="216"/>
        <v>Jan</v>
      </c>
    </row>
    <row r="1984" spans="1:21" x14ac:dyDescent="0.3">
      <c r="A1984">
        <v>44301</v>
      </c>
      <c r="B1984" s="1">
        <v>43108</v>
      </c>
      <c r="C1984" s="1" t="str">
        <f t="shared" si="211"/>
        <v>08-Jan-18</v>
      </c>
      <c r="D1984" s="1" t="str">
        <f t="shared" si="212"/>
        <v>Monday</v>
      </c>
      <c r="E1984" s="1" t="str">
        <f t="shared" si="213"/>
        <v>Weekday</v>
      </c>
      <c r="F1984">
        <v>12214</v>
      </c>
      <c r="G1984" t="s">
        <v>136</v>
      </c>
      <c r="H1984" t="s">
        <v>260</v>
      </c>
      <c r="I1984" t="s">
        <v>2</v>
      </c>
      <c r="J1984" t="s">
        <v>3</v>
      </c>
      <c r="K1984" t="s">
        <v>4</v>
      </c>
      <c r="L1984" t="s">
        <v>57</v>
      </c>
      <c r="M1984">
        <v>191</v>
      </c>
      <c r="N1984" t="s">
        <v>65</v>
      </c>
      <c r="O1984" s="2">
        <v>85</v>
      </c>
      <c r="P1984" s="2">
        <v>5</v>
      </c>
      <c r="Q1984" s="2">
        <f t="shared" si="210"/>
        <v>425</v>
      </c>
      <c r="R1984" s="2">
        <v>273.89999399999999</v>
      </c>
      <c r="S1984" s="2">
        <f t="shared" si="214"/>
        <v>151.10000600000001</v>
      </c>
      <c r="T1984" s="2">
        <f t="shared" si="215"/>
        <v>54.779998800000001</v>
      </c>
      <c r="U1984" t="str">
        <f t="shared" si="216"/>
        <v>Jan</v>
      </c>
    </row>
    <row r="1985" spans="1:21" x14ac:dyDescent="0.3">
      <c r="A1985">
        <v>63972</v>
      </c>
      <c r="B1985" s="1">
        <v>43107</v>
      </c>
      <c r="C1985" s="1" t="str">
        <f t="shared" si="211"/>
        <v>07-Jan-18</v>
      </c>
      <c r="D1985" s="1" t="str">
        <f t="shared" si="212"/>
        <v>Sunday</v>
      </c>
      <c r="E1985" s="1" t="str">
        <f t="shared" si="213"/>
        <v>Weekend</v>
      </c>
      <c r="F1985">
        <v>1962</v>
      </c>
      <c r="G1985" t="s">
        <v>7</v>
      </c>
      <c r="H1985" t="s">
        <v>30</v>
      </c>
      <c r="I1985" t="s">
        <v>27</v>
      </c>
      <c r="J1985" t="s">
        <v>28</v>
      </c>
      <c r="K1985" t="s">
        <v>4</v>
      </c>
      <c r="L1985" t="s">
        <v>9</v>
      </c>
      <c r="M1985">
        <v>403</v>
      </c>
      <c r="N1985" t="s">
        <v>10</v>
      </c>
      <c r="O1985" s="2">
        <v>133.37</v>
      </c>
      <c r="P1985" s="2">
        <v>1</v>
      </c>
      <c r="Q1985" s="2">
        <f t="shared" si="210"/>
        <v>133.37</v>
      </c>
      <c r="R1985" s="2">
        <v>84.590000149999995</v>
      </c>
      <c r="S1985" s="2">
        <f t="shared" si="214"/>
        <v>48.77999985000001</v>
      </c>
      <c r="T1985" s="2">
        <f t="shared" si="215"/>
        <v>84.590000149999995</v>
      </c>
      <c r="U1985" t="str">
        <f t="shared" si="216"/>
        <v>Jan</v>
      </c>
    </row>
    <row r="1986" spans="1:21" x14ac:dyDescent="0.3">
      <c r="A1986">
        <v>49521</v>
      </c>
      <c r="B1986" s="1">
        <v>43107</v>
      </c>
      <c r="C1986" s="1" t="str">
        <f t="shared" si="211"/>
        <v>07-Jan-18</v>
      </c>
      <c r="D1986" s="1" t="str">
        <f t="shared" si="212"/>
        <v>Sunday</v>
      </c>
      <c r="E1986" s="1" t="str">
        <f t="shared" si="213"/>
        <v>Weekend</v>
      </c>
      <c r="F1986">
        <v>9597</v>
      </c>
      <c r="G1986" t="s">
        <v>741</v>
      </c>
      <c r="H1986" t="s">
        <v>84</v>
      </c>
      <c r="I1986" t="s">
        <v>27</v>
      </c>
      <c r="J1986" t="s">
        <v>3</v>
      </c>
      <c r="K1986" t="s">
        <v>4</v>
      </c>
      <c r="L1986" t="s">
        <v>57</v>
      </c>
      <c r="M1986">
        <v>191</v>
      </c>
      <c r="N1986" t="s">
        <v>65</v>
      </c>
      <c r="O1986" s="2">
        <v>85</v>
      </c>
      <c r="P1986" s="2">
        <v>3</v>
      </c>
      <c r="Q1986" s="2">
        <f t="shared" ref="Q1986:Q2027" si="217">O1986*P1986</f>
        <v>255</v>
      </c>
      <c r="R1986" s="2">
        <v>164.33999640000002</v>
      </c>
      <c r="S1986" s="2">
        <f t="shared" si="214"/>
        <v>90.660003599999982</v>
      </c>
      <c r="T1986" s="2">
        <f t="shared" si="215"/>
        <v>54.779998800000008</v>
      </c>
      <c r="U1986" t="str">
        <f t="shared" si="216"/>
        <v>Jan</v>
      </c>
    </row>
    <row r="1987" spans="1:21" x14ac:dyDescent="0.3">
      <c r="A1987">
        <v>48374</v>
      </c>
      <c r="B1987" s="1">
        <v>43107</v>
      </c>
      <c r="C1987" s="1" t="str">
        <f t="shared" ref="C1987:C2027" si="218">TEXT(B1987,"dd-mmm-yy")</f>
        <v>07-Jan-18</v>
      </c>
      <c r="D1987" s="1" t="str">
        <f t="shared" ref="D1987:D2027" si="219">TEXT(B1987,"dddd")</f>
        <v>Sunday</v>
      </c>
      <c r="E1987" s="1" t="str">
        <f t="shared" ref="E1987:E2027" si="220">IF(WEEKDAY(B1987,2)&gt;5,"Weekend","Weekday")</f>
        <v>Weekend</v>
      </c>
      <c r="F1987">
        <v>1834</v>
      </c>
      <c r="G1987" t="s">
        <v>19</v>
      </c>
      <c r="H1987" t="s">
        <v>36</v>
      </c>
      <c r="I1987" t="s">
        <v>27</v>
      </c>
      <c r="J1987" t="s">
        <v>3</v>
      </c>
      <c r="K1987" t="s">
        <v>4</v>
      </c>
      <c r="L1987" t="s">
        <v>57</v>
      </c>
      <c r="M1987">
        <v>191</v>
      </c>
      <c r="N1987" t="s">
        <v>65</v>
      </c>
      <c r="O1987" s="2">
        <v>85</v>
      </c>
      <c r="P1987" s="2">
        <v>5</v>
      </c>
      <c r="Q1987" s="2">
        <f t="shared" si="217"/>
        <v>425</v>
      </c>
      <c r="R1987" s="2">
        <v>273.89999399999999</v>
      </c>
      <c r="S1987" s="2">
        <f t="shared" ref="S1987:S2027" si="221">Q1987-R1987</f>
        <v>151.10000600000001</v>
      </c>
      <c r="T1987" s="2">
        <f t="shared" ref="T1987:T2027" si="222">IF(P1987&gt;0,R1987/P1987,0)</f>
        <v>54.779998800000001</v>
      </c>
      <c r="U1987" t="str">
        <f t="shared" ref="U1987:U2027" si="223">TEXT(B1987,"mmm")</f>
        <v>Jan</v>
      </c>
    </row>
    <row r="1988" spans="1:21" x14ac:dyDescent="0.3">
      <c r="A1988">
        <v>71217</v>
      </c>
      <c r="B1988" s="1">
        <v>43106</v>
      </c>
      <c r="C1988" s="1" t="str">
        <f t="shared" si="218"/>
        <v>06-Jan-18</v>
      </c>
      <c r="D1988" s="1" t="str">
        <f t="shared" si="219"/>
        <v>Saturday</v>
      </c>
      <c r="E1988" s="1" t="str">
        <f t="shared" si="220"/>
        <v>Weekend</v>
      </c>
      <c r="F1988">
        <v>14770</v>
      </c>
      <c r="G1988" t="s">
        <v>199</v>
      </c>
      <c r="H1988" t="s">
        <v>146</v>
      </c>
      <c r="I1988" t="s">
        <v>27</v>
      </c>
      <c r="J1988" t="s">
        <v>28</v>
      </c>
      <c r="K1988" t="s">
        <v>4</v>
      </c>
      <c r="L1988" t="s">
        <v>64</v>
      </c>
      <c r="M1988">
        <v>1353</v>
      </c>
      <c r="N1988" t="s">
        <v>65</v>
      </c>
      <c r="O1988" s="2">
        <v>9.59</v>
      </c>
      <c r="P1988" s="2">
        <v>1</v>
      </c>
      <c r="Q1988" s="2">
        <f t="shared" si="217"/>
        <v>9.59</v>
      </c>
      <c r="R1988" s="2">
        <v>3.6100006100000002</v>
      </c>
      <c r="S1988" s="2">
        <f t="shared" si="221"/>
        <v>5.9799993899999997</v>
      </c>
      <c r="T1988" s="2">
        <f t="shared" si="222"/>
        <v>3.6100006100000002</v>
      </c>
      <c r="U1988" t="str">
        <f t="shared" si="223"/>
        <v>Jan</v>
      </c>
    </row>
    <row r="1989" spans="1:21" x14ac:dyDescent="0.3">
      <c r="A1989">
        <v>21941</v>
      </c>
      <c r="B1989" s="1">
        <v>43106</v>
      </c>
      <c r="C1989" s="1" t="str">
        <f t="shared" si="218"/>
        <v>06-Jan-18</v>
      </c>
      <c r="D1989" s="1" t="str">
        <f t="shared" si="219"/>
        <v>Saturday</v>
      </c>
      <c r="E1989" s="1" t="str">
        <f t="shared" si="220"/>
        <v>Weekend</v>
      </c>
      <c r="F1989">
        <v>2796</v>
      </c>
      <c r="G1989" t="s">
        <v>658</v>
      </c>
      <c r="H1989" t="s">
        <v>30</v>
      </c>
      <c r="I1989" t="s">
        <v>27</v>
      </c>
      <c r="J1989" t="s">
        <v>28</v>
      </c>
      <c r="K1989" t="s">
        <v>44</v>
      </c>
      <c r="L1989" t="s">
        <v>240</v>
      </c>
      <c r="M1989">
        <v>835</v>
      </c>
      <c r="N1989" t="s">
        <v>6</v>
      </c>
      <c r="O1989" s="2">
        <v>185</v>
      </c>
      <c r="P1989" s="2">
        <v>5</v>
      </c>
      <c r="Q1989" s="2">
        <f t="shared" si="217"/>
        <v>925</v>
      </c>
      <c r="R1989" s="2">
        <v>514.9500084</v>
      </c>
      <c r="S1989" s="2">
        <f t="shared" si="221"/>
        <v>410.0499916</v>
      </c>
      <c r="T1989" s="2">
        <f t="shared" si="222"/>
        <v>102.99000168000001</v>
      </c>
      <c r="U1989" t="str">
        <f t="shared" si="223"/>
        <v>Jan</v>
      </c>
    </row>
    <row r="1990" spans="1:21" x14ac:dyDescent="0.3">
      <c r="A1990">
        <v>27478</v>
      </c>
      <c r="B1990" s="1">
        <v>43106</v>
      </c>
      <c r="C1990" s="1" t="str">
        <f t="shared" si="218"/>
        <v>06-Jan-18</v>
      </c>
      <c r="D1990" s="1" t="str">
        <f t="shared" si="219"/>
        <v>Saturday</v>
      </c>
      <c r="E1990" s="1" t="str">
        <f t="shared" si="220"/>
        <v>Weekend</v>
      </c>
      <c r="F1990">
        <v>11930</v>
      </c>
      <c r="G1990" t="s">
        <v>160</v>
      </c>
      <c r="H1990" t="s">
        <v>327</v>
      </c>
      <c r="I1990" t="s">
        <v>2</v>
      </c>
      <c r="J1990" t="s">
        <v>3</v>
      </c>
      <c r="K1990" t="s">
        <v>4</v>
      </c>
      <c r="L1990" t="s">
        <v>9</v>
      </c>
      <c r="M1990">
        <v>403</v>
      </c>
      <c r="N1990" t="s">
        <v>10</v>
      </c>
      <c r="O1990" s="2">
        <v>133.37</v>
      </c>
      <c r="P1990" s="2">
        <v>1</v>
      </c>
      <c r="Q1990" s="2">
        <f t="shared" si="217"/>
        <v>133.37</v>
      </c>
      <c r="R1990" s="2">
        <v>84.590000149999995</v>
      </c>
      <c r="S1990" s="2">
        <f t="shared" si="221"/>
        <v>48.77999985000001</v>
      </c>
      <c r="T1990" s="2">
        <f t="shared" si="222"/>
        <v>84.590000149999995</v>
      </c>
      <c r="U1990" t="str">
        <f t="shared" si="223"/>
        <v>Jan</v>
      </c>
    </row>
    <row r="1991" spans="1:21" x14ac:dyDescent="0.3">
      <c r="A1991">
        <v>46308</v>
      </c>
      <c r="B1991" s="1">
        <v>43106</v>
      </c>
      <c r="C1991" s="1" t="str">
        <f t="shared" si="218"/>
        <v>06-Jan-18</v>
      </c>
      <c r="D1991" s="1" t="str">
        <f t="shared" si="219"/>
        <v>Saturday</v>
      </c>
      <c r="E1991" s="1" t="str">
        <f t="shared" si="220"/>
        <v>Weekend</v>
      </c>
      <c r="F1991">
        <v>3372</v>
      </c>
      <c r="G1991" t="s">
        <v>7</v>
      </c>
      <c r="H1991" t="s">
        <v>542</v>
      </c>
      <c r="I1991" t="s">
        <v>2</v>
      </c>
      <c r="J1991" t="s">
        <v>3</v>
      </c>
      <c r="K1991" t="s">
        <v>4</v>
      </c>
      <c r="L1991" t="s">
        <v>109</v>
      </c>
      <c r="M1991">
        <v>627</v>
      </c>
      <c r="N1991" t="s">
        <v>6</v>
      </c>
      <c r="O1991" s="2">
        <v>165</v>
      </c>
      <c r="P1991" s="2">
        <v>5</v>
      </c>
      <c r="Q1991" s="2">
        <f t="shared" si="217"/>
        <v>825</v>
      </c>
      <c r="R1991" s="2">
        <v>613.65001700000005</v>
      </c>
      <c r="S1991" s="2">
        <f t="shared" si="221"/>
        <v>211.34998299999995</v>
      </c>
      <c r="T1991" s="2">
        <f t="shared" si="222"/>
        <v>122.73000340000002</v>
      </c>
      <c r="U1991" t="str">
        <f t="shared" si="223"/>
        <v>Jan</v>
      </c>
    </row>
    <row r="1992" spans="1:21" x14ac:dyDescent="0.3">
      <c r="A1992">
        <v>44160</v>
      </c>
      <c r="B1992" s="1">
        <v>43106</v>
      </c>
      <c r="C1992" s="1" t="str">
        <f t="shared" si="218"/>
        <v>06-Jan-18</v>
      </c>
      <c r="D1992" s="1" t="str">
        <f t="shared" si="219"/>
        <v>Saturday</v>
      </c>
      <c r="E1992" s="1" t="str">
        <f t="shared" si="220"/>
        <v>Weekend</v>
      </c>
      <c r="F1992">
        <v>9399</v>
      </c>
      <c r="G1992" t="s">
        <v>552</v>
      </c>
      <c r="H1992" t="s">
        <v>660</v>
      </c>
      <c r="I1992" t="s">
        <v>2</v>
      </c>
      <c r="J1992" t="s">
        <v>3</v>
      </c>
      <c r="K1992" t="s">
        <v>4</v>
      </c>
      <c r="L1992" t="s">
        <v>109</v>
      </c>
      <c r="M1992">
        <v>627</v>
      </c>
      <c r="N1992" t="s">
        <v>6</v>
      </c>
      <c r="O1992" s="2">
        <v>165</v>
      </c>
      <c r="P1992" s="2">
        <v>5</v>
      </c>
      <c r="Q1992" s="2">
        <f t="shared" si="217"/>
        <v>825</v>
      </c>
      <c r="R1992" s="2">
        <v>613.65001700000005</v>
      </c>
      <c r="S1992" s="2">
        <f t="shared" si="221"/>
        <v>211.34998299999995</v>
      </c>
      <c r="T1992" s="2">
        <f t="shared" si="222"/>
        <v>122.73000340000002</v>
      </c>
      <c r="U1992" t="str">
        <f t="shared" si="223"/>
        <v>Jan</v>
      </c>
    </row>
    <row r="1993" spans="1:21" x14ac:dyDescent="0.3">
      <c r="A1993">
        <v>46224</v>
      </c>
      <c r="B1993" s="1">
        <v>43105</v>
      </c>
      <c r="C1993" s="1" t="str">
        <f t="shared" si="218"/>
        <v>05-Jan-18</v>
      </c>
      <c r="D1993" s="1" t="str">
        <f t="shared" si="219"/>
        <v>Friday</v>
      </c>
      <c r="E1993" s="1" t="str">
        <f t="shared" si="220"/>
        <v>Weekday</v>
      </c>
      <c r="F1993">
        <v>1820</v>
      </c>
      <c r="G1993" t="s">
        <v>174</v>
      </c>
      <c r="H1993" t="s">
        <v>30</v>
      </c>
      <c r="I1993" t="s">
        <v>27</v>
      </c>
      <c r="J1993" t="s">
        <v>28</v>
      </c>
      <c r="K1993" t="s">
        <v>4</v>
      </c>
      <c r="L1993" t="s">
        <v>42</v>
      </c>
      <c r="M1993">
        <v>365</v>
      </c>
      <c r="N1993" t="s">
        <v>10</v>
      </c>
      <c r="O1993" s="2">
        <v>94.75</v>
      </c>
      <c r="P1993" s="2">
        <v>1</v>
      </c>
      <c r="Q1993" s="2">
        <f t="shared" si="217"/>
        <v>94.75</v>
      </c>
      <c r="R1993" s="2">
        <v>30.5699997</v>
      </c>
      <c r="S1993" s="2">
        <f t="shared" si="221"/>
        <v>64.180000300000003</v>
      </c>
      <c r="T1993" s="2">
        <f t="shared" si="222"/>
        <v>30.5699997</v>
      </c>
      <c r="U1993" t="str">
        <f t="shared" si="223"/>
        <v>Jan</v>
      </c>
    </row>
    <row r="1994" spans="1:21" x14ac:dyDescent="0.3">
      <c r="A1994">
        <v>48334</v>
      </c>
      <c r="B1994" s="1">
        <v>43105</v>
      </c>
      <c r="C1994" s="1" t="str">
        <f t="shared" si="218"/>
        <v>05-Jan-18</v>
      </c>
      <c r="D1994" s="1" t="str">
        <f t="shared" si="219"/>
        <v>Friday</v>
      </c>
      <c r="E1994" s="1" t="str">
        <f t="shared" si="220"/>
        <v>Weekday</v>
      </c>
      <c r="F1994">
        <v>6900</v>
      </c>
      <c r="G1994" t="s">
        <v>297</v>
      </c>
      <c r="H1994" t="s">
        <v>30</v>
      </c>
      <c r="I1994" t="s">
        <v>27</v>
      </c>
      <c r="J1994" t="s">
        <v>28</v>
      </c>
      <c r="K1994" t="s">
        <v>44</v>
      </c>
      <c r="L1994" t="s">
        <v>85</v>
      </c>
      <c r="M1994">
        <v>502</v>
      </c>
      <c r="N1994" t="s">
        <v>65</v>
      </c>
      <c r="O1994" s="2">
        <v>65</v>
      </c>
      <c r="P1994" s="2">
        <v>5</v>
      </c>
      <c r="Q1994" s="2">
        <f t="shared" si="217"/>
        <v>325</v>
      </c>
      <c r="R1994" s="2">
        <v>167.99999235000001</v>
      </c>
      <c r="S1994" s="2">
        <f t="shared" si="221"/>
        <v>157.00000764999999</v>
      </c>
      <c r="T1994" s="2">
        <f t="shared" si="222"/>
        <v>33.599998470000003</v>
      </c>
      <c r="U1994" t="str">
        <f t="shared" si="223"/>
        <v>Jan</v>
      </c>
    </row>
    <row r="1995" spans="1:21" x14ac:dyDescent="0.3">
      <c r="A1995">
        <v>46229</v>
      </c>
      <c r="B1995" s="1">
        <v>43105</v>
      </c>
      <c r="C1995" s="1" t="str">
        <f t="shared" si="218"/>
        <v>05-Jan-18</v>
      </c>
      <c r="D1995" s="1" t="str">
        <f t="shared" si="219"/>
        <v>Friday</v>
      </c>
      <c r="E1995" s="1" t="str">
        <f t="shared" si="220"/>
        <v>Weekday</v>
      </c>
      <c r="F1995">
        <v>5643</v>
      </c>
      <c r="G1995" t="s">
        <v>937</v>
      </c>
      <c r="H1995" t="s">
        <v>212</v>
      </c>
      <c r="I1995" t="s">
        <v>2</v>
      </c>
      <c r="J1995" t="s">
        <v>3</v>
      </c>
      <c r="K1995" t="s">
        <v>44</v>
      </c>
      <c r="L1995" t="s">
        <v>57</v>
      </c>
      <c r="M1995">
        <v>191</v>
      </c>
      <c r="N1995" t="s">
        <v>65</v>
      </c>
      <c r="O1995" s="2">
        <v>85</v>
      </c>
      <c r="P1995" s="2">
        <v>4</v>
      </c>
      <c r="Q1995" s="2">
        <f t="shared" si="217"/>
        <v>340</v>
      </c>
      <c r="R1995" s="2">
        <v>219.11999520000001</v>
      </c>
      <c r="S1995" s="2">
        <f t="shared" si="221"/>
        <v>120.88000479999999</v>
      </c>
      <c r="T1995" s="2">
        <f t="shared" si="222"/>
        <v>54.779998800000001</v>
      </c>
      <c r="U1995" t="str">
        <f t="shared" si="223"/>
        <v>Jan</v>
      </c>
    </row>
    <row r="1996" spans="1:21" x14ac:dyDescent="0.3">
      <c r="A1996">
        <v>26827</v>
      </c>
      <c r="B1996" s="1">
        <v>43104</v>
      </c>
      <c r="C1996" s="1" t="str">
        <f t="shared" si="218"/>
        <v>04-Jan-18</v>
      </c>
      <c r="D1996" s="1" t="str">
        <f t="shared" si="219"/>
        <v>Thursday</v>
      </c>
      <c r="E1996" s="1" t="str">
        <f t="shared" si="220"/>
        <v>Weekday</v>
      </c>
      <c r="F1996">
        <v>1916</v>
      </c>
      <c r="G1996" t="s">
        <v>596</v>
      </c>
      <c r="H1996" t="s">
        <v>30</v>
      </c>
      <c r="I1996" t="s">
        <v>27</v>
      </c>
      <c r="J1996" t="s">
        <v>28</v>
      </c>
      <c r="K1996" t="s">
        <v>44</v>
      </c>
      <c r="L1996" t="s">
        <v>109</v>
      </c>
      <c r="M1996">
        <v>627</v>
      </c>
      <c r="N1996" t="s">
        <v>6</v>
      </c>
      <c r="O1996" s="2">
        <v>165</v>
      </c>
      <c r="P1996" s="2">
        <v>5</v>
      </c>
      <c r="Q1996" s="2">
        <f t="shared" si="217"/>
        <v>825</v>
      </c>
      <c r="R1996" s="2">
        <v>613.65001700000005</v>
      </c>
      <c r="S1996" s="2">
        <f t="shared" si="221"/>
        <v>211.34998299999995</v>
      </c>
      <c r="T1996" s="2">
        <f t="shared" si="222"/>
        <v>122.73000340000002</v>
      </c>
      <c r="U1996" t="str">
        <f t="shared" si="223"/>
        <v>Jan</v>
      </c>
    </row>
    <row r="1997" spans="1:21" x14ac:dyDescent="0.3">
      <c r="A1997">
        <v>48193</v>
      </c>
      <c r="B1997" s="1">
        <v>43104</v>
      </c>
      <c r="C1997" s="1" t="str">
        <f t="shared" si="218"/>
        <v>04-Jan-18</v>
      </c>
      <c r="D1997" s="1" t="str">
        <f t="shared" si="219"/>
        <v>Thursday</v>
      </c>
      <c r="E1997" s="1" t="str">
        <f t="shared" si="220"/>
        <v>Weekday</v>
      </c>
      <c r="F1997">
        <v>3471</v>
      </c>
      <c r="G1997" t="s">
        <v>842</v>
      </c>
      <c r="H1997" t="s">
        <v>244</v>
      </c>
      <c r="I1997" t="s">
        <v>2</v>
      </c>
      <c r="J1997" t="s">
        <v>3</v>
      </c>
      <c r="K1997" t="s">
        <v>4</v>
      </c>
      <c r="L1997" t="s">
        <v>251</v>
      </c>
      <c r="M1997">
        <v>905</v>
      </c>
      <c r="N1997" t="s">
        <v>6</v>
      </c>
      <c r="O1997" s="2">
        <v>52.99</v>
      </c>
      <c r="P1997" s="2">
        <v>4</v>
      </c>
      <c r="Q1997" s="2">
        <f t="shared" si="217"/>
        <v>211.96</v>
      </c>
      <c r="R1997" s="2">
        <v>143.44000244</v>
      </c>
      <c r="S1997" s="2">
        <f t="shared" si="221"/>
        <v>68.519997560000007</v>
      </c>
      <c r="T1997" s="2">
        <f t="shared" si="222"/>
        <v>35.86000061</v>
      </c>
      <c r="U1997" t="str">
        <f t="shared" si="223"/>
        <v>Jan</v>
      </c>
    </row>
    <row r="1998" spans="1:21" x14ac:dyDescent="0.3">
      <c r="A1998">
        <v>41896</v>
      </c>
      <c r="B1998" s="1">
        <v>43103</v>
      </c>
      <c r="C1998" s="1" t="str">
        <f t="shared" si="218"/>
        <v>03-Jan-18</v>
      </c>
      <c r="D1998" s="1" t="str">
        <f t="shared" si="219"/>
        <v>Wednesday</v>
      </c>
      <c r="E1998" s="1" t="str">
        <f t="shared" si="220"/>
        <v>Weekday</v>
      </c>
      <c r="F1998">
        <v>289</v>
      </c>
      <c r="G1998" t="s">
        <v>951</v>
      </c>
      <c r="H1998" t="s">
        <v>952</v>
      </c>
      <c r="I1998" t="s">
        <v>2</v>
      </c>
      <c r="J1998" t="s">
        <v>3</v>
      </c>
      <c r="K1998" t="s">
        <v>4</v>
      </c>
      <c r="L1998" t="s">
        <v>9</v>
      </c>
      <c r="M1998">
        <v>403</v>
      </c>
      <c r="N1998" t="s">
        <v>10</v>
      </c>
      <c r="O1998" s="2">
        <v>133.37</v>
      </c>
      <c r="P1998" s="2">
        <v>1</v>
      </c>
      <c r="Q1998" s="2">
        <f t="shared" si="217"/>
        <v>133.37</v>
      </c>
      <c r="R1998" s="2">
        <v>84.590000149999995</v>
      </c>
      <c r="S1998" s="2">
        <f t="shared" si="221"/>
        <v>48.77999985000001</v>
      </c>
      <c r="T1998" s="2">
        <f t="shared" si="222"/>
        <v>84.590000149999995</v>
      </c>
      <c r="U1998" t="str">
        <f t="shared" si="223"/>
        <v>Jan</v>
      </c>
    </row>
    <row r="1999" spans="1:21" x14ac:dyDescent="0.3">
      <c r="A1999">
        <v>31296</v>
      </c>
      <c r="B1999" s="1">
        <v>43101</v>
      </c>
      <c r="C1999" s="1" t="str">
        <f t="shared" si="218"/>
        <v>01-Jan-18</v>
      </c>
      <c r="D1999" s="1" t="str">
        <f t="shared" si="219"/>
        <v>Monday</v>
      </c>
      <c r="E1999" s="1" t="str">
        <f t="shared" si="220"/>
        <v>Weekday</v>
      </c>
      <c r="F1999">
        <v>2546</v>
      </c>
      <c r="G1999" t="s">
        <v>7</v>
      </c>
      <c r="H1999" t="s">
        <v>36</v>
      </c>
      <c r="I1999" t="s">
        <v>27</v>
      </c>
      <c r="J1999" t="s">
        <v>3</v>
      </c>
      <c r="K1999" t="s">
        <v>4</v>
      </c>
      <c r="L1999" t="s">
        <v>42</v>
      </c>
      <c r="M1999">
        <v>365</v>
      </c>
      <c r="N1999" t="s">
        <v>10</v>
      </c>
      <c r="O1999" s="2">
        <v>94.75</v>
      </c>
      <c r="P1999" s="2">
        <v>3</v>
      </c>
      <c r="Q1999" s="2">
        <f t="shared" si="217"/>
        <v>284.25</v>
      </c>
      <c r="R1999" s="2">
        <v>91.709999100000005</v>
      </c>
      <c r="S1999" s="2">
        <f t="shared" si="221"/>
        <v>192.5400009</v>
      </c>
      <c r="T1999" s="2">
        <f t="shared" si="222"/>
        <v>30.5699997</v>
      </c>
      <c r="U1999" t="str">
        <f t="shared" si="223"/>
        <v>Jan</v>
      </c>
    </row>
    <row r="2000" spans="1:21" x14ac:dyDescent="0.3">
      <c r="A2000">
        <v>41785</v>
      </c>
      <c r="B2000" s="1">
        <v>43101</v>
      </c>
      <c r="C2000" s="1" t="str">
        <f t="shared" si="218"/>
        <v>01-Jan-18</v>
      </c>
      <c r="D2000" s="1" t="str">
        <f t="shared" si="219"/>
        <v>Monday</v>
      </c>
      <c r="E2000" s="1" t="str">
        <f t="shared" si="220"/>
        <v>Weekday</v>
      </c>
      <c r="F2000">
        <v>10819</v>
      </c>
      <c r="G2000" t="s">
        <v>669</v>
      </c>
      <c r="H2000" t="s">
        <v>329</v>
      </c>
      <c r="I2000" t="s">
        <v>2</v>
      </c>
      <c r="J2000" t="s">
        <v>3</v>
      </c>
      <c r="K2000" t="s">
        <v>4</v>
      </c>
      <c r="L2000" t="s">
        <v>109</v>
      </c>
      <c r="M2000">
        <v>627</v>
      </c>
      <c r="N2000" t="s">
        <v>6</v>
      </c>
      <c r="O2000" s="2">
        <v>165</v>
      </c>
      <c r="P2000" s="2">
        <v>4</v>
      </c>
      <c r="Q2000" s="2">
        <f t="shared" si="217"/>
        <v>660</v>
      </c>
      <c r="R2000" s="2">
        <v>490.9200136</v>
      </c>
      <c r="S2000" s="2">
        <f t="shared" si="221"/>
        <v>169.0799864</v>
      </c>
      <c r="T2000" s="2">
        <f t="shared" si="222"/>
        <v>122.7300034</v>
      </c>
      <c r="U2000" t="str">
        <f t="shared" si="223"/>
        <v>Jan</v>
      </c>
    </row>
    <row r="2001" spans="1:21" x14ac:dyDescent="0.3">
      <c r="A2001">
        <v>21691</v>
      </c>
      <c r="B2001" s="1">
        <v>43101</v>
      </c>
      <c r="C2001" s="1" t="str">
        <f t="shared" si="218"/>
        <v>01-Jan-18</v>
      </c>
      <c r="D2001" s="1" t="str">
        <f t="shared" si="219"/>
        <v>Monday</v>
      </c>
      <c r="E2001" s="1" t="str">
        <f t="shared" si="220"/>
        <v>Weekday</v>
      </c>
      <c r="F2001">
        <v>532</v>
      </c>
      <c r="G2001" t="s">
        <v>7</v>
      </c>
      <c r="H2001" t="s">
        <v>620</v>
      </c>
      <c r="I2001" t="s">
        <v>2</v>
      </c>
      <c r="J2001" t="s">
        <v>3</v>
      </c>
      <c r="K2001" t="s">
        <v>4</v>
      </c>
      <c r="L2001" t="s">
        <v>51</v>
      </c>
      <c r="M2001">
        <v>818</v>
      </c>
      <c r="N2001" t="s">
        <v>6</v>
      </c>
      <c r="O2001" s="2">
        <v>46.69</v>
      </c>
      <c r="P2001" s="2">
        <v>2</v>
      </c>
      <c r="Q2001" s="2">
        <f t="shared" si="217"/>
        <v>93.38</v>
      </c>
      <c r="R2001" s="2">
        <v>59.380001059999998</v>
      </c>
      <c r="S2001" s="2">
        <f t="shared" si="221"/>
        <v>33.999998939999998</v>
      </c>
      <c r="T2001" s="2">
        <f t="shared" si="222"/>
        <v>29.690000529999999</v>
      </c>
      <c r="U2001" t="str">
        <f t="shared" si="223"/>
        <v>Jan</v>
      </c>
    </row>
    <row r="2002" spans="1:21" x14ac:dyDescent="0.3">
      <c r="A2002">
        <v>88165</v>
      </c>
      <c r="B2002" s="1">
        <v>44200</v>
      </c>
      <c r="C2002" s="1" t="str">
        <f t="shared" si="218"/>
        <v>04-Jan-21</v>
      </c>
      <c r="D2002" s="1" t="str">
        <f t="shared" si="219"/>
        <v>Monday</v>
      </c>
      <c r="E2002" s="1" t="str">
        <f t="shared" si="220"/>
        <v>Weekday</v>
      </c>
      <c r="F2002">
        <v>2173</v>
      </c>
      <c r="G2002" t="s">
        <v>52</v>
      </c>
      <c r="H2002" t="s">
        <v>1044</v>
      </c>
      <c r="I2002" t="s">
        <v>250</v>
      </c>
      <c r="J2002" t="s">
        <v>3</v>
      </c>
      <c r="K2002" t="s">
        <v>4</v>
      </c>
      <c r="L2002" t="s">
        <v>251</v>
      </c>
      <c r="M2002">
        <v>905</v>
      </c>
      <c r="N2002" t="s">
        <v>6</v>
      </c>
      <c r="O2002" s="2">
        <v>52.99</v>
      </c>
      <c r="P2002" s="2">
        <v>4</v>
      </c>
      <c r="Q2002" s="2">
        <f t="shared" si="217"/>
        <v>211.96</v>
      </c>
      <c r="R2002" s="2">
        <v>143.44000244</v>
      </c>
      <c r="S2002" s="2">
        <f t="shared" si="221"/>
        <v>68.519997560000007</v>
      </c>
      <c r="T2002" s="2">
        <f t="shared" si="222"/>
        <v>35.86000061</v>
      </c>
      <c r="U2002" t="str">
        <f t="shared" si="223"/>
        <v>Jan</v>
      </c>
    </row>
    <row r="2003" spans="1:21" x14ac:dyDescent="0.3">
      <c r="A2003">
        <v>81876</v>
      </c>
      <c r="B2003" s="1">
        <v>44199</v>
      </c>
      <c r="C2003" s="1" t="str">
        <f t="shared" si="218"/>
        <v>03-Jan-21</v>
      </c>
      <c r="D2003" s="1" t="str">
        <f t="shared" si="219"/>
        <v>Sunday</v>
      </c>
      <c r="E2003" s="1" t="str">
        <f t="shared" si="220"/>
        <v>Weekend</v>
      </c>
      <c r="F2003">
        <v>2789</v>
      </c>
      <c r="G2003" t="s">
        <v>38</v>
      </c>
      <c r="H2003" t="s">
        <v>1044</v>
      </c>
      <c r="I2003" t="s">
        <v>250</v>
      </c>
      <c r="J2003" t="s">
        <v>3</v>
      </c>
      <c r="K2003" t="s">
        <v>4</v>
      </c>
      <c r="L2003" t="s">
        <v>9</v>
      </c>
      <c r="M2003">
        <v>403</v>
      </c>
      <c r="N2003" t="s">
        <v>10</v>
      </c>
      <c r="O2003" s="2">
        <v>133.37</v>
      </c>
      <c r="P2003" s="2">
        <v>1</v>
      </c>
      <c r="Q2003" s="2">
        <f t="shared" si="217"/>
        <v>133.37</v>
      </c>
      <c r="R2003" s="2">
        <v>84.590000149999995</v>
      </c>
      <c r="S2003" s="2">
        <f t="shared" si="221"/>
        <v>48.77999985000001</v>
      </c>
      <c r="T2003" s="2">
        <f t="shared" si="222"/>
        <v>84.590000149999995</v>
      </c>
      <c r="U2003" t="str">
        <f t="shared" si="223"/>
        <v>Jan</v>
      </c>
    </row>
    <row r="2004" spans="1:21" x14ac:dyDescent="0.3">
      <c r="A2004">
        <v>81386</v>
      </c>
      <c r="B2004" s="1">
        <v>44198</v>
      </c>
      <c r="C2004" s="1" t="str">
        <f t="shared" si="218"/>
        <v>02-Jan-21</v>
      </c>
      <c r="D2004" s="1" t="str">
        <f t="shared" si="219"/>
        <v>Saturday</v>
      </c>
      <c r="E2004" s="1" t="str">
        <f t="shared" si="220"/>
        <v>Weekend</v>
      </c>
      <c r="F2004">
        <v>2941</v>
      </c>
      <c r="G2004" t="s">
        <v>650</v>
      </c>
      <c r="H2004" t="s">
        <v>1044</v>
      </c>
      <c r="I2004" t="s">
        <v>250</v>
      </c>
      <c r="J2004" t="s">
        <v>3</v>
      </c>
      <c r="K2004" t="s">
        <v>4</v>
      </c>
      <c r="L2004" t="s">
        <v>42</v>
      </c>
      <c r="M2004">
        <v>365</v>
      </c>
      <c r="N2004" t="s">
        <v>10</v>
      </c>
      <c r="O2004" s="2">
        <v>94.75</v>
      </c>
      <c r="P2004" s="2">
        <v>2</v>
      </c>
      <c r="Q2004" s="2">
        <f t="shared" si="217"/>
        <v>189.5</v>
      </c>
      <c r="R2004" s="2">
        <v>91.709999100000005</v>
      </c>
      <c r="S2004" s="2">
        <f t="shared" si="221"/>
        <v>97.790000899999995</v>
      </c>
      <c r="T2004" s="2">
        <f t="shared" si="222"/>
        <v>45.854999550000002</v>
      </c>
      <c r="U2004" t="str">
        <f t="shared" si="223"/>
        <v>Jan</v>
      </c>
    </row>
    <row r="2005" spans="1:21" x14ac:dyDescent="0.3">
      <c r="A2005">
        <v>84743</v>
      </c>
      <c r="B2005" s="1">
        <v>44197</v>
      </c>
      <c r="C2005" s="1" t="str">
        <f t="shared" si="218"/>
        <v>01-Jan-21</v>
      </c>
      <c r="D2005" s="1" t="str">
        <f t="shared" si="219"/>
        <v>Friday</v>
      </c>
      <c r="E2005" s="1" t="str">
        <f t="shared" si="220"/>
        <v>Weekday</v>
      </c>
      <c r="F2005">
        <v>2839</v>
      </c>
      <c r="G2005" t="s">
        <v>1045</v>
      </c>
      <c r="H2005" t="s">
        <v>1044</v>
      </c>
      <c r="I2005" t="s">
        <v>250</v>
      </c>
      <c r="J2005" t="s">
        <v>3</v>
      </c>
      <c r="K2005" t="s">
        <v>4</v>
      </c>
      <c r="L2005" t="s">
        <v>109</v>
      </c>
      <c r="M2005">
        <v>627</v>
      </c>
      <c r="N2005" t="s">
        <v>6</v>
      </c>
      <c r="O2005" s="2">
        <v>165</v>
      </c>
      <c r="P2005" s="2">
        <v>5</v>
      </c>
      <c r="Q2005" s="2">
        <f t="shared" si="217"/>
        <v>825</v>
      </c>
      <c r="R2005" s="2">
        <v>490.9200136</v>
      </c>
      <c r="S2005" s="2">
        <f t="shared" si="221"/>
        <v>334.0799864</v>
      </c>
      <c r="T2005" s="2">
        <f t="shared" si="222"/>
        <v>98.184002719999995</v>
      </c>
      <c r="U2005" t="str">
        <f t="shared" si="223"/>
        <v>Jan</v>
      </c>
    </row>
    <row r="2006" spans="1:21" x14ac:dyDescent="0.3">
      <c r="A2006">
        <v>81357</v>
      </c>
      <c r="B2006" s="1">
        <v>44197</v>
      </c>
      <c r="C2006" s="1" t="str">
        <f t="shared" si="218"/>
        <v>01-Jan-21</v>
      </c>
      <c r="D2006" s="1" t="str">
        <f t="shared" si="219"/>
        <v>Friday</v>
      </c>
      <c r="E2006" s="1" t="str">
        <f t="shared" si="220"/>
        <v>Weekday</v>
      </c>
      <c r="F2006">
        <v>2351</v>
      </c>
      <c r="G2006" t="s">
        <v>129</v>
      </c>
      <c r="H2006" t="s">
        <v>1044</v>
      </c>
      <c r="I2006" t="s">
        <v>250</v>
      </c>
      <c r="J2006" t="s">
        <v>3</v>
      </c>
      <c r="K2006" t="s">
        <v>4</v>
      </c>
      <c r="L2006" t="s">
        <v>51</v>
      </c>
      <c r="M2006">
        <v>818</v>
      </c>
      <c r="N2006" t="s">
        <v>6</v>
      </c>
      <c r="O2006" s="2">
        <v>46.69</v>
      </c>
      <c r="P2006" s="2">
        <v>2</v>
      </c>
      <c r="Q2006" s="2">
        <f t="shared" si="217"/>
        <v>93.38</v>
      </c>
      <c r="R2006" s="2">
        <v>59.380001059999998</v>
      </c>
      <c r="S2006" s="2">
        <f t="shared" si="221"/>
        <v>33.999998939999998</v>
      </c>
      <c r="T2006" s="2">
        <f t="shared" si="222"/>
        <v>29.690000529999999</v>
      </c>
      <c r="U2006" t="str">
        <f t="shared" si="223"/>
        <v>Jan</v>
      </c>
    </row>
    <row r="2007" spans="1:21" x14ac:dyDescent="0.3">
      <c r="A2007">
        <v>89723</v>
      </c>
      <c r="B2007" s="1">
        <v>44210</v>
      </c>
      <c r="C2007" s="1" t="str">
        <f t="shared" si="218"/>
        <v>14-Jan-21</v>
      </c>
      <c r="D2007" s="1" t="str">
        <f t="shared" si="219"/>
        <v>Thursday</v>
      </c>
      <c r="E2007" s="1" t="str">
        <f t="shared" si="220"/>
        <v>Weekday</v>
      </c>
      <c r="F2007">
        <v>12037</v>
      </c>
      <c r="G2007" t="s">
        <v>1046</v>
      </c>
      <c r="H2007" t="s">
        <v>1047</v>
      </c>
      <c r="I2007" t="s">
        <v>250</v>
      </c>
      <c r="J2007" t="s">
        <v>28</v>
      </c>
      <c r="K2007" t="s">
        <v>44</v>
      </c>
      <c r="L2007" t="s">
        <v>87</v>
      </c>
      <c r="M2007">
        <v>172</v>
      </c>
      <c r="N2007" t="s">
        <v>65</v>
      </c>
      <c r="O2007" s="2">
        <v>30</v>
      </c>
      <c r="P2007" s="2">
        <v>5</v>
      </c>
      <c r="Q2007" s="2">
        <f t="shared" si="217"/>
        <v>150</v>
      </c>
      <c r="R2007" s="2">
        <v>74.750003800000002</v>
      </c>
      <c r="S2007" s="2">
        <f t="shared" si="221"/>
        <v>75.249996199999998</v>
      </c>
      <c r="T2007" s="2">
        <f t="shared" si="222"/>
        <v>14.95000076</v>
      </c>
      <c r="U2007" t="str">
        <f t="shared" si="223"/>
        <v>Jan</v>
      </c>
    </row>
    <row r="2008" spans="1:21" x14ac:dyDescent="0.3">
      <c r="A2008">
        <v>88108</v>
      </c>
      <c r="B2008" s="1">
        <v>44210</v>
      </c>
      <c r="C2008" s="1" t="str">
        <f t="shared" si="218"/>
        <v>14-Jan-21</v>
      </c>
      <c r="D2008" s="1" t="str">
        <f t="shared" si="219"/>
        <v>Thursday</v>
      </c>
      <c r="E2008" s="1" t="str">
        <f t="shared" si="220"/>
        <v>Weekday</v>
      </c>
      <c r="F2008">
        <v>12378</v>
      </c>
      <c r="G2008" t="s">
        <v>1048</v>
      </c>
      <c r="H2008" t="s">
        <v>1047</v>
      </c>
      <c r="I2008" t="s">
        <v>250</v>
      </c>
      <c r="J2008" t="s">
        <v>28</v>
      </c>
      <c r="K2008" t="s">
        <v>4</v>
      </c>
      <c r="L2008" t="s">
        <v>31</v>
      </c>
      <c r="M2008">
        <v>957</v>
      </c>
      <c r="N2008" t="s">
        <v>32</v>
      </c>
      <c r="O2008" s="2">
        <v>80</v>
      </c>
      <c r="P2008" s="2">
        <v>1</v>
      </c>
      <c r="Q2008" s="2">
        <f t="shared" si="217"/>
        <v>80</v>
      </c>
      <c r="R2008" s="2">
        <v>47.430000309999997</v>
      </c>
      <c r="S2008" s="2">
        <f t="shared" si="221"/>
        <v>32.569999690000003</v>
      </c>
      <c r="T2008" s="2">
        <f t="shared" si="222"/>
        <v>47.430000309999997</v>
      </c>
      <c r="U2008" t="str">
        <f t="shared" si="223"/>
        <v>Jan</v>
      </c>
    </row>
    <row r="2009" spans="1:21" x14ac:dyDescent="0.3">
      <c r="A2009">
        <v>92371</v>
      </c>
      <c r="B2009" s="1">
        <v>44211</v>
      </c>
      <c r="C2009" s="1" t="str">
        <f t="shared" si="218"/>
        <v>15-Jan-21</v>
      </c>
      <c r="D2009" s="1" t="str">
        <f t="shared" si="219"/>
        <v>Friday</v>
      </c>
      <c r="E2009" s="1" t="str">
        <f t="shared" si="220"/>
        <v>Weekday</v>
      </c>
      <c r="F2009">
        <v>12175</v>
      </c>
      <c r="G2009" t="s">
        <v>1049</v>
      </c>
      <c r="H2009" t="s">
        <v>249</v>
      </c>
      <c r="I2009" t="s">
        <v>250</v>
      </c>
      <c r="J2009" t="s">
        <v>3</v>
      </c>
      <c r="K2009" t="s">
        <v>4</v>
      </c>
      <c r="L2009" t="s">
        <v>9</v>
      </c>
      <c r="M2009">
        <v>403</v>
      </c>
      <c r="N2009" t="s">
        <v>10</v>
      </c>
      <c r="O2009" s="2">
        <v>133.37</v>
      </c>
      <c r="P2009" s="2">
        <v>1</v>
      </c>
      <c r="Q2009" s="2">
        <f t="shared" si="217"/>
        <v>133.37</v>
      </c>
      <c r="R2009" s="2">
        <v>84.590000149999995</v>
      </c>
      <c r="S2009" s="2">
        <f t="shared" si="221"/>
        <v>48.77999985000001</v>
      </c>
      <c r="T2009" s="2">
        <f t="shared" si="222"/>
        <v>84.590000149999995</v>
      </c>
      <c r="U2009" t="str">
        <f t="shared" si="223"/>
        <v>Jan</v>
      </c>
    </row>
    <row r="2010" spans="1:21" x14ac:dyDescent="0.3">
      <c r="A2010">
        <v>94718</v>
      </c>
      <c r="B2010" s="1">
        <v>44212</v>
      </c>
      <c r="C2010" s="1" t="str">
        <f t="shared" si="218"/>
        <v>16-Jan-21</v>
      </c>
      <c r="D2010" s="1" t="str">
        <f t="shared" si="219"/>
        <v>Saturday</v>
      </c>
      <c r="E2010" s="1" t="str">
        <f t="shared" si="220"/>
        <v>Weekend</v>
      </c>
      <c r="F2010">
        <v>12789</v>
      </c>
      <c r="G2010" t="s">
        <v>366</v>
      </c>
      <c r="H2010" t="s">
        <v>36</v>
      </c>
      <c r="I2010" t="s">
        <v>27</v>
      </c>
      <c r="J2010" t="s">
        <v>3</v>
      </c>
      <c r="K2010" t="s">
        <v>4</v>
      </c>
      <c r="L2010" t="s">
        <v>9</v>
      </c>
      <c r="M2010">
        <v>403</v>
      </c>
      <c r="N2010" t="s">
        <v>10</v>
      </c>
      <c r="O2010" s="2">
        <v>133.37</v>
      </c>
      <c r="P2010" s="2">
        <v>1</v>
      </c>
      <c r="Q2010" s="2">
        <f t="shared" si="217"/>
        <v>133.37</v>
      </c>
      <c r="R2010" s="2">
        <v>84.590000149999995</v>
      </c>
      <c r="S2010" s="2">
        <f t="shared" si="221"/>
        <v>48.77999985000001</v>
      </c>
      <c r="T2010" s="2">
        <f t="shared" si="222"/>
        <v>84.590000149999995</v>
      </c>
      <c r="U2010" t="str">
        <f t="shared" si="223"/>
        <v>Jan</v>
      </c>
    </row>
    <row r="2011" spans="1:21" x14ac:dyDescent="0.3">
      <c r="A2011">
        <v>99820</v>
      </c>
      <c r="B2011" s="1">
        <v>44213</v>
      </c>
      <c r="C2011" s="1" t="str">
        <f t="shared" si="218"/>
        <v>17-Jan-21</v>
      </c>
      <c r="D2011" s="1" t="str">
        <f t="shared" si="219"/>
        <v>Sunday</v>
      </c>
      <c r="E2011" s="1" t="str">
        <f t="shared" si="220"/>
        <v>Weekend</v>
      </c>
      <c r="F2011">
        <v>12624</v>
      </c>
      <c r="G2011" t="s">
        <v>1050</v>
      </c>
      <c r="H2011" t="s">
        <v>178</v>
      </c>
      <c r="I2011" t="s">
        <v>2</v>
      </c>
      <c r="J2011" t="s">
        <v>3</v>
      </c>
      <c r="K2011" t="s">
        <v>4</v>
      </c>
      <c r="L2011" t="s">
        <v>9</v>
      </c>
      <c r="M2011">
        <v>403</v>
      </c>
      <c r="N2011" t="s">
        <v>10</v>
      </c>
      <c r="O2011" s="2">
        <v>133.37</v>
      </c>
      <c r="P2011" s="2">
        <v>1</v>
      </c>
      <c r="Q2011" s="2">
        <f t="shared" si="217"/>
        <v>133.37</v>
      </c>
      <c r="R2011" s="2">
        <v>84.590000149999995</v>
      </c>
      <c r="S2011" s="2">
        <f t="shared" si="221"/>
        <v>48.77999985000001</v>
      </c>
      <c r="T2011" s="2">
        <f t="shared" si="222"/>
        <v>84.590000149999995</v>
      </c>
      <c r="U2011" t="str">
        <f t="shared" si="223"/>
        <v>Jan</v>
      </c>
    </row>
    <row r="2012" spans="1:21" x14ac:dyDescent="0.3">
      <c r="A2012">
        <v>99807</v>
      </c>
      <c r="B2012" s="1">
        <v>44214</v>
      </c>
      <c r="C2012" s="1" t="str">
        <f t="shared" si="218"/>
        <v>18-Jan-21</v>
      </c>
      <c r="D2012" s="1" t="str">
        <f t="shared" si="219"/>
        <v>Monday</v>
      </c>
      <c r="E2012" s="1" t="str">
        <f t="shared" si="220"/>
        <v>Weekday</v>
      </c>
      <c r="F2012">
        <v>12895</v>
      </c>
      <c r="G2012" t="s">
        <v>1051</v>
      </c>
      <c r="H2012" t="s">
        <v>12</v>
      </c>
      <c r="I2012" t="s">
        <v>2</v>
      </c>
      <c r="J2012" t="s">
        <v>3</v>
      </c>
      <c r="K2012" t="s">
        <v>4</v>
      </c>
      <c r="L2012" t="s">
        <v>61</v>
      </c>
      <c r="M2012">
        <v>823</v>
      </c>
      <c r="N2012" t="s">
        <v>6</v>
      </c>
      <c r="O2012" s="2">
        <v>64.989999999999995</v>
      </c>
      <c r="P2012" s="2">
        <v>4</v>
      </c>
      <c r="Q2012" s="2">
        <f t="shared" si="217"/>
        <v>259.95999999999998</v>
      </c>
      <c r="R2012" s="2">
        <v>170.24000548000001</v>
      </c>
      <c r="S2012" s="2">
        <f t="shared" si="221"/>
        <v>89.719994519999972</v>
      </c>
      <c r="T2012" s="2">
        <f t="shared" si="222"/>
        <v>42.560001370000002</v>
      </c>
      <c r="U2012" t="str">
        <f t="shared" si="223"/>
        <v>Jan</v>
      </c>
    </row>
    <row r="2013" spans="1:21" x14ac:dyDescent="0.3">
      <c r="A2013">
        <v>93173</v>
      </c>
      <c r="B2013" s="1">
        <v>44209</v>
      </c>
      <c r="C2013" s="1" t="str">
        <f t="shared" si="218"/>
        <v>13-Jan-21</v>
      </c>
      <c r="D2013" s="1" t="str">
        <f t="shared" si="219"/>
        <v>Wednesday</v>
      </c>
      <c r="E2013" s="1" t="str">
        <f t="shared" si="220"/>
        <v>Weekday</v>
      </c>
      <c r="F2013">
        <v>12396</v>
      </c>
      <c r="G2013" t="s">
        <v>1017</v>
      </c>
      <c r="H2013" t="s">
        <v>39</v>
      </c>
      <c r="I2013" t="s">
        <v>27</v>
      </c>
      <c r="J2013" t="s">
        <v>28</v>
      </c>
      <c r="K2013" t="s">
        <v>4</v>
      </c>
      <c r="L2013" t="s">
        <v>31</v>
      </c>
      <c r="M2013">
        <v>957</v>
      </c>
      <c r="N2013" t="s">
        <v>32</v>
      </c>
      <c r="O2013" s="2">
        <v>80</v>
      </c>
      <c r="P2013" s="2">
        <v>1</v>
      </c>
      <c r="Q2013" s="2">
        <f t="shared" si="217"/>
        <v>80</v>
      </c>
      <c r="R2013" s="2">
        <v>47.430000309999997</v>
      </c>
      <c r="S2013" s="2">
        <f t="shared" si="221"/>
        <v>32.569999690000003</v>
      </c>
      <c r="T2013" s="2">
        <f t="shared" si="222"/>
        <v>47.430000309999997</v>
      </c>
      <c r="U2013" t="str">
        <f t="shared" si="223"/>
        <v>Jan</v>
      </c>
    </row>
    <row r="2014" spans="1:21" x14ac:dyDescent="0.3">
      <c r="A2014">
        <v>94613</v>
      </c>
      <c r="B2014" s="1">
        <v>44209</v>
      </c>
      <c r="C2014" s="1" t="str">
        <f t="shared" si="218"/>
        <v>13-Jan-21</v>
      </c>
      <c r="D2014" s="1" t="str">
        <f t="shared" si="219"/>
        <v>Wednesday</v>
      </c>
      <c r="E2014" s="1" t="str">
        <f t="shared" si="220"/>
        <v>Weekday</v>
      </c>
      <c r="F2014">
        <v>12218</v>
      </c>
      <c r="G2014" t="s">
        <v>1052</v>
      </c>
      <c r="H2014" t="s">
        <v>30</v>
      </c>
      <c r="I2014" t="s">
        <v>27</v>
      </c>
      <c r="J2014" t="s">
        <v>28</v>
      </c>
      <c r="K2014" t="s">
        <v>4</v>
      </c>
      <c r="L2014" t="s">
        <v>342</v>
      </c>
      <c r="M2014">
        <v>282</v>
      </c>
      <c r="N2014" t="s">
        <v>65</v>
      </c>
      <c r="O2014" s="2">
        <v>185</v>
      </c>
      <c r="P2014" s="2">
        <v>5</v>
      </c>
      <c r="Q2014" s="2">
        <f t="shared" si="217"/>
        <v>925</v>
      </c>
      <c r="R2014" s="2">
        <v>499.35001375000002</v>
      </c>
      <c r="S2014" s="2">
        <f t="shared" si="221"/>
        <v>425.64998624999998</v>
      </c>
      <c r="T2014" s="2">
        <f t="shared" si="222"/>
        <v>99.870002749999998</v>
      </c>
      <c r="U2014" t="str">
        <f t="shared" si="223"/>
        <v>Jan</v>
      </c>
    </row>
    <row r="2015" spans="1:21" x14ac:dyDescent="0.3">
      <c r="A2015">
        <v>98225</v>
      </c>
      <c r="B2015" s="1">
        <v>44209</v>
      </c>
      <c r="C2015" s="1" t="str">
        <f t="shared" si="218"/>
        <v>13-Jan-21</v>
      </c>
      <c r="D2015" s="1" t="str">
        <f t="shared" si="219"/>
        <v>Wednesday</v>
      </c>
      <c r="E2015" s="1" t="str">
        <f t="shared" si="220"/>
        <v>Weekday</v>
      </c>
      <c r="F2015">
        <v>12312</v>
      </c>
      <c r="G2015" t="s">
        <v>1053</v>
      </c>
      <c r="H2015" t="s">
        <v>30</v>
      </c>
      <c r="I2015" t="s">
        <v>27</v>
      </c>
      <c r="J2015" t="s">
        <v>3</v>
      </c>
      <c r="K2015" t="s">
        <v>4</v>
      </c>
      <c r="L2015" t="s">
        <v>85</v>
      </c>
      <c r="M2015">
        <v>502</v>
      </c>
      <c r="N2015" t="s">
        <v>65</v>
      </c>
      <c r="O2015" s="2">
        <v>65</v>
      </c>
      <c r="P2015" s="2">
        <v>4</v>
      </c>
      <c r="Q2015" s="2">
        <f t="shared" si="217"/>
        <v>260</v>
      </c>
      <c r="R2015" s="2">
        <v>134.39999388000001</v>
      </c>
      <c r="S2015" s="2">
        <f t="shared" si="221"/>
        <v>125.60000611999999</v>
      </c>
      <c r="T2015" s="2">
        <f t="shared" si="222"/>
        <v>33.599998470000003</v>
      </c>
      <c r="U2015" t="str">
        <f t="shared" si="223"/>
        <v>Jan</v>
      </c>
    </row>
    <row r="2016" spans="1:21" x14ac:dyDescent="0.3">
      <c r="A2016">
        <v>97640</v>
      </c>
      <c r="B2016" s="1">
        <v>44209</v>
      </c>
      <c r="C2016" s="1" t="str">
        <f t="shared" si="218"/>
        <v>13-Jan-21</v>
      </c>
      <c r="D2016" s="1" t="str">
        <f t="shared" si="219"/>
        <v>Wednesday</v>
      </c>
      <c r="E2016" s="1" t="str">
        <f t="shared" si="220"/>
        <v>Weekday</v>
      </c>
      <c r="F2016">
        <v>12179</v>
      </c>
      <c r="G2016" t="s">
        <v>514</v>
      </c>
      <c r="H2016" t="s">
        <v>59</v>
      </c>
      <c r="I2016" t="s">
        <v>2</v>
      </c>
      <c r="J2016" t="s">
        <v>3</v>
      </c>
      <c r="K2016" t="s">
        <v>4</v>
      </c>
      <c r="L2016" t="s">
        <v>42</v>
      </c>
      <c r="M2016">
        <v>365</v>
      </c>
      <c r="N2016" t="s">
        <v>10</v>
      </c>
      <c r="O2016" s="2">
        <v>94.75</v>
      </c>
      <c r="P2016" s="2">
        <v>4</v>
      </c>
      <c r="Q2016" s="2">
        <f t="shared" si="217"/>
        <v>379</v>
      </c>
      <c r="R2016" s="2">
        <v>122.2799988</v>
      </c>
      <c r="S2016" s="2">
        <f t="shared" si="221"/>
        <v>256.72000120000001</v>
      </c>
      <c r="T2016" s="2">
        <f t="shared" si="222"/>
        <v>30.5699997</v>
      </c>
      <c r="U2016" t="str">
        <f t="shared" si="223"/>
        <v>Jan</v>
      </c>
    </row>
    <row r="2017" spans="1:21" x14ac:dyDescent="0.3">
      <c r="A2017">
        <v>99371</v>
      </c>
      <c r="B2017" s="1">
        <v>44209</v>
      </c>
      <c r="C2017" s="1" t="str">
        <f t="shared" si="218"/>
        <v>13-Jan-21</v>
      </c>
      <c r="D2017" s="1" t="str">
        <f t="shared" si="219"/>
        <v>Wednesday</v>
      </c>
      <c r="E2017" s="1" t="str">
        <f t="shared" si="220"/>
        <v>Weekday</v>
      </c>
      <c r="F2017">
        <v>12175</v>
      </c>
      <c r="G2017" t="s">
        <v>1049</v>
      </c>
      <c r="H2017" t="s">
        <v>249</v>
      </c>
      <c r="I2017" t="s">
        <v>250</v>
      </c>
      <c r="J2017" t="s">
        <v>3</v>
      </c>
      <c r="K2017" t="s">
        <v>4</v>
      </c>
      <c r="L2017" t="s">
        <v>9</v>
      </c>
      <c r="M2017">
        <v>403</v>
      </c>
      <c r="N2017" t="s">
        <v>10</v>
      </c>
      <c r="O2017" s="2">
        <v>133.37</v>
      </c>
      <c r="P2017" s="2">
        <v>1</v>
      </c>
      <c r="Q2017" s="2">
        <f t="shared" si="217"/>
        <v>133.37</v>
      </c>
      <c r="R2017" s="2">
        <v>84.590000149999995</v>
      </c>
      <c r="S2017" s="2">
        <f t="shared" si="221"/>
        <v>48.77999985000001</v>
      </c>
      <c r="T2017" s="2">
        <f t="shared" si="222"/>
        <v>84.590000149999995</v>
      </c>
      <c r="U2017" t="str">
        <f t="shared" si="223"/>
        <v>Jan</v>
      </c>
    </row>
    <row r="2018" spans="1:21" x14ac:dyDescent="0.3">
      <c r="A2018">
        <v>82512</v>
      </c>
      <c r="B2018" s="1">
        <v>44209</v>
      </c>
      <c r="C2018" s="1" t="str">
        <f t="shared" si="218"/>
        <v>13-Jan-21</v>
      </c>
      <c r="D2018" s="1" t="str">
        <f t="shared" si="219"/>
        <v>Wednesday</v>
      </c>
      <c r="E2018" s="1" t="str">
        <f t="shared" si="220"/>
        <v>Weekday</v>
      </c>
      <c r="F2018">
        <v>12180</v>
      </c>
      <c r="G2018" t="s">
        <v>1054</v>
      </c>
      <c r="H2018" t="s">
        <v>26</v>
      </c>
      <c r="I2018" t="s">
        <v>27</v>
      </c>
      <c r="J2018" t="s">
        <v>3</v>
      </c>
      <c r="K2018" t="s">
        <v>4</v>
      </c>
      <c r="L2018" t="s">
        <v>109</v>
      </c>
      <c r="M2018">
        <v>627</v>
      </c>
      <c r="N2018" t="s">
        <v>6</v>
      </c>
      <c r="O2018" s="2">
        <v>165</v>
      </c>
      <c r="P2018" s="2">
        <v>2</v>
      </c>
      <c r="Q2018" s="2">
        <f t="shared" si="217"/>
        <v>330</v>
      </c>
      <c r="R2018" s="2">
        <v>245.4600068</v>
      </c>
      <c r="S2018" s="2">
        <f t="shared" si="221"/>
        <v>84.539993199999998</v>
      </c>
      <c r="T2018" s="2">
        <f t="shared" si="222"/>
        <v>122.7300034</v>
      </c>
      <c r="U2018" t="str">
        <f t="shared" si="223"/>
        <v>Jan</v>
      </c>
    </row>
    <row r="2019" spans="1:21" x14ac:dyDescent="0.3">
      <c r="A2019">
        <v>97371</v>
      </c>
      <c r="B2019" s="1">
        <v>44209</v>
      </c>
      <c r="C2019" s="1" t="str">
        <f t="shared" si="218"/>
        <v>13-Jan-21</v>
      </c>
      <c r="D2019" s="1" t="str">
        <f t="shared" si="219"/>
        <v>Wednesday</v>
      </c>
      <c r="E2019" s="1" t="str">
        <f t="shared" si="220"/>
        <v>Weekday</v>
      </c>
      <c r="F2019">
        <v>12007</v>
      </c>
      <c r="G2019" t="s">
        <v>517</v>
      </c>
      <c r="H2019" t="s">
        <v>620</v>
      </c>
      <c r="I2019" t="s">
        <v>2</v>
      </c>
      <c r="J2019" t="s">
        <v>3</v>
      </c>
      <c r="K2019" t="s">
        <v>4</v>
      </c>
      <c r="L2019" t="s">
        <v>57</v>
      </c>
      <c r="M2019">
        <v>191</v>
      </c>
      <c r="N2019" t="s">
        <v>65</v>
      </c>
      <c r="O2019" s="2">
        <v>85</v>
      </c>
      <c r="P2019" s="2">
        <v>2</v>
      </c>
      <c r="Q2019" s="2">
        <f t="shared" si="217"/>
        <v>170</v>
      </c>
      <c r="R2019" s="2">
        <v>109.5599976</v>
      </c>
      <c r="S2019" s="2">
        <f t="shared" si="221"/>
        <v>60.440002399999997</v>
      </c>
      <c r="T2019" s="2">
        <f t="shared" si="222"/>
        <v>54.779998800000001</v>
      </c>
      <c r="U2019" t="str">
        <f t="shared" si="223"/>
        <v>Jan</v>
      </c>
    </row>
    <row r="2020" spans="1:21" x14ac:dyDescent="0.3">
      <c r="A2020">
        <v>90687</v>
      </c>
      <c r="B2020" s="1">
        <v>44208</v>
      </c>
      <c r="C2020" s="1" t="str">
        <f t="shared" si="218"/>
        <v>12-Jan-21</v>
      </c>
      <c r="D2020" s="1" t="str">
        <f t="shared" si="219"/>
        <v>Tuesday</v>
      </c>
      <c r="E2020" s="1" t="str">
        <f t="shared" si="220"/>
        <v>Weekday</v>
      </c>
      <c r="F2020">
        <v>12010</v>
      </c>
      <c r="G2020" t="s">
        <v>651</v>
      </c>
      <c r="H2020" t="s">
        <v>30</v>
      </c>
      <c r="I2020" t="s">
        <v>27</v>
      </c>
      <c r="J2020" t="s">
        <v>3</v>
      </c>
      <c r="K2020" t="s">
        <v>4</v>
      </c>
      <c r="L2020" t="s">
        <v>42</v>
      </c>
      <c r="M2020">
        <v>365</v>
      </c>
      <c r="N2020" t="s">
        <v>10</v>
      </c>
      <c r="O2020" s="2">
        <v>94.75</v>
      </c>
      <c r="P2020" s="2">
        <v>4</v>
      </c>
      <c r="Q2020" s="2">
        <f t="shared" si="217"/>
        <v>379</v>
      </c>
      <c r="R2020" s="2">
        <v>122.2799988</v>
      </c>
      <c r="S2020" s="2">
        <f t="shared" si="221"/>
        <v>256.72000120000001</v>
      </c>
      <c r="T2020" s="2">
        <f t="shared" si="222"/>
        <v>30.5699997</v>
      </c>
      <c r="U2020" t="str">
        <f t="shared" si="223"/>
        <v>Jan</v>
      </c>
    </row>
    <row r="2021" spans="1:21" x14ac:dyDescent="0.3">
      <c r="A2021">
        <v>90125</v>
      </c>
      <c r="B2021" s="1">
        <v>44209</v>
      </c>
      <c r="C2021" s="1" t="str">
        <f t="shared" si="218"/>
        <v>13-Jan-21</v>
      </c>
      <c r="D2021" s="1" t="str">
        <f t="shared" si="219"/>
        <v>Wednesday</v>
      </c>
      <c r="E2021" s="1" t="str">
        <f t="shared" si="220"/>
        <v>Weekday</v>
      </c>
      <c r="F2021">
        <v>12944</v>
      </c>
      <c r="G2021" t="s">
        <v>1055</v>
      </c>
      <c r="H2021" t="s">
        <v>36</v>
      </c>
      <c r="I2021" t="s">
        <v>27</v>
      </c>
      <c r="J2021" t="s">
        <v>3</v>
      </c>
      <c r="K2021" t="s">
        <v>4</v>
      </c>
      <c r="L2021" t="s">
        <v>42</v>
      </c>
      <c r="M2021">
        <v>365</v>
      </c>
      <c r="N2021" t="s">
        <v>10</v>
      </c>
      <c r="O2021" s="2">
        <v>94.75</v>
      </c>
      <c r="P2021" s="2">
        <v>1</v>
      </c>
      <c r="Q2021" s="2">
        <f t="shared" si="217"/>
        <v>94.75</v>
      </c>
      <c r="R2021" s="2">
        <v>30.5699997</v>
      </c>
      <c r="S2021" s="2">
        <f t="shared" si="221"/>
        <v>64.180000300000003</v>
      </c>
      <c r="T2021" s="2">
        <f t="shared" si="222"/>
        <v>30.5699997</v>
      </c>
      <c r="U2021" t="str">
        <f t="shared" si="223"/>
        <v>Jan</v>
      </c>
    </row>
    <row r="2022" spans="1:21" x14ac:dyDescent="0.3">
      <c r="A2022">
        <v>97361</v>
      </c>
      <c r="B2022" s="1">
        <v>44210</v>
      </c>
      <c r="C2022" s="1" t="str">
        <f t="shared" si="218"/>
        <v>14-Jan-21</v>
      </c>
      <c r="D2022" s="1" t="str">
        <f t="shared" si="219"/>
        <v>Thursday</v>
      </c>
      <c r="E2022" s="1" t="str">
        <f t="shared" si="220"/>
        <v>Weekday</v>
      </c>
      <c r="F2022">
        <v>12888</v>
      </c>
      <c r="G2022" t="s">
        <v>1056</v>
      </c>
      <c r="H2022" t="s">
        <v>30</v>
      </c>
      <c r="I2022" t="s">
        <v>27</v>
      </c>
      <c r="J2022" t="s">
        <v>3</v>
      </c>
      <c r="K2022" t="s">
        <v>4</v>
      </c>
      <c r="L2022" t="s">
        <v>9</v>
      </c>
      <c r="M2022">
        <v>403</v>
      </c>
      <c r="N2022" t="s">
        <v>10</v>
      </c>
      <c r="O2022" s="2">
        <v>133.37</v>
      </c>
      <c r="P2022" s="2">
        <v>1</v>
      </c>
      <c r="Q2022" s="2">
        <f t="shared" si="217"/>
        <v>133.37</v>
      </c>
      <c r="R2022" s="2">
        <v>84.590000149999995</v>
      </c>
      <c r="S2022" s="2">
        <f t="shared" si="221"/>
        <v>48.77999985000001</v>
      </c>
      <c r="T2022" s="2">
        <f t="shared" si="222"/>
        <v>84.590000149999995</v>
      </c>
      <c r="U2022" t="str">
        <f t="shared" si="223"/>
        <v>Jan</v>
      </c>
    </row>
    <row r="2023" spans="1:21" x14ac:dyDescent="0.3">
      <c r="A2023">
        <v>98361</v>
      </c>
      <c r="B2023" s="1">
        <v>44211</v>
      </c>
      <c r="C2023" s="1" t="str">
        <f t="shared" si="218"/>
        <v>15-Jan-21</v>
      </c>
      <c r="D2023" s="1" t="str">
        <f t="shared" si="219"/>
        <v>Friday</v>
      </c>
      <c r="E2023" s="1" t="str">
        <f t="shared" si="220"/>
        <v>Weekday</v>
      </c>
      <c r="F2023">
        <v>12776</v>
      </c>
      <c r="G2023" t="s">
        <v>1057</v>
      </c>
      <c r="H2023" t="s">
        <v>1040</v>
      </c>
      <c r="I2023" t="s">
        <v>27</v>
      </c>
      <c r="J2023" t="s">
        <v>3</v>
      </c>
      <c r="K2023" t="s">
        <v>4</v>
      </c>
      <c r="L2023" t="s">
        <v>85</v>
      </c>
      <c r="M2023">
        <v>502</v>
      </c>
      <c r="N2023" t="s">
        <v>65</v>
      </c>
      <c r="O2023" s="2">
        <v>65</v>
      </c>
      <c r="P2023" s="2">
        <v>3</v>
      </c>
      <c r="Q2023" s="2">
        <f t="shared" si="217"/>
        <v>195</v>
      </c>
      <c r="R2023" s="2">
        <v>100.79999541000001</v>
      </c>
      <c r="S2023" s="2">
        <f t="shared" si="221"/>
        <v>94.200004589999992</v>
      </c>
      <c r="T2023" s="2">
        <f t="shared" si="222"/>
        <v>33.599998470000003</v>
      </c>
      <c r="U2023" t="str">
        <f t="shared" si="223"/>
        <v>Jan</v>
      </c>
    </row>
    <row r="2024" spans="1:21" x14ac:dyDescent="0.3">
      <c r="A2024">
        <v>89073</v>
      </c>
      <c r="B2024" s="1">
        <v>44212</v>
      </c>
      <c r="C2024" s="1" t="str">
        <f t="shared" si="218"/>
        <v>16-Jan-21</v>
      </c>
      <c r="D2024" s="1" t="str">
        <f t="shared" si="219"/>
        <v>Saturday</v>
      </c>
      <c r="E2024" s="1" t="str">
        <f t="shared" si="220"/>
        <v>Weekend</v>
      </c>
      <c r="F2024">
        <v>12112</v>
      </c>
      <c r="G2024" t="s">
        <v>1058</v>
      </c>
      <c r="H2024" t="s">
        <v>34</v>
      </c>
      <c r="I2024" t="s">
        <v>2</v>
      </c>
      <c r="J2024" t="s">
        <v>3</v>
      </c>
      <c r="K2024" t="s">
        <v>4</v>
      </c>
      <c r="L2024" t="s">
        <v>42</v>
      </c>
      <c r="M2024">
        <v>365</v>
      </c>
      <c r="N2024" t="s">
        <v>10</v>
      </c>
      <c r="O2024" s="2">
        <v>94.75</v>
      </c>
      <c r="P2024" s="2">
        <v>4</v>
      </c>
      <c r="Q2024" s="2">
        <f t="shared" si="217"/>
        <v>379</v>
      </c>
      <c r="R2024" s="2">
        <v>122.2799988</v>
      </c>
      <c r="S2024" s="2">
        <f t="shared" si="221"/>
        <v>256.72000120000001</v>
      </c>
      <c r="T2024" s="2">
        <f t="shared" si="222"/>
        <v>30.5699997</v>
      </c>
      <c r="U2024" t="str">
        <f t="shared" si="223"/>
        <v>Jan</v>
      </c>
    </row>
    <row r="2025" spans="1:21" x14ac:dyDescent="0.3">
      <c r="A2025">
        <v>98417</v>
      </c>
      <c r="B2025" s="1">
        <v>44206</v>
      </c>
      <c r="C2025" s="1" t="str">
        <f t="shared" si="218"/>
        <v>10-Jan-21</v>
      </c>
      <c r="D2025" s="1" t="str">
        <f t="shared" si="219"/>
        <v>Sunday</v>
      </c>
      <c r="E2025" s="1" t="str">
        <f t="shared" si="220"/>
        <v>Weekend</v>
      </c>
      <c r="F2025">
        <v>12199</v>
      </c>
      <c r="G2025" t="s">
        <v>1059</v>
      </c>
      <c r="H2025" t="s">
        <v>84</v>
      </c>
      <c r="I2025" t="s">
        <v>27</v>
      </c>
      <c r="J2025" t="s">
        <v>3</v>
      </c>
      <c r="K2025" t="s">
        <v>4</v>
      </c>
      <c r="L2025" t="s">
        <v>42</v>
      </c>
      <c r="M2025">
        <v>365</v>
      </c>
      <c r="N2025" t="s">
        <v>10</v>
      </c>
      <c r="O2025" s="2">
        <v>94.75</v>
      </c>
      <c r="P2025" s="2">
        <v>3</v>
      </c>
      <c r="Q2025" s="2">
        <f t="shared" si="217"/>
        <v>284.25</v>
      </c>
      <c r="R2025" s="2">
        <v>91.709999100000005</v>
      </c>
      <c r="S2025" s="2">
        <f t="shared" si="221"/>
        <v>192.5400009</v>
      </c>
      <c r="T2025" s="2">
        <f t="shared" si="222"/>
        <v>30.5699997</v>
      </c>
      <c r="U2025" t="str">
        <f t="shared" si="223"/>
        <v>Jan</v>
      </c>
    </row>
    <row r="2026" spans="1:21" x14ac:dyDescent="0.3">
      <c r="A2026">
        <v>85217</v>
      </c>
      <c r="B2026" s="1">
        <v>44206</v>
      </c>
      <c r="C2026" s="1" t="str">
        <f t="shared" si="218"/>
        <v>10-Jan-21</v>
      </c>
      <c r="D2026" s="1" t="str">
        <f t="shared" si="219"/>
        <v>Sunday</v>
      </c>
      <c r="E2026" s="1" t="str">
        <f t="shared" si="220"/>
        <v>Weekend</v>
      </c>
      <c r="F2026">
        <v>12008</v>
      </c>
      <c r="G2026" t="s">
        <v>571</v>
      </c>
      <c r="H2026" t="s">
        <v>84</v>
      </c>
      <c r="I2026" t="s">
        <v>27</v>
      </c>
      <c r="J2026" t="s">
        <v>3</v>
      </c>
      <c r="K2026" t="s">
        <v>4</v>
      </c>
      <c r="L2026" t="s">
        <v>42</v>
      </c>
      <c r="M2026">
        <v>365</v>
      </c>
      <c r="N2026" t="s">
        <v>10</v>
      </c>
      <c r="O2026" s="2">
        <v>94.75</v>
      </c>
      <c r="P2026" s="2">
        <v>1</v>
      </c>
      <c r="Q2026" s="2">
        <f t="shared" si="217"/>
        <v>94.75</v>
      </c>
      <c r="R2026" s="2">
        <v>30.5699997</v>
      </c>
      <c r="S2026" s="2">
        <f t="shared" si="221"/>
        <v>64.180000300000003</v>
      </c>
      <c r="T2026" s="2">
        <f t="shared" si="222"/>
        <v>30.5699997</v>
      </c>
      <c r="U2026" t="str">
        <f t="shared" si="223"/>
        <v>Jan</v>
      </c>
    </row>
    <row r="2027" spans="1:21" x14ac:dyDescent="0.3">
      <c r="A2027">
        <v>91623</v>
      </c>
      <c r="B2027" s="1">
        <v>44206</v>
      </c>
      <c r="C2027" s="1" t="str">
        <f t="shared" si="218"/>
        <v>10-Jan-21</v>
      </c>
      <c r="D2027" s="1" t="str">
        <f t="shared" si="219"/>
        <v>Sunday</v>
      </c>
      <c r="E2027" s="1" t="str">
        <f t="shared" si="220"/>
        <v>Weekend</v>
      </c>
      <c r="F2027">
        <v>12059</v>
      </c>
      <c r="G2027" t="s">
        <v>1060</v>
      </c>
      <c r="H2027" t="s">
        <v>26</v>
      </c>
      <c r="I2027" t="s">
        <v>27</v>
      </c>
      <c r="J2027" t="s">
        <v>3</v>
      </c>
      <c r="K2027" t="s">
        <v>4</v>
      </c>
      <c r="L2027" t="s">
        <v>9</v>
      </c>
      <c r="M2027">
        <v>403</v>
      </c>
      <c r="N2027" t="s">
        <v>10</v>
      </c>
      <c r="O2027" s="2">
        <v>133.37</v>
      </c>
      <c r="P2027" s="2">
        <v>1</v>
      </c>
      <c r="Q2027" s="2">
        <f t="shared" si="217"/>
        <v>133.37</v>
      </c>
      <c r="R2027" s="2">
        <v>84.590000149999995</v>
      </c>
      <c r="S2027" s="2">
        <f t="shared" si="221"/>
        <v>48.77999985000001</v>
      </c>
      <c r="T2027" s="2">
        <f t="shared" si="222"/>
        <v>84.590000149999995</v>
      </c>
      <c r="U2027" t="str">
        <f t="shared" si="223"/>
        <v>Jan</v>
      </c>
    </row>
  </sheetData>
  <autoFilter ref="A1:T2027" xr:uid="{00000000-0001-0000-0000-000000000000}"/>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4E51B-73AC-445D-9A42-75C27E07CB30}">
  <dimension ref="A2:H25"/>
  <sheetViews>
    <sheetView topLeftCell="A6" workbookViewId="0">
      <selection activeCell="D18" sqref="D18"/>
    </sheetView>
  </sheetViews>
  <sheetFormatPr defaultRowHeight="14" x14ac:dyDescent="0.3"/>
  <cols>
    <col min="1" max="1" width="18.9140625" bestFit="1" customWidth="1"/>
    <col min="2" max="2" width="12.25" bestFit="1" customWidth="1"/>
    <col min="6" max="6" width="16.6640625" bestFit="1" customWidth="1"/>
    <col min="7" max="7" width="12.25" bestFit="1" customWidth="1"/>
  </cols>
  <sheetData>
    <row r="2" spans="1:8" x14ac:dyDescent="0.3">
      <c r="A2" t="s">
        <v>1100</v>
      </c>
    </row>
    <row r="3" spans="1:8" x14ac:dyDescent="0.3">
      <c r="A3" s="12" t="s">
        <v>1084</v>
      </c>
      <c r="B3" t="s">
        <v>1127</v>
      </c>
    </row>
    <row r="5" spans="1:8" x14ac:dyDescent="0.3">
      <c r="A5" s="12" t="s">
        <v>1096</v>
      </c>
      <c r="B5" t="s">
        <v>1099</v>
      </c>
    </row>
    <row r="6" spans="1:8" x14ac:dyDescent="0.3">
      <c r="A6" s="13" t="s">
        <v>1097</v>
      </c>
    </row>
    <row r="7" spans="1:8" x14ac:dyDescent="0.3">
      <c r="A7" s="13" t="s">
        <v>558</v>
      </c>
      <c r="B7" s="17">
        <v>14.340000599999996</v>
      </c>
    </row>
    <row r="8" spans="1:8" x14ac:dyDescent="0.3">
      <c r="A8" s="13" t="s">
        <v>816</v>
      </c>
      <c r="B8" s="17">
        <v>31.469999539999996</v>
      </c>
      <c r="F8" s="3"/>
      <c r="G8" s="4"/>
      <c r="H8" s="5"/>
    </row>
    <row r="9" spans="1:8" x14ac:dyDescent="0.3">
      <c r="A9" s="13" t="s">
        <v>1021</v>
      </c>
      <c r="B9" s="17">
        <v>48.77999985000001</v>
      </c>
      <c r="F9" s="6"/>
      <c r="G9" s="7"/>
      <c r="H9" s="8"/>
    </row>
    <row r="10" spans="1:8" x14ac:dyDescent="0.3">
      <c r="A10" s="13" t="s">
        <v>884</v>
      </c>
      <c r="B10" s="17">
        <v>48.77999985000001</v>
      </c>
      <c r="F10" s="6"/>
      <c r="G10" s="7"/>
      <c r="H10" s="8"/>
    </row>
    <row r="11" spans="1:8" x14ac:dyDescent="0.3">
      <c r="A11" s="13" t="s">
        <v>341</v>
      </c>
      <c r="B11" s="17">
        <v>48.77999985000001</v>
      </c>
      <c r="F11" s="6"/>
      <c r="G11" s="7"/>
      <c r="H11" s="8"/>
    </row>
    <row r="12" spans="1:8" x14ac:dyDescent="0.3">
      <c r="A12" s="13" t="s">
        <v>133</v>
      </c>
      <c r="B12" s="17">
        <v>48.77999985000001</v>
      </c>
      <c r="F12" s="6"/>
      <c r="G12" s="7"/>
      <c r="H12" s="8"/>
    </row>
    <row r="13" spans="1:8" x14ac:dyDescent="0.3">
      <c r="A13" s="13" t="s">
        <v>966</v>
      </c>
      <c r="B13" s="17">
        <v>48.77999985000001</v>
      </c>
      <c r="F13" s="6"/>
      <c r="G13" s="7"/>
      <c r="H13" s="8"/>
    </row>
    <row r="14" spans="1:8" x14ac:dyDescent="0.3">
      <c r="A14" s="13" t="s">
        <v>924</v>
      </c>
      <c r="B14" s="17">
        <v>48.77999985000001</v>
      </c>
      <c r="F14" s="6"/>
      <c r="G14" s="7"/>
      <c r="H14" s="8"/>
    </row>
    <row r="15" spans="1:8" x14ac:dyDescent="0.3">
      <c r="A15" s="13" t="s">
        <v>407</v>
      </c>
      <c r="B15" s="17">
        <v>48.77999985000001</v>
      </c>
      <c r="F15" s="6"/>
      <c r="G15" s="7"/>
      <c r="H15" s="8"/>
    </row>
    <row r="16" spans="1:8" x14ac:dyDescent="0.3">
      <c r="A16" s="13" t="s">
        <v>1000</v>
      </c>
      <c r="B16" s="17">
        <v>48.77999985000001</v>
      </c>
      <c r="F16" s="6"/>
      <c r="G16" s="7"/>
      <c r="H16" s="8"/>
    </row>
    <row r="17" spans="1:8" x14ac:dyDescent="0.3">
      <c r="A17" s="13" t="s">
        <v>1041</v>
      </c>
      <c r="B17" s="17">
        <v>48.77999985000001</v>
      </c>
      <c r="F17" s="6"/>
      <c r="G17" s="7"/>
      <c r="H17" s="8"/>
    </row>
    <row r="18" spans="1:8" x14ac:dyDescent="0.3">
      <c r="A18" s="13" t="s">
        <v>1020</v>
      </c>
      <c r="B18" s="17">
        <v>48.77999985000001</v>
      </c>
      <c r="F18" s="6"/>
      <c r="G18" s="7"/>
      <c r="H18" s="8"/>
    </row>
    <row r="19" spans="1:8" x14ac:dyDescent="0.3">
      <c r="A19" s="13" t="s">
        <v>1038</v>
      </c>
      <c r="B19" s="17">
        <v>48.77999985000001</v>
      </c>
      <c r="F19" s="6"/>
      <c r="G19" s="7"/>
      <c r="H19" s="8"/>
    </row>
    <row r="20" spans="1:8" x14ac:dyDescent="0.3">
      <c r="A20" s="13" t="s">
        <v>316</v>
      </c>
      <c r="B20" s="17">
        <v>48.77999985000001</v>
      </c>
      <c r="F20" s="6"/>
      <c r="G20" s="7"/>
      <c r="H20" s="8"/>
    </row>
    <row r="21" spans="1:8" x14ac:dyDescent="0.3">
      <c r="A21" s="13" t="s">
        <v>1098</v>
      </c>
      <c r="B21" s="17">
        <v>631.16999834000012</v>
      </c>
      <c r="F21" s="6"/>
      <c r="G21" s="7"/>
      <c r="H21" s="8"/>
    </row>
    <row r="22" spans="1:8" x14ac:dyDescent="0.3">
      <c r="F22" s="6"/>
      <c r="G22" s="7"/>
      <c r="H22" s="8"/>
    </row>
    <row r="23" spans="1:8" x14ac:dyDescent="0.3">
      <c r="F23" s="6"/>
      <c r="G23" s="7"/>
      <c r="H23" s="8"/>
    </row>
    <row r="24" spans="1:8" x14ac:dyDescent="0.3">
      <c r="F24" s="6"/>
      <c r="G24" s="7"/>
      <c r="H24" s="8"/>
    </row>
    <row r="25" spans="1:8" x14ac:dyDescent="0.3">
      <c r="F25" s="9"/>
      <c r="G25" s="10"/>
      <c r="H25"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8636-F22B-4D95-A0EA-5CB893416FFD}">
  <dimension ref="A2:O102"/>
  <sheetViews>
    <sheetView tabSelected="1" topLeftCell="B1" zoomScaleNormal="100" workbookViewId="0">
      <selection activeCell="H5" sqref="H5"/>
    </sheetView>
  </sheetViews>
  <sheetFormatPr defaultRowHeight="14" x14ac:dyDescent="0.3"/>
  <cols>
    <col min="1" max="1" width="13.25" style="2" bestFit="1" customWidth="1"/>
    <col min="2" max="2" width="12" style="2" bestFit="1" customWidth="1"/>
    <col min="3" max="4" width="12.25" style="2" bestFit="1" customWidth="1"/>
    <col min="5" max="5" width="13.25" style="2" bestFit="1" customWidth="1"/>
    <col min="6" max="6" width="12" style="2" bestFit="1" customWidth="1"/>
    <col min="7" max="7" width="28.08203125" style="2" bestFit="1" customWidth="1"/>
    <col min="8" max="8" width="8.6640625" style="2"/>
    <col min="9" max="9" width="13.25" style="2" bestFit="1" customWidth="1"/>
    <col min="10" max="10" width="15.83203125" style="2" bestFit="1" customWidth="1"/>
    <col min="11" max="11" width="12.25" style="2" bestFit="1" customWidth="1"/>
    <col min="12" max="12" width="41.1640625" style="2" bestFit="1" customWidth="1"/>
    <col min="13" max="13" width="15.08203125" style="2" bestFit="1" customWidth="1"/>
    <col min="14" max="14" width="12.25" style="2" bestFit="1" customWidth="1"/>
    <col min="15" max="15" width="13" style="2" bestFit="1" customWidth="1"/>
  </cols>
  <sheetData>
    <row r="2" spans="1:15" x14ac:dyDescent="0.3">
      <c r="A2" s="2" t="s">
        <v>1108</v>
      </c>
      <c r="C2" s="2" t="s">
        <v>1099</v>
      </c>
      <c r="E2" s="2" t="s">
        <v>1110</v>
      </c>
      <c r="G2" s="2" t="s">
        <v>1111</v>
      </c>
    </row>
    <row r="3" spans="1:15" s="17" customFormat="1" x14ac:dyDescent="0.3">
      <c r="A3" s="2">
        <v>620209.62999999756</v>
      </c>
      <c r="B3" s="2"/>
      <c r="C3" s="2">
        <v>270274.34192929271</v>
      </c>
      <c r="D3" s="2"/>
      <c r="E3" s="2">
        <v>5329</v>
      </c>
      <c r="F3" s="2"/>
      <c r="G3" s="2">
        <v>2026</v>
      </c>
      <c r="H3" s="2"/>
      <c r="I3" s="2"/>
      <c r="J3" s="2"/>
      <c r="K3" s="2"/>
      <c r="L3" s="2"/>
      <c r="M3" s="2"/>
      <c r="N3" s="2"/>
      <c r="O3" s="2"/>
    </row>
    <row r="8" spans="1:15" x14ac:dyDescent="0.3">
      <c r="A8" s="2" t="s">
        <v>1121</v>
      </c>
      <c r="E8" s="18" t="s">
        <v>1109</v>
      </c>
      <c r="I8" s="2" t="s">
        <v>1112</v>
      </c>
      <c r="L8" s="2" t="s">
        <v>1114</v>
      </c>
    </row>
    <row r="9" spans="1:15" x14ac:dyDescent="0.3">
      <c r="A9" s="19" t="s">
        <v>1096</v>
      </c>
      <c r="B9" s="2" t="s">
        <v>1108</v>
      </c>
      <c r="E9" s="19" t="s">
        <v>1096</v>
      </c>
      <c r="F9" s="2" t="s">
        <v>1108</v>
      </c>
      <c r="G9" s="2" t="s">
        <v>1099</v>
      </c>
      <c r="I9" s="19" t="s">
        <v>1096</v>
      </c>
      <c r="J9" s="2" t="s">
        <v>1108</v>
      </c>
      <c r="L9" s="19" t="s">
        <v>1096</v>
      </c>
      <c r="M9" s="2" t="s">
        <v>1113</v>
      </c>
    </row>
    <row r="10" spans="1:15" x14ac:dyDescent="0.3">
      <c r="A10" s="20" t="s">
        <v>1101</v>
      </c>
      <c r="B10" s="2">
        <v>77395.820000000007</v>
      </c>
      <c r="E10" s="20" t="s">
        <v>878</v>
      </c>
      <c r="F10" s="2">
        <v>94.44</v>
      </c>
      <c r="G10" s="2">
        <v>45.894565354999997</v>
      </c>
      <c r="I10" s="20" t="s">
        <v>29</v>
      </c>
      <c r="J10" s="2">
        <v>16090.54</v>
      </c>
      <c r="L10" s="20" t="s">
        <v>27</v>
      </c>
      <c r="M10" s="2">
        <v>184581.75947717507</v>
      </c>
    </row>
    <row r="11" spans="1:15" x14ac:dyDescent="0.3">
      <c r="A11" s="20" t="s">
        <v>1102</v>
      </c>
      <c r="B11" s="2">
        <v>89055.939999999973</v>
      </c>
      <c r="E11" s="20" t="s">
        <v>65</v>
      </c>
      <c r="F11" s="2">
        <v>153216.93</v>
      </c>
      <c r="G11" s="2">
        <v>65751.582398608138</v>
      </c>
      <c r="I11" s="20" t="s">
        <v>4</v>
      </c>
      <c r="J11" s="2">
        <v>364239.26999999903</v>
      </c>
      <c r="L11" s="20" t="s">
        <v>250</v>
      </c>
      <c r="M11" s="2">
        <v>3275.9100003199997</v>
      </c>
    </row>
    <row r="12" spans="1:15" x14ac:dyDescent="0.3">
      <c r="A12" s="20" t="s">
        <v>1103</v>
      </c>
      <c r="B12" s="2">
        <v>80190.299999999974</v>
      </c>
      <c r="E12" s="20" t="s">
        <v>32</v>
      </c>
      <c r="F12" s="2">
        <v>4751.8799999999992</v>
      </c>
      <c r="G12" s="2">
        <v>1944.8599954600015</v>
      </c>
      <c r="I12" s="20" t="s">
        <v>44</v>
      </c>
      <c r="J12" s="2">
        <v>239879.82000000018</v>
      </c>
      <c r="L12" s="20" t="s">
        <v>2</v>
      </c>
      <c r="M12" s="2">
        <v>162077.61859321187</v>
      </c>
    </row>
    <row r="13" spans="1:15" x14ac:dyDescent="0.3">
      <c r="A13" s="20" t="s">
        <v>1104</v>
      </c>
      <c r="B13" s="2">
        <v>80730.409999999974</v>
      </c>
      <c r="E13" s="20" t="s">
        <v>14</v>
      </c>
      <c r="F13" s="2">
        <v>150912.68999999994</v>
      </c>
      <c r="G13" s="2">
        <v>53310.151370550186</v>
      </c>
      <c r="I13" s="20" t="s">
        <v>1097</v>
      </c>
      <c r="L13" s="20" t="s">
        <v>1097</v>
      </c>
    </row>
    <row r="14" spans="1:15" x14ac:dyDescent="0.3">
      <c r="A14" s="20" t="s">
        <v>1105</v>
      </c>
      <c r="B14" s="2">
        <v>91816.759999999951</v>
      </c>
      <c r="E14" s="20" t="s">
        <v>1077</v>
      </c>
      <c r="F14" s="2">
        <v>4433.2800000000007</v>
      </c>
      <c r="G14" s="2">
        <v>2030.1552346999999</v>
      </c>
      <c r="I14" s="20" t="s">
        <v>1098</v>
      </c>
      <c r="J14" s="2">
        <v>620209.62999999919</v>
      </c>
      <c r="L14" s="20" t="s">
        <v>1098</v>
      </c>
      <c r="M14" s="2">
        <v>349935.28807070694</v>
      </c>
    </row>
    <row r="15" spans="1:15" x14ac:dyDescent="0.3">
      <c r="A15" s="20" t="s">
        <v>1106</v>
      </c>
      <c r="B15" s="2">
        <v>101088.27999999996</v>
      </c>
      <c r="E15" s="20" t="s">
        <v>6</v>
      </c>
      <c r="F15" s="2">
        <v>102773.68999999999</v>
      </c>
      <c r="G15" s="2">
        <v>28819.058304530015</v>
      </c>
    </row>
    <row r="16" spans="1:15" x14ac:dyDescent="0.3">
      <c r="A16" s="20" t="s">
        <v>1107</v>
      </c>
      <c r="B16" s="2">
        <v>99932.119999999923</v>
      </c>
      <c r="E16" s="20" t="s">
        <v>294</v>
      </c>
      <c r="F16" s="2">
        <v>23864.580000000009</v>
      </c>
      <c r="G16" s="2">
        <v>10267.939655489998</v>
      </c>
      <c r="I16" s="20" t="s">
        <v>1120</v>
      </c>
      <c r="M16" s="20" t="s">
        <v>1119</v>
      </c>
    </row>
    <row r="17" spans="1:15" x14ac:dyDescent="0.3">
      <c r="A17" s="20" t="s">
        <v>1097</v>
      </c>
      <c r="E17" s="20" t="s">
        <v>10</v>
      </c>
      <c r="F17" s="2">
        <v>180162.13999999926</v>
      </c>
      <c r="G17" s="2">
        <v>108104.7004045998</v>
      </c>
      <c r="I17" s="19" t="s">
        <v>1096</v>
      </c>
      <c r="J17" s="2" t="s">
        <v>1108</v>
      </c>
      <c r="K17" s="2" t="s">
        <v>1099</v>
      </c>
      <c r="M17" s="19" t="s">
        <v>1096</v>
      </c>
      <c r="N17" s="2" t="s">
        <v>1108</v>
      </c>
      <c r="O17" s="2" t="s">
        <v>1113</v>
      </c>
    </row>
    <row r="18" spans="1:15" x14ac:dyDescent="0.3">
      <c r="A18" s="20" t="s">
        <v>1098</v>
      </c>
      <c r="B18" s="2">
        <v>620209.62999999977</v>
      </c>
      <c r="E18" s="20" t="s">
        <v>1097</v>
      </c>
      <c r="I18" s="20" t="s">
        <v>28</v>
      </c>
      <c r="J18" s="2">
        <v>218180.2999999999</v>
      </c>
      <c r="K18" s="2">
        <v>93984.147466803799</v>
      </c>
      <c r="M18" s="20" t="s">
        <v>878</v>
      </c>
      <c r="N18" s="2">
        <v>94.44</v>
      </c>
      <c r="O18" s="2">
        <v>48.545434645</v>
      </c>
    </row>
    <row r="19" spans="1:15" x14ac:dyDescent="0.3">
      <c r="E19" s="20" t="s">
        <v>1098</v>
      </c>
      <c r="F19" s="2">
        <v>620209.62999999919</v>
      </c>
      <c r="G19" s="2">
        <v>270274.34192929312</v>
      </c>
      <c r="I19" s="20" t="s">
        <v>3</v>
      </c>
      <c r="J19" s="2">
        <v>402029.32999999938</v>
      </c>
      <c r="K19" s="2">
        <v>176290.19446248878</v>
      </c>
      <c r="M19" s="20" t="s">
        <v>65</v>
      </c>
      <c r="N19" s="2">
        <v>153216.93</v>
      </c>
      <c r="O19" s="2">
        <v>87465.347601392088</v>
      </c>
    </row>
    <row r="20" spans="1:15" x14ac:dyDescent="0.3">
      <c r="I20" s="20" t="s">
        <v>1097</v>
      </c>
      <c r="M20" s="20" t="s">
        <v>32</v>
      </c>
      <c r="N20" s="2">
        <v>4751.8799999999992</v>
      </c>
      <c r="O20" s="2">
        <v>2807.0200045400024</v>
      </c>
    </row>
    <row r="21" spans="1:15" x14ac:dyDescent="0.3">
      <c r="A21" s="20" t="s">
        <v>1115</v>
      </c>
      <c r="E21" s="20" t="s">
        <v>1117</v>
      </c>
      <c r="I21" s="20" t="s">
        <v>1098</v>
      </c>
      <c r="J21" s="2">
        <v>620209.62999999931</v>
      </c>
      <c r="K21" s="2">
        <v>270274.3419292926</v>
      </c>
      <c r="M21" s="20" t="s">
        <v>14</v>
      </c>
      <c r="N21" s="2">
        <v>150912.68999999994</v>
      </c>
      <c r="O21" s="2">
        <v>97602.538629449555</v>
      </c>
    </row>
    <row r="22" spans="1:15" x14ac:dyDescent="0.3">
      <c r="A22" s="19" t="s">
        <v>1096</v>
      </c>
      <c r="B22" s="2" t="s">
        <v>1108</v>
      </c>
      <c r="E22" s="19" t="s">
        <v>1096</v>
      </c>
      <c r="F22" s="2" t="s">
        <v>1099</v>
      </c>
      <c r="G22" s="2" t="s">
        <v>1108</v>
      </c>
      <c r="M22" s="20" t="s">
        <v>1077</v>
      </c>
      <c r="N22" s="2">
        <v>4433.2800000000007</v>
      </c>
      <c r="O22" s="2">
        <v>2403.1247653</v>
      </c>
    </row>
    <row r="23" spans="1:15" x14ac:dyDescent="0.3">
      <c r="A23" s="20" t="s">
        <v>109</v>
      </c>
      <c r="B23" s="2">
        <v>83325</v>
      </c>
      <c r="E23" s="20" t="s">
        <v>18</v>
      </c>
      <c r="F23" s="2">
        <v>4279.3400414940006</v>
      </c>
      <c r="G23" s="2">
        <v>9204.6700000000019</v>
      </c>
      <c r="M23" s="20" t="s">
        <v>6</v>
      </c>
      <c r="N23" s="2">
        <v>102773.68999999999</v>
      </c>
      <c r="O23" s="2">
        <v>73954.631695470031</v>
      </c>
    </row>
    <row r="24" spans="1:15" x14ac:dyDescent="0.3">
      <c r="A24" s="20" t="s">
        <v>57</v>
      </c>
      <c r="B24" s="2">
        <v>62730</v>
      </c>
      <c r="E24" s="20" t="s">
        <v>26</v>
      </c>
      <c r="F24" s="2">
        <v>3993.2301055899993</v>
      </c>
      <c r="G24" s="2">
        <v>11420.490000000002</v>
      </c>
      <c r="I24" s="20" t="s">
        <v>1123</v>
      </c>
      <c r="M24" s="20" t="s">
        <v>294</v>
      </c>
      <c r="N24" s="2">
        <v>23864.580000000009</v>
      </c>
      <c r="O24" s="2">
        <v>13596.640344510004</v>
      </c>
    </row>
    <row r="25" spans="1:15" x14ac:dyDescent="0.3">
      <c r="A25" s="20" t="s">
        <v>707</v>
      </c>
      <c r="B25" s="2">
        <v>13200</v>
      </c>
      <c r="E25" s="20" t="s">
        <v>84</v>
      </c>
      <c r="F25" s="2">
        <v>5756.8926229100007</v>
      </c>
      <c r="G25" s="2">
        <v>12300.449999999999</v>
      </c>
      <c r="I25" s="19" t="s">
        <v>1096</v>
      </c>
      <c r="J25" s="2" t="s">
        <v>1122</v>
      </c>
      <c r="M25" s="20" t="s">
        <v>10</v>
      </c>
      <c r="N25" s="2">
        <v>180162.13999999926</v>
      </c>
      <c r="O25" s="2">
        <v>72057.439595399817</v>
      </c>
    </row>
    <row r="26" spans="1:15" x14ac:dyDescent="0.3">
      <c r="A26" s="20" t="s">
        <v>85</v>
      </c>
      <c r="B26" s="2">
        <v>72540</v>
      </c>
      <c r="E26" s="20" t="s">
        <v>34</v>
      </c>
      <c r="F26" s="2">
        <v>7287.4300275640016</v>
      </c>
      <c r="G26" s="2">
        <v>17656.910000000003</v>
      </c>
      <c r="I26" s="20" t="s">
        <v>878</v>
      </c>
      <c r="J26" s="2">
        <v>15.74</v>
      </c>
      <c r="M26" s="20" t="s">
        <v>1097</v>
      </c>
    </row>
    <row r="27" spans="1:15" x14ac:dyDescent="0.3">
      <c r="A27" s="20" t="s">
        <v>545</v>
      </c>
      <c r="B27" s="2">
        <v>10049.849999999999</v>
      </c>
      <c r="E27" s="20" t="s">
        <v>63</v>
      </c>
      <c r="F27" s="2">
        <v>7631.830089391</v>
      </c>
      <c r="G27" s="2">
        <v>16230.189999999999</v>
      </c>
      <c r="I27" s="20" t="s">
        <v>65</v>
      </c>
      <c r="J27" s="2">
        <v>71.827811387900368</v>
      </c>
      <c r="M27" s="20" t="s">
        <v>1098</v>
      </c>
      <c r="N27" s="2">
        <v>620209.62999999919</v>
      </c>
      <c r="O27" s="2">
        <v>349935.28807070653</v>
      </c>
    </row>
    <row r="28" spans="1:15" x14ac:dyDescent="0.3">
      <c r="A28" s="20" t="s">
        <v>9</v>
      </c>
      <c r="B28" s="2">
        <v>39610.89000000005</v>
      </c>
      <c r="E28" s="20" t="s">
        <v>39</v>
      </c>
      <c r="F28" s="2">
        <v>7622.2401374500023</v>
      </c>
      <c r="G28" s="2">
        <v>19601.59</v>
      </c>
      <c r="I28" s="20" t="s">
        <v>32</v>
      </c>
      <c r="J28" s="2">
        <v>76.643225806451596</v>
      </c>
    </row>
    <row r="29" spans="1:15" x14ac:dyDescent="0.3">
      <c r="A29" s="20" t="s">
        <v>42</v>
      </c>
      <c r="B29" s="2">
        <v>135682</v>
      </c>
      <c r="E29" s="20" t="s">
        <v>155</v>
      </c>
      <c r="F29" s="2">
        <v>6802.5601267399979</v>
      </c>
      <c r="G29" s="2">
        <v>12974.039999999995</v>
      </c>
      <c r="I29" s="20" t="s">
        <v>14</v>
      </c>
      <c r="J29" s="2">
        <v>385.96595907928372</v>
      </c>
    </row>
    <row r="30" spans="1:15" x14ac:dyDescent="0.3">
      <c r="A30" s="20" t="s">
        <v>1076</v>
      </c>
      <c r="B30" s="2">
        <v>18883.78000000001</v>
      </c>
      <c r="E30" s="20" t="s">
        <v>36</v>
      </c>
      <c r="F30" s="2">
        <v>5597.3200336100035</v>
      </c>
      <c r="G30" s="2">
        <v>13147.390000000005</v>
      </c>
      <c r="I30" s="20" t="s">
        <v>1077</v>
      </c>
      <c r="J30" s="2">
        <v>96.950454545454534</v>
      </c>
    </row>
    <row r="31" spans="1:15" x14ac:dyDescent="0.3">
      <c r="A31" s="20" t="s">
        <v>13</v>
      </c>
      <c r="B31" s="2">
        <v>124690</v>
      </c>
      <c r="E31" s="20" t="s">
        <v>30</v>
      </c>
      <c r="F31" s="2">
        <v>80977.767177143833</v>
      </c>
      <c r="G31" s="2">
        <v>181891.70999999996</v>
      </c>
      <c r="I31" s="20" t="s">
        <v>6</v>
      </c>
      <c r="J31" s="2">
        <v>123.91206278026917</v>
      </c>
      <c r="L31" s="2" t="s">
        <v>1125</v>
      </c>
    </row>
    <row r="32" spans="1:15" x14ac:dyDescent="0.3">
      <c r="A32" s="20" t="s">
        <v>342</v>
      </c>
      <c r="B32" s="2">
        <v>6475</v>
      </c>
      <c r="E32" s="20" t="s">
        <v>148</v>
      </c>
      <c r="F32" s="2">
        <v>3748.2101146999985</v>
      </c>
      <c r="G32" s="2">
        <v>11470</v>
      </c>
      <c r="I32" s="20" t="s">
        <v>294</v>
      </c>
      <c r="J32" s="2">
        <v>340.39612903225833</v>
      </c>
      <c r="L32" s="19" t="s">
        <v>1096</v>
      </c>
      <c r="M32" s="2" t="s">
        <v>1124</v>
      </c>
      <c r="N32" s="2" t="s">
        <v>1099</v>
      </c>
    </row>
    <row r="33" spans="1:14" x14ac:dyDescent="0.3">
      <c r="A33" s="20" t="s">
        <v>1098</v>
      </c>
      <c r="B33" s="2">
        <v>567186.52</v>
      </c>
      <c r="E33" s="20" t="s">
        <v>1098</v>
      </c>
      <c r="F33" s="2">
        <v>133696.82047659284</v>
      </c>
      <c r="G33" s="2">
        <v>305897.43999999994</v>
      </c>
      <c r="I33" s="20" t="s">
        <v>10</v>
      </c>
      <c r="J33" s="2">
        <v>110.39224928366765</v>
      </c>
      <c r="L33" s="20" t="s">
        <v>109</v>
      </c>
      <c r="M33" s="2">
        <v>16789.464465120003</v>
      </c>
      <c r="N33" s="2">
        <v>21469.078286400003</v>
      </c>
    </row>
    <row r="34" spans="1:14" x14ac:dyDescent="0.3">
      <c r="I34" s="20" t="s">
        <v>1097</v>
      </c>
      <c r="L34" s="20" t="s">
        <v>156</v>
      </c>
      <c r="M34" s="2">
        <v>176.3999628</v>
      </c>
      <c r="N34" s="2">
        <v>96.480037199999956</v>
      </c>
    </row>
    <row r="35" spans="1:14" x14ac:dyDescent="0.3">
      <c r="A35" s="20" t="s">
        <v>1118</v>
      </c>
      <c r="I35" s="20" t="s">
        <v>1098</v>
      </c>
      <c r="J35" s="2">
        <v>159.94565153010751</v>
      </c>
      <c r="L35" s="20" t="s">
        <v>57</v>
      </c>
      <c r="M35" s="2">
        <v>10846.439762400012</v>
      </c>
      <c r="N35" s="2">
        <v>22302.360885600039</v>
      </c>
    </row>
    <row r="36" spans="1:14" x14ac:dyDescent="0.3">
      <c r="A36" s="19" t="s">
        <v>1096</v>
      </c>
      <c r="B36" s="2" t="s">
        <v>1108</v>
      </c>
      <c r="L36" s="20" t="s">
        <v>230</v>
      </c>
      <c r="M36" s="2">
        <v>214.68000029999999</v>
      </c>
      <c r="N36" s="2">
        <v>183.31999970000001</v>
      </c>
    </row>
    <row r="37" spans="1:14" x14ac:dyDescent="0.3">
      <c r="A37" s="20" t="s">
        <v>55</v>
      </c>
      <c r="B37" s="2">
        <v>2579.96</v>
      </c>
      <c r="L37" s="20" t="s">
        <v>513</v>
      </c>
      <c r="M37" s="2">
        <v>1920.750045</v>
      </c>
      <c r="N37" s="2">
        <v>578.74995500000034</v>
      </c>
    </row>
    <row r="38" spans="1:14" x14ac:dyDescent="0.3">
      <c r="A38" s="20" t="s">
        <v>231</v>
      </c>
      <c r="B38" s="2">
        <v>2614.5699999999997</v>
      </c>
      <c r="L38" s="20" t="s">
        <v>1078</v>
      </c>
      <c r="M38" s="2">
        <v>27.100000380000001</v>
      </c>
      <c r="N38" s="2">
        <v>213.9999981</v>
      </c>
    </row>
    <row r="39" spans="1:14" x14ac:dyDescent="0.3">
      <c r="A39" s="20" t="s">
        <v>362</v>
      </c>
      <c r="B39" s="2">
        <v>2942.99</v>
      </c>
      <c r="L39" s="20" t="s">
        <v>1083</v>
      </c>
      <c r="M39" s="2">
        <v>47.419998200000002</v>
      </c>
      <c r="N39" s="2">
        <v>150.32000719999999</v>
      </c>
    </row>
    <row r="40" spans="1:14" x14ac:dyDescent="0.3">
      <c r="A40" s="20" t="s">
        <v>102</v>
      </c>
      <c r="B40" s="2">
        <v>2977.41</v>
      </c>
      <c r="L40" s="20" t="s">
        <v>1082</v>
      </c>
      <c r="M40" s="2">
        <v>77.040000919999997</v>
      </c>
      <c r="N40" s="2">
        <v>62.939999079999993</v>
      </c>
    </row>
    <row r="41" spans="1:14" x14ac:dyDescent="0.3">
      <c r="A41" s="20" t="s">
        <v>302</v>
      </c>
      <c r="B41" s="2">
        <v>2675</v>
      </c>
      <c r="J41" s="2" t="s">
        <v>1126</v>
      </c>
      <c r="L41" s="20" t="s">
        <v>520</v>
      </c>
      <c r="M41" s="2">
        <v>436.05000018999999</v>
      </c>
      <c r="N41" s="2">
        <v>1478.0099992780001</v>
      </c>
    </row>
    <row r="42" spans="1:14" x14ac:dyDescent="0.3">
      <c r="A42" s="20" t="s">
        <v>337</v>
      </c>
      <c r="B42" s="2">
        <v>2462.9499999999998</v>
      </c>
      <c r="L42" s="20" t="s">
        <v>614</v>
      </c>
      <c r="M42" s="2">
        <v>909.59997559999999</v>
      </c>
      <c r="N42" s="2">
        <v>2067.7000884500007</v>
      </c>
    </row>
    <row r="43" spans="1:14" x14ac:dyDescent="0.3">
      <c r="A43" s="20" t="s">
        <v>129</v>
      </c>
      <c r="B43" s="2">
        <v>4711.3099999999995</v>
      </c>
      <c r="L43" s="20" t="s">
        <v>240</v>
      </c>
      <c r="M43" s="2">
        <v>308.97000504000005</v>
      </c>
      <c r="N43" s="2">
        <v>1066.1299781600001</v>
      </c>
    </row>
    <row r="44" spans="1:14" x14ac:dyDescent="0.3">
      <c r="A44" s="20" t="s">
        <v>7</v>
      </c>
      <c r="B44" s="2">
        <v>173705.32999999981</v>
      </c>
      <c r="L44" s="20" t="s">
        <v>692</v>
      </c>
      <c r="M44" s="2">
        <v>56.079986560000002</v>
      </c>
      <c r="N44" s="2">
        <v>55.800013439999994</v>
      </c>
    </row>
    <row r="45" spans="1:14" x14ac:dyDescent="0.3">
      <c r="A45" s="20" t="s">
        <v>136</v>
      </c>
      <c r="B45" s="2">
        <v>2742.5</v>
      </c>
      <c r="L45" s="20" t="s">
        <v>293</v>
      </c>
      <c r="M45" s="2">
        <v>112.14000317999998</v>
      </c>
      <c r="N45" s="2">
        <v>198.23998728000001</v>
      </c>
    </row>
    <row r="46" spans="1:14" x14ac:dyDescent="0.3">
      <c r="A46" s="20" t="s">
        <v>141</v>
      </c>
      <c r="B46" s="2">
        <v>4532.33</v>
      </c>
      <c r="L46" s="20" t="s">
        <v>99</v>
      </c>
      <c r="M46" s="2">
        <v>95.650005349999986</v>
      </c>
      <c r="N46" s="2">
        <v>363.85997539000005</v>
      </c>
    </row>
    <row r="47" spans="1:14" x14ac:dyDescent="0.3">
      <c r="A47" s="20" t="s">
        <v>1098</v>
      </c>
      <c r="B47" s="2">
        <v>201944.3499999998</v>
      </c>
      <c r="L47" s="20" t="s">
        <v>707</v>
      </c>
      <c r="M47" s="2">
        <v>4762.7998047999999</v>
      </c>
      <c r="N47" s="2">
        <v>8437.2001951999991</v>
      </c>
    </row>
    <row r="48" spans="1:14" x14ac:dyDescent="0.3">
      <c r="L48" s="20" t="s">
        <v>85</v>
      </c>
      <c r="M48" s="2">
        <v>9676.7995593599971</v>
      </c>
      <c r="N48" s="2">
        <v>35042.401707480021</v>
      </c>
    </row>
    <row r="49" spans="12:14" x14ac:dyDescent="0.3">
      <c r="L49" s="20" t="s">
        <v>809</v>
      </c>
      <c r="M49" s="2">
        <v>29.699996939999998</v>
      </c>
      <c r="N49" s="2">
        <v>151.40001529999998</v>
      </c>
    </row>
    <row r="50" spans="12:14" x14ac:dyDescent="0.3">
      <c r="L50" s="20" t="s">
        <v>70</v>
      </c>
      <c r="M50" s="2">
        <v>49.559999468000001</v>
      </c>
      <c r="N50" s="2">
        <v>237.30000228</v>
      </c>
    </row>
    <row r="51" spans="12:14" x14ac:dyDescent="0.3">
      <c r="L51" s="20" t="s">
        <v>16</v>
      </c>
      <c r="M51" s="2">
        <v>82.739997899999992</v>
      </c>
      <c r="N51" s="2">
        <v>164.91000689999996</v>
      </c>
    </row>
    <row r="52" spans="12:14" x14ac:dyDescent="0.3">
      <c r="L52" s="20" t="s">
        <v>5</v>
      </c>
      <c r="M52" s="2">
        <v>63.060001380000003</v>
      </c>
      <c r="N52" s="2">
        <v>152.63999585999997</v>
      </c>
    </row>
    <row r="53" spans="12:14" x14ac:dyDescent="0.3">
      <c r="L53" s="20" t="s">
        <v>545</v>
      </c>
      <c r="M53" s="2">
        <v>6758.7000274499987</v>
      </c>
      <c r="N53" s="2">
        <v>3291.1499725500012</v>
      </c>
    </row>
    <row r="54" spans="12:14" x14ac:dyDescent="0.3">
      <c r="L54" s="20" t="s">
        <v>804</v>
      </c>
      <c r="M54" s="2">
        <v>49.190002440000001</v>
      </c>
      <c r="N54" s="2">
        <v>153.99998779999999</v>
      </c>
    </row>
    <row r="55" spans="12:14" x14ac:dyDescent="0.3">
      <c r="L55" s="20" t="s">
        <v>441</v>
      </c>
      <c r="M55" s="2">
        <v>33.800001145000003</v>
      </c>
      <c r="N55" s="2">
        <v>30.649998855000003</v>
      </c>
    </row>
    <row r="56" spans="12:14" x14ac:dyDescent="0.3">
      <c r="L56" s="20" t="s">
        <v>45</v>
      </c>
      <c r="M56" s="2">
        <v>181.84999465000001</v>
      </c>
      <c r="N56" s="2">
        <v>349.02002246999996</v>
      </c>
    </row>
    <row r="57" spans="12:14" x14ac:dyDescent="0.3">
      <c r="L57" s="20" t="s">
        <v>1025</v>
      </c>
      <c r="M57" s="2">
        <v>36.450004590000006</v>
      </c>
      <c r="N57" s="2">
        <v>184.67998163999999</v>
      </c>
    </row>
    <row r="58" spans="12:14" x14ac:dyDescent="0.3">
      <c r="L58" s="20" t="s">
        <v>438</v>
      </c>
      <c r="M58" s="2">
        <v>74.120002760000006</v>
      </c>
      <c r="N58" s="2">
        <v>137.63999171999995</v>
      </c>
    </row>
    <row r="59" spans="12:14" x14ac:dyDescent="0.3">
      <c r="L59" s="20" t="s">
        <v>179</v>
      </c>
      <c r="M59" s="2">
        <v>444.53997803999994</v>
      </c>
      <c r="N59" s="2">
        <v>433.86007686000011</v>
      </c>
    </row>
    <row r="60" spans="12:14" x14ac:dyDescent="0.3">
      <c r="L60" s="20" t="s">
        <v>67</v>
      </c>
      <c r="M60" s="2">
        <v>88.720001199999999</v>
      </c>
      <c r="N60" s="2">
        <v>365.75999460000003</v>
      </c>
    </row>
    <row r="61" spans="12:14" x14ac:dyDescent="0.3">
      <c r="L61" s="20" t="s">
        <v>488</v>
      </c>
      <c r="M61" s="2">
        <v>52.320001589999997</v>
      </c>
      <c r="N61" s="2">
        <v>75.599994700000025</v>
      </c>
    </row>
    <row r="62" spans="12:14" x14ac:dyDescent="0.3">
      <c r="L62" s="20" t="s">
        <v>187</v>
      </c>
      <c r="M62" s="2">
        <v>87.709998110000001</v>
      </c>
      <c r="N62" s="2">
        <v>315.21000566999999</v>
      </c>
    </row>
    <row r="63" spans="12:14" x14ac:dyDescent="0.3">
      <c r="L63" s="20" t="s">
        <v>820</v>
      </c>
      <c r="M63" s="2">
        <v>33.77999878</v>
      </c>
      <c r="N63" s="2">
        <v>131.1000061</v>
      </c>
    </row>
    <row r="64" spans="12:14" x14ac:dyDescent="0.3">
      <c r="L64" s="20" t="s">
        <v>641</v>
      </c>
      <c r="M64" s="2">
        <v>127.36000060000001</v>
      </c>
      <c r="N64" s="2">
        <v>380.69999729999995</v>
      </c>
    </row>
    <row r="65" spans="12:14" x14ac:dyDescent="0.3">
      <c r="L65" s="20" t="s">
        <v>9</v>
      </c>
      <c r="M65" s="2">
        <v>25123.230044550099</v>
      </c>
      <c r="N65" s="2">
        <v>14487.65995544997</v>
      </c>
    </row>
    <row r="66" spans="12:14" x14ac:dyDescent="0.3">
      <c r="L66" s="20" t="s">
        <v>42</v>
      </c>
      <c r="M66" s="2">
        <v>11693.024885249943</v>
      </c>
      <c r="N66" s="2">
        <v>91875.190429900118</v>
      </c>
    </row>
    <row r="67" spans="12:14" x14ac:dyDescent="0.3">
      <c r="L67" s="20" t="s">
        <v>867</v>
      </c>
      <c r="M67" s="2">
        <v>352.91999815999998</v>
      </c>
      <c r="N67" s="2">
        <v>1451.5500069</v>
      </c>
    </row>
    <row r="68" spans="12:14" x14ac:dyDescent="0.3">
      <c r="L68" s="20" t="s">
        <v>445</v>
      </c>
      <c r="M68" s="2">
        <v>33.580001840000001</v>
      </c>
      <c r="N68" s="2">
        <v>18.399998159999996</v>
      </c>
    </row>
    <row r="69" spans="12:14" x14ac:dyDescent="0.3">
      <c r="L69" s="20" t="s">
        <v>104</v>
      </c>
      <c r="M69" s="2">
        <v>180.81001281000005</v>
      </c>
      <c r="N69" s="2">
        <v>758.15995241999997</v>
      </c>
    </row>
    <row r="70" spans="12:14" x14ac:dyDescent="0.3">
      <c r="L70" s="20" t="s">
        <v>1081</v>
      </c>
      <c r="M70" s="2">
        <v>86.400001529999997</v>
      </c>
      <c r="N70" s="2">
        <v>71.549998469999991</v>
      </c>
    </row>
    <row r="71" spans="12:14" x14ac:dyDescent="0.3">
      <c r="L71" s="20" t="s">
        <v>566</v>
      </c>
      <c r="M71" s="2">
        <v>208.93475119999999</v>
      </c>
      <c r="N71" s="2">
        <v>211.04524880000002</v>
      </c>
    </row>
    <row r="72" spans="12:14" x14ac:dyDescent="0.3">
      <c r="L72" s="20" t="s">
        <v>92</v>
      </c>
      <c r="M72" s="2">
        <v>48.779994959999996</v>
      </c>
      <c r="N72" s="2">
        <v>178.36002184</v>
      </c>
    </row>
    <row r="73" spans="12:14" x14ac:dyDescent="0.3">
      <c r="L73" s="20" t="s">
        <v>877</v>
      </c>
      <c r="M73" s="2">
        <v>14.745433500000001</v>
      </c>
      <c r="N73" s="2">
        <v>15.244566499999998</v>
      </c>
    </row>
    <row r="74" spans="12:14" x14ac:dyDescent="0.3">
      <c r="L74" s="20" t="s">
        <v>31</v>
      </c>
      <c r="M74" s="2">
        <v>2750.9400179800018</v>
      </c>
      <c r="N74" s="2">
        <v>1889.0599820200016</v>
      </c>
    </row>
    <row r="75" spans="12:14" x14ac:dyDescent="0.3">
      <c r="L75" s="20" t="s">
        <v>1076</v>
      </c>
      <c r="M75" s="2">
        <v>11020.390348500003</v>
      </c>
      <c r="N75" s="2">
        <v>7863.3896514999951</v>
      </c>
    </row>
    <row r="76" spans="12:14" x14ac:dyDescent="0.3">
      <c r="L76" s="20" t="s">
        <v>13</v>
      </c>
      <c r="M76" s="2">
        <v>83943.328753099529</v>
      </c>
      <c r="N76" s="2">
        <v>40746.671246900063</v>
      </c>
    </row>
    <row r="77" spans="12:14" x14ac:dyDescent="0.3">
      <c r="L77" s="20" t="s">
        <v>1079</v>
      </c>
      <c r="M77" s="2">
        <v>216.95999909999998</v>
      </c>
      <c r="N77" s="2">
        <v>256.38000090000003</v>
      </c>
    </row>
    <row r="78" spans="12:14" x14ac:dyDescent="0.3">
      <c r="L78" s="20" t="s">
        <v>855</v>
      </c>
      <c r="M78" s="2">
        <v>95.799987799999997</v>
      </c>
      <c r="N78" s="2">
        <v>93.950012200000003</v>
      </c>
    </row>
    <row r="79" spans="12:14" x14ac:dyDescent="0.3">
      <c r="L79" s="20" t="s">
        <v>876</v>
      </c>
      <c r="M79" s="2">
        <v>10.5999985</v>
      </c>
      <c r="N79" s="2">
        <v>10.350001499999999</v>
      </c>
    </row>
    <row r="80" spans="12:14" x14ac:dyDescent="0.3">
      <c r="L80" s="20" t="s">
        <v>887</v>
      </c>
      <c r="M80" s="2">
        <v>198.12000273999999</v>
      </c>
      <c r="N80" s="2">
        <v>479.63999178</v>
      </c>
    </row>
    <row r="81" spans="12:14" x14ac:dyDescent="0.3">
      <c r="L81" s="20" t="s">
        <v>51</v>
      </c>
      <c r="M81" s="2">
        <v>237.52000423999996</v>
      </c>
      <c r="N81" s="2">
        <v>560.99998250999988</v>
      </c>
    </row>
    <row r="82" spans="12:14" x14ac:dyDescent="0.3">
      <c r="L82" s="20" t="s">
        <v>75</v>
      </c>
      <c r="M82" s="2">
        <v>107.58000183</v>
      </c>
      <c r="N82" s="2">
        <v>188.42999329</v>
      </c>
    </row>
    <row r="83" spans="12:14" x14ac:dyDescent="0.3">
      <c r="L83" s="20" t="s">
        <v>439</v>
      </c>
      <c r="M83" s="2">
        <v>143.44000244</v>
      </c>
      <c r="N83" s="2">
        <v>291.20998963</v>
      </c>
    </row>
    <row r="84" spans="12:14" x14ac:dyDescent="0.3">
      <c r="L84" s="20" t="s">
        <v>345</v>
      </c>
      <c r="M84" s="2">
        <v>143.44000244</v>
      </c>
      <c r="N84" s="2">
        <v>291.20998963</v>
      </c>
    </row>
    <row r="85" spans="12:14" x14ac:dyDescent="0.3">
      <c r="L85" s="20" t="s">
        <v>742</v>
      </c>
      <c r="M85" s="2">
        <v>179.30000304999999</v>
      </c>
      <c r="N85" s="2">
        <v>291.20998963</v>
      </c>
    </row>
    <row r="86" spans="12:14" x14ac:dyDescent="0.3">
      <c r="L86" s="20" t="s">
        <v>251</v>
      </c>
      <c r="M86" s="2">
        <v>215.16000365999997</v>
      </c>
      <c r="N86" s="2">
        <v>342.59998780000001</v>
      </c>
    </row>
    <row r="87" spans="12:14" x14ac:dyDescent="0.3">
      <c r="L87" s="20" t="s">
        <v>64</v>
      </c>
      <c r="M87" s="2">
        <v>39.710006710000002</v>
      </c>
      <c r="N87" s="2">
        <v>65.779993290000007</v>
      </c>
    </row>
    <row r="88" spans="12:14" x14ac:dyDescent="0.3">
      <c r="L88" s="20" t="s">
        <v>61</v>
      </c>
      <c r="M88" s="2">
        <v>170.24000548000001</v>
      </c>
      <c r="N88" s="2">
        <v>358.87997807999989</v>
      </c>
    </row>
    <row r="89" spans="12:14" x14ac:dyDescent="0.3">
      <c r="L89" s="20" t="s">
        <v>870</v>
      </c>
      <c r="M89" s="2">
        <v>75.860000619999994</v>
      </c>
      <c r="N89" s="2">
        <v>216.47999751999998</v>
      </c>
    </row>
    <row r="90" spans="12:14" x14ac:dyDescent="0.3">
      <c r="L90" s="20" t="s">
        <v>405</v>
      </c>
      <c r="M90" s="2">
        <v>105.76000212</v>
      </c>
      <c r="N90" s="2">
        <v>283.49999258000003</v>
      </c>
    </row>
    <row r="91" spans="12:14" x14ac:dyDescent="0.3">
      <c r="L91" s="20" t="s">
        <v>414</v>
      </c>
      <c r="M91" s="2">
        <v>68.199996959999993</v>
      </c>
      <c r="N91" s="2">
        <v>238.40000760000004</v>
      </c>
    </row>
    <row r="92" spans="12:14" x14ac:dyDescent="0.3">
      <c r="L92" s="20" t="s">
        <v>1080</v>
      </c>
      <c r="M92" s="2">
        <v>28.02999878</v>
      </c>
      <c r="N92" s="2">
        <v>11.960001220000002</v>
      </c>
    </row>
    <row r="93" spans="12:14" x14ac:dyDescent="0.3">
      <c r="L93" s="20" t="s">
        <v>411</v>
      </c>
      <c r="M93" s="2">
        <v>655.74000549000004</v>
      </c>
      <c r="N93" s="2">
        <v>603.35999451000009</v>
      </c>
    </row>
    <row r="94" spans="12:14" x14ac:dyDescent="0.3">
      <c r="L94" s="20" t="s">
        <v>342</v>
      </c>
      <c r="M94" s="2">
        <v>798.96002200000009</v>
      </c>
      <c r="N94" s="2">
        <v>2979.5499037499999</v>
      </c>
    </row>
    <row r="95" spans="12:14" x14ac:dyDescent="0.3">
      <c r="L95" s="20" t="s">
        <v>168</v>
      </c>
      <c r="M95" s="2">
        <v>299.61000824999996</v>
      </c>
      <c r="N95" s="2">
        <v>1191.8199614999999</v>
      </c>
    </row>
    <row r="96" spans="12:14" x14ac:dyDescent="0.3">
      <c r="L96" s="20" t="s">
        <v>941</v>
      </c>
      <c r="M96" s="2">
        <v>75.719999310000006</v>
      </c>
      <c r="N96" s="2">
        <v>147.78000137999999</v>
      </c>
    </row>
    <row r="97" spans="12:14" x14ac:dyDescent="0.3">
      <c r="L97" s="20" t="s">
        <v>781</v>
      </c>
      <c r="M97" s="2">
        <v>29.549999239999998</v>
      </c>
      <c r="N97" s="2">
        <v>61.760003040000015</v>
      </c>
    </row>
    <row r="98" spans="12:14" x14ac:dyDescent="0.3">
      <c r="L98" s="20" t="s">
        <v>87</v>
      </c>
      <c r="M98" s="2">
        <v>59.80000304</v>
      </c>
      <c r="N98" s="2">
        <v>285.94998555999996</v>
      </c>
    </row>
    <row r="99" spans="12:14" x14ac:dyDescent="0.3">
      <c r="L99" s="20" t="s">
        <v>82</v>
      </c>
      <c r="M99" s="2">
        <v>74.040000919999997</v>
      </c>
      <c r="N99" s="2">
        <v>178.2999954</v>
      </c>
    </row>
    <row r="100" spans="12:14" x14ac:dyDescent="0.3">
      <c r="L100" s="20" t="s">
        <v>470</v>
      </c>
      <c r="M100" s="2">
        <v>274.05001070999998</v>
      </c>
      <c r="N100" s="2">
        <v>956.34995256999991</v>
      </c>
    </row>
    <row r="101" spans="12:14" x14ac:dyDescent="0.3">
      <c r="L101" s="20" t="s">
        <v>1097</v>
      </c>
    </row>
    <row r="102" spans="12:14" x14ac:dyDescent="0.3">
      <c r="L102" s="20" t="s">
        <v>1098</v>
      </c>
      <c r="M102" s="2">
        <v>194411.25789105266</v>
      </c>
      <c r="N102" s="2">
        <v>270274.34192929318</v>
      </c>
    </row>
  </sheetData>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5"/>
  <sheetViews>
    <sheetView topLeftCell="F1" workbookViewId="0">
      <selection activeCell="H1" sqref="H1:H1048576"/>
    </sheetView>
  </sheetViews>
  <sheetFormatPr defaultRowHeight="14" x14ac:dyDescent="0.3"/>
  <cols>
    <col min="2" max="2" width="10.1640625" customWidth="1"/>
    <col min="3" max="3" width="11.58203125" customWidth="1"/>
    <col min="5" max="5" width="12.75" customWidth="1"/>
    <col min="6" max="6" width="34.25" customWidth="1"/>
    <col min="7" max="7" width="11.1640625" customWidth="1"/>
    <col min="8" max="8" width="7.9140625" style="2" customWidth="1"/>
  </cols>
  <sheetData>
    <row r="1" spans="1:8" x14ac:dyDescent="0.3">
      <c r="A1" s="14" t="s">
        <v>1086</v>
      </c>
      <c r="B1" s="14" t="s">
        <v>1062</v>
      </c>
      <c r="C1" s="14" t="s">
        <v>1063</v>
      </c>
      <c r="D1" s="14" t="s">
        <v>1067</v>
      </c>
      <c r="E1" s="14" t="s">
        <v>1068</v>
      </c>
      <c r="F1" s="14" t="s">
        <v>1069</v>
      </c>
      <c r="G1" s="14" t="s">
        <v>1071</v>
      </c>
      <c r="H1" s="21" t="s">
        <v>1073</v>
      </c>
    </row>
    <row r="2" spans="1:8" x14ac:dyDescent="0.3">
      <c r="A2">
        <v>16953</v>
      </c>
      <c r="B2" t="str">
        <f>VLOOKUP(A2,Dataset!A:S,3,0)</f>
        <v>19-Dec-20</v>
      </c>
      <c r="C2">
        <f>VLOOKUP(A2,Dataset!A:S,6,0)</f>
        <v>2078</v>
      </c>
      <c r="D2" t="str">
        <f>VLOOKUP(A2,Dataset!A:S,10,0)</f>
        <v>In Store</v>
      </c>
      <c r="E2" t="str">
        <f>VLOOKUP(A2,Dataset!A:S,11,0)</f>
        <v>Credit Card</v>
      </c>
      <c r="F2" t="str">
        <f>VLOOKUP(A2,Dataset!A:S,12,0)</f>
        <v>Schwinn Comfort Bike Seat</v>
      </c>
      <c r="G2" t="str">
        <f>VLOOKUP(A2,Dataset!A:S,14,0)</f>
        <v>Biking</v>
      </c>
      <c r="H2" s="2">
        <f>VLOOKUP(A2,Dataset!A:S,17,0)</f>
        <v>80</v>
      </c>
    </row>
    <row r="3" spans="1:8" x14ac:dyDescent="0.3">
      <c r="A3">
        <v>16864</v>
      </c>
      <c r="B3" t="str">
        <f>VLOOKUP(A3,Dataset!A:S,3,0)</f>
        <v>19-Dec-20</v>
      </c>
      <c r="C3">
        <f>VLOOKUP(A3,Dataset!A:S,6,0)</f>
        <v>10992</v>
      </c>
      <c r="D3" t="str">
        <f>VLOOKUP(A3,Dataset!A:S,10,0)</f>
        <v>Online</v>
      </c>
      <c r="E3" t="str">
        <f>VLOOKUP(A3,Dataset!A:S,11,0)</f>
        <v>Credit Card</v>
      </c>
      <c r="F3" t="str">
        <f>VLOOKUP(A3,Dataset!A:S,12,0)</f>
        <v>Mercurial Vapor 13 Elite FG</v>
      </c>
      <c r="G3" t="str">
        <f>VLOOKUP(A3,Dataset!A:S,14,0)</f>
        <v>Soccer</v>
      </c>
      <c r="H3" s="2">
        <f>VLOOKUP(A3,Dataset!A:S,17,0)</f>
        <v>94.75</v>
      </c>
    </row>
    <row r="4" spans="1:8" x14ac:dyDescent="0.3">
      <c r="A4">
        <v>10459</v>
      </c>
      <c r="B4" t="str">
        <f>VLOOKUP(A4,Dataset!A:S,3,0)</f>
        <v>19-Dec-20</v>
      </c>
      <c r="C4">
        <f>VLOOKUP(A4,Dataset!A:S,6,0)</f>
        <v>9814</v>
      </c>
      <c r="D4" t="str">
        <f>VLOOKUP(A4,Dataset!A:S,10,0)</f>
        <v>Online</v>
      </c>
      <c r="E4" t="str">
        <f>VLOOKUP(A4,Dataset!A:S,11,0)</f>
        <v>Debit Card</v>
      </c>
      <c r="F4" t="str">
        <f>VLOOKUP(A4,Dataset!A:S,12,0)</f>
        <v>MAZEL Two Way Golf Putter</v>
      </c>
      <c r="G4" t="str">
        <f>VLOOKUP(A4,Dataset!A:S,14,0)</f>
        <v>Golf</v>
      </c>
      <c r="H4" s="2">
        <f>VLOOKUP(A4,Dataset!A:S,17,0)</f>
        <v>211.96</v>
      </c>
    </row>
    <row r="5" spans="1:8" x14ac:dyDescent="0.3">
      <c r="A5">
        <v>18857</v>
      </c>
      <c r="B5" t="str">
        <f>VLOOKUP(A5,Dataset!A:S,3,0)</f>
        <v>18-Dec-20</v>
      </c>
      <c r="C5">
        <f>VLOOKUP(A5,Dataset!A:S,6,0)</f>
        <v>4838</v>
      </c>
      <c r="D5" t="str">
        <f>VLOOKUP(A5,Dataset!A:S,10,0)</f>
        <v>In Store</v>
      </c>
      <c r="E5" t="str">
        <f>VLOOKUP(A5,Dataset!A:S,11,0)</f>
        <v>Credit Card</v>
      </c>
      <c r="F5" t="str">
        <f>VLOOKUP(A5,Dataset!A:S,12,0)</f>
        <v>Schwinn Comfort Bike Seat</v>
      </c>
      <c r="G5" t="str">
        <f>VLOOKUP(A5,Dataset!A:S,14,0)</f>
        <v>Biking</v>
      </c>
      <c r="H5" s="2">
        <f>VLOOKUP(A5,Dataset!A:S,17,0)</f>
        <v>80</v>
      </c>
    </row>
    <row r="6" spans="1:8" x14ac:dyDescent="0.3">
      <c r="A6">
        <v>16081</v>
      </c>
      <c r="B6" t="str">
        <f>VLOOKUP(A6,Dataset!A:S,3,0)</f>
        <v>18-Dec-20</v>
      </c>
      <c r="C6">
        <f>VLOOKUP(A6,Dataset!A:S,6,0)</f>
        <v>5367</v>
      </c>
      <c r="D6" t="str">
        <f>VLOOKUP(A6,Dataset!A:S,10,0)</f>
        <v>Online</v>
      </c>
      <c r="E6" t="str">
        <f>VLOOKUP(A6,Dataset!A:S,11,0)</f>
        <v>Credit Card</v>
      </c>
      <c r="F6" t="str">
        <f>VLOOKUP(A6,Dataset!A:S,12,0)</f>
        <v>Mercurial Vapor 12 Academy Cleats</v>
      </c>
      <c r="G6" t="str">
        <f>VLOOKUP(A6,Dataset!A:S,14,0)</f>
        <v>Soccer</v>
      </c>
      <c r="H6" s="2">
        <f>VLOOKUP(A6,Dataset!A:S,17,0)</f>
        <v>133.37</v>
      </c>
    </row>
    <row r="7" spans="1:8" x14ac:dyDescent="0.3">
      <c r="A7">
        <v>49878</v>
      </c>
      <c r="B7" t="str">
        <f>VLOOKUP(A7,Dataset!A:S,3,0)</f>
        <v>18-Dec-20</v>
      </c>
      <c r="C7">
        <f>VLOOKUP(A7,Dataset!A:S,6,0)</f>
        <v>1564</v>
      </c>
      <c r="D7" t="str">
        <f>VLOOKUP(A7,Dataset!A:S,10,0)</f>
        <v>Online</v>
      </c>
      <c r="E7" t="str">
        <f>VLOOKUP(A7,Dataset!A:S,11,0)</f>
        <v>Debit Card</v>
      </c>
      <c r="F7" t="str">
        <f>VLOOKUP(A7,Dataset!A:S,12,0)</f>
        <v>Taylormade Rocketballz Golf Balls</v>
      </c>
      <c r="G7" t="str">
        <f>VLOOKUP(A7,Dataset!A:S,14,0)</f>
        <v>Golf</v>
      </c>
      <c r="H7" s="2">
        <f>VLOOKUP(A7,Dataset!A:S,17,0)</f>
        <v>186.76</v>
      </c>
    </row>
    <row r="8" spans="1:8" x14ac:dyDescent="0.3">
      <c r="A8">
        <v>48098</v>
      </c>
      <c r="B8" t="str">
        <f>VLOOKUP(A8,Dataset!A:S,3,0)</f>
        <v>15-Dec-20</v>
      </c>
      <c r="C8">
        <f>VLOOKUP(A8,Dataset!A:S,6,0)</f>
        <v>4238</v>
      </c>
      <c r="D8" t="str">
        <f>VLOOKUP(A8,Dataset!A:S,10,0)</f>
        <v>Online</v>
      </c>
      <c r="E8" t="str">
        <f>VLOOKUP(A8,Dataset!A:S,11,0)</f>
        <v>Credit Card</v>
      </c>
      <c r="F8" t="str">
        <f>VLOOKUP(A8,Dataset!A:S,12,0)</f>
        <v>Mercurial Vapor 13 Elite FG</v>
      </c>
      <c r="G8" t="str">
        <f>VLOOKUP(A8,Dataset!A:S,14,0)</f>
        <v>Soccer</v>
      </c>
      <c r="H8" s="2">
        <f>VLOOKUP(A8,Dataset!A:S,17,0)</f>
        <v>94.75</v>
      </c>
    </row>
    <row r="9" spans="1:8" x14ac:dyDescent="0.3">
      <c r="A9">
        <v>75774</v>
      </c>
      <c r="B9" t="str">
        <f>VLOOKUP(A9,Dataset!A:S,3,0)</f>
        <v>15-Dec-20</v>
      </c>
      <c r="C9">
        <f>VLOOKUP(A9,Dataset!A:S,6,0)</f>
        <v>19327</v>
      </c>
      <c r="D9" t="str">
        <f>VLOOKUP(A9,Dataset!A:S,10,0)</f>
        <v>Online</v>
      </c>
      <c r="E9" t="str">
        <f>VLOOKUP(A9,Dataset!A:S,11,0)</f>
        <v>Credit Card</v>
      </c>
      <c r="F9" t="str">
        <f>VLOOKUP(A9,Dataset!A:S,12,0)</f>
        <v xml:space="preserve">Smart watch </v>
      </c>
      <c r="G9" t="str">
        <f>VLOOKUP(A9,Dataset!A:S,14,0)</f>
        <v>Electronics</v>
      </c>
      <c r="H9" s="2">
        <f>VLOOKUP(A9,Dataset!A:S,17,0)</f>
        <v>370</v>
      </c>
    </row>
    <row r="10" spans="1:8" x14ac:dyDescent="0.3">
      <c r="A10">
        <v>15042</v>
      </c>
      <c r="B10" t="str">
        <f>VLOOKUP(A10,Dataset!A:S,3,0)</f>
        <v>15-Dec-20</v>
      </c>
      <c r="C10">
        <f>VLOOKUP(A10,Dataset!A:S,6,0)</f>
        <v>1443</v>
      </c>
      <c r="D10" t="str">
        <f>VLOOKUP(A10,Dataset!A:S,10,0)</f>
        <v>Online</v>
      </c>
      <c r="E10" t="str">
        <f>VLOOKUP(A10,Dataset!A:S,11,0)</f>
        <v>Debit Card</v>
      </c>
      <c r="F10" t="str">
        <f>VLOOKUP(A10,Dataset!A:S,12,0)</f>
        <v>Air Zoom Pegasus 37</v>
      </c>
      <c r="G10" t="str">
        <f>VLOOKUP(A10,Dataset!A:S,14,0)</f>
        <v>Apparel</v>
      </c>
      <c r="H10" s="2">
        <f>VLOOKUP(A10,Dataset!A:S,17,0)</f>
        <v>340</v>
      </c>
    </row>
    <row r="11" spans="1:8" x14ac:dyDescent="0.3">
      <c r="A11">
        <v>21312</v>
      </c>
      <c r="B11" t="str">
        <f>VLOOKUP(A11,Dataset!A:S,3,0)</f>
        <v>14-Dec-20</v>
      </c>
      <c r="C11">
        <f>VLOOKUP(A11,Dataset!A:S,6,0)</f>
        <v>6706</v>
      </c>
      <c r="D11" t="str">
        <f>VLOOKUP(A11,Dataset!A:S,10,0)</f>
        <v>In Store</v>
      </c>
      <c r="E11" t="str">
        <f>VLOOKUP(A11,Dataset!A:S,11,0)</f>
        <v>Debit Card</v>
      </c>
      <c r="F11" t="str">
        <f>VLOOKUP(A11,Dataset!A:S,12,0)</f>
        <v>Women's X-Tech Golf Glove Left Hand</v>
      </c>
      <c r="G11" t="str">
        <f>VLOOKUP(A11,Dataset!A:S,14,0)</f>
        <v>Golf</v>
      </c>
      <c r="H11" s="2">
        <f>VLOOKUP(A11,Dataset!A:S,17,0)</f>
        <v>274.25</v>
      </c>
    </row>
    <row r="12" spans="1:8" x14ac:dyDescent="0.3">
      <c r="A12">
        <v>51298</v>
      </c>
      <c r="B12" t="str">
        <f>VLOOKUP(A12,Dataset!A:S,3,0)</f>
        <v>14-Dec-20</v>
      </c>
      <c r="C12">
        <f>VLOOKUP(A12,Dataset!A:S,6,0)</f>
        <v>9272</v>
      </c>
      <c r="D12" t="str">
        <f>VLOOKUP(A12,Dataset!A:S,10,0)</f>
        <v>Online</v>
      </c>
      <c r="E12" t="str">
        <f>VLOOKUP(A12,Dataset!A:S,11,0)</f>
        <v>Credit Card</v>
      </c>
      <c r="F12" t="str">
        <f>VLOOKUP(A12,Dataset!A:S,12,0)</f>
        <v>Dri-FIT Victory Golf Polo</v>
      </c>
      <c r="G12" t="str">
        <f>VLOOKUP(A12,Dataset!A:S,14,0)</f>
        <v>Apparel</v>
      </c>
      <c r="H12" s="2">
        <f>VLOOKUP(A12,Dataset!A:S,17,0)</f>
        <v>325</v>
      </c>
    </row>
    <row r="13" spans="1:8" x14ac:dyDescent="0.3">
      <c r="A13">
        <v>10595</v>
      </c>
      <c r="B13" t="str">
        <f>VLOOKUP(A13,Dataset!A:S,3,0)</f>
        <v>14-Dec-20</v>
      </c>
      <c r="C13">
        <f>VLOOKUP(A13,Dataset!A:S,6,0)</f>
        <v>11034</v>
      </c>
      <c r="D13" t="str">
        <f>VLOOKUP(A13,Dataset!A:S,10,0)</f>
        <v>Online</v>
      </c>
      <c r="E13" t="str">
        <f>VLOOKUP(A13,Dataset!A:S,11,0)</f>
        <v>Credit Card</v>
      </c>
      <c r="F13" t="str">
        <f>VLOOKUP(A13,Dataset!A:S,12,0)</f>
        <v>Mercurial Vapor 12 Academy Cleats</v>
      </c>
      <c r="G13" t="str">
        <f>VLOOKUP(A13,Dataset!A:S,14,0)</f>
        <v>Soccer</v>
      </c>
      <c r="H13" s="2">
        <f>VLOOKUP(A13,Dataset!A:S,17,0)</f>
        <v>133.37</v>
      </c>
    </row>
    <row r="14" spans="1:8" x14ac:dyDescent="0.3">
      <c r="A14">
        <v>47199</v>
      </c>
      <c r="B14" t="str">
        <f>VLOOKUP(A14,Dataset!A:S,3,0)</f>
        <v>14-Dec-20</v>
      </c>
      <c r="C14">
        <f>VLOOKUP(A14,Dataset!A:S,6,0)</f>
        <v>4839</v>
      </c>
      <c r="D14" t="str">
        <f>VLOOKUP(A14,Dataset!A:S,10,0)</f>
        <v>Online</v>
      </c>
      <c r="E14" t="str">
        <f>VLOOKUP(A14,Dataset!A:S,11,0)</f>
        <v>Debit Card</v>
      </c>
      <c r="F14" t="str">
        <f>VLOOKUP(A14,Dataset!A:S,12,0)</f>
        <v>Women's Tempo Shorts</v>
      </c>
      <c r="G14" t="str">
        <f>VLOOKUP(A14,Dataset!A:S,14,0)</f>
        <v>Apparel</v>
      </c>
      <c r="H14" s="2">
        <f>VLOOKUP(A14,Dataset!A:S,17,0)</f>
        <v>120</v>
      </c>
    </row>
    <row r="15" spans="1:8" x14ac:dyDescent="0.3">
      <c r="A15">
        <v>75733</v>
      </c>
      <c r="B15" t="str">
        <f>VLOOKUP(A15,Dataset!A:S,3,0)</f>
        <v>14-Dec-20</v>
      </c>
      <c r="C15">
        <f>VLOOKUP(A15,Dataset!A:S,6,0)</f>
        <v>19286</v>
      </c>
      <c r="D15" t="str">
        <f>VLOOKUP(A15,Dataset!A:S,10,0)</f>
        <v>Online</v>
      </c>
      <c r="E15" t="str">
        <f>VLOOKUP(A15,Dataset!A:S,11,0)</f>
        <v>Credit Card</v>
      </c>
      <c r="F15" t="str">
        <f>VLOOKUP(A15,Dataset!A:S,12,0)</f>
        <v xml:space="preserve">Smart watch </v>
      </c>
      <c r="G15" t="str">
        <f>VLOOKUP(A15,Dataset!A:S,14,0)</f>
        <v>Electronics</v>
      </c>
      <c r="H15" s="2">
        <f>VLOOKUP(A15,Dataset!A:S,17,0)</f>
        <v>370</v>
      </c>
    </row>
    <row r="16" spans="1:8" x14ac:dyDescent="0.3">
      <c r="A16">
        <v>75735</v>
      </c>
      <c r="B16" t="str">
        <f>VLOOKUP(A16,Dataset!A:S,3,0)</f>
        <v>12-Dec-20</v>
      </c>
      <c r="C16">
        <f>VLOOKUP(A16,Dataset!A:S,6,0)</f>
        <v>19288</v>
      </c>
      <c r="D16" t="str">
        <f>VLOOKUP(A16,Dataset!A:S,10,0)</f>
        <v>Online</v>
      </c>
      <c r="E16" t="str">
        <f>VLOOKUP(A16,Dataset!A:S,11,0)</f>
        <v>Credit Card</v>
      </c>
      <c r="F16" t="str">
        <f>VLOOKUP(A16,Dataset!A:S,12,0)</f>
        <v xml:space="preserve">Smart watch </v>
      </c>
      <c r="G16" t="str">
        <f>VLOOKUP(A16,Dataset!A:S,14,0)</f>
        <v>Electronics</v>
      </c>
      <c r="H16" s="2">
        <f>VLOOKUP(A16,Dataset!A:S,17,0)</f>
        <v>370</v>
      </c>
    </row>
    <row r="17" spans="1:8" x14ac:dyDescent="0.3">
      <c r="A17">
        <v>75736</v>
      </c>
      <c r="B17" t="str">
        <f>VLOOKUP(A17,Dataset!A:S,3,0)</f>
        <v>11-Dec-20</v>
      </c>
      <c r="C17">
        <f>VLOOKUP(A17,Dataset!A:S,6,0)</f>
        <v>19289</v>
      </c>
      <c r="D17" t="str">
        <f>VLOOKUP(A17,Dataset!A:S,10,0)</f>
        <v>Online</v>
      </c>
      <c r="E17" t="str">
        <f>VLOOKUP(A17,Dataset!A:S,11,0)</f>
        <v>Credit Card</v>
      </c>
      <c r="F17" t="str">
        <f>VLOOKUP(A17,Dataset!A:S,12,0)</f>
        <v xml:space="preserve">Smart watch </v>
      </c>
      <c r="G17" t="str">
        <f>VLOOKUP(A17,Dataset!A:S,14,0)</f>
        <v>Electronics</v>
      </c>
      <c r="H17" s="2">
        <f>VLOOKUP(A17,Dataset!A:S,17,0)</f>
        <v>370</v>
      </c>
    </row>
    <row r="18" spans="1:8" x14ac:dyDescent="0.3">
      <c r="A18">
        <v>15228</v>
      </c>
      <c r="B18" t="str">
        <f>VLOOKUP(A18,Dataset!A:S,3,0)</f>
        <v>11-Dec-20</v>
      </c>
      <c r="C18">
        <f>VLOOKUP(A18,Dataset!A:S,6,0)</f>
        <v>3138</v>
      </c>
      <c r="D18" t="str">
        <f>VLOOKUP(A18,Dataset!A:S,10,0)</f>
        <v>Online</v>
      </c>
      <c r="E18" t="str">
        <f>VLOOKUP(A18,Dataset!A:S,11,0)</f>
        <v>Debit Card</v>
      </c>
      <c r="F18" t="str">
        <f>VLOOKUP(A18,Dataset!A:S,12,0)</f>
        <v>NB 455 V2 Closure Running Shoe</v>
      </c>
      <c r="G18" t="str">
        <f>VLOOKUP(A18,Dataset!A:S,14,0)</f>
        <v>Apparel</v>
      </c>
      <c r="H18" s="2">
        <f>VLOOKUP(A18,Dataset!A:S,17,0)</f>
        <v>219.96</v>
      </c>
    </row>
    <row r="19" spans="1:8" x14ac:dyDescent="0.3">
      <c r="A19">
        <v>75778</v>
      </c>
      <c r="B19" t="str">
        <f>VLOOKUP(A19,Dataset!A:S,3,0)</f>
        <v>11-Dec-20</v>
      </c>
      <c r="C19">
        <f>VLOOKUP(A19,Dataset!A:S,6,0)</f>
        <v>19331</v>
      </c>
      <c r="D19" t="str">
        <f>VLOOKUP(A19,Dataset!A:S,10,0)</f>
        <v>Online</v>
      </c>
      <c r="E19" t="str">
        <f>VLOOKUP(A19,Dataset!A:S,11,0)</f>
        <v>Credit Card</v>
      </c>
      <c r="F19" t="str">
        <f>VLOOKUP(A19,Dataset!A:S,12,0)</f>
        <v xml:space="preserve">Smart watch </v>
      </c>
      <c r="G19" t="str">
        <f>VLOOKUP(A19,Dataset!A:S,14,0)</f>
        <v>Electronics</v>
      </c>
      <c r="H19" s="2">
        <f>VLOOKUP(A19,Dataset!A:S,17,0)</f>
        <v>370</v>
      </c>
    </row>
    <row r="20" spans="1:8" x14ac:dyDescent="0.3">
      <c r="A20">
        <v>23156</v>
      </c>
      <c r="B20" t="str">
        <f>VLOOKUP(A20,Dataset!A:S,3,0)</f>
        <v>05-Dec-20</v>
      </c>
      <c r="C20">
        <f>VLOOKUP(A20,Dataset!A:S,6,0)</f>
        <v>6466</v>
      </c>
      <c r="D20" t="str">
        <f>VLOOKUP(A20,Dataset!A:S,10,0)</f>
        <v>In Store</v>
      </c>
      <c r="E20" t="str">
        <f>VLOOKUP(A20,Dataset!A:S,11,0)</f>
        <v>Debit Card</v>
      </c>
      <c r="F20" t="str">
        <f>VLOOKUP(A20,Dataset!A:S,12,0)</f>
        <v>Mercurial Vapor 13 Elite FG</v>
      </c>
      <c r="G20" t="str">
        <f>VLOOKUP(A20,Dataset!A:S,14,0)</f>
        <v>Soccer</v>
      </c>
      <c r="H20" s="2">
        <f>VLOOKUP(A20,Dataset!A:S,17,0)</f>
        <v>473.75</v>
      </c>
    </row>
    <row r="21" spans="1:8" x14ac:dyDescent="0.3">
      <c r="A21">
        <v>3987</v>
      </c>
      <c r="B21" t="str">
        <f>VLOOKUP(A21,Dataset!A:S,3,0)</f>
        <v>05-Dec-20</v>
      </c>
      <c r="C21">
        <f>VLOOKUP(A21,Dataset!A:S,6,0)</f>
        <v>6280</v>
      </c>
      <c r="D21" t="str">
        <f>VLOOKUP(A21,Dataset!A:S,10,0)</f>
        <v>Online</v>
      </c>
      <c r="E21" t="str">
        <f>VLOOKUP(A21,Dataset!A:S,11,0)</f>
        <v>Credit Card</v>
      </c>
      <c r="F21" t="str">
        <f>VLOOKUP(A21,Dataset!A:S,12,0)</f>
        <v>Dri-FIT Victory Golf Polo</v>
      </c>
      <c r="G21" t="str">
        <f>VLOOKUP(A21,Dataset!A:S,14,0)</f>
        <v>Apparel</v>
      </c>
      <c r="H21" s="2">
        <f>VLOOKUP(A21,Dataset!A:S,17,0)</f>
        <v>325</v>
      </c>
    </row>
    <row r="22" spans="1:8" x14ac:dyDescent="0.3">
      <c r="A22">
        <v>2911</v>
      </c>
      <c r="B22" t="str">
        <f>VLOOKUP(A22,Dataset!A:S,3,0)</f>
        <v>05-Dec-20</v>
      </c>
      <c r="C22">
        <f>VLOOKUP(A22,Dataset!A:S,6,0)</f>
        <v>2817</v>
      </c>
      <c r="D22" t="str">
        <f>VLOOKUP(A22,Dataset!A:S,10,0)</f>
        <v>Online</v>
      </c>
      <c r="E22" t="str">
        <f>VLOOKUP(A22,Dataset!A:S,11,0)</f>
        <v>Credit Card</v>
      </c>
      <c r="F22" t="str">
        <f>VLOOKUP(A22,Dataset!A:S,12,0)</f>
        <v>Dri-FIT Victory Golf Polo</v>
      </c>
      <c r="G22" t="str">
        <f>VLOOKUP(A22,Dataset!A:S,14,0)</f>
        <v>Apparel</v>
      </c>
      <c r="H22" s="2">
        <f>VLOOKUP(A22,Dataset!A:S,17,0)</f>
        <v>130</v>
      </c>
    </row>
    <row r="23" spans="1:8" x14ac:dyDescent="0.3">
      <c r="A23">
        <v>53202</v>
      </c>
      <c r="B23" t="str">
        <f>VLOOKUP(A23,Dataset!A:S,3,0)</f>
        <v>04-Dec-20</v>
      </c>
      <c r="C23">
        <f>VLOOKUP(A23,Dataset!A:S,6,0)</f>
        <v>5007</v>
      </c>
      <c r="D23" t="str">
        <f>VLOOKUP(A23,Dataset!A:S,10,0)</f>
        <v>Online</v>
      </c>
      <c r="E23" t="str">
        <f>VLOOKUP(A23,Dataset!A:S,11,0)</f>
        <v>Credit Card</v>
      </c>
      <c r="F23" t="str">
        <f>VLOOKUP(A23,Dataset!A:S,12,0)</f>
        <v>Mercurial Vapor 13 Elite FG</v>
      </c>
      <c r="G23" t="str">
        <f>VLOOKUP(A23,Dataset!A:S,14,0)</f>
        <v>Soccer</v>
      </c>
      <c r="H23" s="2">
        <f>VLOOKUP(A23,Dataset!A:S,17,0)</f>
        <v>473.75</v>
      </c>
    </row>
    <row r="24" spans="1:8" x14ac:dyDescent="0.3">
      <c r="A24">
        <v>10276</v>
      </c>
      <c r="B24" t="str">
        <f>VLOOKUP(A24,Dataset!A:S,3,0)</f>
        <v>04-Dec-20</v>
      </c>
      <c r="C24">
        <f>VLOOKUP(A24,Dataset!A:S,6,0)</f>
        <v>7887</v>
      </c>
      <c r="D24" t="str">
        <f>VLOOKUP(A24,Dataset!A:S,10,0)</f>
        <v>Online</v>
      </c>
      <c r="E24" t="str">
        <f>VLOOKUP(A24,Dataset!A:S,11,0)</f>
        <v>Credit Card</v>
      </c>
      <c r="F24" t="str">
        <f>VLOOKUP(A24,Dataset!A:S,12,0)</f>
        <v>Dri-FIT Victory Golf Polo</v>
      </c>
      <c r="G24" t="str">
        <f>VLOOKUP(A24,Dataset!A:S,14,0)</f>
        <v>Apparel</v>
      </c>
      <c r="H24" s="2">
        <f>VLOOKUP(A24,Dataset!A:S,17,0)</f>
        <v>130</v>
      </c>
    </row>
    <row r="25" spans="1:8" x14ac:dyDescent="0.3">
      <c r="A25">
        <v>10584</v>
      </c>
      <c r="B25" t="str">
        <f>VLOOKUP(A25,Dataset!A:S,3,0)</f>
        <v>04-Dec-20</v>
      </c>
      <c r="C25">
        <f>VLOOKUP(A25,Dataset!A:S,6,0)</f>
        <v>2698</v>
      </c>
      <c r="D25" t="str">
        <f>VLOOKUP(A25,Dataset!A:S,10,0)</f>
        <v>Online</v>
      </c>
      <c r="E25" t="str">
        <f>VLOOKUP(A25,Dataset!A:S,11,0)</f>
        <v>Credit Card</v>
      </c>
      <c r="F25" t="str">
        <f>VLOOKUP(A25,Dataset!A:S,12,0)</f>
        <v>Mercurial Vapor 13 Elite FG</v>
      </c>
      <c r="G25" t="str">
        <f>VLOOKUP(A25,Dataset!A:S,14,0)</f>
        <v>Soccer</v>
      </c>
      <c r="H25" s="2">
        <f>VLOOKUP(A25,Dataset!A:S,17,0)</f>
        <v>473.75</v>
      </c>
    </row>
    <row r="26" spans="1:8" x14ac:dyDescent="0.3">
      <c r="A26">
        <v>75912</v>
      </c>
      <c r="B26" t="str">
        <f>VLOOKUP(A26,Dataset!A:S,3,0)</f>
        <v>04-Dec-20</v>
      </c>
      <c r="C26">
        <f>VLOOKUP(A26,Dataset!A:S,6,0)</f>
        <v>19465</v>
      </c>
      <c r="D26" t="str">
        <f>VLOOKUP(A26,Dataset!A:S,10,0)</f>
        <v>Online</v>
      </c>
      <c r="E26" t="str">
        <f>VLOOKUP(A26,Dataset!A:S,11,0)</f>
        <v>Credit Card</v>
      </c>
      <c r="F26" t="str">
        <f>VLOOKUP(A26,Dataset!A:S,12,0)</f>
        <v xml:space="preserve">Smart watch </v>
      </c>
      <c r="G26" t="str">
        <f>VLOOKUP(A26,Dataset!A:S,14,0)</f>
        <v>Electronics</v>
      </c>
      <c r="H26" s="2">
        <f>VLOOKUP(A26,Dataset!A:S,17,0)</f>
        <v>370</v>
      </c>
    </row>
    <row r="27" spans="1:8" x14ac:dyDescent="0.3">
      <c r="A27">
        <v>64637</v>
      </c>
      <c r="B27" t="str">
        <f>VLOOKUP(A27,Dataset!A:S,3,0)</f>
        <v>03-Dec-20</v>
      </c>
      <c r="C27">
        <f>VLOOKUP(A27,Dataset!A:S,6,0)</f>
        <v>9857</v>
      </c>
      <c r="D27" t="str">
        <f>VLOOKUP(A27,Dataset!A:S,10,0)</f>
        <v>In Store</v>
      </c>
      <c r="E27" t="str">
        <f>VLOOKUP(A27,Dataset!A:S,11,0)</f>
        <v>Credit Card</v>
      </c>
      <c r="F27" t="str">
        <f>VLOOKUP(A27,Dataset!A:S,12,0)</f>
        <v>Mercurial Vapor 12 Academy Cleats</v>
      </c>
      <c r="G27" t="str">
        <f>VLOOKUP(A27,Dataset!A:S,14,0)</f>
        <v>Soccer</v>
      </c>
      <c r="H27" s="2">
        <f>VLOOKUP(A27,Dataset!A:S,17,0)</f>
        <v>133.37</v>
      </c>
    </row>
    <row r="28" spans="1:8" x14ac:dyDescent="0.3">
      <c r="A28">
        <v>53413</v>
      </c>
      <c r="B28" t="str">
        <f>VLOOKUP(A28,Dataset!A:S,3,0)</f>
        <v>03-Dec-20</v>
      </c>
      <c r="C28">
        <f>VLOOKUP(A28,Dataset!A:S,6,0)</f>
        <v>376</v>
      </c>
      <c r="D28" t="str">
        <f>VLOOKUP(A28,Dataset!A:S,10,0)</f>
        <v>Online</v>
      </c>
      <c r="E28" t="str">
        <f>VLOOKUP(A28,Dataset!A:S,11,0)</f>
        <v>Credit Card</v>
      </c>
      <c r="F28" t="str">
        <f>VLOOKUP(A28,Dataset!A:S,12,0)</f>
        <v>Mercurial Vapor 13 Elite FG</v>
      </c>
      <c r="G28" t="str">
        <f>VLOOKUP(A28,Dataset!A:S,14,0)</f>
        <v>Soccer</v>
      </c>
      <c r="H28" s="2">
        <f>VLOOKUP(A28,Dataset!A:S,17,0)</f>
        <v>473.75</v>
      </c>
    </row>
    <row r="29" spans="1:8" x14ac:dyDescent="0.3">
      <c r="A29">
        <v>2332</v>
      </c>
      <c r="B29" t="str">
        <f>VLOOKUP(A29,Dataset!A:S,3,0)</f>
        <v>03-Dec-20</v>
      </c>
      <c r="C29">
        <f>VLOOKUP(A29,Dataset!A:S,6,0)</f>
        <v>9145</v>
      </c>
      <c r="D29" t="str">
        <f>VLOOKUP(A29,Dataset!A:S,10,0)</f>
        <v>Online</v>
      </c>
      <c r="E29" t="str">
        <f>VLOOKUP(A29,Dataset!A:S,11,0)</f>
        <v>Credit Card</v>
      </c>
      <c r="F29" t="str">
        <f>VLOOKUP(A29,Dataset!A:S,12,0)</f>
        <v>Mercurial Vapor 13 Elite FG</v>
      </c>
      <c r="G29" t="str">
        <f>VLOOKUP(A29,Dataset!A:S,14,0)</f>
        <v>Soccer</v>
      </c>
      <c r="H29" s="2">
        <f>VLOOKUP(A29,Dataset!A:S,17,0)</f>
        <v>189.5</v>
      </c>
    </row>
    <row r="30" spans="1:8" x14ac:dyDescent="0.3">
      <c r="A30">
        <v>10444</v>
      </c>
      <c r="B30" t="str">
        <f>VLOOKUP(A30,Dataset!A:S,3,0)</f>
        <v>02-Dec-20</v>
      </c>
      <c r="C30">
        <f>VLOOKUP(A30,Dataset!A:S,6,0)</f>
        <v>1596</v>
      </c>
      <c r="D30" t="str">
        <f>VLOOKUP(A30,Dataset!A:S,10,0)</f>
        <v>In Store</v>
      </c>
      <c r="E30" t="str">
        <f>VLOOKUP(A30,Dataset!A:S,11,0)</f>
        <v>Credit Card</v>
      </c>
      <c r="F30" t="str">
        <f>VLOOKUP(A30,Dataset!A:S,12,0)</f>
        <v>Mercurial Vapor 12 Academy Cleats</v>
      </c>
      <c r="G30" t="str">
        <f>VLOOKUP(A30,Dataset!A:S,14,0)</f>
        <v>Soccer</v>
      </c>
      <c r="H30" s="2">
        <f>VLOOKUP(A30,Dataset!A:S,17,0)</f>
        <v>133.37</v>
      </c>
    </row>
    <row r="31" spans="1:8" x14ac:dyDescent="0.3">
      <c r="A31">
        <v>8163</v>
      </c>
      <c r="B31" t="str">
        <f>VLOOKUP(A31,Dataset!A:S,3,0)</f>
        <v>02-Dec-20</v>
      </c>
      <c r="C31">
        <f>VLOOKUP(A31,Dataset!A:S,6,0)</f>
        <v>10588</v>
      </c>
      <c r="D31" t="str">
        <f>VLOOKUP(A31,Dataset!A:S,10,0)</f>
        <v>Online</v>
      </c>
      <c r="E31" t="str">
        <f>VLOOKUP(A31,Dataset!A:S,11,0)</f>
        <v>Credit Card</v>
      </c>
      <c r="F31" t="str">
        <f>VLOOKUP(A31,Dataset!A:S,12,0)</f>
        <v>Mercurial Vapor 13 Elite FG</v>
      </c>
      <c r="G31" t="str">
        <f>VLOOKUP(A31,Dataset!A:S,14,0)</f>
        <v>Soccer</v>
      </c>
      <c r="H31" s="2">
        <f>VLOOKUP(A31,Dataset!A:S,17,0)</f>
        <v>473.75</v>
      </c>
    </row>
    <row r="32" spans="1:8" x14ac:dyDescent="0.3">
      <c r="A32">
        <v>27207</v>
      </c>
      <c r="B32" t="str">
        <f>VLOOKUP(A32,Dataset!A:S,3,0)</f>
        <v>02-Dec-20</v>
      </c>
      <c r="C32">
        <f>VLOOKUP(A32,Dataset!A:S,6,0)</f>
        <v>10026</v>
      </c>
      <c r="D32" t="str">
        <f>VLOOKUP(A32,Dataset!A:S,10,0)</f>
        <v>Online</v>
      </c>
      <c r="E32" t="str">
        <f>VLOOKUP(A32,Dataset!A:S,11,0)</f>
        <v>Credit Card</v>
      </c>
      <c r="F32" t="str">
        <f>VLOOKUP(A32,Dataset!A:S,12,0)</f>
        <v>Mercurial Vapor 12 Academy Cleats</v>
      </c>
      <c r="G32" t="str">
        <f>VLOOKUP(A32,Dataset!A:S,14,0)</f>
        <v>Soccer</v>
      </c>
      <c r="H32" s="2">
        <f>VLOOKUP(A32,Dataset!A:S,17,0)</f>
        <v>133.37</v>
      </c>
    </row>
    <row r="33" spans="1:8" x14ac:dyDescent="0.3">
      <c r="A33">
        <v>52533</v>
      </c>
      <c r="B33" t="str">
        <f>VLOOKUP(A33,Dataset!A:S,3,0)</f>
        <v>02-Dec-20</v>
      </c>
      <c r="C33">
        <f>VLOOKUP(A33,Dataset!A:S,6,0)</f>
        <v>9002</v>
      </c>
      <c r="D33" t="str">
        <f>VLOOKUP(A33,Dataset!A:S,10,0)</f>
        <v>Online</v>
      </c>
      <c r="E33" t="str">
        <f>VLOOKUP(A33,Dataset!A:S,11,0)</f>
        <v>Credit Card</v>
      </c>
      <c r="F33" t="str">
        <f>VLOOKUP(A33,Dataset!A:S,12,0)</f>
        <v>Mercurial Vapor 13 Elite FG</v>
      </c>
      <c r="G33" t="str">
        <f>VLOOKUP(A33,Dataset!A:S,14,0)</f>
        <v>Soccer</v>
      </c>
      <c r="H33" s="2">
        <f>VLOOKUP(A33,Dataset!A:S,17,0)</f>
        <v>189.5</v>
      </c>
    </row>
    <row r="34" spans="1:8" x14ac:dyDescent="0.3">
      <c r="A34">
        <v>6326</v>
      </c>
      <c r="B34" t="str">
        <f>VLOOKUP(A34,Dataset!A:S,3,0)</f>
        <v>30-Nov-20</v>
      </c>
      <c r="C34">
        <f>VLOOKUP(A34,Dataset!A:S,6,0)</f>
        <v>6636</v>
      </c>
      <c r="D34" t="str">
        <f>VLOOKUP(A34,Dataset!A:S,10,0)</f>
        <v>Online</v>
      </c>
      <c r="E34" t="str">
        <f>VLOOKUP(A34,Dataset!A:S,11,0)</f>
        <v>Credit Card</v>
      </c>
      <c r="F34" t="str">
        <f>VLOOKUP(A34,Dataset!A:S,12,0)</f>
        <v>Mercurial Vapor 13 Elite FG</v>
      </c>
      <c r="G34" t="str">
        <f>VLOOKUP(A34,Dataset!A:S,14,0)</f>
        <v>Soccer</v>
      </c>
      <c r="H34" s="2">
        <f>VLOOKUP(A34,Dataset!A:S,17,0)</f>
        <v>473.75</v>
      </c>
    </row>
    <row r="35" spans="1:8" x14ac:dyDescent="0.3">
      <c r="A35">
        <v>1991</v>
      </c>
      <c r="B35" t="str">
        <f>VLOOKUP(A35,Dataset!A:S,3,0)</f>
        <v>30-Nov-20</v>
      </c>
      <c r="C35">
        <f>VLOOKUP(A35,Dataset!A:S,6,0)</f>
        <v>242</v>
      </c>
      <c r="D35" t="str">
        <f>VLOOKUP(A35,Dataset!A:S,10,0)</f>
        <v>Online</v>
      </c>
      <c r="E35" t="str">
        <f>VLOOKUP(A35,Dataset!A:S,11,0)</f>
        <v>Credit Card</v>
      </c>
      <c r="F35" t="str">
        <f>VLOOKUP(A35,Dataset!A:S,12,0)</f>
        <v>Air Zoom Pegasus 37</v>
      </c>
      <c r="G35" t="str">
        <f>VLOOKUP(A35,Dataset!A:S,14,0)</f>
        <v>Apparel</v>
      </c>
      <c r="H35" s="2">
        <f>VLOOKUP(A35,Dataset!A:S,17,0)</f>
        <v>170</v>
      </c>
    </row>
    <row r="36" spans="1:8" x14ac:dyDescent="0.3">
      <c r="A36">
        <v>56357</v>
      </c>
      <c r="B36" t="str">
        <f>VLOOKUP(A36,Dataset!A:S,3,0)</f>
        <v>29-Nov-20</v>
      </c>
      <c r="C36">
        <f>VLOOKUP(A36,Dataset!A:S,6,0)</f>
        <v>6268</v>
      </c>
      <c r="D36" t="str">
        <f>VLOOKUP(A36,Dataset!A:S,10,0)</f>
        <v>Online</v>
      </c>
      <c r="E36" t="str">
        <f>VLOOKUP(A36,Dataset!A:S,11,0)</f>
        <v>Credit Card</v>
      </c>
      <c r="F36" t="str">
        <f>VLOOKUP(A36,Dataset!A:S,12,0)</f>
        <v>Mercurial Vapor 13 Elite FG</v>
      </c>
      <c r="G36" t="str">
        <f>VLOOKUP(A36,Dataset!A:S,14,0)</f>
        <v>Soccer</v>
      </c>
      <c r="H36" s="2">
        <f>VLOOKUP(A36,Dataset!A:S,17,0)</f>
        <v>473.75</v>
      </c>
    </row>
    <row r="37" spans="1:8" x14ac:dyDescent="0.3">
      <c r="A37">
        <v>5895</v>
      </c>
      <c r="B37" t="str">
        <f>VLOOKUP(A37,Dataset!A:S,3,0)</f>
        <v>28-Nov-20</v>
      </c>
      <c r="C37">
        <f>VLOOKUP(A37,Dataset!A:S,6,0)</f>
        <v>8707</v>
      </c>
      <c r="D37" t="str">
        <f>VLOOKUP(A37,Dataset!A:S,10,0)</f>
        <v>Online</v>
      </c>
      <c r="E37" t="str">
        <f>VLOOKUP(A37,Dataset!A:S,11,0)</f>
        <v>Credit Card</v>
      </c>
      <c r="F37" t="str">
        <f>VLOOKUP(A37,Dataset!A:S,12,0)</f>
        <v>Mercurial Vapor 13 Elite FG</v>
      </c>
      <c r="G37" t="str">
        <f>VLOOKUP(A37,Dataset!A:S,14,0)</f>
        <v>Soccer</v>
      </c>
      <c r="H37" s="2">
        <f>VLOOKUP(A37,Dataset!A:S,17,0)</f>
        <v>473.75</v>
      </c>
    </row>
    <row r="38" spans="1:8" x14ac:dyDescent="0.3">
      <c r="A38">
        <v>75918</v>
      </c>
      <c r="B38" t="str">
        <f>VLOOKUP(A38,Dataset!A:S,3,0)</f>
        <v>26-Nov-20</v>
      </c>
      <c r="C38">
        <f>VLOOKUP(A38,Dataset!A:S,6,0)</f>
        <v>19471</v>
      </c>
      <c r="D38" t="str">
        <f>VLOOKUP(A38,Dataset!A:S,10,0)</f>
        <v>Online</v>
      </c>
      <c r="E38" t="str">
        <f>VLOOKUP(A38,Dataset!A:S,11,0)</f>
        <v>Credit Card</v>
      </c>
      <c r="F38" t="str">
        <f>VLOOKUP(A38,Dataset!A:S,12,0)</f>
        <v xml:space="preserve">Smart watch </v>
      </c>
      <c r="G38" t="str">
        <f>VLOOKUP(A38,Dataset!A:S,14,0)</f>
        <v>Electronics</v>
      </c>
      <c r="H38" s="2">
        <f>VLOOKUP(A38,Dataset!A:S,17,0)</f>
        <v>370</v>
      </c>
    </row>
    <row r="39" spans="1:8" x14ac:dyDescent="0.3">
      <c r="A39">
        <v>19618</v>
      </c>
      <c r="B39" t="str">
        <f>VLOOKUP(A39,Dataset!A:S,3,0)</f>
        <v>23-Nov-20</v>
      </c>
      <c r="C39">
        <f>VLOOKUP(A39,Dataset!A:S,6,0)</f>
        <v>11395</v>
      </c>
      <c r="D39" t="str">
        <f>VLOOKUP(A39,Dataset!A:S,10,0)</f>
        <v>Online</v>
      </c>
      <c r="E39" t="str">
        <f>VLOOKUP(A39,Dataset!A:S,11,0)</f>
        <v>Credit Card</v>
      </c>
      <c r="F39" t="str">
        <f>VLOOKUP(A39,Dataset!A:S,12,0)</f>
        <v>Mercurial Vapor 13 Elite FG</v>
      </c>
      <c r="G39" t="str">
        <f>VLOOKUP(A39,Dataset!A:S,14,0)</f>
        <v>Soccer</v>
      </c>
      <c r="H39" s="2">
        <f>VLOOKUP(A39,Dataset!A:S,17,0)</f>
        <v>94.75</v>
      </c>
    </row>
    <row r="40" spans="1:8" x14ac:dyDescent="0.3">
      <c r="A40">
        <v>44706</v>
      </c>
      <c r="B40" t="str">
        <f>VLOOKUP(A40,Dataset!A:S,3,0)</f>
        <v>23-Nov-20</v>
      </c>
      <c r="C40">
        <f>VLOOKUP(A40,Dataset!A:S,6,0)</f>
        <v>9023</v>
      </c>
      <c r="D40" t="str">
        <f>VLOOKUP(A40,Dataset!A:S,10,0)</f>
        <v>Online</v>
      </c>
      <c r="E40" t="str">
        <f>VLOOKUP(A40,Dataset!A:S,11,0)</f>
        <v>Credit Card</v>
      </c>
      <c r="F40" t="str">
        <f>VLOOKUP(A40,Dataset!A:S,12,0)</f>
        <v>Mercurial Vapor 13 Elite FG</v>
      </c>
      <c r="G40" t="str">
        <f>VLOOKUP(A40,Dataset!A:S,14,0)</f>
        <v>Soccer</v>
      </c>
      <c r="H40" s="2">
        <f>VLOOKUP(A40,Dataset!A:S,17,0)</f>
        <v>94.75</v>
      </c>
    </row>
    <row r="41" spans="1:8" x14ac:dyDescent="0.3">
      <c r="A41">
        <v>18133</v>
      </c>
      <c r="B41" t="str">
        <f>VLOOKUP(A41,Dataset!A:S,3,0)</f>
        <v>22-Nov-20</v>
      </c>
      <c r="C41">
        <f>VLOOKUP(A41,Dataset!A:S,6,0)</f>
        <v>11423</v>
      </c>
      <c r="D41" t="str">
        <f>VLOOKUP(A41,Dataset!A:S,10,0)</f>
        <v>Online</v>
      </c>
      <c r="E41" t="str">
        <f>VLOOKUP(A41,Dataset!A:S,11,0)</f>
        <v>Credit Card</v>
      </c>
      <c r="F41" t="str">
        <f>VLOOKUP(A41,Dataset!A:S,12,0)</f>
        <v>Mercurial Vapor 12 Academy Cleats</v>
      </c>
      <c r="G41" t="str">
        <f>VLOOKUP(A41,Dataset!A:S,14,0)</f>
        <v>Soccer</v>
      </c>
      <c r="H41" s="2">
        <f>VLOOKUP(A41,Dataset!A:S,17,0)</f>
        <v>133.37</v>
      </c>
    </row>
    <row r="42" spans="1:8" x14ac:dyDescent="0.3">
      <c r="A42">
        <v>24552</v>
      </c>
      <c r="B42" t="str">
        <f>VLOOKUP(A42,Dataset!A:S,3,0)</f>
        <v>22-Nov-20</v>
      </c>
      <c r="C42">
        <f>VLOOKUP(A42,Dataset!A:S,6,0)</f>
        <v>3275</v>
      </c>
      <c r="D42" t="str">
        <f>VLOOKUP(A42,Dataset!A:S,10,0)</f>
        <v>Online</v>
      </c>
      <c r="E42" t="str">
        <f>VLOOKUP(A42,Dataset!A:S,11,0)</f>
        <v>Credit Card</v>
      </c>
      <c r="F42" t="str">
        <f>VLOOKUP(A42,Dataset!A:S,12,0)</f>
        <v>Mercurial Vapor 12 Academy Cleats</v>
      </c>
      <c r="G42" t="str">
        <f>VLOOKUP(A42,Dataset!A:S,14,0)</f>
        <v>Soccer</v>
      </c>
      <c r="H42" s="2">
        <f>VLOOKUP(A42,Dataset!A:S,17,0)</f>
        <v>133.37</v>
      </c>
    </row>
    <row r="43" spans="1:8" x14ac:dyDescent="0.3">
      <c r="A43">
        <v>75755</v>
      </c>
      <c r="B43" t="str">
        <f>VLOOKUP(A43,Dataset!A:S,3,0)</f>
        <v>19-Nov-20</v>
      </c>
      <c r="C43">
        <f>VLOOKUP(A43,Dataset!A:S,6,0)</f>
        <v>19308</v>
      </c>
      <c r="D43" t="str">
        <f>VLOOKUP(A43,Dataset!A:S,10,0)</f>
        <v>Online</v>
      </c>
      <c r="E43" t="str">
        <f>VLOOKUP(A43,Dataset!A:S,11,0)</f>
        <v>Credit Card</v>
      </c>
      <c r="F43" t="str">
        <f>VLOOKUP(A43,Dataset!A:S,12,0)</f>
        <v xml:space="preserve">Smart watch </v>
      </c>
      <c r="G43" t="str">
        <f>VLOOKUP(A43,Dataset!A:S,14,0)</f>
        <v>Electronics</v>
      </c>
      <c r="H43" s="2">
        <f>VLOOKUP(A43,Dataset!A:S,17,0)</f>
        <v>370</v>
      </c>
    </row>
    <row r="44" spans="1:8" x14ac:dyDescent="0.3">
      <c r="A44">
        <v>75756</v>
      </c>
      <c r="B44" t="str">
        <f>VLOOKUP(A44,Dataset!A:S,3,0)</f>
        <v>18-Nov-20</v>
      </c>
      <c r="C44">
        <f>VLOOKUP(A44,Dataset!A:S,6,0)</f>
        <v>19309</v>
      </c>
      <c r="D44" t="str">
        <f>VLOOKUP(A44,Dataset!A:S,10,0)</f>
        <v>In Store</v>
      </c>
      <c r="E44" t="str">
        <f>VLOOKUP(A44,Dataset!A:S,11,0)</f>
        <v>Credit Card</v>
      </c>
      <c r="F44" t="str">
        <f>VLOOKUP(A44,Dataset!A:S,12,0)</f>
        <v xml:space="preserve">Smart watch </v>
      </c>
      <c r="G44" t="str">
        <f>VLOOKUP(A44,Dataset!A:S,14,0)</f>
        <v>Electronics</v>
      </c>
      <c r="H44" s="2">
        <f>VLOOKUP(A44,Dataset!A:S,17,0)</f>
        <v>370</v>
      </c>
    </row>
    <row r="45" spans="1:8" x14ac:dyDescent="0.3">
      <c r="A45">
        <v>17055</v>
      </c>
      <c r="B45" t="str">
        <f>VLOOKUP(A45,Dataset!A:S,3,0)</f>
        <v>18-Nov-20</v>
      </c>
      <c r="C45">
        <f>VLOOKUP(A45,Dataset!A:S,6,0)</f>
        <v>5456</v>
      </c>
      <c r="D45" t="str">
        <f>VLOOKUP(A45,Dataset!A:S,10,0)</f>
        <v>Online</v>
      </c>
      <c r="E45" t="str">
        <f>VLOOKUP(A45,Dataset!A:S,11,0)</f>
        <v>Credit Card</v>
      </c>
      <c r="F45" t="str">
        <f>VLOOKUP(A45,Dataset!A:S,12,0)</f>
        <v>Mercurial Vapor 13 Elite FG</v>
      </c>
      <c r="G45" t="str">
        <f>VLOOKUP(A45,Dataset!A:S,14,0)</f>
        <v>Soccer</v>
      </c>
      <c r="H45" s="2">
        <f>VLOOKUP(A45,Dataset!A:S,17,0)</f>
        <v>94.75</v>
      </c>
    </row>
    <row r="46" spans="1:8" x14ac:dyDescent="0.3">
      <c r="A46">
        <v>75757</v>
      </c>
      <c r="B46" t="str">
        <f>VLOOKUP(A46,Dataset!A:S,3,0)</f>
        <v>17-Nov-20</v>
      </c>
      <c r="C46">
        <f>VLOOKUP(A46,Dataset!A:S,6,0)</f>
        <v>19310</v>
      </c>
      <c r="D46" t="str">
        <f>VLOOKUP(A46,Dataset!A:S,10,0)</f>
        <v>In Store</v>
      </c>
      <c r="E46" t="str">
        <f>VLOOKUP(A46,Dataset!A:S,11,0)</f>
        <v>Credit Card</v>
      </c>
      <c r="F46" t="str">
        <f>VLOOKUP(A46,Dataset!A:S,12,0)</f>
        <v xml:space="preserve">Smart watch </v>
      </c>
      <c r="G46" t="str">
        <f>VLOOKUP(A46,Dataset!A:S,14,0)</f>
        <v>Electronics</v>
      </c>
      <c r="H46" s="2">
        <f>VLOOKUP(A46,Dataset!A:S,17,0)</f>
        <v>370</v>
      </c>
    </row>
    <row r="47" spans="1:8" x14ac:dyDescent="0.3">
      <c r="A47">
        <v>75913</v>
      </c>
      <c r="B47" t="str">
        <f>VLOOKUP(A47,Dataset!A:S,3,0)</f>
        <v>17-Nov-20</v>
      </c>
      <c r="C47">
        <f>VLOOKUP(A47,Dataset!A:S,6,0)</f>
        <v>19466</v>
      </c>
      <c r="D47" t="str">
        <f>VLOOKUP(A47,Dataset!A:S,10,0)</f>
        <v>Online</v>
      </c>
      <c r="E47" t="str">
        <f>VLOOKUP(A47,Dataset!A:S,11,0)</f>
        <v>Credit Card</v>
      </c>
      <c r="F47" t="str">
        <f>VLOOKUP(A47,Dataset!A:S,12,0)</f>
        <v xml:space="preserve">Smart watch </v>
      </c>
      <c r="G47" t="str">
        <f>VLOOKUP(A47,Dataset!A:S,14,0)</f>
        <v>Electronics</v>
      </c>
      <c r="H47" s="2">
        <f>VLOOKUP(A47,Dataset!A:S,17,0)</f>
        <v>370</v>
      </c>
    </row>
    <row r="48" spans="1:8" x14ac:dyDescent="0.3">
      <c r="A48">
        <v>75758</v>
      </c>
      <c r="B48" t="str">
        <f>VLOOKUP(A48,Dataset!A:S,3,0)</f>
        <v>16-Nov-20</v>
      </c>
      <c r="C48">
        <f>VLOOKUP(A48,Dataset!A:S,6,0)</f>
        <v>19311</v>
      </c>
      <c r="D48" t="str">
        <f>VLOOKUP(A48,Dataset!A:S,10,0)</f>
        <v>Online</v>
      </c>
      <c r="E48" t="str">
        <f>VLOOKUP(A48,Dataset!A:S,11,0)</f>
        <v>Credit Card</v>
      </c>
      <c r="F48" t="str">
        <f>VLOOKUP(A48,Dataset!A:S,12,0)</f>
        <v xml:space="preserve">Smart watch </v>
      </c>
      <c r="G48" t="str">
        <f>VLOOKUP(A48,Dataset!A:S,14,0)</f>
        <v>Electronics</v>
      </c>
      <c r="H48" s="2">
        <f>VLOOKUP(A48,Dataset!A:S,17,0)</f>
        <v>370</v>
      </c>
    </row>
    <row r="49" spans="1:8" x14ac:dyDescent="0.3">
      <c r="A49">
        <v>75759</v>
      </c>
      <c r="B49" t="str">
        <f>VLOOKUP(A49,Dataset!A:S,3,0)</f>
        <v>15-Nov-20</v>
      </c>
      <c r="C49">
        <f>VLOOKUP(A49,Dataset!A:S,6,0)</f>
        <v>19312</v>
      </c>
      <c r="D49" t="str">
        <f>VLOOKUP(A49,Dataset!A:S,10,0)</f>
        <v>Online</v>
      </c>
      <c r="E49" t="str">
        <f>VLOOKUP(A49,Dataset!A:S,11,0)</f>
        <v>Credit Card</v>
      </c>
      <c r="F49" t="str">
        <f>VLOOKUP(A49,Dataset!A:S,12,0)</f>
        <v xml:space="preserve">Smart watch </v>
      </c>
      <c r="G49" t="str">
        <f>VLOOKUP(A49,Dataset!A:S,14,0)</f>
        <v>Electronics</v>
      </c>
      <c r="H49" s="2">
        <f>VLOOKUP(A49,Dataset!A:S,17,0)</f>
        <v>370</v>
      </c>
    </row>
    <row r="50" spans="1:8" x14ac:dyDescent="0.3">
      <c r="A50">
        <v>75760</v>
      </c>
      <c r="B50" t="str">
        <f>VLOOKUP(A50,Dataset!A:S,3,0)</f>
        <v>14-Nov-20</v>
      </c>
      <c r="C50">
        <f>VLOOKUP(A50,Dataset!A:S,6,0)</f>
        <v>19313</v>
      </c>
      <c r="D50" t="str">
        <f>VLOOKUP(A50,Dataset!A:S,10,0)</f>
        <v>In Store</v>
      </c>
      <c r="E50" t="str">
        <f>VLOOKUP(A50,Dataset!A:S,11,0)</f>
        <v>Credit Card</v>
      </c>
      <c r="F50" t="str">
        <f>VLOOKUP(A50,Dataset!A:S,12,0)</f>
        <v xml:space="preserve">Smart watch </v>
      </c>
      <c r="G50" t="str">
        <f>VLOOKUP(A50,Dataset!A:S,14,0)</f>
        <v>Electronics</v>
      </c>
      <c r="H50" s="2">
        <f>VLOOKUP(A50,Dataset!A:S,17,0)</f>
        <v>370</v>
      </c>
    </row>
    <row r="51" spans="1:8" x14ac:dyDescent="0.3">
      <c r="A51">
        <v>70022</v>
      </c>
      <c r="B51" t="str">
        <f>VLOOKUP(A51,Dataset!A:S,3,0)</f>
        <v>14-Nov-20</v>
      </c>
      <c r="C51">
        <f>VLOOKUP(A51,Dataset!A:S,6,0)</f>
        <v>13575</v>
      </c>
      <c r="D51" t="str">
        <f>VLOOKUP(A51,Dataset!A:S,10,0)</f>
        <v>In Store</v>
      </c>
      <c r="E51" t="str">
        <f>VLOOKUP(A51,Dataset!A:S,11,0)</f>
        <v>Cash</v>
      </c>
      <c r="F51" t="str">
        <f>VLOOKUP(A51,Dataset!A:S,12,0)</f>
        <v>Adidas Sport Athletic Pullover Hooded</v>
      </c>
      <c r="G51" t="str">
        <f>VLOOKUP(A51,Dataset!A:S,14,0)</f>
        <v>Apparel</v>
      </c>
      <c r="H51" s="2">
        <f>VLOOKUP(A51,Dataset!A:S,17,0)</f>
        <v>22.74</v>
      </c>
    </row>
    <row r="52" spans="1:8" x14ac:dyDescent="0.3">
      <c r="A52">
        <v>75939</v>
      </c>
      <c r="B52" t="str">
        <f>VLOOKUP(A52,Dataset!A:S,3,0)</f>
        <v>13-Nov-20</v>
      </c>
      <c r="C52">
        <f>VLOOKUP(A52,Dataset!A:S,6,0)</f>
        <v>19492</v>
      </c>
      <c r="D52" t="str">
        <f>VLOOKUP(A52,Dataset!A:S,10,0)</f>
        <v>In Store</v>
      </c>
      <c r="E52" t="str">
        <f>VLOOKUP(A52,Dataset!A:S,11,0)</f>
        <v>Debit Card</v>
      </c>
      <c r="F52" t="str">
        <f>VLOOKUP(A52,Dataset!A:S,12,0)</f>
        <v xml:space="preserve">Smart watch </v>
      </c>
      <c r="G52" t="str">
        <f>VLOOKUP(A52,Dataset!A:S,14,0)</f>
        <v>Electronics</v>
      </c>
      <c r="H52" s="2">
        <f>VLOOKUP(A52,Dataset!A:S,17,0)</f>
        <v>370</v>
      </c>
    </row>
    <row r="53" spans="1:8" x14ac:dyDescent="0.3">
      <c r="A53">
        <v>15369</v>
      </c>
      <c r="B53" t="str">
        <f>VLOOKUP(A53,Dataset!A:S,3,0)</f>
        <v>13-Nov-20</v>
      </c>
      <c r="C53">
        <f>VLOOKUP(A53,Dataset!A:S,6,0)</f>
        <v>9210</v>
      </c>
      <c r="D53" t="str">
        <f>VLOOKUP(A53,Dataset!A:S,10,0)</f>
        <v>In Store</v>
      </c>
      <c r="E53" t="str">
        <f>VLOOKUP(A53,Dataset!A:S,11,0)</f>
        <v>Cash</v>
      </c>
      <c r="F53" t="str">
        <f>VLOOKUP(A53,Dataset!A:S,12,0)</f>
        <v>Mercurial Vapor 12 Academy Cleats</v>
      </c>
      <c r="G53" t="str">
        <f>VLOOKUP(A53,Dataset!A:S,14,0)</f>
        <v>Soccer</v>
      </c>
      <c r="H53" s="2">
        <f>VLOOKUP(A53,Dataset!A:S,17,0)</f>
        <v>133.37</v>
      </c>
    </row>
    <row r="54" spans="1:8" x14ac:dyDescent="0.3">
      <c r="A54">
        <v>75930</v>
      </c>
      <c r="B54" t="str">
        <f>VLOOKUP(A54,Dataset!A:S,3,0)</f>
        <v>13-Nov-20</v>
      </c>
      <c r="C54">
        <f>VLOOKUP(A54,Dataset!A:S,6,0)</f>
        <v>19483</v>
      </c>
      <c r="D54" t="str">
        <f>VLOOKUP(A54,Dataset!A:S,10,0)</f>
        <v>Online</v>
      </c>
      <c r="E54" t="str">
        <f>VLOOKUP(A54,Dataset!A:S,11,0)</f>
        <v>Debit Card</v>
      </c>
      <c r="F54" t="str">
        <f>VLOOKUP(A54,Dataset!A:S,12,0)</f>
        <v xml:space="preserve">Smart watch </v>
      </c>
      <c r="G54" t="str">
        <f>VLOOKUP(A54,Dataset!A:S,14,0)</f>
        <v>Electronics</v>
      </c>
      <c r="H54" s="2">
        <f>VLOOKUP(A54,Dataset!A:S,17,0)</f>
        <v>370</v>
      </c>
    </row>
    <row r="55" spans="1:8" x14ac:dyDescent="0.3">
      <c r="A55">
        <v>75761</v>
      </c>
      <c r="B55" t="str">
        <f>VLOOKUP(A55,Dataset!A:S,3,0)</f>
        <v>13-Nov-20</v>
      </c>
      <c r="C55">
        <f>VLOOKUP(A55,Dataset!A:S,6,0)</f>
        <v>19314</v>
      </c>
      <c r="D55" t="str">
        <f>VLOOKUP(A55,Dataset!A:S,10,0)</f>
        <v>Online</v>
      </c>
      <c r="E55" t="str">
        <f>VLOOKUP(A55,Dataset!A:S,11,0)</f>
        <v>Credit Card</v>
      </c>
      <c r="F55" t="str">
        <f>VLOOKUP(A55,Dataset!A:S,12,0)</f>
        <v xml:space="preserve">Smart watch </v>
      </c>
      <c r="G55" t="str">
        <f>VLOOKUP(A55,Dataset!A:S,14,0)</f>
        <v>Electronics</v>
      </c>
      <c r="H55" s="2">
        <f>VLOOKUP(A55,Dataset!A:S,17,0)</f>
        <v>370</v>
      </c>
    </row>
    <row r="56" spans="1:8" x14ac:dyDescent="0.3">
      <c r="A56">
        <v>75762</v>
      </c>
      <c r="B56" t="str">
        <f>VLOOKUP(A56,Dataset!A:S,3,0)</f>
        <v>12-Nov-20</v>
      </c>
      <c r="C56">
        <f>VLOOKUP(A56,Dataset!A:S,6,0)</f>
        <v>19315</v>
      </c>
      <c r="D56" t="str">
        <f>VLOOKUP(A56,Dataset!A:S,10,0)</f>
        <v>Online</v>
      </c>
      <c r="E56" t="str">
        <f>VLOOKUP(A56,Dataset!A:S,11,0)</f>
        <v>Credit Card</v>
      </c>
      <c r="F56" t="str">
        <f>VLOOKUP(A56,Dataset!A:S,12,0)</f>
        <v xml:space="preserve">Smart watch </v>
      </c>
      <c r="G56" t="str">
        <f>VLOOKUP(A56,Dataset!A:S,14,0)</f>
        <v>Electronics</v>
      </c>
      <c r="H56" s="2">
        <f>VLOOKUP(A56,Dataset!A:S,17,0)</f>
        <v>370</v>
      </c>
    </row>
    <row r="57" spans="1:8" x14ac:dyDescent="0.3">
      <c r="A57">
        <v>75923</v>
      </c>
      <c r="B57" t="str">
        <f>VLOOKUP(A57,Dataset!A:S,3,0)</f>
        <v>12-Nov-20</v>
      </c>
      <c r="C57">
        <f>VLOOKUP(A57,Dataset!A:S,6,0)</f>
        <v>19476</v>
      </c>
      <c r="D57" t="str">
        <f>VLOOKUP(A57,Dataset!A:S,10,0)</f>
        <v>Online</v>
      </c>
      <c r="E57" t="str">
        <f>VLOOKUP(A57,Dataset!A:S,11,0)</f>
        <v>Credit Card</v>
      </c>
      <c r="F57" t="str">
        <f>VLOOKUP(A57,Dataset!A:S,12,0)</f>
        <v xml:space="preserve">Smart watch </v>
      </c>
      <c r="G57" t="str">
        <f>VLOOKUP(A57,Dataset!A:S,14,0)</f>
        <v>Electronics</v>
      </c>
      <c r="H57" s="2">
        <f>VLOOKUP(A57,Dataset!A:S,17,0)</f>
        <v>370</v>
      </c>
    </row>
    <row r="58" spans="1:8" x14ac:dyDescent="0.3">
      <c r="A58">
        <v>75763</v>
      </c>
      <c r="B58" t="str">
        <f>VLOOKUP(A58,Dataset!A:S,3,0)</f>
        <v>11-Nov-20</v>
      </c>
      <c r="C58">
        <f>VLOOKUP(A58,Dataset!A:S,6,0)</f>
        <v>19316</v>
      </c>
      <c r="D58" t="str">
        <f>VLOOKUP(A58,Dataset!A:S,10,0)</f>
        <v>In Store</v>
      </c>
      <c r="E58" t="str">
        <f>VLOOKUP(A58,Dataset!A:S,11,0)</f>
        <v>Cash</v>
      </c>
      <c r="F58" t="str">
        <f>VLOOKUP(A58,Dataset!A:S,12,0)</f>
        <v xml:space="preserve">Smart watch </v>
      </c>
      <c r="G58" t="str">
        <f>VLOOKUP(A58,Dataset!A:S,14,0)</f>
        <v>Electronics</v>
      </c>
      <c r="H58" s="2">
        <f>VLOOKUP(A58,Dataset!A:S,17,0)</f>
        <v>370</v>
      </c>
    </row>
    <row r="59" spans="1:8" x14ac:dyDescent="0.3">
      <c r="A59">
        <v>75764</v>
      </c>
      <c r="B59" t="str">
        <f>VLOOKUP(A59,Dataset!A:S,3,0)</f>
        <v>10-Nov-20</v>
      </c>
      <c r="C59">
        <f>VLOOKUP(A59,Dataset!A:S,6,0)</f>
        <v>19317</v>
      </c>
      <c r="D59" t="str">
        <f>VLOOKUP(A59,Dataset!A:S,10,0)</f>
        <v>Online</v>
      </c>
      <c r="E59" t="str">
        <f>VLOOKUP(A59,Dataset!A:S,11,0)</f>
        <v>Credit Card</v>
      </c>
      <c r="F59" t="str">
        <f>VLOOKUP(A59,Dataset!A:S,12,0)</f>
        <v xml:space="preserve">Smart watch </v>
      </c>
      <c r="G59" t="str">
        <f>VLOOKUP(A59,Dataset!A:S,14,0)</f>
        <v>Electronics</v>
      </c>
      <c r="H59" s="2">
        <f>VLOOKUP(A59,Dataset!A:S,17,0)</f>
        <v>370</v>
      </c>
    </row>
    <row r="60" spans="1:8" x14ac:dyDescent="0.3">
      <c r="A60">
        <v>30658</v>
      </c>
      <c r="B60" t="str">
        <f>VLOOKUP(A60,Dataset!A:S,3,0)</f>
        <v>08-Nov-20</v>
      </c>
      <c r="C60">
        <f>VLOOKUP(A60,Dataset!A:S,6,0)</f>
        <v>10790</v>
      </c>
      <c r="D60" t="str">
        <f>VLOOKUP(A60,Dataset!A:S,10,0)</f>
        <v>Online</v>
      </c>
      <c r="E60" t="str">
        <f>VLOOKUP(A60,Dataset!A:S,11,0)</f>
        <v>Credit Card</v>
      </c>
      <c r="F60" t="str">
        <f>VLOOKUP(A60,Dataset!A:S,12,0)</f>
        <v>Mercurial Vapor 12 Academy Cleats</v>
      </c>
      <c r="G60" t="str">
        <f>VLOOKUP(A60,Dataset!A:S,14,0)</f>
        <v>Soccer</v>
      </c>
      <c r="H60" s="2">
        <f>VLOOKUP(A60,Dataset!A:S,17,0)</f>
        <v>133.37</v>
      </c>
    </row>
    <row r="61" spans="1:8" x14ac:dyDescent="0.3">
      <c r="A61">
        <v>12845</v>
      </c>
      <c r="B61" t="str">
        <f>VLOOKUP(A61,Dataset!A:S,3,0)</f>
        <v>07-Nov-20</v>
      </c>
      <c r="C61">
        <f>VLOOKUP(A61,Dataset!A:S,6,0)</f>
        <v>7576</v>
      </c>
      <c r="D61" t="str">
        <f>VLOOKUP(A61,Dataset!A:S,10,0)</f>
        <v>Online</v>
      </c>
      <c r="E61" t="str">
        <f>VLOOKUP(A61,Dataset!A:S,11,0)</f>
        <v>Credit Card</v>
      </c>
      <c r="F61" t="str">
        <f>VLOOKUP(A61,Dataset!A:S,12,0)</f>
        <v>Mercurial Vapor 12 Academy Cleats</v>
      </c>
      <c r="G61" t="str">
        <f>VLOOKUP(A61,Dataset!A:S,14,0)</f>
        <v>Soccer</v>
      </c>
      <c r="H61" s="2">
        <f>VLOOKUP(A61,Dataset!A:S,17,0)</f>
        <v>133.37</v>
      </c>
    </row>
    <row r="62" spans="1:8" x14ac:dyDescent="0.3">
      <c r="A62">
        <v>17071</v>
      </c>
      <c r="B62" t="str">
        <f>VLOOKUP(A62,Dataset!A:S,3,0)</f>
        <v>07-Nov-20</v>
      </c>
      <c r="C62">
        <f>VLOOKUP(A62,Dataset!A:S,6,0)</f>
        <v>12221</v>
      </c>
      <c r="D62" t="str">
        <f>VLOOKUP(A62,Dataset!A:S,10,0)</f>
        <v>Online</v>
      </c>
      <c r="E62" t="str">
        <f>VLOOKUP(A62,Dataset!A:S,11,0)</f>
        <v>Credit Card</v>
      </c>
      <c r="F62" t="str">
        <f>VLOOKUP(A62,Dataset!A:S,12,0)</f>
        <v>Women's Ignite Slide</v>
      </c>
      <c r="G62" t="str">
        <f>VLOOKUP(A62,Dataset!A:S,14,0)</f>
        <v>Apparel</v>
      </c>
      <c r="H62" s="2">
        <f>VLOOKUP(A62,Dataset!A:S,17,0)</f>
        <v>740</v>
      </c>
    </row>
    <row r="63" spans="1:8" x14ac:dyDescent="0.3">
      <c r="A63">
        <v>75911</v>
      </c>
      <c r="B63" t="str">
        <f>VLOOKUP(A63,Dataset!A:S,3,0)</f>
        <v>07-Nov-20</v>
      </c>
      <c r="C63">
        <f>VLOOKUP(A63,Dataset!A:S,6,0)</f>
        <v>19464</v>
      </c>
      <c r="D63" t="str">
        <f>VLOOKUP(A63,Dataset!A:S,10,0)</f>
        <v>Online</v>
      </c>
      <c r="E63" t="str">
        <f>VLOOKUP(A63,Dataset!A:S,11,0)</f>
        <v>Debit Card</v>
      </c>
      <c r="F63" t="str">
        <f>VLOOKUP(A63,Dataset!A:S,12,0)</f>
        <v xml:space="preserve">Smart watch </v>
      </c>
      <c r="G63" t="str">
        <f>VLOOKUP(A63,Dataset!A:S,14,0)</f>
        <v>Electronics</v>
      </c>
      <c r="H63" s="2">
        <f>VLOOKUP(A63,Dataset!A:S,17,0)</f>
        <v>370</v>
      </c>
    </row>
    <row r="64" spans="1:8" x14ac:dyDescent="0.3">
      <c r="A64">
        <v>21267</v>
      </c>
      <c r="B64" t="str">
        <f>VLOOKUP(A64,Dataset!A:S,3,0)</f>
        <v>07-Nov-20</v>
      </c>
      <c r="C64">
        <f>VLOOKUP(A64,Dataset!A:S,6,0)</f>
        <v>5582</v>
      </c>
      <c r="D64" t="str">
        <f>VLOOKUP(A64,Dataset!A:S,10,0)</f>
        <v>Online</v>
      </c>
      <c r="E64" t="str">
        <f>VLOOKUP(A64,Dataset!A:S,11,0)</f>
        <v>Credit Card</v>
      </c>
      <c r="F64" t="str">
        <f>VLOOKUP(A64,Dataset!A:S,12,0)</f>
        <v>Mercurial Vapor 12 Academy Cleats</v>
      </c>
      <c r="G64" t="str">
        <f>VLOOKUP(A64,Dataset!A:S,14,0)</f>
        <v>Soccer</v>
      </c>
      <c r="H64" s="2">
        <f>VLOOKUP(A64,Dataset!A:S,17,0)</f>
        <v>133.37</v>
      </c>
    </row>
    <row r="65" spans="1:8" x14ac:dyDescent="0.3">
      <c r="A65">
        <v>21192</v>
      </c>
      <c r="B65" t="str">
        <f>VLOOKUP(A65,Dataset!A:S,3,0)</f>
        <v>06-Nov-20</v>
      </c>
      <c r="C65">
        <f>VLOOKUP(A65,Dataset!A:S,6,0)</f>
        <v>8992</v>
      </c>
      <c r="D65" t="str">
        <f>VLOOKUP(A65,Dataset!A:S,10,0)</f>
        <v>In Store</v>
      </c>
      <c r="E65" t="str">
        <f>VLOOKUP(A65,Dataset!A:S,11,0)</f>
        <v>Debit Card</v>
      </c>
      <c r="F65" t="str">
        <f>VLOOKUP(A65,Dataset!A:S,12,0)</f>
        <v>Mercurial Vapor 13 Elite FG</v>
      </c>
      <c r="G65" t="str">
        <f>VLOOKUP(A65,Dataset!A:S,14,0)</f>
        <v>Soccer</v>
      </c>
      <c r="H65" s="2">
        <f>VLOOKUP(A65,Dataset!A:S,17,0)</f>
        <v>473.75</v>
      </c>
    </row>
    <row r="66" spans="1:8" x14ac:dyDescent="0.3">
      <c r="A66">
        <v>14544</v>
      </c>
      <c r="B66" t="str">
        <f>VLOOKUP(A66,Dataset!A:S,3,0)</f>
        <v>01-Nov-20</v>
      </c>
      <c r="C66">
        <f>VLOOKUP(A66,Dataset!A:S,6,0)</f>
        <v>4727</v>
      </c>
      <c r="D66" t="str">
        <f>VLOOKUP(A66,Dataset!A:S,10,0)</f>
        <v>Online</v>
      </c>
      <c r="E66" t="str">
        <f>VLOOKUP(A66,Dataset!A:S,11,0)</f>
        <v>Credit Card</v>
      </c>
      <c r="F66" t="str">
        <f>VLOOKUP(A66,Dataset!A:S,12,0)</f>
        <v>Mercurial Vapor 13 Elite FG</v>
      </c>
      <c r="G66" t="str">
        <f>VLOOKUP(A66,Dataset!A:S,14,0)</f>
        <v>Soccer</v>
      </c>
      <c r="H66" s="2">
        <f>VLOOKUP(A66,Dataset!A:S,17,0)</f>
        <v>473.75</v>
      </c>
    </row>
    <row r="67" spans="1:8" x14ac:dyDescent="0.3">
      <c r="A67">
        <v>20365</v>
      </c>
      <c r="B67" t="str">
        <f>VLOOKUP(A67,Dataset!A:S,3,0)</f>
        <v>25-Oct-20</v>
      </c>
      <c r="C67">
        <f>VLOOKUP(A67,Dataset!A:S,6,0)</f>
        <v>8011</v>
      </c>
      <c r="D67" t="str">
        <f>VLOOKUP(A67,Dataset!A:S,10,0)</f>
        <v>Online</v>
      </c>
      <c r="E67" t="str">
        <f>VLOOKUP(A67,Dataset!A:S,11,0)</f>
        <v>Credit Card</v>
      </c>
      <c r="F67" t="str">
        <f>VLOOKUP(A67,Dataset!A:S,12,0)</f>
        <v>Dri-FIT Victory Golf Polo</v>
      </c>
      <c r="G67" t="str">
        <f>VLOOKUP(A67,Dataset!A:S,14,0)</f>
        <v>Apparel</v>
      </c>
      <c r="H67" s="2">
        <f>VLOOKUP(A67,Dataset!A:S,17,0)</f>
        <v>130</v>
      </c>
    </row>
    <row r="68" spans="1:8" x14ac:dyDescent="0.3">
      <c r="A68">
        <v>22224</v>
      </c>
      <c r="B68" t="str">
        <f>VLOOKUP(A68,Dataset!A:S,3,0)</f>
        <v>22-Oct-20</v>
      </c>
      <c r="C68">
        <f>VLOOKUP(A68,Dataset!A:S,6,0)</f>
        <v>1098</v>
      </c>
      <c r="D68" t="str">
        <f>VLOOKUP(A68,Dataset!A:S,10,0)</f>
        <v>Online</v>
      </c>
      <c r="E68" t="str">
        <f>VLOOKUP(A68,Dataset!A:S,11,0)</f>
        <v>Credit Card</v>
      </c>
      <c r="F68" t="str">
        <f>VLOOKUP(A68,Dataset!A:S,12,0)</f>
        <v>Mercurial Vapor 12 Academy Cleats</v>
      </c>
      <c r="G68" t="str">
        <f>VLOOKUP(A68,Dataset!A:S,14,0)</f>
        <v>Soccer</v>
      </c>
      <c r="H68" s="2">
        <f>VLOOKUP(A68,Dataset!A:S,17,0)</f>
        <v>133.37</v>
      </c>
    </row>
    <row r="69" spans="1:8" x14ac:dyDescent="0.3">
      <c r="A69">
        <v>19590</v>
      </c>
      <c r="B69" t="str">
        <f>VLOOKUP(A69,Dataset!A:S,3,0)</f>
        <v>17-Oct-20</v>
      </c>
      <c r="C69">
        <f>VLOOKUP(A69,Dataset!A:S,6,0)</f>
        <v>7518</v>
      </c>
      <c r="D69" t="str">
        <f>VLOOKUP(A69,Dataset!A:S,10,0)</f>
        <v>Online</v>
      </c>
      <c r="E69" t="str">
        <f>VLOOKUP(A69,Dataset!A:S,11,0)</f>
        <v>Credit Card</v>
      </c>
      <c r="F69" t="str">
        <f>VLOOKUP(A69,Dataset!A:S,12,0)</f>
        <v>Men's F10 TRX FG</v>
      </c>
      <c r="G69" t="str">
        <f>VLOOKUP(A69,Dataset!A:S,14,0)</f>
        <v>Soccer</v>
      </c>
      <c r="H69" s="2">
        <f>VLOOKUP(A69,Dataset!A:S,17,0)</f>
        <v>473.75</v>
      </c>
    </row>
    <row r="70" spans="1:8" x14ac:dyDescent="0.3">
      <c r="A70">
        <v>23706</v>
      </c>
      <c r="B70" t="str">
        <f>VLOOKUP(A70,Dataset!A:S,3,0)</f>
        <v>11-Oct-20</v>
      </c>
      <c r="C70">
        <f>VLOOKUP(A70,Dataset!A:S,6,0)</f>
        <v>1763</v>
      </c>
      <c r="D70" t="str">
        <f>VLOOKUP(A70,Dataset!A:S,10,0)</f>
        <v>Online</v>
      </c>
      <c r="E70" t="str">
        <f>VLOOKUP(A70,Dataset!A:S,11,0)</f>
        <v>Credit Card</v>
      </c>
      <c r="F70" t="str">
        <f>VLOOKUP(A70,Dataset!A:S,12,0)</f>
        <v>Mercurial Vapor 13 Elite FG</v>
      </c>
      <c r="G70" t="str">
        <f>VLOOKUP(A70,Dataset!A:S,14,0)</f>
        <v>Soccer</v>
      </c>
      <c r="H70" s="2">
        <f>VLOOKUP(A70,Dataset!A:S,17,0)</f>
        <v>94.75</v>
      </c>
    </row>
    <row r="71" spans="1:8" x14ac:dyDescent="0.3">
      <c r="A71">
        <v>11936</v>
      </c>
      <c r="B71" t="str">
        <f>VLOOKUP(A71,Dataset!A:S,3,0)</f>
        <v>08-Oct-20</v>
      </c>
      <c r="C71">
        <f>VLOOKUP(A71,Dataset!A:S,6,0)</f>
        <v>724</v>
      </c>
      <c r="D71" t="str">
        <f>VLOOKUP(A71,Dataset!A:S,10,0)</f>
        <v>Online</v>
      </c>
      <c r="E71" t="str">
        <f>VLOOKUP(A71,Dataset!A:S,11,0)</f>
        <v>Credit Card</v>
      </c>
      <c r="F71" t="str">
        <f>VLOOKUP(A71,Dataset!A:S,12,0)</f>
        <v>Dri-FIT Victory Golf Polo</v>
      </c>
      <c r="G71" t="str">
        <f>VLOOKUP(A71,Dataset!A:S,14,0)</f>
        <v>Apparel</v>
      </c>
      <c r="H71" s="2">
        <f>VLOOKUP(A71,Dataset!A:S,17,0)</f>
        <v>260</v>
      </c>
    </row>
    <row r="72" spans="1:8" x14ac:dyDescent="0.3">
      <c r="A72">
        <v>21309</v>
      </c>
      <c r="B72" t="str">
        <f>VLOOKUP(A72,Dataset!A:S,3,0)</f>
        <v>08-Oct-20</v>
      </c>
      <c r="C72">
        <f>VLOOKUP(A72,Dataset!A:S,6,0)</f>
        <v>11801</v>
      </c>
      <c r="D72" t="str">
        <f>VLOOKUP(A72,Dataset!A:S,10,0)</f>
        <v>Online</v>
      </c>
      <c r="E72" t="str">
        <f>VLOOKUP(A72,Dataset!A:S,11,0)</f>
        <v>Credit Card</v>
      </c>
      <c r="F72" t="str">
        <f>VLOOKUP(A72,Dataset!A:S,12,0)</f>
        <v>Mercurial Vapor 12 Academy Cleats</v>
      </c>
      <c r="G72" t="str">
        <f>VLOOKUP(A72,Dataset!A:S,14,0)</f>
        <v>Soccer</v>
      </c>
      <c r="H72" s="2">
        <f>VLOOKUP(A72,Dataset!A:S,17,0)</f>
        <v>133.37</v>
      </c>
    </row>
    <row r="73" spans="1:8" x14ac:dyDescent="0.3">
      <c r="A73">
        <v>23267</v>
      </c>
      <c r="B73" t="str">
        <f>VLOOKUP(A73,Dataset!A:S,3,0)</f>
        <v>06-Oct-20</v>
      </c>
      <c r="C73">
        <f>VLOOKUP(A73,Dataset!A:S,6,0)</f>
        <v>6156</v>
      </c>
      <c r="D73" t="str">
        <f>VLOOKUP(A73,Dataset!A:S,10,0)</f>
        <v>Online</v>
      </c>
      <c r="E73" t="str">
        <f>VLOOKUP(A73,Dataset!A:S,11,0)</f>
        <v>Credit Card</v>
      </c>
      <c r="F73" t="str">
        <f>VLOOKUP(A73,Dataset!A:S,12,0)</f>
        <v>Mercurial Vapor 12 Academy Cleats</v>
      </c>
      <c r="G73" t="str">
        <f>VLOOKUP(A73,Dataset!A:S,14,0)</f>
        <v>Soccer</v>
      </c>
      <c r="H73" s="2">
        <f>VLOOKUP(A73,Dataset!A:S,17,0)</f>
        <v>133.37</v>
      </c>
    </row>
    <row r="74" spans="1:8" x14ac:dyDescent="0.3">
      <c r="A74">
        <v>18108</v>
      </c>
      <c r="B74" t="str">
        <f>VLOOKUP(A74,Dataset!A:S,3,0)</f>
        <v>27-Sep-20</v>
      </c>
      <c r="C74">
        <f>VLOOKUP(A74,Dataset!A:S,6,0)</f>
        <v>650</v>
      </c>
      <c r="D74" t="str">
        <f>VLOOKUP(A74,Dataset!A:S,10,0)</f>
        <v>Online</v>
      </c>
      <c r="E74" t="str">
        <f>VLOOKUP(A74,Dataset!A:S,11,0)</f>
        <v>Credit Card</v>
      </c>
      <c r="F74" t="str">
        <f>VLOOKUP(A74,Dataset!A:S,12,0)</f>
        <v>Mercurial Vapor 13 Elite FG</v>
      </c>
      <c r="G74" t="str">
        <f>VLOOKUP(A74,Dataset!A:S,14,0)</f>
        <v>Soccer</v>
      </c>
      <c r="H74" s="2">
        <f>VLOOKUP(A74,Dataset!A:S,17,0)</f>
        <v>284.25</v>
      </c>
    </row>
    <row r="75" spans="1:8" x14ac:dyDescent="0.3">
      <c r="A75">
        <v>75779</v>
      </c>
      <c r="B75" t="str">
        <f>VLOOKUP(A75,Dataset!A:S,3,0)</f>
        <v>23-Sep-20</v>
      </c>
      <c r="C75">
        <f>VLOOKUP(A75,Dataset!A:S,6,0)</f>
        <v>19332</v>
      </c>
      <c r="D75" t="str">
        <f>VLOOKUP(A75,Dataset!A:S,10,0)</f>
        <v>In Store</v>
      </c>
      <c r="E75" t="str">
        <f>VLOOKUP(A75,Dataset!A:S,11,0)</f>
        <v>Credit Card</v>
      </c>
      <c r="F75" t="str">
        <f>VLOOKUP(A75,Dataset!A:S,12,0)</f>
        <v xml:space="preserve">Smart watch </v>
      </c>
      <c r="G75" t="str">
        <f>VLOOKUP(A75,Dataset!A:S,14,0)</f>
        <v>Electronics</v>
      </c>
      <c r="H75" s="2">
        <f>VLOOKUP(A75,Dataset!A:S,17,0)</f>
        <v>370</v>
      </c>
    </row>
    <row r="76" spans="1:8" x14ac:dyDescent="0.3">
      <c r="A76">
        <v>18793</v>
      </c>
      <c r="B76" t="str">
        <f>VLOOKUP(A76,Dataset!A:S,3,0)</f>
        <v>22-Sep-20</v>
      </c>
      <c r="C76">
        <f>VLOOKUP(A76,Dataset!A:S,6,0)</f>
        <v>8422</v>
      </c>
      <c r="D76" t="str">
        <f>VLOOKUP(A76,Dataset!A:S,10,0)</f>
        <v>In Store</v>
      </c>
      <c r="E76" t="str">
        <f>VLOOKUP(A76,Dataset!A:S,11,0)</f>
        <v>Credit Card</v>
      </c>
      <c r="F76" t="str">
        <f>VLOOKUP(A76,Dataset!A:S,12,0)</f>
        <v>Mens HeatGear Armour Compression Mock</v>
      </c>
      <c r="G76" t="str">
        <f>VLOOKUP(A76,Dataset!A:S,14,0)</f>
        <v>Apparel</v>
      </c>
      <c r="H76" s="2">
        <f>VLOOKUP(A76,Dataset!A:S,17,0)</f>
        <v>27.54</v>
      </c>
    </row>
    <row r="77" spans="1:8" x14ac:dyDescent="0.3">
      <c r="A77">
        <v>75780</v>
      </c>
      <c r="B77" t="str">
        <f>VLOOKUP(A77,Dataset!A:S,3,0)</f>
        <v>22-Sep-20</v>
      </c>
      <c r="C77">
        <f>VLOOKUP(A77,Dataset!A:S,6,0)</f>
        <v>19333</v>
      </c>
      <c r="D77" t="str">
        <f>VLOOKUP(A77,Dataset!A:S,10,0)</f>
        <v>Online</v>
      </c>
      <c r="E77" t="str">
        <f>VLOOKUP(A77,Dataset!A:S,11,0)</f>
        <v>Credit Card</v>
      </c>
      <c r="F77" t="str">
        <f>VLOOKUP(A77,Dataset!A:S,12,0)</f>
        <v xml:space="preserve">Smart watch </v>
      </c>
      <c r="G77" t="str">
        <f>VLOOKUP(A77,Dataset!A:S,14,0)</f>
        <v>Electronics</v>
      </c>
      <c r="H77" s="2">
        <f>VLOOKUP(A77,Dataset!A:S,17,0)</f>
        <v>370</v>
      </c>
    </row>
    <row r="78" spans="1:8" x14ac:dyDescent="0.3">
      <c r="A78">
        <v>19702</v>
      </c>
      <c r="B78" t="str">
        <f>VLOOKUP(A78,Dataset!A:S,3,0)</f>
        <v>22-Sep-20</v>
      </c>
      <c r="C78">
        <f>VLOOKUP(A78,Dataset!A:S,6,0)</f>
        <v>4896</v>
      </c>
      <c r="D78" t="str">
        <f>VLOOKUP(A78,Dataset!A:S,10,0)</f>
        <v>Online</v>
      </c>
      <c r="E78" t="str">
        <f>VLOOKUP(A78,Dataset!A:S,11,0)</f>
        <v>Credit Card</v>
      </c>
      <c r="F78" t="str">
        <f>VLOOKUP(A78,Dataset!A:S,12,0)</f>
        <v>Air Zoom Pegasus 37</v>
      </c>
      <c r="G78" t="str">
        <f>VLOOKUP(A78,Dataset!A:S,14,0)</f>
        <v>Apparel</v>
      </c>
      <c r="H78" s="2">
        <f>VLOOKUP(A78,Dataset!A:S,17,0)</f>
        <v>340</v>
      </c>
    </row>
    <row r="79" spans="1:8" x14ac:dyDescent="0.3">
      <c r="A79">
        <v>22297</v>
      </c>
      <c r="B79" t="str">
        <f>VLOOKUP(A79,Dataset!A:S,3,0)</f>
        <v>22-Sep-20</v>
      </c>
      <c r="C79">
        <f>VLOOKUP(A79,Dataset!A:S,6,0)</f>
        <v>8</v>
      </c>
      <c r="D79" t="str">
        <f>VLOOKUP(A79,Dataset!A:S,10,0)</f>
        <v>Online</v>
      </c>
      <c r="E79" t="str">
        <f>VLOOKUP(A79,Dataset!A:S,11,0)</f>
        <v>Credit Card</v>
      </c>
      <c r="F79" t="str">
        <f>VLOOKUP(A79,Dataset!A:S,12,0)</f>
        <v>Mercurial Vapor 13 Elite FG</v>
      </c>
      <c r="G79" t="str">
        <f>VLOOKUP(A79,Dataset!A:S,14,0)</f>
        <v>Soccer</v>
      </c>
      <c r="H79" s="2">
        <f>VLOOKUP(A79,Dataset!A:S,17,0)</f>
        <v>94.75</v>
      </c>
    </row>
    <row r="80" spans="1:8" x14ac:dyDescent="0.3">
      <c r="A80">
        <v>75781</v>
      </c>
      <c r="B80" t="str">
        <f>VLOOKUP(A80,Dataset!A:S,3,0)</f>
        <v>21-Sep-20</v>
      </c>
      <c r="C80">
        <f>VLOOKUP(A80,Dataset!A:S,6,0)</f>
        <v>19334</v>
      </c>
      <c r="D80" t="str">
        <f>VLOOKUP(A80,Dataset!A:S,10,0)</f>
        <v>In Store</v>
      </c>
      <c r="E80" t="str">
        <f>VLOOKUP(A80,Dataset!A:S,11,0)</f>
        <v>Credit Card</v>
      </c>
      <c r="F80" t="str">
        <f>VLOOKUP(A80,Dataset!A:S,12,0)</f>
        <v xml:space="preserve">Smart watch </v>
      </c>
      <c r="G80" t="str">
        <f>VLOOKUP(A80,Dataset!A:S,14,0)</f>
        <v>Electronics</v>
      </c>
      <c r="H80" s="2">
        <f>VLOOKUP(A80,Dataset!A:S,17,0)</f>
        <v>370</v>
      </c>
    </row>
    <row r="81" spans="1:8" x14ac:dyDescent="0.3">
      <c r="A81">
        <v>75927</v>
      </c>
      <c r="B81" t="str">
        <f>VLOOKUP(A81,Dataset!A:S,3,0)</f>
        <v>21-Sep-20</v>
      </c>
      <c r="C81">
        <f>VLOOKUP(A81,Dataset!A:S,6,0)</f>
        <v>19480</v>
      </c>
      <c r="D81" t="str">
        <f>VLOOKUP(A81,Dataset!A:S,10,0)</f>
        <v>Online</v>
      </c>
      <c r="E81" t="str">
        <f>VLOOKUP(A81,Dataset!A:S,11,0)</f>
        <v>Credit Card</v>
      </c>
      <c r="F81" t="str">
        <f>VLOOKUP(A81,Dataset!A:S,12,0)</f>
        <v xml:space="preserve">Smart watch </v>
      </c>
      <c r="G81" t="str">
        <f>VLOOKUP(A81,Dataset!A:S,14,0)</f>
        <v>Electronics</v>
      </c>
      <c r="H81" s="2">
        <f>VLOOKUP(A81,Dataset!A:S,17,0)</f>
        <v>370</v>
      </c>
    </row>
    <row r="82" spans="1:8" x14ac:dyDescent="0.3">
      <c r="A82">
        <v>89073</v>
      </c>
      <c r="B82" t="str">
        <f>VLOOKUP(A82,Dataset!A:S,3,0)</f>
        <v>16-Jan-21</v>
      </c>
      <c r="C82">
        <f>VLOOKUP(A82,Dataset!A:S,6,0)</f>
        <v>12112</v>
      </c>
      <c r="D82" t="str">
        <f>VLOOKUP(A82,Dataset!A:S,10,0)</f>
        <v>Online</v>
      </c>
      <c r="E82" t="str">
        <f>VLOOKUP(A82,Dataset!A:S,11,0)</f>
        <v>Credit Card</v>
      </c>
      <c r="F82" t="str">
        <f>VLOOKUP(A82,Dataset!A:S,12,0)</f>
        <v>Mercurial Vapor 13 Elite FG</v>
      </c>
      <c r="G82" t="str">
        <f>VLOOKUP(A82,Dataset!A:S,14,0)</f>
        <v>Soccer</v>
      </c>
      <c r="H82" s="2">
        <f>VLOOKUP(A82,Dataset!A:S,17,0)</f>
        <v>379</v>
      </c>
    </row>
    <row r="83" spans="1:8" x14ac:dyDescent="0.3">
      <c r="A83">
        <v>98417</v>
      </c>
      <c r="B83" t="str">
        <f>VLOOKUP(A83,Dataset!A:S,3,0)</f>
        <v>10-Jan-21</v>
      </c>
      <c r="C83">
        <f>VLOOKUP(A83,Dataset!A:S,6,0)</f>
        <v>12199</v>
      </c>
      <c r="D83" t="str">
        <f>VLOOKUP(A83,Dataset!A:S,10,0)</f>
        <v>Online</v>
      </c>
      <c r="E83" t="str">
        <f>VLOOKUP(A83,Dataset!A:S,11,0)</f>
        <v>Credit Card</v>
      </c>
      <c r="F83" t="str">
        <f>VLOOKUP(A83,Dataset!A:S,12,0)</f>
        <v>Mercurial Vapor 13 Elite FG</v>
      </c>
      <c r="G83" t="str">
        <f>VLOOKUP(A83,Dataset!A:S,14,0)</f>
        <v>Soccer</v>
      </c>
      <c r="H83" s="2">
        <f>VLOOKUP(A83,Dataset!A:S,17,0)</f>
        <v>284.25</v>
      </c>
    </row>
    <row r="84" spans="1:8" x14ac:dyDescent="0.3">
      <c r="A84">
        <v>85217</v>
      </c>
      <c r="B84" t="str">
        <f>VLOOKUP(A84,Dataset!A:S,3,0)</f>
        <v>10-Jan-21</v>
      </c>
      <c r="C84">
        <f>VLOOKUP(A84,Dataset!A:S,6,0)</f>
        <v>12008</v>
      </c>
      <c r="D84" t="str">
        <f>VLOOKUP(A84,Dataset!A:S,10,0)</f>
        <v>Online</v>
      </c>
      <c r="E84" t="str">
        <f>VLOOKUP(A84,Dataset!A:S,11,0)</f>
        <v>Credit Card</v>
      </c>
      <c r="F84" t="str">
        <f>VLOOKUP(A84,Dataset!A:S,12,0)</f>
        <v>Mercurial Vapor 13 Elite FG</v>
      </c>
      <c r="G84" t="str">
        <f>VLOOKUP(A84,Dataset!A:S,14,0)</f>
        <v>Soccer</v>
      </c>
      <c r="H84" s="2">
        <f>VLOOKUP(A84,Dataset!A:S,17,0)</f>
        <v>94.75</v>
      </c>
    </row>
    <row r="85" spans="1:8" x14ac:dyDescent="0.3">
      <c r="A85">
        <v>91623</v>
      </c>
      <c r="B85" t="str">
        <f>VLOOKUP(A85,Dataset!A:S,3,0)</f>
        <v>10-Jan-21</v>
      </c>
      <c r="C85">
        <f>VLOOKUP(A85,Dataset!A:S,6,0)</f>
        <v>12059</v>
      </c>
      <c r="D85" t="str">
        <f>VLOOKUP(A85,Dataset!A:S,10,0)</f>
        <v>Online</v>
      </c>
      <c r="E85" t="str">
        <f>VLOOKUP(A85,Dataset!A:S,11,0)</f>
        <v>Credit Card</v>
      </c>
      <c r="F85" t="str">
        <f>VLOOKUP(A85,Dataset!A:S,12,0)</f>
        <v>Mercurial Vapor 12 Academy Cleats</v>
      </c>
      <c r="G85" t="str">
        <f>VLOOKUP(A85,Dataset!A:S,14,0)</f>
        <v>Soccer</v>
      </c>
      <c r="H85" s="2">
        <f>VLOOKUP(A85,Dataset!A:S,17,0)</f>
        <v>133.37</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1B97-D2F9-45B7-A615-7FA01435C6A5}">
  <dimension ref="Q3"/>
  <sheetViews>
    <sheetView showGridLines="0" topLeftCell="M1" zoomScale="82" zoomScaleNormal="65" workbookViewId="0">
      <selection activeCell="V49" sqref="V49"/>
    </sheetView>
  </sheetViews>
  <sheetFormatPr defaultRowHeight="14" x14ac:dyDescent="0.3"/>
  <cols>
    <col min="1" max="16384" width="8.6640625" style="16"/>
  </cols>
  <sheetData>
    <row r="3" spans="17:17" x14ac:dyDescent="0.3">
      <c r="Q3" s="16" t="s">
        <v>1126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284D-3BA3-45A1-817D-C6E3A6D1EB81}">
  <dimension ref="A1"/>
  <sheetViews>
    <sheetView showGridLines="0" workbookViewId="0">
      <selection activeCell="F8" sqref="F4:F8"/>
    </sheetView>
  </sheetViews>
  <sheetFormatPr defaultRowHeight="1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 T</vt:lpstr>
      <vt:lpstr>KPI</vt:lpstr>
      <vt:lpstr>order details</vt:lpstr>
      <vt:lpstr>Interactive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2021-10-05T21:15:24Z</dcterms:created>
  <dcterms:modified xsi:type="dcterms:W3CDTF">2025-01-19T23:14:40Z</dcterms:modified>
</cp:coreProperties>
</file>