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C4341B88-5AF9-499C-B1B8-6D6BFD4514D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putData" sheetId="1" r:id="rId1"/>
    <sheet name="Throughput" sheetId="3" r:id="rId2"/>
    <sheet name="Overview" sheetId="6" r:id="rId3"/>
    <sheet name="LOC" sheetId="5" r:id="rId4"/>
    <sheet name="CalcThroughput" sheetId="2" r:id="rId5"/>
    <sheet name="CalcLOC" sheetId="4" r:id="rId6"/>
    <sheet name="k-means_HID" sheetId="12" state="hidden" r:id="rId7"/>
    <sheet name="k-means_HID1" sheetId="13" state="hidden" r:id="rId8"/>
    <sheet name="k-means_HID2" sheetId="14" state="hidden" r:id="rId9"/>
    <sheet name="k-means_HID3" sheetId="15" state="hidden" r:id="rId10"/>
    <sheet name="k-means_HID4" sheetId="16" state="hidden" r:id="rId11"/>
    <sheet name="k-means_HID5" sheetId="17" state="hidden" r:id="rId12"/>
    <sheet name="k-means_HID6" sheetId="18" state="hidden" r:id="rId13"/>
    <sheet name="k-means_HID7" sheetId="19" state="hidden" r:id="rId14"/>
    <sheet name="k-means_HID8" sheetId="20" state="hidden" r:id="rId15"/>
    <sheet name="k-means_HID9" sheetId="21" state="hidden" r:id="rId16"/>
    <sheet name="calc distribution" sheetId="9" r:id="rId17"/>
    <sheet name="Sheet2" sheetId="25" r:id="rId18"/>
  </sheets>
  <externalReferences>
    <externalReference r:id="rId19"/>
    <externalReference r:id="rId20"/>
  </externalReferences>
  <definedNames>
    <definedName name="_xlnm._FilterDatabase" localSheetId="0" hidden="1">InputData!$A$1:$E$1</definedName>
    <definedName name="_xlnm._FilterDatabase" localSheetId="17" hidden="1">Sheet2!$A$1:$E$53</definedName>
    <definedName name="ALPHA" localSheetId="5">CalcLOC!$D$15</definedName>
    <definedName name="Am">#REF!</definedName>
    <definedName name="Anfangsbestand">'[1]Calc. Throughput Diagram'!$H$2</definedName>
    <definedName name="Anzahl_RM">#REF!</definedName>
    <definedName name="AnzAPL" localSheetId="5">CalcLOC!$D$7</definedName>
    <definedName name="BImin" localSheetId="5">CalcLOC!$D$14</definedName>
    <definedName name="Bm">'[2]Calc. Distributions'!$S$7</definedName>
    <definedName name="Brel">CalcLOC!$N$24</definedName>
    <definedName name="Klassenbreite_ZAU">#REF!</definedName>
    <definedName name="Klassenbreite_ZDL">#REF!</definedName>
    <definedName name="Lm">'[2]Calc. Distributions'!$S$4</definedName>
    <definedName name="Lmax" localSheetId="5">CalcLOC!$D$9</definedName>
    <definedName name="q">CalcLOC!$D$7</definedName>
    <definedName name="Rm">'[2]Calc. Distributions'!$S$10</definedName>
    <definedName name="ZAU_Werte">[1]Data!$D$2:$D$31</definedName>
    <definedName name="ZAUm">'[2]Calc. Distributions'!$G$3</definedName>
    <definedName name="ZAUv">'[2]Calc. Distributions'!$G$8</definedName>
    <definedName name="ZDL_Werte">[1]Data!$E$2:$E$31</definedName>
    <definedName name="ZDLm">'[2]Calc. Distributions'!$O$3</definedName>
    <definedName name="ZDLmg">'[2]Calc. Distributions'!$S$11</definedName>
    <definedName name="Zeitraum">#REF!</definedName>
    <definedName name="ZU">#REF!</definedName>
    <definedName name="t_Wert">#REF!</definedName>
  </definedNames>
  <calcPr calcId="191029"/>
</workbook>
</file>

<file path=xl/calcChain.xml><?xml version="1.0" encoding="utf-8"?>
<calcChain xmlns="http://schemas.openxmlformats.org/spreadsheetml/2006/main">
  <c r="B54" i="25" l="1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P53" i="25"/>
  <c r="P52" i="25"/>
  <c r="P51" i="25"/>
  <c r="P50" i="25"/>
  <c r="P49" i="25"/>
  <c r="P48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2" i="25"/>
  <c r="R105" i="25"/>
  <c r="S105" i="25" s="1"/>
  <c r="R104" i="25"/>
  <c r="S104" i="25" s="1"/>
  <c r="R103" i="25"/>
  <c r="S103" i="25" s="1"/>
  <c r="R102" i="25"/>
  <c r="S102" i="25" s="1"/>
  <c r="R101" i="25"/>
  <c r="S101" i="25" s="1"/>
  <c r="R100" i="25"/>
  <c r="S100" i="25" s="1"/>
  <c r="R99" i="25"/>
  <c r="S99" i="25" s="1"/>
  <c r="R98" i="25"/>
  <c r="S98" i="25" s="1"/>
  <c r="R97" i="25"/>
  <c r="S97" i="25" s="1"/>
  <c r="R96" i="25"/>
  <c r="S96" i="25" s="1"/>
  <c r="R95" i="25"/>
  <c r="S95" i="25" s="1"/>
  <c r="R94" i="25"/>
  <c r="S94" i="25" s="1"/>
  <c r="R93" i="25"/>
  <c r="S93" i="25" s="1"/>
  <c r="R92" i="25"/>
  <c r="S92" i="25" s="1"/>
  <c r="R91" i="25"/>
  <c r="S91" i="25" s="1"/>
  <c r="R90" i="25"/>
  <c r="S90" i="25" s="1"/>
  <c r="R89" i="25"/>
  <c r="S89" i="25" s="1"/>
  <c r="R88" i="25"/>
  <c r="S88" i="25" s="1"/>
  <c r="R87" i="25"/>
  <c r="S87" i="25" s="1"/>
  <c r="R86" i="25"/>
  <c r="S86" i="25" s="1"/>
  <c r="R85" i="25"/>
  <c r="S85" i="25" s="1"/>
  <c r="R84" i="25"/>
  <c r="S84" i="25" s="1"/>
  <c r="R83" i="25"/>
  <c r="S83" i="25" s="1"/>
  <c r="R82" i="25"/>
  <c r="S82" i="25" s="1"/>
  <c r="R81" i="25"/>
  <c r="S81" i="25" s="1"/>
  <c r="R80" i="25"/>
  <c r="S80" i="25" s="1"/>
  <c r="R79" i="25"/>
  <c r="S79" i="25" s="1"/>
  <c r="R78" i="25"/>
  <c r="S78" i="25" s="1"/>
  <c r="R77" i="25"/>
  <c r="S77" i="25" s="1"/>
  <c r="R76" i="25"/>
  <c r="S76" i="25" s="1"/>
  <c r="R75" i="25"/>
  <c r="S75" i="25" s="1"/>
  <c r="R74" i="25"/>
  <c r="S74" i="25" s="1"/>
  <c r="R73" i="25"/>
  <c r="S73" i="25" s="1"/>
  <c r="R72" i="25"/>
  <c r="S72" i="25" s="1"/>
  <c r="R71" i="25"/>
  <c r="S71" i="25" s="1"/>
  <c r="R70" i="25"/>
  <c r="S70" i="25" s="1"/>
  <c r="R69" i="25"/>
  <c r="S69" i="25" s="1"/>
  <c r="R68" i="25"/>
  <c r="S68" i="25" s="1"/>
  <c r="R67" i="25"/>
  <c r="S67" i="25" s="1"/>
  <c r="R66" i="25"/>
  <c r="S66" i="25" s="1"/>
  <c r="R65" i="25"/>
  <c r="S65" i="25" s="1"/>
  <c r="R64" i="25"/>
  <c r="S64" i="25" s="1"/>
  <c r="R63" i="25"/>
  <c r="S63" i="25" s="1"/>
  <c r="R62" i="25"/>
  <c r="S62" i="25" s="1"/>
  <c r="R61" i="25"/>
  <c r="S61" i="25" s="1"/>
  <c r="R60" i="25"/>
  <c r="S60" i="25" s="1"/>
  <c r="R59" i="25"/>
  <c r="S59" i="25" s="1"/>
  <c r="R58" i="25"/>
  <c r="S58" i="25" s="1"/>
  <c r="R57" i="25"/>
  <c r="S57" i="25" s="1"/>
  <c r="R56" i="25"/>
  <c r="S56" i="25" s="1"/>
  <c r="R55" i="25"/>
  <c r="S55" i="25" s="1"/>
  <c r="R54" i="25"/>
  <c r="S54" i="25" s="1"/>
  <c r="R53" i="25"/>
  <c r="S53" i="25" s="1"/>
  <c r="R52" i="25"/>
  <c r="S52" i="25" s="1"/>
  <c r="R51" i="25"/>
  <c r="S51" i="25" s="1"/>
  <c r="R50" i="25"/>
  <c r="S50" i="25" s="1"/>
  <c r="R49" i="25"/>
  <c r="S49" i="25" s="1"/>
  <c r="R48" i="25"/>
  <c r="S48" i="25" s="1"/>
  <c r="R47" i="25"/>
  <c r="S47" i="25" s="1"/>
  <c r="R46" i="25"/>
  <c r="S46" i="25" s="1"/>
  <c r="R45" i="25"/>
  <c r="S45" i="25" s="1"/>
  <c r="R44" i="25"/>
  <c r="S44" i="25" s="1"/>
  <c r="R43" i="25"/>
  <c r="S43" i="25" s="1"/>
  <c r="R42" i="25"/>
  <c r="S42" i="25" s="1"/>
  <c r="R41" i="25"/>
  <c r="S41" i="25" s="1"/>
  <c r="R40" i="25"/>
  <c r="S40" i="25" s="1"/>
  <c r="R39" i="25"/>
  <c r="S39" i="25" s="1"/>
  <c r="R38" i="25"/>
  <c r="S38" i="25" s="1"/>
  <c r="R37" i="25"/>
  <c r="S37" i="25" s="1"/>
  <c r="R36" i="25"/>
  <c r="S36" i="25" s="1"/>
  <c r="R35" i="25"/>
  <c r="S35" i="25" s="1"/>
  <c r="R34" i="25"/>
  <c r="S34" i="25" s="1"/>
  <c r="R33" i="25"/>
  <c r="S33" i="25" s="1"/>
  <c r="R32" i="25"/>
  <c r="S32" i="25" s="1"/>
  <c r="R31" i="25"/>
  <c r="S31" i="25" s="1"/>
  <c r="R30" i="25"/>
  <c r="S30" i="25" s="1"/>
  <c r="R29" i="25"/>
  <c r="S29" i="25" s="1"/>
  <c r="R28" i="25"/>
  <c r="S28" i="25" s="1"/>
  <c r="R27" i="25"/>
  <c r="S27" i="25" s="1"/>
  <c r="R26" i="25"/>
  <c r="S26" i="25" s="1"/>
  <c r="R25" i="25"/>
  <c r="S25" i="25" s="1"/>
  <c r="R24" i="25"/>
  <c r="S24" i="25" s="1"/>
  <c r="R23" i="25"/>
  <c r="S23" i="25" s="1"/>
  <c r="R22" i="25"/>
  <c r="S22" i="25" s="1"/>
  <c r="R21" i="25"/>
  <c r="S21" i="25" s="1"/>
  <c r="R20" i="25"/>
  <c r="S20" i="25" s="1"/>
  <c r="R19" i="25"/>
  <c r="S19" i="25" s="1"/>
  <c r="R18" i="25"/>
  <c r="S18" i="25" s="1"/>
  <c r="R17" i="25"/>
  <c r="S17" i="25" s="1"/>
  <c r="R16" i="25"/>
  <c r="S16" i="25" s="1"/>
  <c r="R15" i="25"/>
  <c r="S15" i="25" s="1"/>
  <c r="R14" i="25"/>
  <c r="S14" i="25" s="1"/>
  <c r="R13" i="25"/>
  <c r="S13" i="25" s="1"/>
  <c r="R12" i="25"/>
  <c r="S12" i="25" s="1"/>
  <c r="R11" i="25"/>
  <c r="S11" i="25" s="1"/>
  <c r="R10" i="25"/>
  <c r="S10" i="25" s="1"/>
  <c r="R9" i="25"/>
  <c r="S9" i="25" s="1"/>
  <c r="R8" i="25"/>
  <c r="S8" i="25" s="1"/>
  <c r="R7" i="25"/>
  <c r="S7" i="25" s="1"/>
  <c r="R6" i="25"/>
  <c r="S6" i="25" s="1"/>
  <c r="R5" i="25"/>
  <c r="S5" i="25" s="1"/>
  <c r="R4" i="25"/>
  <c r="S4" i="25" s="1"/>
  <c r="R3" i="25"/>
  <c r="S3" i="25" s="1"/>
  <c r="R2" i="25"/>
  <c r="S2" i="25" s="1"/>
  <c r="G105" i="25" l="1"/>
  <c r="C105" i="1" s="1"/>
  <c r="C5" i="1"/>
  <c r="C6" i="1"/>
  <c r="C7" i="1"/>
  <c r="C8" i="1"/>
  <c r="C15" i="1"/>
  <c r="C16" i="1"/>
  <c r="C24" i="1"/>
  <c r="C25" i="1"/>
  <c r="C29" i="1"/>
  <c r="C30" i="1"/>
  <c r="C31" i="1"/>
  <c r="C33" i="1"/>
  <c r="C37" i="1"/>
  <c r="C38" i="1"/>
  <c r="C39" i="1"/>
  <c r="C40" i="1"/>
  <c r="C47" i="1"/>
  <c r="C48" i="1"/>
  <c r="C56" i="1"/>
  <c r="C57" i="1"/>
  <c r="C60" i="1"/>
  <c r="C61" i="1"/>
  <c r="C62" i="1"/>
  <c r="C63" i="1"/>
  <c r="C70" i="1"/>
  <c r="C71" i="1"/>
  <c r="C72" i="1"/>
  <c r="C79" i="1"/>
  <c r="C80" i="1"/>
  <c r="C84" i="1"/>
  <c r="C86" i="1"/>
  <c r="C88" i="1"/>
  <c r="C89" i="1"/>
  <c r="C92" i="1"/>
  <c r="C93" i="1"/>
  <c r="C94" i="1"/>
  <c r="C95" i="1"/>
  <c r="C102" i="1"/>
  <c r="C103" i="1"/>
  <c r="C104" i="1"/>
  <c r="C2" i="1"/>
  <c r="G56" i="25"/>
  <c r="G57" i="25"/>
  <c r="G58" i="25"/>
  <c r="C58" i="1" s="1"/>
  <c r="G59" i="25"/>
  <c r="G60" i="25"/>
  <c r="G61" i="25"/>
  <c r="G62" i="25"/>
  <c r="G63" i="25"/>
  <c r="G64" i="25"/>
  <c r="G65" i="25"/>
  <c r="C65" i="1" s="1"/>
  <c r="G66" i="25"/>
  <c r="C66" i="1" s="1"/>
  <c r="G67" i="25"/>
  <c r="G68" i="25"/>
  <c r="C68" i="1" s="1"/>
  <c r="G69" i="25"/>
  <c r="G70" i="25"/>
  <c r="G71" i="25"/>
  <c r="G72" i="25"/>
  <c r="G73" i="25"/>
  <c r="G74" i="25"/>
  <c r="C74" i="1" s="1"/>
  <c r="G75" i="25"/>
  <c r="G76" i="25"/>
  <c r="C76" i="1" s="1"/>
  <c r="G77" i="25"/>
  <c r="G78" i="25"/>
  <c r="C78" i="1" s="1"/>
  <c r="G79" i="25"/>
  <c r="G80" i="25"/>
  <c r="G81" i="25"/>
  <c r="C81" i="1" s="1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C97" i="1" s="1"/>
  <c r="G98" i="25"/>
  <c r="C98" i="1" s="1"/>
  <c r="G99" i="25"/>
  <c r="G100" i="25"/>
  <c r="C100" i="1" s="1"/>
  <c r="G101" i="25"/>
  <c r="G102" i="25"/>
  <c r="G103" i="25"/>
  <c r="G104" i="25"/>
  <c r="G54" i="25"/>
  <c r="G55" i="25"/>
  <c r="G4" i="25"/>
  <c r="G5" i="25"/>
  <c r="G6" i="25"/>
  <c r="G7" i="25"/>
  <c r="G8" i="25"/>
  <c r="G9" i="25"/>
  <c r="G10" i="25"/>
  <c r="C10" i="1" s="1"/>
  <c r="G11" i="25"/>
  <c r="G12" i="25"/>
  <c r="G13" i="25"/>
  <c r="G14" i="25"/>
  <c r="G15" i="25"/>
  <c r="G16" i="25"/>
  <c r="G17" i="25"/>
  <c r="C17" i="1" s="1"/>
  <c r="G18" i="25"/>
  <c r="C18" i="1" s="1"/>
  <c r="G19" i="25"/>
  <c r="G20" i="25"/>
  <c r="C20" i="1" s="1"/>
  <c r="G21" i="25"/>
  <c r="G22" i="25"/>
  <c r="G23" i="25"/>
  <c r="G24" i="25"/>
  <c r="G25" i="25"/>
  <c r="G26" i="25"/>
  <c r="C26" i="1" s="1"/>
  <c r="G27" i="25"/>
  <c r="G28" i="25"/>
  <c r="G29" i="25"/>
  <c r="G30" i="25"/>
  <c r="G31" i="25"/>
  <c r="G32" i="25"/>
  <c r="G33" i="25"/>
  <c r="G34" i="25"/>
  <c r="C34" i="1" s="1"/>
  <c r="G35" i="25"/>
  <c r="G36" i="25"/>
  <c r="G37" i="25"/>
  <c r="G38" i="25"/>
  <c r="G39" i="25"/>
  <c r="G40" i="25"/>
  <c r="G41" i="25"/>
  <c r="G42" i="25"/>
  <c r="C42" i="1" s="1"/>
  <c r="G43" i="25"/>
  <c r="G44" i="25"/>
  <c r="G45" i="25"/>
  <c r="G46" i="25"/>
  <c r="G47" i="25"/>
  <c r="G48" i="25"/>
  <c r="G49" i="25"/>
  <c r="C49" i="1" s="1"/>
  <c r="G50" i="25"/>
  <c r="C50" i="1" s="1"/>
  <c r="G51" i="25"/>
  <c r="G52" i="25"/>
  <c r="C52" i="1" s="1"/>
  <c r="G53" i="25"/>
  <c r="G3" i="25"/>
  <c r="C101" i="1" l="1"/>
  <c r="C83" i="1"/>
  <c r="C69" i="1"/>
  <c r="C51" i="1"/>
  <c r="C19" i="1"/>
  <c r="C96" i="1"/>
  <c r="C87" i="1"/>
  <c r="C73" i="1"/>
  <c r="C64" i="1"/>
  <c r="C55" i="1"/>
  <c r="C46" i="1"/>
  <c r="C41" i="1"/>
  <c r="C32" i="1"/>
  <c r="C23" i="1"/>
  <c r="C14" i="1"/>
  <c r="C9" i="1"/>
  <c r="C28" i="1"/>
  <c r="C91" i="1"/>
  <c r="C82" i="1"/>
  <c r="C77" i="1"/>
  <c r="C59" i="1"/>
  <c r="C45" i="1"/>
  <c r="C36" i="1"/>
  <c r="C27" i="1"/>
  <c r="C13" i="1"/>
  <c r="C4" i="1"/>
  <c r="C54" i="1"/>
  <c r="C22" i="1"/>
  <c r="C99" i="1"/>
  <c r="C90" i="1"/>
  <c r="C85" i="1"/>
  <c r="C67" i="1"/>
  <c r="C53" i="1"/>
  <c r="C44" i="1"/>
  <c r="C35" i="1"/>
  <c r="C21" i="1"/>
  <c r="C12" i="1"/>
  <c r="C3" i="1"/>
  <c r="C75" i="1"/>
  <c r="C43" i="1"/>
  <c r="C11" i="1"/>
  <c r="E2" i="25" l="1"/>
  <c r="F2" i="25" s="1"/>
  <c r="B2" i="1" s="1"/>
  <c r="E3" i="25"/>
  <c r="F3" i="25" s="1"/>
  <c r="B3" i="1" s="1"/>
  <c r="E4" i="25"/>
  <c r="F4" i="25" s="1"/>
  <c r="B4" i="1" s="1"/>
  <c r="E5" i="25"/>
  <c r="F5" i="25" s="1"/>
  <c r="B5" i="1" s="1"/>
  <c r="E6" i="25"/>
  <c r="F6" i="25" s="1"/>
  <c r="B6" i="1" s="1"/>
  <c r="E7" i="25"/>
  <c r="F7" i="25" s="1"/>
  <c r="B7" i="1" s="1"/>
  <c r="E8" i="25"/>
  <c r="F8" i="25" s="1"/>
  <c r="B8" i="1" s="1"/>
  <c r="E9" i="25"/>
  <c r="F9" i="25" s="1"/>
  <c r="B9" i="1" s="1"/>
  <c r="E10" i="25"/>
  <c r="F10" i="25" s="1"/>
  <c r="B10" i="1" s="1"/>
  <c r="E11" i="25"/>
  <c r="F11" i="25" s="1"/>
  <c r="B11" i="1" s="1"/>
  <c r="E12" i="25"/>
  <c r="F12" i="25" s="1"/>
  <c r="B12" i="1" s="1"/>
  <c r="E13" i="25"/>
  <c r="F13" i="25" s="1"/>
  <c r="B13" i="1" s="1"/>
  <c r="E14" i="25"/>
  <c r="F14" i="25" s="1"/>
  <c r="B14" i="1" s="1"/>
  <c r="E15" i="25"/>
  <c r="F15" i="25" s="1"/>
  <c r="B15" i="1" s="1"/>
  <c r="E16" i="25"/>
  <c r="F16" i="25" s="1"/>
  <c r="B16" i="1" s="1"/>
  <c r="E17" i="25"/>
  <c r="F17" i="25" s="1"/>
  <c r="B17" i="1" s="1"/>
  <c r="E18" i="25"/>
  <c r="F18" i="25" s="1"/>
  <c r="B18" i="1" s="1"/>
  <c r="E19" i="25"/>
  <c r="F19" i="25" s="1"/>
  <c r="B19" i="1" s="1"/>
  <c r="E20" i="25"/>
  <c r="F20" i="25" s="1"/>
  <c r="B20" i="1" s="1"/>
  <c r="E21" i="25"/>
  <c r="F21" i="25" s="1"/>
  <c r="B21" i="1" s="1"/>
  <c r="E22" i="25"/>
  <c r="F22" i="25" s="1"/>
  <c r="B22" i="1" s="1"/>
  <c r="E23" i="25"/>
  <c r="F23" i="25" s="1"/>
  <c r="B23" i="1" s="1"/>
  <c r="E24" i="25"/>
  <c r="F24" i="25" s="1"/>
  <c r="B24" i="1" s="1"/>
  <c r="E25" i="25"/>
  <c r="F25" i="25" s="1"/>
  <c r="B25" i="1" s="1"/>
  <c r="E26" i="25"/>
  <c r="F26" i="25" s="1"/>
  <c r="B26" i="1" s="1"/>
  <c r="E27" i="25"/>
  <c r="F27" i="25" s="1"/>
  <c r="B27" i="1" s="1"/>
  <c r="E28" i="25"/>
  <c r="F28" i="25" s="1"/>
  <c r="B28" i="1" s="1"/>
  <c r="E29" i="25"/>
  <c r="F29" i="25" s="1"/>
  <c r="B29" i="1" s="1"/>
  <c r="E30" i="25"/>
  <c r="F30" i="25" s="1"/>
  <c r="B30" i="1" s="1"/>
  <c r="E31" i="25"/>
  <c r="F31" i="25" s="1"/>
  <c r="B31" i="1" s="1"/>
  <c r="E32" i="25"/>
  <c r="F32" i="25" s="1"/>
  <c r="B32" i="1" s="1"/>
  <c r="E33" i="25"/>
  <c r="F33" i="25" s="1"/>
  <c r="B33" i="1" s="1"/>
  <c r="E34" i="25"/>
  <c r="F34" i="25" s="1"/>
  <c r="B34" i="1" s="1"/>
  <c r="E35" i="25"/>
  <c r="F35" i="25" s="1"/>
  <c r="B35" i="1" s="1"/>
  <c r="E36" i="25"/>
  <c r="F36" i="25" s="1"/>
  <c r="B36" i="1" s="1"/>
  <c r="E37" i="25"/>
  <c r="F37" i="25" s="1"/>
  <c r="B37" i="1" s="1"/>
  <c r="E38" i="25"/>
  <c r="F38" i="25" s="1"/>
  <c r="B38" i="1" s="1"/>
  <c r="E39" i="25"/>
  <c r="F39" i="25" s="1"/>
  <c r="B39" i="1" s="1"/>
  <c r="E40" i="25"/>
  <c r="F40" i="25" s="1"/>
  <c r="B40" i="1" s="1"/>
  <c r="E41" i="25"/>
  <c r="F41" i="25" s="1"/>
  <c r="B41" i="1" s="1"/>
  <c r="E42" i="25"/>
  <c r="F42" i="25" s="1"/>
  <c r="B42" i="1" s="1"/>
  <c r="E43" i="25"/>
  <c r="F43" i="25" s="1"/>
  <c r="B43" i="1" s="1"/>
  <c r="E44" i="25"/>
  <c r="F44" i="25" s="1"/>
  <c r="B44" i="1" s="1"/>
  <c r="E45" i="25"/>
  <c r="F45" i="25" s="1"/>
  <c r="B45" i="1" s="1"/>
  <c r="E46" i="25"/>
  <c r="F46" i="25" s="1"/>
  <c r="B46" i="1" s="1"/>
  <c r="E47" i="25"/>
  <c r="F47" i="25" s="1"/>
  <c r="B47" i="1" s="1"/>
  <c r="E48" i="25"/>
  <c r="F48" i="25" s="1"/>
  <c r="B48" i="1" s="1"/>
  <c r="E49" i="25"/>
  <c r="F49" i="25" s="1"/>
  <c r="B49" i="1" s="1"/>
  <c r="E50" i="25"/>
  <c r="F50" i="25" s="1"/>
  <c r="B50" i="1" s="1"/>
  <c r="E51" i="25"/>
  <c r="F51" i="25" s="1"/>
  <c r="B51" i="1" s="1"/>
  <c r="E52" i="25"/>
  <c r="F52" i="25" s="1"/>
  <c r="B52" i="1" s="1"/>
  <c r="E53" i="25"/>
  <c r="F53" i="25" s="1"/>
  <c r="B53" i="1" s="1"/>
  <c r="E54" i="25"/>
  <c r="F54" i="25" s="1"/>
  <c r="B54" i="1" s="1"/>
  <c r="E55" i="25"/>
  <c r="F55" i="25" s="1"/>
  <c r="B55" i="1" s="1"/>
  <c r="E56" i="25"/>
  <c r="F56" i="25" s="1"/>
  <c r="B56" i="1" s="1"/>
  <c r="E57" i="25"/>
  <c r="F57" i="25" s="1"/>
  <c r="B57" i="1" s="1"/>
  <c r="E58" i="25"/>
  <c r="F58" i="25" s="1"/>
  <c r="B58" i="1" s="1"/>
  <c r="E59" i="25"/>
  <c r="F59" i="25" s="1"/>
  <c r="B59" i="1" s="1"/>
  <c r="E59" i="1" s="1"/>
  <c r="E60" i="25"/>
  <c r="F60" i="25" s="1"/>
  <c r="B60" i="1" s="1"/>
  <c r="E61" i="25"/>
  <c r="F61" i="25" s="1"/>
  <c r="B61" i="1" s="1"/>
  <c r="E62" i="25"/>
  <c r="E63" i="25"/>
  <c r="E64" i="25"/>
  <c r="F64" i="25" s="1"/>
  <c r="B64" i="1" s="1"/>
  <c r="E65" i="25"/>
  <c r="F65" i="25" s="1"/>
  <c r="B65" i="1" s="1"/>
  <c r="E66" i="25"/>
  <c r="E67" i="25"/>
  <c r="E68" i="25"/>
  <c r="F68" i="25" s="1"/>
  <c r="B68" i="1" s="1"/>
  <c r="E69" i="25"/>
  <c r="F69" i="25" s="1"/>
  <c r="B69" i="1" s="1"/>
  <c r="E70" i="25"/>
  <c r="F70" i="25" s="1"/>
  <c r="B70" i="1" s="1"/>
  <c r="E70" i="1" s="1"/>
  <c r="E71" i="25"/>
  <c r="F71" i="25" s="1"/>
  <c r="B71" i="1" s="1"/>
  <c r="E72" i="25"/>
  <c r="F72" i="25" s="1"/>
  <c r="B72" i="1" s="1"/>
  <c r="E73" i="25"/>
  <c r="F73" i="25" s="1"/>
  <c r="B73" i="1" s="1"/>
  <c r="E74" i="25"/>
  <c r="F74" i="25" s="1"/>
  <c r="B74" i="1" s="1"/>
  <c r="E74" i="1" s="1"/>
  <c r="E75" i="25"/>
  <c r="F75" i="25" s="1"/>
  <c r="B75" i="1" s="1"/>
  <c r="E76" i="25"/>
  <c r="F76" i="25" s="1"/>
  <c r="B76" i="1" s="1"/>
  <c r="E77" i="25"/>
  <c r="F77" i="25" s="1"/>
  <c r="B77" i="1" s="1"/>
  <c r="E78" i="25"/>
  <c r="E79" i="25"/>
  <c r="E80" i="25"/>
  <c r="F80" i="25" s="1"/>
  <c r="B80" i="1" s="1"/>
  <c r="E81" i="25"/>
  <c r="F81" i="25" s="1"/>
  <c r="B81" i="1" s="1"/>
  <c r="E82" i="25"/>
  <c r="F82" i="25" s="1"/>
  <c r="B82" i="1" s="1"/>
  <c r="E83" i="25"/>
  <c r="F83" i="25" s="1"/>
  <c r="B83" i="1" s="1"/>
  <c r="E83" i="1" s="1"/>
  <c r="E84" i="25"/>
  <c r="F84" i="25" s="1"/>
  <c r="B84" i="1" s="1"/>
  <c r="E85" i="25"/>
  <c r="F85" i="25" s="1"/>
  <c r="B85" i="1" s="1"/>
  <c r="E86" i="25"/>
  <c r="F86" i="25" s="1"/>
  <c r="B86" i="1" s="1"/>
  <c r="E87" i="25"/>
  <c r="E88" i="25"/>
  <c r="F88" i="25" s="1"/>
  <c r="B88" i="1" s="1"/>
  <c r="E89" i="25"/>
  <c r="F89" i="25" s="1"/>
  <c r="B89" i="1" s="1"/>
  <c r="E90" i="25"/>
  <c r="F90" i="25" s="1"/>
  <c r="B90" i="1" s="1"/>
  <c r="E91" i="25"/>
  <c r="E92" i="25"/>
  <c r="F92" i="25" s="1"/>
  <c r="B92" i="1" s="1"/>
  <c r="E93" i="25"/>
  <c r="F93" i="25" s="1"/>
  <c r="B93" i="1" s="1"/>
  <c r="E94" i="25"/>
  <c r="F94" i="25" s="1"/>
  <c r="B94" i="1" s="1"/>
  <c r="E94" i="1" s="1"/>
  <c r="E95" i="25"/>
  <c r="F95" i="25" s="1"/>
  <c r="B95" i="1" s="1"/>
  <c r="E95" i="1" s="1"/>
  <c r="E96" i="25"/>
  <c r="F96" i="25" s="1"/>
  <c r="B96" i="1" s="1"/>
  <c r="E97" i="25"/>
  <c r="F97" i="25" s="1"/>
  <c r="B97" i="1" s="1"/>
  <c r="E98" i="25"/>
  <c r="F98" i="25" s="1"/>
  <c r="B98" i="1" s="1"/>
  <c r="E99" i="25"/>
  <c r="F99" i="25" s="1"/>
  <c r="B99" i="1" s="1"/>
  <c r="E99" i="1" s="1"/>
  <c r="E100" i="25"/>
  <c r="F100" i="25" s="1"/>
  <c r="B100" i="1" s="1"/>
  <c r="E101" i="25"/>
  <c r="F101" i="25" s="1"/>
  <c r="B101" i="1" s="1"/>
  <c r="E102" i="25"/>
  <c r="E103" i="25"/>
  <c r="F103" i="25" s="1"/>
  <c r="B103" i="1" s="1"/>
  <c r="E103" i="1" s="1"/>
  <c r="E104" i="25"/>
  <c r="F104" i="25" s="1"/>
  <c r="B104" i="1" s="1"/>
  <c r="E105" i="25"/>
  <c r="F105" i="25" s="1"/>
  <c r="B105" i="1" s="1"/>
  <c r="A104" i="1"/>
  <c r="D104" i="1"/>
  <c r="J104" i="2" s="1"/>
  <c r="A105" i="1"/>
  <c r="D105" i="1"/>
  <c r="J105" i="2" s="1"/>
  <c r="A99" i="1"/>
  <c r="D99" i="1"/>
  <c r="J99" i="2" s="1"/>
  <c r="A100" i="1"/>
  <c r="D100" i="1"/>
  <c r="J100" i="2" s="1"/>
  <c r="A101" i="1"/>
  <c r="D101" i="1"/>
  <c r="J101" i="2" s="1"/>
  <c r="A102" i="1"/>
  <c r="D102" i="1"/>
  <c r="J102" i="2" s="1"/>
  <c r="A103" i="1"/>
  <c r="D103" i="1"/>
  <c r="J103" i="2" s="1"/>
  <c r="A86" i="1"/>
  <c r="D86" i="1"/>
  <c r="J86" i="2" s="1"/>
  <c r="A87" i="1"/>
  <c r="D87" i="1"/>
  <c r="J87" i="2" s="1"/>
  <c r="A88" i="1"/>
  <c r="D88" i="1"/>
  <c r="J88" i="2" s="1"/>
  <c r="A89" i="1"/>
  <c r="D89" i="1"/>
  <c r="J89" i="2" s="1"/>
  <c r="A90" i="1"/>
  <c r="D90" i="1"/>
  <c r="J90" i="2" s="1"/>
  <c r="A91" i="1"/>
  <c r="D91" i="1"/>
  <c r="J91" i="2" s="1"/>
  <c r="A92" i="1"/>
  <c r="D92" i="1"/>
  <c r="J92" i="2" s="1"/>
  <c r="A93" i="1"/>
  <c r="D93" i="1"/>
  <c r="J93" i="2" s="1"/>
  <c r="A94" i="1"/>
  <c r="D94" i="1"/>
  <c r="J94" i="2" s="1"/>
  <c r="A95" i="1"/>
  <c r="D95" i="1"/>
  <c r="J95" i="2" s="1"/>
  <c r="A96" i="1"/>
  <c r="D96" i="1"/>
  <c r="J96" i="2" s="1"/>
  <c r="A97" i="1"/>
  <c r="D97" i="1"/>
  <c r="J97" i="2" s="1"/>
  <c r="A98" i="1"/>
  <c r="D98" i="1"/>
  <c r="J98" i="2" s="1"/>
  <c r="A54" i="1"/>
  <c r="D54" i="1"/>
  <c r="J54" i="2" s="1"/>
  <c r="A55" i="1"/>
  <c r="E55" i="1"/>
  <c r="D55" i="1"/>
  <c r="J55" i="2" s="1"/>
  <c r="A56" i="1"/>
  <c r="D56" i="1"/>
  <c r="J56" i="2" s="1"/>
  <c r="A57" i="1"/>
  <c r="D57" i="1"/>
  <c r="J57" i="2" s="1"/>
  <c r="A58" i="1"/>
  <c r="D58" i="1"/>
  <c r="J58" i="2" s="1"/>
  <c r="A59" i="1"/>
  <c r="D59" i="1"/>
  <c r="J59" i="2" s="1"/>
  <c r="A60" i="1"/>
  <c r="D60" i="1"/>
  <c r="J60" i="2" s="1"/>
  <c r="A61" i="1"/>
  <c r="D61" i="1"/>
  <c r="J61" i="2" s="1"/>
  <c r="A62" i="1"/>
  <c r="D62" i="1"/>
  <c r="J62" i="2" s="1"/>
  <c r="A63" i="1"/>
  <c r="D63" i="1"/>
  <c r="J63" i="2" s="1"/>
  <c r="A64" i="1"/>
  <c r="D64" i="1"/>
  <c r="J64" i="2" s="1"/>
  <c r="A65" i="1"/>
  <c r="D65" i="1"/>
  <c r="J65" i="2" s="1"/>
  <c r="A66" i="1"/>
  <c r="D66" i="1"/>
  <c r="J66" i="2" s="1"/>
  <c r="A67" i="1"/>
  <c r="D67" i="1"/>
  <c r="J67" i="2" s="1"/>
  <c r="A68" i="1"/>
  <c r="D68" i="1"/>
  <c r="J68" i="2" s="1"/>
  <c r="A69" i="1"/>
  <c r="D69" i="1"/>
  <c r="J69" i="2" s="1"/>
  <c r="A70" i="1"/>
  <c r="D70" i="1"/>
  <c r="J70" i="2" s="1"/>
  <c r="A71" i="1"/>
  <c r="E71" i="1"/>
  <c r="D71" i="1"/>
  <c r="J71" i="2" s="1"/>
  <c r="A72" i="1"/>
  <c r="D72" i="1"/>
  <c r="J72" i="2" s="1"/>
  <c r="A73" i="1"/>
  <c r="D73" i="1"/>
  <c r="J73" i="2" s="1"/>
  <c r="A74" i="1"/>
  <c r="D74" i="1"/>
  <c r="J74" i="2" s="1"/>
  <c r="A75" i="1"/>
  <c r="E75" i="1"/>
  <c r="D75" i="1"/>
  <c r="J75" i="2" s="1"/>
  <c r="A76" i="1"/>
  <c r="D76" i="1"/>
  <c r="J76" i="2" s="1"/>
  <c r="A77" i="1"/>
  <c r="D77" i="1"/>
  <c r="J77" i="2" s="1"/>
  <c r="A78" i="1"/>
  <c r="D78" i="1"/>
  <c r="J78" i="2" s="1"/>
  <c r="A79" i="1"/>
  <c r="D79" i="1"/>
  <c r="J79" i="2" s="1"/>
  <c r="A80" i="1"/>
  <c r="D80" i="1"/>
  <c r="J80" i="2" s="1"/>
  <c r="A81" i="1"/>
  <c r="D81" i="1"/>
  <c r="J81" i="2" s="1"/>
  <c r="A82" i="1"/>
  <c r="E82" i="1"/>
  <c r="D82" i="1"/>
  <c r="J82" i="2" s="1"/>
  <c r="A83" i="1"/>
  <c r="D83" i="1"/>
  <c r="J83" i="2" s="1"/>
  <c r="A84" i="1"/>
  <c r="D84" i="1"/>
  <c r="J84" i="2" s="1"/>
  <c r="A85" i="1"/>
  <c r="D85" i="1"/>
  <c r="J85" i="2" s="1"/>
  <c r="F102" i="25" l="1"/>
  <c r="B102" i="1" s="1"/>
  <c r="E102" i="1" s="1"/>
  <c r="F91" i="25"/>
  <c r="B91" i="1" s="1"/>
  <c r="E91" i="1" s="1"/>
  <c r="F67" i="25"/>
  <c r="B67" i="1" s="1"/>
  <c r="E67" i="1" s="1"/>
  <c r="F66" i="25"/>
  <c r="B66" i="1" s="1"/>
  <c r="E66" i="1" s="1"/>
  <c r="F78" i="25"/>
  <c r="B78" i="1" s="1"/>
  <c r="E78" i="1" s="1"/>
  <c r="F62" i="25"/>
  <c r="B62" i="1" s="1"/>
  <c r="E62" i="1" s="1"/>
  <c r="F87" i="25"/>
  <c r="B87" i="1" s="1"/>
  <c r="E87" i="1" s="1"/>
  <c r="F79" i="25"/>
  <c r="B79" i="1" s="1"/>
  <c r="E79" i="1" s="1"/>
  <c r="F63" i="25"/>
  <c r="B63" i="1" s="1"/>
  <c r="E63" i="1" s="1"/>
  <c r="E58" i="1"/>
  <c r="E86" i="1"/>
  <c r="E104" i="1"/>
  <c r="E76" i="1"/>
  <c r="E60" i="1"/>
  <c r="E96" i="1"/>
  <c r="E100" i="1"/>
  <c r="L3" i="6"/>
  <c r="E72" i="1"/>
  <c r="E56" i="1"/>
  <c r="E92" i="1"/>
  <c r="E88" i="1"/>
  <c r="E81" i="1"/>
  <c r="E65" i="1"/>
  <c r="E80" i="1"/>
  <c r="E64" i="1"/>
  <c r="E97" i="1"/>
  <c r="E84" i="1"/>
  <c r="E73" i="1"/>
  <c r="E68" i="1"/>
  <c r="E57" i="1"/>
  <c r="E105" i="1"/>
  <c r="E98" i="1"/>
  <c r="E54" i="1"/>
  <c r="E93" i="1"/>
  <c r="E89" i="1"/>
  <c r="E85" i="1"/>
  <c r="E77" i="1"/>
  <c r="E69" i="1"/>
  <c r="E61" i="1"/>
  <c r="E90" i="1"/>
  <c r="E101" i="1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2" i="25"/>
  <c r="A49" i="1" l="1"/>
  <c r="D49" i="1"/>
  <c r="A50" i="1"/>
  <c r="D50" i="1"/>
  <c r="A51" i="1"/>
  <c r="D51" i="1"/>
  <c r="A52" i="1"/>
  <c r="D52" i="1"/>
  <c r="A53" i="1"/>
  <c r="D53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D2" i="1"/>
  <c r="A2" i="1"/>
  <c r="G6" i="9" l="1"/>
  <c r="G5" i="9"/>
  <c r="B5" i="4"/>
  <c r="G3" i="9"/>
  <c r="G9" i="9"/>
  <c r="G7" i="9"/>
  <c r="F6" i="2"/>
  <c r="I55" i="2" l="1"/>
  <c r="K55" i="2" s="1"/>
  <c r="I57" i="2"/>
  <c r="K57" i="2" s="1"/>
  <c r="I59" i="2"/>
  <c r="K59" i="2" s="1"/>
  <c r="I61" i="2"/>
  <c r="K61" i="2" s="1"/>
  <c r="I72" i="2"/>
  <c r="K72" i="2" s="1"/>
  <c r="I74" i="2"/>
  <c r="K74" i="2" s="1"/>
  <c r="I76" i="2"/>
  <c r="K76" i="2" s="1"/>
  <c r="I87" i="2"/>
  <c r="K87" i="2" s="1"/>
  <c r="I89" i="2"/>
  <c r="K89" i="2" s="1"/>
  <c r="I91" i="2"/>
  <c r="K91" i="2" s="1"/>
  <c r="I93" i="2"/>
  <c r="K93" i="2" s="1"/>
  <c r="I103" i="2"/>
  <c r="K103" i="2" s="1"/>
  <c r="I105" i="2"/>
  <c r="K105" i="2" s="1"/>
  <c r="I64" i="2"/>
  <c r="K64" i="2" s="1"/>
  <c r="I66" i="2"/>
  <c r="K66" i="2" s="1"/>
  <c r="I68" i="2"/>
  <c r="K68" i="2" s="1"/>
  <c r="I79" i="2"/>
  <c r="K79" i="2" s="1"/>
  <c r="I81" i="2"/>
  <c r="K81" i="2" s="1"/>
  <c r="I83" i="2"/>
  <c r="K83" i="2" s="1"/>
  <c r="I85" i="2"/>
  <c r="K85" i="2" s="1"/>
  <c r="I54" i="2"/>
  <c r="K54" i="2" s="1"/>
  <c r="I56" i="2"/>
  <c r="K56" i="2" s="1"/>
  <c r="I58" i="2"/>
  <c r="K58" i="2" s="1"/>
  <c r="I60" i="2"/>
  <c r="K60" i="2" s="1"/>
  <c r="I71" i="2"/>
  <c r="K71" i="2" s="1"/>
  <c r="I73" i="2"/>
  <c r="K73" i="2" s="1"/>
  <c r="I75" i="2"/>
  <c r="K75" i="2" s="1"/>
  <c r="I77" i="2"/>
  <c r="K77" i="2" s="1"/>
  <c r="I88" i="2"/>
  <c r="K88" i="2" s="1"/>
  <c r="I90" i="2"/>
  <c r="K90" i="2" s="1"/>
  <c r="I92" i="2"/>
  <c r="K92" i="2" s="1"/>
  <c r="I102" i="2"/>
  <c r="K102" i="2" s="1"/>
  <c r="I104" i="2"/>
  <c r="K104" i="2" s="1"/>
  <c r="I63" i="2"/>
  <c r="K63" i="2" s="1"/>
  <c r="I65" i="2"/>
  <c r="K65" i="2" s="1"/>
  <c r="I67" i="2"/>
  <c r="K67" i="2" s="1"/>
  <c r="I69" i="2"/>
  <c r="K69" i="2" s="1"/>
  <c r="I80" i="2"/>
  <c r="K80" i="2" s="1"/>
  <c r="I82" i="2"/>
  <c r="K82" i="2" s="1"/>
  <c r="I84" i="2"/>
  <c r="K84" i="2" s="1"/>
  <c r="I98" i="2"/>
  <c r="K98" i="2" s="1"/>
  <c r="I96" i="2"/>
  <c r="K96" i="2" s="1"/>
  <c r="I100" i="2"/>
  <c r="K100" i="2" s="1"/>
  <c r="I101" i="2"/>
  <c r="K101" i="2" s="1"/>
  <c r="I95" i="2"/>
  <c r="K95" i="2" s="1"/>
  <c r="I99" i="2"/>
  <c r="K99" i="2" s="1"/>
  <c r="I97" i="2"/>
  <c r="K97" i="2" s="1"/>
  <c r="I70" i="2"/>
  <c r="K70" i="2" s="1"/>
  <c r="I86" i="2"/>
  <c r="K86" i="2" s="1"/>
  <c r="I94" i="2"/>
  <c r="K94" i="2" s="1"/>
  <c r="I62" i="2"/>
  <c r="K62" i="2" s="1"/>
  <c r="I78" i="2"/>
  <c r="K78" i="2" s="1"/>
  <c r="G4" i="9" l="1"/>
  <c r="G1" i="2" l="1"/>
  <c r="G2" i="2"/>
  <c r="E25" i="1" l="1"/>
  <c r="E28" i="1" l="1"/>
  <c r="E34" i="1"/>
  <c r="E50" i="1"/>
  <c r="E6" i="1"/>
  <c r="E24" i="1"/>
  <c r="E15" i="1"/>
  <c r="E53" i="1"/>
  <c r="E52" i="1"/>
  <c r="E21" i="1"/>
  <c r="E32" i="1"/>
  <c r="E16" i="1"/>
  <c r="E30" i="1"/>
  <c r="E42" i="1"/>
  <c r="E26" i="1"/>
  <c r="E14" i="1"/>
  <c r="E36" i="1"/>
  <c r="E39" i="1"/>
  <c r="E31" i="1"/>
  <c r="E13" i="1"/>
  <c r="E17" i="1"/>
  <c r="E8" i="1"/>
  <c r="E29" i="1"/>
  <c r="E20" i="1"/>
  <c r="E47" i="1"/>
  <c r="E3" i="1"/>
  <c r="E19" i="1"/>
  <c r="E41" i="1"/>
  <c r="E51" i="1"/>
  <c r="E7" i="1"/>
  <c r="E5" i="1"/>
  <c r="E40" i="1"/>
  <c r="E22" i="1"/>
  <c r="E37" i="1"/>
  <c r="E23" i="1"/>
  <c r="E38" i="1"/>
  <c r="E4" i="1"/>
  <c r="E10" i="1"/>
  <c r="E49" i="1"/>
  <c r="E48" i="1"/>
  <c r="E35" i="1"/>
  <c r="E46" i="1"/>
  <c r="E45" i="1"/>
  <c r="E33" i="1"/>
  <c r="E12" i="1"/>
  <c r="E27" i="1"/>
  <c r="E11" i="1"/>
  <c r="E9" i="1" l="1"/>
  <c r="E44" i="1"/>
  <c r="E43" i="1"/>
  <c r="E2" i="1"/>
  <c r="E18" i="1"/>
  <c r="A3" i="2"/>
  <c r="Q5" i="9" l="1"/>
  <c r="Q6" i="9"/>
  <c r="Q3" i="9"/>
  <c r="Q4" i="9"/>
  <c r="Q7" i="9"/>
  <c r="Q9" i="9"/>
  <c r="C31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 s="1"/>
  <c r="E3" i="4"/>
  <c r="B10" i="4"/>
  <c r="B8" i="4"/>
  <c r="B3" i="4"/>
  <c r="B2" i="4"/>
  <c r="F7" i="2"/>
  <c r="D2" i="2"/>
  <c r="G3" i="2"/>
  <c r="C2" i="2"/>
  <c r="C3" i="2" s="1"/>
  <c r="H5" i="1"/>
  <c r="B3" i="2"/>
  <c r="A2" i="2"/>
  <c r="D3" i="2" l="1"/>
  <c r="G21" i="4"/>
  <c r="L15" i="6"/>
  <c r="C24" i="4"/>
  <c r="C25" i="4" s="1"/>
  <c r="G7" i="2"/>
  <c r="B14" i="4"/>
  <c r="C29" i="4" s="1"/>
  <c r="A4" i="2"/>
  <c r="C4" i="2" l="1"/>
  <c r="B4" i="2"/>
  <c r="A5" i="2"/>
  <c r="D4" i="2" l="1"/>
  <c r="A6" i="2"/>
  <c r="C6" i="2" l="1"/>
  <c r="B6" i="2"/>
  <c r="A7" i="2"/>
  <c r="A8" i="2" l="1"/>
  <c r="C8" i="2" l="1"/>
  <c r="B8" i="2"/>
  <c r="A9" i="2"/>
  <c r="A10" i="2" l="1"/>
  <c r="C10" i="2" l="1"/>
  <c r="B10" i="2"/>
  <c r="A11" i="2"/>
  <c r="A12" i="2" s="1"/>
  <c r="C12" i="2" l="1"/>
  <c r="B12" i="2"/>
  <c r="A13" i="2"/>
  <c r="A14" i="2" s="1"/>
  <c r="C14" i="2" l="1"/>
  <c r="B14" i="2"/>
  <c r="A15" i="2"/>
  <c r="A16" i="2" l="1"/>
  <c r="C16" i="2" l="1"/>
  <c r="B16" i="2"/>
  <c r="A17" i="2"/>
  <c r="A18" i="2" l="1"/>
  <c r="L8" i="6"/>
  <c r="C18" i="2" l="1"/>
  <c r="B18" i="2"/>
  <c r="A19" i="2"/>
  <c r="K6" i="9"/>
  <c r="L6" i="9" s="1"/>
  <c r="A20" i="2" l="1"/>
  <c r="K7" i="9"/>
  <c r="L7" i="9" s="1"/>
  <c r="M6" i="9"/>
  <c r="N6" i="9" s="1"/>
  <c r="C20" i="2" l="1"/>
  <c r="B20" i="2"/>
  <c r="A21" i="2"/>
  <c r="M7" i="9"/>
  <c r="N7" i="9" s="1"/>
  <c r="K8" i="9"/>
  <c r="L8" i="9" s="1"/>
  <c r="A22" i="2" l="1"/>
  <c r="M8" i="9"/>
  <c r="N8" i="9" s="1"/>
  <c r="K9" i="9"/>
  <c r="L9" i="9" s="1"/>
  <c r="C22" i="2" l="1"/>
  <c r="B22" i="2"/>
  <c r="A23" i="2"/>
  <c r="M9" i="9"/>
  <c r="N9" i="9" s="1"/>
  <c r="K10" i="9"/>
  <c r="L10" i="9" s="1"/>
  <c r="A24" i="2" l="1"/>
  <c r="M10" i="9"/>
  <c r="N10" i="9" s="1"/>
  <c r="K11" i="9"/>
  <c r="L11" i="9" s="1"/>
  <c r="C24" i="2" l="1"/>
  <c r="B24" i="2"/>
  <c r="A25" i="2"/>
  <c r="M11" i="9"/>
  <c r="N11" i="9" s="1"/>
  <c r="K12" i="9"/>
  <c r="L12" i="9" s="1"/>
  <c r="A26" i="2" l="1"/>
  <c r="M12" i="9"/>
  <c r="N12" i="9" s="1"/>
  <c r="K13" i="9"/>
  <c r="L13" i="9" s="1"/>
  <c r="C26" i="2" l="1"/>
  <c r="B26" i="2"/>
  <c r="A27" i="2"/>
  <c r="J39" i="2"/>
  <c r="M13" i="9"/>
  <c r="N13" i="9" s="1"/>
  <c r="K14" i="9"/>
  <c r="L14" i="9" s="1"/>
  <c r="A28" i="2" l="1"/>
  <c r="M14" i="9"/>
  <c r="N14" i="9" s="1"/>
  <c r="K15" i="9"/>
  <c r="L15" i="9" s="1"/>
  <c r="C28" i="2" l="1"/>
  <c r="B28" i="2"/>
  <c r="A29" i="2"/>
  <c r="M15" i="9"/>
  <c r="N15" i="9" s="1"/>
  <c r="A30" i="2" l="1"/>
  <c r="C30" i="2" l="1"/>
  <c r="B30" i="2"/>
  <c r="A31" i="2"/>
  <c r="J47" i="2"/>
  <c r="A32" i="2" l="1"/>
  <c r="C32" i="2" l="1"/>
  <c r="B32" i="2"/>
  <c r="A33" i="2"/>
  <c r="J48" i="2"/>
  <c r="A34" i="2" l="1"/>
  <c r="C34" i="2" l="1"/>
  <c r="B34" i="2"/>
  <c r="A35" i="2"/>
  <c r="A36" i="2" l="1"/>
  <c r="C36" i="2" l="1"/>
  <c r="B36" i="2"/>
  <c r="A37" i="2"/>
  <c r="A38" i="2" l="1"/>
  <c r="C38" i="2" l="1"/>
  <c r="B38" i="2"/>
  <c r="A39" i="2"/>
  <c r="A40" i="2" l="1"/>
  <c r="J40" i="2"/>
  <c r="J49" i="2"/>
  <c r="C40" i="2" l="1"/>
  <c r="B40" i="2"/>
  <c r="A41" i="2"/>
  <c r="A42" i="2" l="1"/>
  <c r="J41" i="2"/>
  <c r="B42" i="2" l="1"/>
  <c r="C42" i="2"/>
  <c r="A43" i="2"/>
  <c r="A44" i="2" l="1"/>
  <c r="C44" i="2" l="1"/>
  <c r="B44" i="2"/>
  <c r="A45" i="2"/>
  <c r="A46" i="2" l="1"/>
  <c r="J50" i="2"/>
  <c r="C46" i="2" l="1"/>
  <c r="B46" i="2"/>
  <c r="A47" i="2"/>
  <c r="A48" i="2" l="1"/>
  <c r="C48" i="2" l="1"/>
  <c r="B48" i="2"/>
  <c r="A49" i="2"/>
  <c r="A50" i="2" l="1"/>
  <c r="C50" i="2" l="1"/>
  <c r="B50" i="2"/>
  <c r="A51" i="2"/>
  <c r="A52" i="2" l="1"/>
  <c r="C52" i="2" l="1"/>
  <c r="B52" i="2"/>
  <c r="A53" i="2"/>
  <c r="A54" i="2" l="1"/>
  <c r="C54" i="2" l="1"/>
  <c r="B54" i="2"/>
  <c r="A55" i="2"/>
  <c r="A56" i="2" l="1"/>
  <c r="J42" i="2"/>
  <c r="C56" i="2" l="1"/>
  <c r="B56" i="2"/>
  <c r="A57" i="2"/>
  <c r="A58" i="2" l="1"/>
  <c r="J51" i="2"/>
  <c r="C58" i="2" l="1"/>
  <c r="B58" i="2"/>
  <c r="A59" i="2"/>
  <c r="A60" i="2" l="1"/>
  <c r="C60" i="2" l="1"/>
  <c r="B60" i="2"/>
  <c r="A61" i="2"/>
  <c r="A62" i="2" l="1"/>
  <c r="C62" i="2" l="1"/>
  <c r="B62" i="2"/>
  <c r="A63" i="2"/>
  <c r="A64" i="2" l="1"/>
  <c r="C64" i="2" l="1"/>
  <c r="B64" i="2"/>
  <c r="A65" i="2"/>
  <c r="A66" i="2" l="1"/>
  <c r="J43" i="2"/>
  <c r="C66" i="2" l="1"/>
  <c r="B66" i="2"/>
  <c r="A67" i="2"/>
  <c r="A68" i="2" l="1"/>
  <c r="J52" i="2"/>
  <c r="C68" i="2" l="1"/>
  <c r="B68" i="2"/>
  <c r="A69" i="2"/>
  <c r="A70" i="2" l="1"/>
  <c r="C70" i="2" l="1"/>
  <c r="B70" i="2"/>
  <c r="A71" i="2"/>
  <c r="A72" i="2" l="1"/>
  <c r="C72" i="2" l="1"/>
  <c r="B72" i="2"/>
  <c r="A73" i="2"/>
  <c r="A74" i="2" l="1"/>
  <c r="C74" i="2" l="1"/>
  <c r="B74" i="2"/>
  <c r="A75" i="2"/>
  <c r="A76" i="2" l="1"/>
  <c r="J44" i="2"/>
  <c r="C76" i="2" l="1"/>
  <c r="B76" i="2"/>
  <c r="A77" i="2"/>
  <c r="A78" i="2" l="1"/>
  <c r="C78" i="2" l="1"/>
  <c r="B78" i="2"/>
  <c r="A79" i="2"/>
  <c r="A80" i="2" l="1"/>
  <c r="C80" i="2" l="1"/>
  <c r="B80" i="2"/>
  <c r="A81" i="2"/>
  <c r="A82" i="2" l="1"/>
  <c r="J45" i="2"/>
  <c r="C82" i="2" l="1"/>
  <c r="B82" i="2"/>
  <c r="A83" i="2"/>
  <c r="J53" i="2"/>
  <c r="A84" i="2" l="1"/>
  <c r="C84" i="2" l="1"/>
  <c r="B84" i="2"/>
  <c r="A85" i="2"/>
  <c r="A86" i="2" l="1"/>
  <c r="C86" i="2" l="1"/>
  <c r="B86" i="2"/>
  <c r="A87" i="2"/>
  <c r="A88" i="2" l="1"/>
  <c r="C88" i="2" l="1"/>
  <c r="B88" i="2"/>
  <c r="A89" i="2"/>
  <c r="A90" i="2" l="1"/>
  <c r="C90" i="2" l="1"/>
  <c r="B90" i="2"/>
  <c r="A91" i="2"/>
  <c r="A92" i="2" l="1"/>
  <c r="C92" i="2" l="1"/>
  <c r="B92" i="2"/>
  <c r="A93" i="2"/>
  <c r="A94" i="2" l="1"/>
  <c r="C94" i="2" l="1"/>
  <c r="B94" i="2"/>
  <c r="A95" i="2"/>
  <c r="A96" i="2" l="1"/>
  <c r="C96" i="2" l="1"/>
  <c r="B96" i="2"/>
  <c r="A97" i="2"/>
  <c r="A98" i="2" l="1"/>
  <c r="C98" i="2" l="1"/>
  <c r="B98" i="2"/>
  <c r="A99" i="2"/>
  <c r="A100" i="2" l="1"/>
  <c r="C100" i="2" l="1"/>
  <c r="B100" i="2"/>
  <c r="A101" i="2"/>
  <c r="A102" i="2" l="1"/>
  <c r="C102" i="2" l="1"/>
  <c r="B102" i="2"/>
  <c r="A103" i="2"/>
  <c r="A104" i="2" l="1"/>
  <c r="C104" i="2" l="1"/>
  <c r="B104" i="2"/>
  <c r="A105" i="2"/>
  <c r="A106" i="2" l="1"/>
  <c r="A107" i="2" l="1"/>
  <c r="A108" i="2" s="1"/>
  <c r="A109" i="2" s="1"/>
  <c r="A110" i="2" s="1"/>
  <c r="C106" i="2"/>
  <c r="C107" i="2" s="1"/>
  <c r="B106" i="2"/>
  <c r="B107" i="2" s="1"/>
  <c r="C110" i="2" l="1"/>
  <c r="B110" i="2"/>
  <c r="B111" i="2" s="1"/>
  <c r="C108" i="2"/>
  <c r="B108" i="2"/>
  <c r="B109" i="2" s="1"/>
  <c r="A111" i="2"/>
  <c r="A112" i="2" s="1"/>
  <c r="J46" i="2"/>
  <c r="D108" i="2" l="1"/>
  <c r="D109" i="2" s="1"/>
  <c r="A113" i="2"/>
  <c r="A114" i="2" s="1"/>
  <c r="C112" i="2"/>
  <c r="C113" i="2" s="1"/>
  <c r="B112" i="2"/>
  <c r="B113" i="2" s="1"/>
  <c r="C109" i="2"/>
  <c r="D110" i="2"/>
  <c r="D111" i="2" s="1"/>
  <c r="C111" i="2"/>
  <c r="J2" i="2"/>
  <c r="B5" i="2"/>
  <c r="B7" i="2"/>
  <c r="D112" i="2" l="1"/>
  <c r="D113" i="2" s="1"/>
  <c r="A115" i="2"/>
  <c r="A116" i="2" s="1"/>
  <c r="B114" i="2"/>
  <c r="B115" i="2" s="1"/>
  <c r="C114" i="2"/>
  <c r="J18" i="2"/>
  <c r="J19" i="2"/>
  <c r="A117" i="2" l="1"/>
  <c r="A118" i="2" s="1"/>
  <c r="B116" i="2"/>
  <c r="B117" i="2" s="1"/>
  <c r="C116" i="2"/>
  <c r="C115" i="2"/>
  <c r="D114" i="2"/>
  <c r="D115" i="2" s="1"/>
  <c r="J35" i="2"/>
  <c r="C117" i="2" l="1"/>
  <c r="D116" i="2"/>
  <c r="D117" i="2" s="1"/>
  <c r="A119" i="2"/>
  <c r="A120" i="2" s="1"/>
  <c r="B118" i="2"/>
  <c r="B119" i="2" s="1"/>
  <c r="C118" i="2"/>
  <c r="J3" i="2"/>
  <c r="J36" i="2"/>
  <c r="C120" i="2" l="1"/>
  <c r="B120" i="2"/>
  <c r="B121" i="2" s="1"/>
  <c r="A121" i="2"/>
  <c r="A122" i="2" s="1"/>
  <c r="C119" i="2"/>
  <c r="D118" i="2"/>
  <c r="D119" i="2" s="1"/>
  <c r="J15" i="2"/>
  <c r="B122" i="2" l="1"/>
  <c r="B123" i="2" s="1"/>
  <c r="C122" i="2"/>
  <c r="A123" i="2"/>
  <c r="A124" i="2" s="1"/>
  <c r="D120" i="2"/>
  <c r="D121" i="2" s="1"/>
  <c r="C121" i="2"/>
  <c r="J37" i="2"/>
  <c r="J4" i="2"/>
  <c r="C124" i="2" l="1"/>
  <c r="B124" i="2"/>
  <c r="B125" i="2" s="1"/>
  <c r="A125" i="2"/>
  <c r="A126" i="2" s="1"/>
  <c r="D122" i="2"/>
  <c r="D123" i="2" s="1"/>
  <c r="C123" i="2"/>
  <c r="J20" i="2"/>
  <c r="A127" i="2" l="1"/>
  <c r="A128" i="2" s="1"/>
  <c r="B126" i="2"/>
  <c r="B127" i="2" s="1"/>
  <c r="C126" i="2"/>
  <c r="D124" i="2"/>
  <c r="D125" i="2" s="1"/>
  <c r="C125" i="2"/>
  <c r="J21" i="2"/>
  <c r="C127" i="2" l="1"/>
  <c r="D126" i="2"/>
  <c r="D127" i="2" s="1"/>
  <c r="A129" i="2"/>
  <c r="A130" i="2" s="1"/>
  <c r="C128" i="2"/>
  <c r="B128" i="2"/>
  <c r="B129" i="2" s="1"/>
  <c r="J5" i="2"/>
  <c r="C129" i="2" l="1"/>
  <c r="D128" i="2"/>
  <c r="D129" i="2" s="1"/>
  <c r="B130" i="2"/>
  <c r="B131" i="2" s="1"/>
  <c r="A131" i="2"/>
  <c r="A132" i="2" s="1"/>
  <c r="C130" i="2"/>
  <c r="J6" i="2"/>
  <c r="J22" i="2"/>
  <c r="A133" i="2" l="1"/>
  <c r="A134" i="2" s="1"/>
  <c r="C132" i="2"/>
  <c r="B132" i="2"/>
  <c r="B133" i="2" s="1"/>
  <c r="C131" i="2"/>
  <c r="D130" i="2"/>
  <c r="D131" i="2" s="1"/>
  <c r="J38" i="2"/>
  <c r="C133" i="2" l="1"/>
  <c r="D132" i="2"/>
  <c r="D133" i="2" s="1"/>
  <c r="B134" i="2"/>
  <c r="B135" i="2" s="1"/>
  <c r="A135" i="2"/>
  <c r="A136" i="2" s="1"/>
  <c r="C134" i="2"/>
  <c r="J23" i="2"/>
  <c r="B136" i="2" l="1"/>
  <c r="B137" i="2" s="1"/>
  <c r="C136" i="2"/>
  <c r="A137" i="2"/>
  <c r="A138" i="2" s="1"/>
  <c r="C135" i="2"/>
  <c r="D134" i="2"/>
  <c r="D135" i="2" s="1"/>
  <c r="J24" i="2"/>
  <c r="J7" i="2"/>
  <c r="A139" i="2" l="1"/>
  <c r="A140" i="2" s="1"/>
  <c r="C138" i="2"/>
  <c r="B138" i="2"/>
  <c r="B139" i="2" s="1"/>
  <c r="C137" i="2"/>
  <c r="D136" i="2"/>
  <c r="D137" i="2" s="1"/>
  <c r="J25" i="2"/>
  <c r="C139" i="2" l="1"/>
  <c r="D138" i="2"/>
  <c r="D139" i="2" s="1"/>
  <c r="A141" i="2"/>
  <c r="A142" i="2" s="1"/>
  <c r="C140" i="2"/>
  <c r="B140" i="2"/>
  <c r="B141" i="2" s="1"/>
  <c r="J26" i="2"/>
  <c r="D140" i="2" l="1"/>
  <c r="D141" i="2" s="1"/>
  <c r="C141" i="2"/>
  <c r="A143" i="2"/>
  <c r="A144" i="2" s="1"/>
  <c r="B142" i="2"/>
  <c r="B143" i="2" s="1"/>
  <c r="C142" i="2"/>
  <c r="J27" i="2"/>
  <c r="A145" i="2" l="1"/>
  <c r="A146" i="2" s="1"/>
  <c r="C144" i="2"/>
  <c r="B144" i="2"/>
  <c r="B145" i="2" s="1"/>
  <c r="D142" i="2"/>
  <c r="D143" i="2" s="1"/>
  <c r="C143" i="2"/>
  <c r="J28" i="2"/>
  <c r="J8" i="2"/>
  <c r="C145" i="2" l="1"/>
  <c r="D144" i="2"/>
  <c r="D145" i="2" s="1"/>
  <c r="C146" i="2"/>
  <c r="A147" i="2"/>
  <c r="A148" i="2" s="1"/>
  <c r="B146" i="2"/>
  <c r="B147" i="2" s="1"/>
  <c r="J17" i="2"/>
  <c r="A149" i="2" l="1"/>
  <c r="A150" i="2" s="1"/>
  <c r="C148" i="2"/>
  <c r="B148" i="2"/>
  <c r="B149" i="2" s="1"/>
  <c r="D146" i="2"/>
  <c r="D147" i="2" s="1"/>
  <c r="C147" i="2"/>
  <c r="J29" i="2"/>
  <c r="J9" i="2"/>
  <c r="C149" i="2" l="1"/>
  <c r="D148" i="2"/>
  <c r="D149" i="2" s="1"/>
  <c r="A151" i="2"/>
  <c r="A152" i="2" s="1"/>
  <c r="B150" i="2"/>
  <c r="B151" i="2" s="1"/>
  <c r="C150" i="2"/>
  <c r="J30" i="2"/>
  <c r="A153" i="2" l="1"/>
  <c r="A154" i="2" s="1"/>
  <c r="C152" i="2"/>
  <c r="B152" i="2"/>
  <c r="B153" i="2" s="1"/>
  <c r="D150" i="2"/>
  <c r="D151" i="2" s="1"/>
  <c r="C151" i="2"/>
  <c r="J31" i="2"/>
  <c r="D152" i="2" l="1"/>
  <c r="D153" i="2" s="1"/>
  <c r="C153" i="2"/>
  <c r="B154" i="2"/>
  <c r="B155" i="2" s="1"/>
  <c r="A155" i="2"/>
  <c r="A156" i="2" s="1"/>
  <c r="C154" i="2"/>
  <c r="J32" i="2"/>
  <c r="J10" i="2"/>
  <c r="A157" i="2" l="1"/>
  <c r="A158" i="2" s="1"/>
  <c r="C156" i="2"/>
  <c r="B156" i="2"/>
  <c r="B157" i="2" s="1"/>
  <c r="C155" i="2"/>
  <c r="D154" i="2"/>
  <c r="D155" i="2" s="1"/>
  <c r="J33" i="2"/>
  <c r="D156" i="2" l="1"/>
  <c r="D157" i="2" s="1"/>
  <c r="C157" i="2"/>
  <c r="A159" i="2"/>
  <c r="A160" i="2" s="1"/>
  <c r="C158" i="2"/>
  <c r="B158" i="2"/>
  <c r="B159" i="2" s="1"/>
  <c r="J11" i="2"/>
  <c r="C159" i="2" l="1"/>
  <c r="D158" i="2"/>
  <c r="D159" i="2" s="1"/>
  <c r="A161" i="2"/>
  <c r="A162" i="2" s="1"/>
  <c r="B160" i="2"/>
  <c r="B161" i="2" s="1"/>
  <c r="C160" i="2"/>
  <c r="J12" i="2"/>
  <c r="J16" i="2"/>
  <c r="B162" i="2" l="1"/>
  <c r="B163" i="2" s="1"/>
  <c r="A163" i="2"/>
  <c r="A164" i="2" s="1"/>
  <c r="C162" i="2"/>
  <c r="C161" i="2"/>
  <c r="D160" i="2"/>
  <c r="D161" i="2" s="1"/>
  <c r="J34" i="2"/>
  <c r="D162" i="2" l="1"/>
  <c r="D163" i="2" s="1"/>
  <c r="C163" i="2"/>
  <c r="B164" i="2"/>
  <c r="B165" i="2" s="1"/>
  <c r="A165" i="2"/>
  <c r="A166" i="2" s="1"/>
  <c r="C164" i="2"/>
  <c r="B53" i="2"/>
  <c r="B27" i="2"/>
  <c r="B61" i="2"/>
  <c r="B31" i="2"/>
  <c r="B71" i="2"/>
  <c r="B41" i="2"/>
  <c r="B51" i="2"/>
  <c r="B103" i="2"/>
  <c r="B37" i="2"/>
  <c r="B85" i="2"/>
  <c r="B55" i="2"/>
  <c r="B77" i="2"/>
  <c r="B33" i="2"/>
  <c r="B89" i="2"/>
  <c r="B21" i="2"/>
  <c r="B65" i="2"/>
  <c r="B49" i="2"/>
  <c r="B91" i="2"/>
  <c r="B69" i="2"/>
  <c r="B73" i="2"/>
  <c r="B79" i="2"/>
  <c r="B83" i="2"/>
  <c r="B93" i="2"/>
  <c r="B97" i="2"/>
  <c r="B25" i="2"/>
  <c r="B23" i="2"/>
  <c r="B67" i="2"/>
  <c r="B75" i="2"/>
  <c r="B43" i="2"/>
  <c r="B39" i="2"/>
  <c r="B99" i="2"/>
  <c r="B47" i="2"/>
  <c r="B81" i="2"/>
  <c r="B29" i="2"/>
  <c r="B101" i="2"/>
  <c r="B63" i="2"/>
  <c r="B59" i="2"/>
  <c r="B105" i="2"/>
  <c r="B87" i="2"/>
  <c r="B95" i="2"/>
  <c r="B57" i="2"/>
  <c r="B35" i="2"/>
  <c r="B45" i="2"/>
  <c r="B19" i="2"/>
  <c r="B17" i="2"/>
  <c r="B13" i="2"/>
  <c r="B15" i="2"/>
  <c r="B9" i="2"/>
  <c r="B11" i="2"/>
  <c r="B166" i="2" l="1"/>
  <c r="B167" i="2" s="1"/>
  <c r="A167" i="2"/>
  <c r="A168" i="2" s="1"/>
  <c r="C166" i="2"/>
  <c r="C165" i="2"/>
  <c r="D164" i="2"/>
  <c r="D165" i="2" s="1"/>
  <c r="A6" i="9"/>
  <c r="B6" i="9" s="1"/>
  <c r="J13" i="2"/>
  <c r="J14" i="2"/>
  <c r="L12" i="6"/>
  <c r="C39" i="2"/>
  <c r="D38" i="2"/>
  <c r="D39" i="2" s="1"/>
  <c r="D48" i="2"/>
  <c r="D49" i="2" s="1"/>
  <c r="C49" i="2"/>
  <c r="C45" i="2"/>
  <c r="D44" i="2"/>
  <c r="D45" i="2" s="1"/>
  <c r="D80" i="2"/>
  <c r="D81" i="2" s="1"/>
  <c r="C81" i="2"/>
  <c r="D74" i="2"/>
  <c r="D75" i="2" s="1"/>
  <c r="C75" i="2"/>
  <c r="C77" i="2"/>
  <c r="D76" i="2"/>
  <c r="D77" i="2" s="1"/>
  <c r="D78" i="2"/>
  <c r="D79" i="2" s="1"/>
  <c r="C79" i="2"/>
  <c r="C65" i="2"/>
  <c r="D64" i="2"/>
  <c r="D65" i="2" s="1"/>
  <c r="D30" i="2"/>
  <c r="D31" i="2" s="1"/>
  <c r="C31" i="2"/>
  <c r="C11" i="2"/>
  <c r="D10" i="2"/>
  <c r="D11" i="2" s="1"/>
  <c r="D58" i="2"/>
  <c r="D59" i="2" s="1"/>
  <c r="C59" i="2"/>
  <c r="C29" i="2"/>
  <c r="D28" i="2"/>
  <c r="D29" i="2" s="1"/>
  <c r="C53" i="2"/>
  <c r="D52" i="2"/>
  <c r="D53" i="2" s="1"/>
  <c r="C25" i="2"/>
  <c r="D24" i="2"/>
  <c r="D25" i="2" s="1"/>
  <c r="C41" i="2"/>
  <c r="D40" i="2"/>
  <c r="D41" i="2" s="1"/>
  <c r="C27" i="2"/>
  <c r="D26" i="2"/>
  <c r="D27" i="2" s="1"/>
  <c r="D106" i="2"/>
  <c r="D107" i="2" s="1"/>
  <c r="D100" i="2"/>
  <c r="D101" i="2" s="1"/>
  <c r="C101" i="2"/>
  <c r="D50" i="2"/>
  <c r="D51" i="2" s="1"/>
  <c r="C51" i="2"/>
  <c r="C99" i="2"/>
  <c r="D98" i="2"/>
  <c r="D99" i="2" s="1"/>
  <c r="C19" i="2"/>
  <c r="D18" i="2"/>
  <c r="D19" i="2" s="1"/>
  <c r="C91" i="2"/>
  <c r="D90" i="2"/>
  <c r="D91" i="2" s="1"/>
  <c r="D92" i="2"/>
  <c r="D93" i="2" s="1"/>
  <c r="C93" i="2"/>
  <c r="D14" i="2"/>
  <c r="D15" i="2" s="1"/>
  <c r="C15" i="2"/>
  <c r="D104" i="2"/>
  <c r="D105" i="2" s="1"/>
  <c r="C105" i="2"/>
  <c r="D66" i="2"/>
  <c r="D67" i="2" s="1"/>
  <c r="C67" i="2"/>
  <c r="C89" i="2"/>
  <c r="D88" i="2"/>
  <c r="D89" i="2" s="1"/>
  <c r="C33" i="2"/>
  <c r="D32" i="2"/>
  <c r="D33" i="2" s="1"/>
  <c r="D70" i="2"/>
  <c r="D71" i="2" s="1"/>
  <c r="C71" i="2"/>
  <c r="C63" i="2"/>
  <c r="D62" i="2"/>
  <c r="D63" i="2" s="1"/>
  <c r="D6" i="2"/>
  <c r="D7" i="2" s="1"/>
  <c r="C7" i="2"/>
  <c r="D68" i="2"/>
  <c r="D69" i="2" s="1"/>
  <c r="C69" i="2"/>
  <c r="C35" i="2"/>
  <c r="D34" i="2"/>
  <c r="D35" i="2" s="1"/>
  <c r="C23" i="2"/>
  <c r="D22" i="2"/>
  <c r="D23" i="2" s="1"/>
  <c r="D94" i="2"/>
  <c r="D95" i="2" s="1"/>
  <c r="C95" i="2"/>
  <c r="D82" i="2"/>
  <c r="D83" i="2" s="1"/>
  <c r="C83" i="2"/>
  <c r="C43" i="2"/>
  <c r="D42" i="2"/>
  <c r="D43" i="2" s="1"/>
  <c r="C21" i="2"/>
  <c r="D20" i="2"/>
  <c r="D21" i="2" s="1"/>
  <c r="D60" i="2"/>
  <c r="D61" i="2" s="1"/>
  <c r="C61" i="2"/>
  <c r="C5" i="2"/>
  <c r="D12" i="2"/>
  <c r="D13" i="2" s="1"/>
  <c r="C13" i="2"/>
  <c r="D8" i="2"/>
  <c r="D9" i="2" s="1"/>
  <c r="C9" i="2"/>
  <c r="C17" i="2"/>
  <c r="D16" i="2"/>
  <c r="D17" i="2" s="1"/>
  <c r="C97" i="2"/>
  <c r="D96" i="2"/>
  <c r="D97" i="2" s="1"/>
  <c r="C47" i="2"/>
  <c r="D46" i="2"/>
  <c r="D47" i="2" s="1"/>
  <c r="C57" i="2"/>
  <c r="D56" i="2"/>
  <c r="D57" i="2" s="1"/>
  <c r="C85" i="2"/>
  <c r="D84" i="2"/>
  <c r="D85" i="2" s="1"/>
  <c r="D36" i="2"/>
  <c r="D37" i="2" s="1"/>
  <c r="C37" i="2"/>
  <c r="C73" i="2"/>
  <c r="D72" i="2"/>
  <c r="D73" i="2" s="1"/>
  <c r="C87" i="2"/>
  <c r="D86" i="2"/>
  <c r="D87" i="2" s="1"/>
  <c r="C103" i="2"/>
  <c r="D102" i="2"/>
  <c r="D103" i="2" s="1"/>
  <c r="D54" i="2"/>
  <c r="D55" i="2" s="1"/>
  <c r="C55" i="2"/>
  <c r="D166" i="2" l="1"/>
  <c r="D167" i="2" s="1"/>
  <c r="C167" i="2"/>
  <c r="A169" i="2"/>
  <c r="A170" i="2" s="1"/>
  <c r="C168" i="2"/>
  <c r="B168" i="2"/>
  <c r="B169" i="2" s="1"/>
  <c r="A7" i="9"/>
  <c r="B7" i="9" s="1"/>
  <c r="C6" i="9"/>
  <c r="D6" i="9" s="1"/>
  <c r="I25" i="2"/>
  <c r="K25" i="2" s="1"/>
  <c r="I16" i="2"/>
  <c r="K16" i="2" s="1"/>
  <c r="I27" i="2"/>
  <c r="K27" i="2" s="1"/>
  <c r="I46" i="2"/>
  <c r="K46" i="2" s="1"/>
  <c r="I35" i="2"/>
  <c r="K35" i="2" s="1"/>
  <c r="I6" i="2"/>
  <c r="K6" i="2" s="1"/>
  <c r="I30" i="2"/>
  <c r="K30" i="2" s="1"/>
  <c r="I34" i="2"/>
  <c r="K34" i="2" s="1"/>
  <c r="I32" i="2"/>
  <c r="K32" i="2" s="1"/>
  <c r="I10" i="2"/>
  <c r="K10" i="2" s="1"/>
  <c r="I20" i="2"/>
  <c r="K20" i="2" s="1"/>
  <c r="I7" i="2"/>
  <c r="K7" i="2" s="1"/>
  <c r="I8" i="2"/>
  <c r="K8" i="2" s="1"/>
  <c r="I51" i="2"/>
  <c r="K51" i="2" s="1"/>
  <c r="I17" i="2"/>
  <c r="K17" i="2" s="1"/>
  <c r="I33" i="2"/>
  <c r="K33" i="2" s="1"/>
  <c r="I48" i="2"/>
  <c r="K48" i="2" s="1"/>
  <c r="I37" i="2"/>
  <c r="K37" i="2" s="1"/>
  <c r="I50" i="2"/>
  <c r="K50" i="2" s="1"/>
  <c r="I21" i="2"/>
  <c r="K21" i="2" s="1"/>
  <c r="I36" i="2"/>
  <c r="K36" i="2" s="1"/>
  <c r="I23" i="2"/>
  <c r="K23" i="2" s="1"/>
  <c r="I49" i="2"/>
  <c r="K49" i="2" s="1"/>
  <c r="I11" i="2"/>
  <c r="K11" i="2" s="1"/>
  <c r="I3" i="2"/>
  <c r="K3" i="2" s="1"/>
  <c r="I52" i="2"/>
  <c r="K52" i="2" s="1"/>
  <c r="I14" i="2"/>
  <c r="K14" i="2" s="1"/>
  <c r="I40" i="2"/>
  <c r="K40" i="2" s="1"/>
  <c r="I31" i="2"/>
  <c r="K31" i="2" s="1"/>
  <c r="I42" i="2"/>
  <c r="K42" i="2" s="1"/>
  <c r="I47" i="2"/>
  <c r="K47" i="2" s="1"/>
  <c r="I38" i="2"/>
  <c r="K38" i="2" s="1"/>
  <c r="I24" i="2"/>
  <c r="K24" i="2" s="1"/>
  <c r="I9" i="2"/>
  <c r="K9" i="2" s="1"/>
  <c r="I2" i="2"/>
  <c r="K2" i="2" s="1"/>
  <c r="I4" i="2"/>
  <c r="K4" i="2" s="1"/>
  <c r="I18" i="2"/>
  <c r="K18" i="2" s="1"/>
  <c r="I28" i="2"/>
  <c r="K28" i="2" s="1"/>
  <c r="I19" i="2"/>
  <c r="K19" i="2" s="1"/>
  <c r="I5" i="2"/>
  <c r="K5" i="2" s="1"/>
  <c r="L5" i="6"/>
  <c r="I12" i="2"/>
  <c r="K12" i="2" s="1"/>
  <c r="I26" i="2"/>
  <c r="K26" i="2" s="1"/>
  <c r="I45" i="2"/>
  <c r="K45" i="2" s="1"/>
  <c r="I15" i="2"/>
  <c r="K15" i="2" s="1"/>
  <c r="I53" i="2"/>
  <c r="K53" i="2" s="1"/>
  <c r="I22" i="2"/>
  <c r="K22" i="2" s="1"/>
  <c r="I44" i="2"/>
  <c r="K44" i="2" s="1"/>
  <c r="I29" i="2"/>
  <c r="K29" i="2" s="1"/>
  <c r="I13" i="2"/>
  <c r="K13" i="2" s="1"/>
  <c r="I39" i="2"/>
  <c r="K39" i="2" s="1"/>
  <c r="I43" i="2"/>
  <c r="K43" i="2" s="1"/>
  <c r="I41" i="2"/>
  <c r="K41" i="2" s="1"/>
  <c r="A8" i="9"/>
  <c r="B8" i="9" s="1"/>
  <c r="D5" i="2"/>
  <c r="C169" i="2" l="1"/>
  <c r="D168" i="2"/>
  <c r="D169" i="2" s="1"/>
  <c r="C170" i="2"/>
  <c r="B170" i="2"/>
  <c r="B171" i="2" s="1"/>
  <c r="A171" i="2"/>
  <c r="A172" i="2" s="1"/>
  <c r="B6" i="4"/>
  <c r="L6" i="6" s="1"/>
  <c r="C7" i="9"/>
  <c r="D7" i="9" s="1"/>
  <c r="C8" i="9"/>
  <c r="A9" i="9"/>
  <c r="B9" i="9" s="1"/>
  <c r="C171" i="2" l="1"/>
  <c r="D170" i="2"/>
  <c r="A173" i="2"/>
  <c r="A174" i="2" s="1"/>
  <c r="C172" i="2"/>
  <c r="B172" i="2"/>
  <c r="B173" i="2" s="1"/>
  <c r="D8" i="9"/>
  <c r="B7" i="4"/>
  <c r="B9" i="4" s="1"/>
  <c r="C9" i="9"/>
  <c r="A10" i="9"/>
  <c r="B10" i="9" s="1"/>
  <c r="C173" i="2" l="1"/>
  <c r="D172" i="2"/>
  <c r="D173" i="2" s="1"/>
  <c r="B174" i="2"/>
  <c r="B175" i="2" s="1"/>
  <c r="A175" i="2"/>
  <c r="A176" i="2" s="1"/>
  <c r="C174" i="2"/>
  <c r="D171" i="2"/>
  <c r="D9" i="9"/>
  <c r="C10" i="9"/>
  <c r="A11" i="9"/>
  <c r="B11" i="9" s="1"/>
  <c r="C176" i="2" l="1"/>
  <c r="B176" i="2"/>
  <c r="B177" i="2" s="1"/>
  <c r="A177" i="2"/>
  <c r="A178" i="2" s="1"/>
  <c r="D10" i="9"/>
  <c r="C175" i="2"/>
  <c r="D174" i="2"/>
  <c r="H11" i="4"/>
  <c r="G3" i="4"/>
  <c r="H6" i="4"/>
  <c r="G4" i="4"/>
  <c r="H3" i="4"/>
  <c r="H7" i="4"/>
  <c r="G11" i="4"/>
  <c r="G9" i="4"/>
  <c r="H12" i="4"/>
  <c r="H8" i="4"/>
  <c r="B21" i="4"/>
  <c r="G13" i="4"/>
  <c r="H15" i="4"/>
  <c r="H13" i="4"/>
  <c r="G12" i="4"/>
  <c r="G5" i="4"/>
  <c r="H4" i="4"/>
  <c r="G14" i="4"/>
  <c r="G10" i="4"/>
  <c r="H5" i="4"/>
  <c r="G6" i="4"/>
  <c r="G7" i="4"/>
  <c r="H10" i="4"/>
  <c r="L18" i="6"/>
  <c r="G8" i="4"/>
  <c r="H9" i="4"/>
  <c r="H14" i="4"/>
  <c r="G15" i="4"/>
  <c r="C11" i="9"/>
  <c r="A12" i="9"/>
  <c r="B12" i="9" s="1"/>
  <c r="I6" i="4" l="1"/>
  <c r="J6" i="4" s="1"/>
  <c r="D11" i="9"/>
  <c r="A179" i="2"/>
  <c r="A180" i="2" s="1"/>
  <c r="C178" i="2"/>
  <c r="B178" i="2"/>
  <c r="B179" i="2" s="1"/>
  <c r="D175" i="2"/>
  <c r="D176" i="2"/>
  <c r="D177" i="2" s="1"/>
  <c r="C177" i="2"/>
  <c r="I5" i="4"/>
  <c r="J5" i="4" s="1"/>
  <c r="I4" i="4"/>
  <c r="J4" i="4" s="1"/>
  <c r="I12" i="4"/>
  <c r="J12" i="4" s="1"/>
  <c r="I13" i="4"/>
  <c r="J13" i="4" s="1"/>
  <c r="I15" i="4"/>
  <c r="J15" i="4" s="1"/>
  <c r="I11" i="4"/>
  <c r="J11" i="4" s="1"/>
  <c r="I3" i="4"/>
  <c r="J3" i="4" s="1"/>
  <c r="I14" i="4"/>
  <c r="J14" i="4" s="1"/>
  <c r="I10" i="4"/>
  <c r="J10" i="4" s="1"/>
  <c r="I9" i="4"/>
  <c r="J9" i="4" s="1"/>
  <c r="I8" i="4"/>
  <c r="J8" i="4" s="1"/>
  <c r="I7" i="4"/>
  <c r="J7" i="4" s="1"/>
  <c r="C12" i="9"/>
  <c r="A13" i="9"/>
  <c r="B13" i="9" s="1"/>
  <c r="D12" i="9" l="1"/>
  <c r="C179" i="2"/>
  <c r="D178" i="2"/>
  <c r="D179" i="2" s="1"/>
  <c r="A181" i="2"/>
  <c r="A182" i="2" s="1"/>
  <c r="C180" i="2"/>
  <c r="B180" i="2"/>
  <c r="B181" i="2" s="1"/>
  <c r="I16" i="4"/>
  <c r="B22" i="4" s="1"/>
  <c r="B25" i="4" s="1"/>
  <c r="C13" i="9"/>
  <c r="A14" i="9"/>
  <c r="B14" i="9" s="1"/>
  <c r="D13" i="9" l="1"/>
  <c r="B182" i="2"/>
  <c r="B183" i="2" s="1"/>
  <c r="C182" i="2"/>
  <c r="A183" i="2"/>
  <c r="A184" i="2" s="1"/>
  <c r="D180" i="2"/>
  <c r="D181" i="2" s="1"/>
  <c r="C181" i="2"/>
  <c r="C14" i="9"/>
  <c r="A15" i="9"/>
  <c r="B15" i="9" s="1"/>
  <c r="D14" i="9" l="1"/>
  <c r="A185" i="2"/>
  <c r="A186" i="2" s="1"/>
  <c r="C184" i="2"/>
  <c r="B184" i="2"/>
  <c r="B185" i="2" s="1"/>
  <c r="D182" i="2"/>
  <c r="D183" i="2" s="1"/>
  <c r="C183" i="2"/>
  <c r="C15" i="9"/>
  <c r="D15" i="9" l="1"/>
  <c r="D184" i="2"/>
  <c r="D185" i="2" s="1"/>
  <c r="C185" i="2"/>
  <c r="B186" i="2"/>
  <c r="B187" i="2" s="1"/>
  <c r="A187" i="2"/>
  <c r="A188" i="2" s="1"/>
  <c r="A189" i="2" s="1"/>
  <c r="A190" i="2" s="1"/>
  <c r="C186" i="2"/>
  <c r="C190" i="2" l="1"/>
  <c r="B190" i="2"/>
  <c r="B191" i="2" s="1"/>
  <c r="A191" i="2"/>
  <c r="A192" i="2" s="1"/>
  <c r="C188" i="2"/>
  <c r="C189" i="2" s="1"/>
  <c r="B188" i="2"/>
  <c r="B189" i="2" s="1"/>
  <c r="D186" i="2"/>
  <c r="D187" i="2" s="1"/>
  <c r="C187" i="2"/>
  <c r="C192" i="2" l="1"/>
  <c r="A193" i="2"/>
  <c r="A194" i="2" s="1"/>
  <c r="B192" i="2"/>
  <c r="B193" i="2" s="1"/>
  <c r="C191" i="2"/>
  <c r="D190" i="2"/>
  <c r="D191" i="2" s="1"/>
  <c r="D188" i="2"/>
  <c r="D189" i="2" s="1"/>
  <c r="B194" i="2" l="1"/>
  <c r="B195" i="2" s="1"/>
  <c r="C194" i="2"/>
  <c r="A195" i="2"/>
  <c r="A196" i="2" s="1"/>
  <c r="C193" i="2"/>
  <c r="D192" i="2"/>
  <c r="D193" i="2" s="1"/>
  <c r="A197" i="2" l="1"/>
  <c r="A198" i="2" s="1"/>
  <c r="C196" i="2"/>
  <c r="B196" i="2"/>
  <c r="B197" i="2" s="1"/>
  <c r="C195" i="2"/>
  <c r="D194" i="2"/>
  <c r="D195" i="2" s="1"/>
  <c r="C197" i="2" l="1"/>
  <c r="D196" i="2"/>
  <c r="D197" i="2" s="1"/>
  <c r="C198" i="2"/>
  <c r="B198" i="2"/>
  <c r="B199" i="2" s="1"/>
  <c r="A199" i="2"/>
  <c r="A200" i="2" s="1"/>
  <c r="C200" i="2" l="1"/>
  <c r="A201" i="2"/>
  <c r="A202" i="2" s="1"/>
  <c r="B200" i="2"/>
  <c r="B201" i="2" s="1"/>
  <c r="C199" i="2"/>
  <c r="D198" i="2"/>
  <c r="D199" i="2" s="1"/>
  <c r="C202" i="2" l="1"/>
  <c r="B202" i="2"/>
  <c r="B203" i="2" s="1"/>
  <c r="A203" i="2"/>
  <c r="A204" i="2" s="1"/>
  <c r="C201" i="2"/>
  <c r="D200" i="2"/>
  <c r="D201" i="2" s="1"/>
  <c r="C204" i="2" l="1"/>
  <c r="A205" i="2"/>
  <c r="A206" i="2" s="1"/>
  <c r="B204" i="2"/>
  <c r="B205" i="2" s="1"/>
  <c r="C203" i="2"/>
  <c r="D202" i="2"/>
  <c r="D203" i="2" s="1"/>
  <c r="C206" i="2" l="1"/>
  <c r="B206" i="2"/>
  <c r="B207" i="2" s="1"/>
  <c r="A207" i="2"/>
  <c r="A208" i="2" s="1"/>
  <c r="C205" i="2"/>
  <c r="D204" i="2"/>
  <c r="D205" i="2" s="1"/>
  <c r="C208" i="2" l="1"/>
  <c r="A209" i="2"/>
  <c r="A210" i="2" s="1"/>
  <c r="B208" i="2"/>
  <c r="B209" i="2" s="1"/>
  <c r="C207" i="2"/>
  <c r="D206" i="2"/>
  <c r="D207" i="2" s="1"/>
  <c r="C210" i="2" l="1"/>
  <c r="B210" i="2"/>
  <c r="B211" i="2" s="1"/>
  <c r="A211" i="2"/>
  <c r="A212" i="2" s="1"/>
  <c r="C209" i="2"/>
  <c r="D208" i="2"/>
  <c r="D209" i="2" s="1"/>
  <c r="A213" i="2" l="1"/>
  <c r="A214" i="2" s="1"/>
  <c r="C212" i="2"/>
  <c r="B212" i="2"/>
  <c r="B213" i="2" s="1"/>
  <c r="C211" i="2"/>
  <c r="D210" i="2"/>
  <c r="D211" i="2" s="1"/>
  <c r="D212" i="2" l="1"/>
  <c r="D213" i="2" s="1"/>
  <c r="C213" i="2"/>
  <c r="C214" i="2"/>
  <c r="B214" i="2"/>
  <c r="B215" i="2" s="1"/>
  <c r="A215" i="2"/>
  <c r="A216" i="2" s="1"/>
  <c r="D214" i="2" l="1"/>
  <c r="D215" i="2" s="1"/>
  <c r="C215" i="2"/>
  <c r="C216" i="2"/>
  <c r="B216" i="2"/>
  <c r="B217" i="2" s="1"/>
  <c r="A217" i="2"/>
  <c r="A218" i="2" s="1"/>
  <c r="C217" i="2" l="1"/>
  <c r="D216" i="2"/>
  <c r="D217" i="2" s="1"/>
  <c r="C218" i="2"/>
  <c r="B218" i="2"/>
  <c r="B219" i="2" s="1"/>
  <c r="A219" i="2"/>
  <c r="A220" i="2" s="1"/>
  <c r="C219" i="2" l="1"/>
  <c r="D218" i="2"/>
  <c r="D219" i="2" s="1"/>
  <c r="C220" i="2"/>
  <c r="A221" i="2"/>
  <c r="A222" i="2" s="1"/>
  <c r="B220" i="2"/>
  <c r="B221" i="2" s="1"/>
  <c r="C221" i="2" l="1"/>
  <c r="D220" i="2"/>
  <c r="D221" i="2" s="1"/>
  <c r="C222" i="2"/>
  <c r="B222" i="2"/>
  <c r="B223" i="2" s="1"/>
  <c r="A223" i="2"/>
  <c r="A224" i="2" s="1"/>
  <c r="C223" i="2" l="1"/>
  <c r="D222" i="2"/>
  <c r="D223" i="2" s="1"/>
  <c r="C224" i="2"/>
  <c r="B224" i="2"/>
  <c r="B225" i="2" s="1"/>
  <c r="A225" i="2"/>
  <c r="A226" i="2" s="1"/>
  <c r="C226" i="2" l="1"/>
  <c r="A227" i="2"/>
  <c r="A228" i="2" s="1"/>
  <c r="B226" i="2"/>
  <c r="B227" i="2" s="1"/>
  <c r="C225" i="2"/>
  <c r="D224" i="2"/>
  <c r="D225" i="2" s="1"/>
  <c r="C228" i="2" l="1"/>
  <c r="A229" i="2"/>
  <c r="A230" i="2" s="1"/>
  <c r="B228" i="2"/>
  <c r="B229" i="2" s="1"/>
  <c r="C227" i="2"/>
  <c r="D226" i="2"/>
  <c r="D227" i="2" s="1"/>
  <c r="C230" i="2" l="1"/>
  <c r="B230" i="2"/>
  <c r="B231" i="2" s="1"/>
  <c r="A231" i="2"/>
  <c r="A232" i="2" s="1"/>
  <c r="C229" i="2"/>
  <c r="D228" i="2"/>
  <c r="D229" i="2" s="1"/>
  <c r="B232" i="2" l="1"/>
  <c r="B233" i="2" s="1"/>
  <c r="C232" i="2"/>
  <c r="A233" i="2"/>
  <c r="A234" i="2" s="1"/>
  <c r="C231" i="2"/>
  <c r="D230" i="2"/>
  <c r="D231" i="2" s="1"/>
  <c r="C234" i="2" l="1"/>
  <c r="A235" i="2"/>
  <c r="A236" i="2" s="1"/>
  <c r="B234" i="2"/>
  <c r="B235" i="2" s="1"/>
  <c r="D232" i="2"/>
  <c r="D233" i="2" s="1"/>
  <c r="C233" i="2"/>
  <c r="B236" i="2" l="1"/>
  <c r="B237" i="2" s="1"/>
  <c r="A237" i="2"/>
  <c r="A238" i="2" s="1"/>
  <c r="C236" i="2"/>
  <c r="C235" i="2"/>
  <c r="D234" i="2"/>
  <c r="D235" i="2" s="1"/>
  <c r="C237" i="2" l="1"/>
  <c r="D236" i="2"/>
  <c r="D237" i="2" s="1"/>
  <c r="B238" i="2"/>
  <c r="B239" i="2" s="1"/>
  <c r="C238" i="2"/>
  <c r="A239" i="2"/>
  <c r="A240" i="2" s="1"/>
  <c r="D238" i="2" l="1"/>
  <c r="D239" i="2" s="1"/>
  <c r="C239" i="2"/>
  <c r="A241" i="2"/>
  <c r="A242" i="2" s="1"/>
  <c r="C240" i="2"/>
  <c r="B240" i="2"/>
  <c r="B241" i="2" s="1"/>
  <c r="C241" i="2" l="1"/>
  <c r="D240" i="2"/>
  <c r="D241" i="2" s="1"/>
  <c r="C242" i="2"/>
  <c r="B242" i="2"/>
  <c r="B243" i="2" s="1"/>
  <c r="A243" i="2"/>
  <c r="A244" i="2" s="1"/>
  <c r="D242" i="2" l="1"/>
  <c r="D243" i="2" s="1"/>
  <c r="C243" i="2"/>
  <c r="C244" i="2"/>
  <c r="A245" i="2"/>
  <c r="A246" i="2" s="1"/>
  <c r="B244" i="2"/>
  <c r="B245" i="2" s="1"/>
  <c r="C246" i="2" l="1"/>
  <c r="A247" i="2"/>
  <c r="A248" i="2" s="1"/>
  <c r="B246" i="2"/>
  <c r="B247" i="2" s="1"/>
  <c r="C245" i="2"/>
  <c r="D244" i="2"/>
  <c r="D245" i="2" s="1"/>
  <c r="C248" i="2" l="1"/>
  <c r="A249" i="2"/>
  <c r="A250" i="2" s="1"/>
  <c r="B248" i="2"/>
  <c r="B249" i="2" s="1"/>
  <c r="C247" i="2"/>
  <c r="D246" i="2"/>
  <c r="D247" i="2" s="1"/>
  <c r="B250" i="2" l="1"/>
  <c r="B251" i="2" s="1"/>
  <c r="A251" i="2"/>
  <c r="A252" i="2" s="1"/>
  <c r="C250" i="2"/>
  <c r="C249" i="2"/>
  <c r="D248" i="2"/>
  <c r="D249" i="2" s="1"/>
  <c r="C251" i="2" l="1"/>
  <c r="D250" i="2"/>
  <c r="D251" i="2" s="1"/>
  <c r="A253" i="2"/>
  <c r="A254" i="2" s="1"/>
  <c r="C252" i="2"/>
  <c r="B252" i="2"/>
  <c r="B253" i="2" s="1"/>
  <c r="C253" i="2" l="1"/>
  <c r="D252" i="2"/>
  <c r="D253" i="2" s="1"/>
  <c r="B254" i="2"/>
  <c r="B255" i="2" s="1"/>
  <c r="A255" i="2"/>
  <c r="A256" i="2" s="1"/>
  <c r="C254" i="2"/>
  <c r="A257" i="2" l="1"/>
  <c r="A258" i="2" s="1"/>
  <c r="B256" i="2"/>
  <c r="B257" i="2" s="1"/>
  <c r="C256" i="2"/>
  <c r="C255" i="2"/>
  <c r="D254" i="2"/>
  <c r="D255" i="2" s="1"/>
  <c r="C257" i="2" l="1"/>
  <c r="D256" i="2"/>
  <c r="D257" i="2" s="1"/>
  <c r="A259" i="2"/>
  <c r="A260" i="2" s="1"/>
  <c r="C258" i="2"/>
  <c r="B258" i="2"/>
  <c r="B259" i="2" s="1"/>
  <c r="C259" i="2" l="1"/>
  <c r="D258" i="2"/>
  <c r="D259" i="2" s="1"/>
  <c r="A261" i="2"/>
  <c r="A262" i="2" s="1"/>
  <c r="C260" i="2"/>
  <c r="B260" i="2"/>
  <c r="B261" i="2" s="1"/>
  <c r="A263" i="2" l="1"/>
  <c r="A264" i="2" s="1"/>
  <c r="C262" i="2"/>
  <c r="B262" i="2"/>
  <c r="B263" i="2" s="1"/>
  <c r="C261" i="2"/>
  <c r="D260" i="2"/>
  <c r="D261" i="2" s="1"/>
  <c r="D262" i="2" l="1"/>
  <c r="D263" i="2" s="1"/>
  <c r="C263" i="2"/>
  <c r="B264" i="2"/>
  <c r="B265" i="2" s="1"/>
  <c r="A265" i="2"/>
  <c r="A266" i="2" s="1"/>
  <c r="C264" i="2"/>
  <c r="C265" i="2" l="1"/>
  <c r="D264" i="2"/>
  <c r="D265" i="2" s="1"/>
  <c r="A267" i="2"/>
  <c r="A268" i="2" s="1"/>
  <c r="C266" i="2"/>
  <c r="B266" i="2"/>
  <c r="B267" i="2" s="1"/>
  <c r="C267" i="2" l="1"/>
  <c r="D266" i="2"/>
  <c r="D267" i="2" s="1"/>
  <c r="C268" i="2"/>
  <c r="A269" i="2"/>
  <c r="A270" i="2" s="1"/>
  <c r="B268" i="2"/>
  <c r="B269" i="2" s="1"/>
  <c r="B270" i="2" l="1"/>
  <c r="B271" i="2" s="1"/>
  <c r="C270" i="2"/>
  <c r="A271" i="2"/>
  <c r="A272" i="2" s="1"/>
  <c r="C269" i="2"/>
  <c r="D268" i="2"/>
  <c r="D269" i="2" s="1"/>
  <c r="C272" i="2" l="1"/>
  <c r="A273" i="2"/>
  <c r="A274" i="2" s="1"/>
  <c r="B272" i="2"/>
  <c r="B273" i="2" s="1"/>
  <c r="D270" i="2"/>
  <c r="D271" i="2" s="1"/>
  <c r="C271" i="2"/>
  <c r="C274" i="2" l="1"/>
  <c r="A275" i="2"/>
  <c r="A276" i="2" s="1"/>
  <c r="B274" i="2"/>
  <c r="B275" i="2" s="1"/>
  <c r="D272" i="2"/>
  <c r="D273" i="2" s="1"/>
  <c r="C273" i="2"/>
  <c r="B276" i="2" l="1"/>
  <c r="B277" i="2" s="1"/>
  <c r="C276" i="2"/>
  <c r="A277" i="2"/>
  <c r="A278" i="2" s="1"/>
  <c r="D274" i="2"/>
  <c r="D275" i="2" s="1"/>
  <c r="C275" i="2"/>
  <c r="B278" i="2" l="1"/>
  <c r="B279" i="2" s="1"/>
  <c r="C278" i="2"/>
  <c r="A279" i="2"/>
  <c r="A280" i="2" s="1"/>
  <c r="C277" i="2"/>
  <c r="D276" i="2"/>
  <c r="D277" i="2" s="1"/>
  <c r="C280" i="2" l="1"/>
  <c r="A281" i="2"/>
  <c r="A282" i="2" s="1"/>
  <c r="B280" i="2"/>
  <c r="B281" i="2" s="1"/>
  <c r="C279" i="2"/>
  <c r="D278" i="2"/>
  <c r="D279" i="2" s="1"/>
  <c r="C282" i="2" l="1"/>
  <c r="A283" i="2"/>
  <c r="A284" i="2" s="1"/>
  <c r="B282" i="2"/>
  <c r="B283" i="2" s="1"/>
  <c r="C281" i="2"/>
  <c r="D280" i="2"/>
  <c r="D281" i="2" s="1"/>
  <c r="C284" i="2" l="1"/>
  <c r="A285" i="2"/>
  <c r="A286" i="2" s="1"/>
  <c r="B284" i="2"/>
  <c r="B285" i="2" s="1"/>
  <c r="C283" i="2"/>
  <c r="D282" i="2"/>
  <c r="D283" i="2" s="1"/>
  <c r="B286" i="2" l="1"/>
  <c r="B287" i="2" s="1"/>
  <c r="C286" i="2"/>
  <c r="A287" i="2"/>
  <c r="A288" i="2" s="1"/>
  <c r="D284" i="2"/>
  <c r="D285" i="2" s="1"/>
  <c r="C285" i="2"/>
  <c r="C288" i="2" l="1"/>
  <c r="B288" i="2"/>
  <c r="B289" i="2" s="1"/>
  <c r="A289" i="2"/>
  <c r="A290" i="2" s="1"/>
  <c r="D286" i="2"/>
  <c r="D287" i="2" s="1"/>
  <c r="C287" i="2"/>
  <c r="B290" i="2" l="1"/>
  <c r="B291" i="2" s="1"/>
  <c r="C290" i="2"/>
  <c r="A291" i="2"/>
  <c r="A292" i="2" s="1"/>
  <c r="D288" i="2"/>
  <c r="D289" i="2" s="1"/>
  <c r="C289" i="2"/>
  <c r="C292" i="2" l="1"/>
  <c r="A293" i="2"/>
  <c r="A294" i="2" s="1"/>
  <c r="B292" i="2"/>
  <c r="B293" i="2" s="1"/>
  <c r="C291" i="2"/>
  <c r="D290" i="2"/>
  <c r="D291" i="2" s="1"/>
  <c r="C294" i="2" l="1"/>
  <c r="A295" i="2"/>
  <c r="A296" i="2" s="1"/>
  <c r="B294" i="2"/>
  <c r="B295" i="2" s="1"/>
  <c r="D292" i="2"/>
  <c r="D293" i="2" s="1"/>
  <c r="C293" i="2"/>
  <c r="B296" i="2" l="1"/>
  <c r="B297" i="2" s="1"/>
  <c r="A297" i="2"/>
  <c r="A298" i="2" s="1"/>
  <c r="C296" i="2"/>
  <c r="D294" i="2"/>
  <c r="D295" i="2" s="1"/>
  <c r="C295" i="2"/>
  <c r="C297" i="2" l="1"/>
  <c r="D296" i="2"/>
  <c r="D297" i="2" s="1"/>
  <c r="C298" i="2"/>
  <c r="A299" i="2"/>
  <c r="A300" i="2" s="1"/>
  <c r="B298" i="2"/>
  <c r="B299" i="2" s="1"/>
  <c r="B300" i="2" l="1"/>
  <c r="B301" i="2" s="1"/>
  <c r="A301" i="2"/>
  <c r="A302" i="2" s="1"/>
  <c r="C300" i="2"/>
  <c r="D298" i="2"/>
  <c r="D299" i="2" s="1"/>
  <c r="C299" i="2"/>
  <c r="D300" i="2" l="1"/>
  <c r="D301" i="2" s="1"/>
  <c r="C301" i="2"/>
  <c r="C302" i="2"/>
  <c r="A303" i="2"/>
  <c r="A304" i="2" s="1"/>
  <c r="B302" i="2"/>
  <c r="B303" i="2" s="1"/>
  <c r="B304" i="2" l="1"/>
  <c r="B305" i="2" s="1"/>
  <c r="A305" i="2"/>
  <c r="A306" i="2" s="1"/>
  <c r="C304" i="2"/>
  <c r="C303" i="2"/>
  <c r="D302" i="2"/>
  <c r="D303" i="2" s="1"/>
  <c r="D304" i="2" l="1"/>
  <c r="D305" i="2" s="1"/>
  <c r="C305" i="2"/>
  <c r="C306" i="2"/>
  <c r="A307" i="2"/>
  <c r="A308" i="2" s="1"/>
  <c r="B306" i="2"/>
  <c r="B307" i="2" s="1"/>
  <c r="D306" i="2" l="1"/>
  <c r="D307" i="2" s="1"/>
  <c r="C307" i="2"/>
  <c r="C308" i="2"/>
  <c r="B308" i="2"/>
  <c r="B309" i="2" s="1"/>
  <c r="A309" i="2"/>
  <c r="A310" i="2" s="1"/>
  <c r="B310" i="2" l="1"/>
  <c r="B311" i="2" s="1"/>
  <c r="A311" i="2"/>
  <c r="A312" i="2" s="1"/>
  <c r="C310" i="2"/>
  <c r="C309" i="2"/>
  <c r="D308" i="2"/>
  <c r="D309" i="2" s="1"/>
  <c r="C311" i="2" l="1"/>
  <c r="D310" i="2"/>
  <c r="D311" i="2" s="1"/>
  <c r="C312" i="2"/>
  <c r="A313" i="2"/>
  <c r="A314" i="2" s="1"/>
  <c r="B312" i="2"/>
  <c r="B313" i="2" s="1"/>
  <c r="C314" i="2" l="1"/>
  <c r="A315" i="2"/>
  <c r="A316" i="2" s="1"/>
  <c r="B314" i="2"/>
  <c r="B315" i="2" s="1"/>
  <c r="D312" i="2"/>
  <c r="D313" i="2" s="1"/>
  <c r="C313" i="2"/>
  <c r="B316" i="2" l="1"/>
  <c r="B317" i="2" s="1"/>
  <c r="C316" i="2"/>
  <c r="A317" i="2"/>
  <c r="A318" i="2" s="1"/>
  <c r="D314" i="2"/>
  <c r="D315" i="2" s="1"/>
  <c r="C315" i="2"/>
  <c r="C318" i="2" l="1"/>
  <c r="A319" i="2"/>
  <c r="A320" i="2" s="1"/>
  <c r="B318" i="2"/>
  <c r="B319" i="2" s="1"/>
  <c r="C317" i="2"/>
  <c r="D316" i="2"/>
  <c r="D317" i="2" s="1"/>
  <c r="B320" i="2" l="1"/>
  <c r="B321" i="2" s="1"/>
  <c r="C320" i="2"/>
  <c r="A321" i="2"/>
  <c r="A322" i="2" s="1"/>
  <c r="D318" i="2"/>
  <c r="D319" i="2" s="1"/>
  <c r="C319" i="2"/>
  <c r="B322" i="2" l="1"/>
  <c r="B323" i="2" s="1"/>
  <c r="C322" i="2"/>
  <c r="A323" i="2"/>
  <c r="A324" i="2" s="1"/>
  <c r="D320" i="2"/>
  <c r="D321" i="2" s="1"/>
  <c r="C321" i="2"/>
  <c r="C324" i="2" l="1"/>
  <c r="B324" i="2"/>
  <c r="B325" i="2" s="1"/>
  <c r="A325" i="2"/>
  <c r="A326" i="2" s="1"/>
  <c r="D322" i="2"/>
  <c r="D323" i="2" s="1"/>
  <c r="C323" i="2"/>
  <c r="B326" i="2" l="1"/>
  <c r="B327" i="2" s="1"/>
  <c r="C326" i="2"/>
  <c r="A327" i="2"/>
  <c r="A328" i="2" s="1"/>
  <c r="C325" i="2"/>
  <c r="D324" i="2"/>
  <c r="D325" i="2" s="1"/>
  <c r="C328" i="2" l="1"/>
  <c r="B328" i="2"/>
  <c r="B329" i="2" s="1"/>
  <c r="A329" i="2"/>
  <c r="A330" i="2" s="1"/>
  <c r="D326" i="2"/>
  <c r="D327" i="2" s="1"/>
  <c r="C327" i="2"/>
  <c r="C330" i="2" l="1"/>
  <c r="A331" i="2"/>
  <c r="A332" i="2" s="1"/>
  <c r="B330" i="2"/>
  <c r="B331" i="2" s="1"/>
  <c r="D328" i="2"/>
  <c r="D329" i="2" s="1"/>
  <c r="C329" i="2"/>
  <c r="C332" i="2" l="1"/>
  <c r="A333" i="2"/>
  <c r="A334" i="2" s="1"/>
  <c r="B332" i="2"/>
  <c r="B333" i="2" s="1"/>
  <c r="C331" i="2"/>
  <c r="D330" i="2"/>
  <c r="D331" i="2" s="1"/>
  <c r="A335" i="2" l="1"/>
  <c r="A336" i="2" s="1"/>
  <c r="C334" i="2"/>
  <c r="B334" i="2"/>
  <c r="B335" i="2" s="1"/>
  <c r="D332" i="2"/>
  <c r="D333" i="2" s="1"/>
  <c r="C333" i="2"/>
  <c r="D334" i="2" l="1"/>
  <c r="D335" i="2" s="1"/>
  <c r="C335" i="2"/>
  <c r="A337" i="2"/>
  <c r="A338" i="2" s="1"/>
  <c r="B336" i="2"/>
  <c r="B337" i="2" s="1"/>
  <c r="C336" i="2"/>
  <c r="C338" i="2" l="1"/>
  <c r="B338" i="2"/>
  <c r="B339" i="2" s="1"/>
  <c r="A339" i="2"/>
  <c r="A340" i="2" s="1"/>
  <c r="D336" i="2"/>
  <c r="D337" i="2" s="1"/>
  <c r="C337" i="2"/>
  <c r="A341" i="2" l="1"/>
  <c r="A342" i="2" s="1"/>
  <c r="B340" i="2"/>
  <c r="B341" i="2" s="1"/>
  <c r="C340" i="2"/>
  <c r="D338" i="2"/>
  <c r="D339" i="2" s="1"/>
  <c r="C339" i="2"/>
  <c r="D340" i="2" l="1"/>
  <c r="D341" i="2" s="1"/>
  <c r="C341" i="2"/>
  <c r="B342" i="2"/>
  <c r="B343" i="2" s="1"/>
  <c r="A343" i="2"/>
  <c r="A344" i="2" s="1"/>
  <c r="C342" i="2"/>
  <c r="D342" i="2" l="1"/>
  <c r="D343" i="2" s="1"/>
  <c r="C343" i="2"/>
  <c r="A345" i="2"/>
  <c r="A346" i="2" s="1"/>
  <c r="B344" i="2"/>
  <c r="B345" i="2" s="1"/>
  <c r="C344" i="2"/>
  <c r="C345" i="2" l="1"/>
  <c r="D344" i="2"/>
  <c r="D345" i="2" s="1"/>
  <c r="B346" i="2"/>
  <c r="B347" i="2" s="1"/>
  <c r="A347" i="2"/>
  <c r="A348" i="2" s="1"/>
  <c r="C346" i="2"/>
  <c r="D346" i="2" l="1"/>
  <c r="D347" i="2" s="1"/>
  <c r="C347" i="2"/>
  <c r="C348" i="2"/>
  <c r="A349" i="2"/>
  <c r="A350" i="2" s="1"/>
  <c r="B348" i="2"/>
  <c r="B349" i="2" s="1"/>
  <c r="C349" i="2" l="1"/>
  <c r="D348" i="2"/>
  <c r="D349" i="2" s="1"/>
  <c r="B350" i="2"/>
  <c r="B351" i="2" s="1"/>
  <c r="A351" i="2"/>
  <c r="A352" i="2" s="1"/>
  <c r="C350" i="2"/>
  <c r="D350" i="2" l="1"/>
  <c r="D351" i="2" s="1"/>
  <c r="C351" i="2"/>
  <c r="A353" i="2"/>
  <c r="A354" i="2" s="1"/>
  <c r="B352" i="2"/>
  <c r="B353" i="2" s="1"/>
  <c r="C352" i="2"/>
  <c r="D352" i="2" l="1"/>
  <c r="D353" i="2" s="1"/>
  <c r="C353" i="2"/>
  <c r="B354" i="2"/>
  <c r="B355" i="2" s="1"/>
  <c r="A355" i="2"/>
  <c r="A356" i="2" s="1"/>
  <c r="C354" i="2"/>
  <c r="D354" i="2" l="1"/>
  <c r="D355" i="2" s="1"/>
  <c r="C355" i="2"/>
  <c r="A357" i="2"/>
  <c r="A358" i="2" s="1"/>
  <c r="B356" i="2"/>
  <c r="B357" i="2" s="1"/>
  <c r="C356" i="2"/>
  <c r="C357" i="2" l="1"/>
  <c r="D356" i="2"/>
  <c r="D357" i="2" s="1"/>
  <c r="A359" i="2"/>
  <c r="A360" i="2" s="1"/>
  <c r="B358" i="2"/>
  <c r="B359" i="2" s="1"/>
  <c r="C358" i="2"/>
  <c r="D358" i="2" l="1"/>
  <c r="D359" i="2" s="1"/>
  <c r="C359" i="2"/>
  <c r="C360" i="2"/>
  <c r="B360" i="2"/>
  <c r="B361" i="2" s="1"/>
  <c r="A361" i="2"/>
  <c r="A362" i="2" s="1"/>
  <c r="B362" i="2" l="1"/>
  <c r="B363" i="2" s="1"/>
  <c r="C362" i="2"/>
  <c r="A363" i="2"/>
  <c r="A364" i="2" s="1"/>
  <c r="D360" i="2"/>
  <c r="D361" i="2" s="1"/>
  <c r="C361" i="2"/>
  <c r="A365" i="2" l="1"/>
  <c r="A366" i="2" s="1"/>
  <c r="C364" i="2"/>
  <c r="B364" i="2"/>
  <c r="B365" i="2" s="1"/>
  <c r="D362" i="2"/>
  <c r="D363" i="2" s="1"/>
  <c r="C363" i="2"/>
  <c r="C365" i="2" l="1"/>
  <c r="D364" i="2"/>
  <c r="D365" i="2" s="1"/>
  <c r="B366" i="2"/>
  <c r="B367" i="2" s="1"/>
  <c r="A367" i="2"/>
  <c r="A368" i="2" s="1"/>
  <c r="C366" i="2"/>
  <c r="D366" i="2" l="1"/>
  <c r="D367" i="2" s="1"/>
  <c r="C367" i="2"/>
  <c r="A369" i="2"/>
  <c r="A370" i="2" s="1"/>
  <c r="B368" i="2"/>
  <c r="B369" i="2" s="1"/>
  <c r="C368" i="2"/>
  <c r="D368" i="2" l="1"/>
  <c r="D369" i="2" s="1"/>
  <c r="C369" i="2"/>
  <c r="A371" i="2"/>
  <c r="A372" i="2" s="1"/>
  <c r="B370" i="2"/>
  <c r="B371" i="2" s="1"/>
  <c r="C370" i="2"/>
  <c r="D370" i="2" l="1"/>
  <c r="D371" i="2" s="1"/>
  <c r="C371" i="2"/>
  <c r="C372" i="2"/>
  <c r="A373" i="2"/>
  <c r="A374" i="2" s="1"/>
  <c r="B372" i="2"/>
  <c r="B373" i="2" s="1"/>
  <c r="A375" i="2" l="1"/>
  <c r="A376" i="2" s="1"/>
  <c r="C374" i="2"/>
  <c r="B374" i="2"/>
  <c r="B375" i="2" s="1"/>
  <c r="D372" i="2"/>
  <c r="D373" i="2" s="1"/>
  <c r="C373" i="2"/>
  <c r="C375" i="2" l="1"/>
  <c r="D374" i="2"/>
  <c r="D375" i="2" s="1"/>
  <c r="C376" i="2"/>
  <c r="A377" i="2"/>
  <c r="A378" i="2" s="1"/>
  <c r="B376" i="2"/>
  <c r="B377" i="2" s="1"/>
  <c r="D376" i="2" l="1"/>
  <c r="D377" i="2" s="1"/>
  <c r="C377" i="2"/>
  <c r="B378" i="2"/>
  <c r="B379" i="2" s="1"/>
  <c r="C378" i="2"/>
  <c r="A379" i="2"/>
  <c r="A380" i="2" s="1"/>
  <c r="C380" i="2" l="1"/>
  <c r="A381" i="2"/>
  <c r="A382" i="2" s="1"/>
  <c r="B380" i="2"/>
  <c r="B381" i="2" s="1"/>
  <c r="D378" i="2"/>
  <c r="D379" i="2" s="1"/>
  <c r="C379" i="2"/>
  <c r="C382" i="2" l="1"/>
  <c r="A383" i="2"/>
  <c r="A384" i="2" s="1"/>
  <c r="B382" i="2"/>
  <c r="B383" i="2" s="1"/>
  <c r="C381" i="2"/>
  <c r="D380" i="2"/>
  <c r="D381" i="2" s="1"/>
  <c r="C384" i="2" l="1"/>
  <c r="A385" i="2"/>
  <c r="A386" i="2" s="1"/>
  <c r="B384" i="2"/>
  <c r="B385" i="2" s="1"/>
  <c r="C383" i="2"/>
  <c r="D382" i="2"/>
  <c r="D383" i="2" s="1"/>
  <c r="A387" i="2" l="1"/>
  <c r="A388" i="2" s="1"/>
  <c r="B386" i="2"/>
  <c r="B387" i="2" s="1"/>
  <c r="C386" i="2"/>
  <c r="D384" i="2"/>
  <c r="D385" i="2" s="1"/>
  <c r="C385" i="2"/>
  <c r="D386" i="2" l="1"/>
  <c r="D387" i="2" s="1"/>
  <c r="C387" i="2"/>
  <c r="A389" i="2"/>
  <c r="A390" i="2" s="1"/>
  <c r="C388" i="2"/>
  <c r="B388" i="2"/>
  <c r="B389" i="2" s="1"/>
  <c r="C390" i="2" l="1"/>
  <c r="A391" i="2"/>
  <c r="A392" i="2" s="1"/>
  <c r="B390" i="2"/>
  <c r="B391" i="2" s="1"/>
  <c r="D388" i="2"/>
  <c r="D389" i="2" s="1"/>
  <c r="C389" i="2"/>
  <c r="C392" i="2" l="1"/>
  <c r="A393" i="2"/>
  <c r="A394" i="2" s="1"/>
  <c r="B392" i="2"/>
  <c r="B393" i="2" s="1"/>
  <c r="D390" i="2"/>
  <c r="D391" i="2" s="1"/>
  <c r="C391" i="2"/>
  <c r="C394" i="2" l="1"/>
  <c r="B394" i="2"/>
  <c r="B395" i="2" s="1"/>
  <c r="A395" i="2"/>
  <c r="A396" i="2" s="1"/>
  <c r="D392" i="2"/>
  <c r="D393" i="2" s="1"/>
  <c r="C393" i="2"/>
  <c r="B396" i="2" l="1"/>
  <c r="B397" i="2" s="1"/>
  <c r="C396" i="2"/>
  <c r="A397" i="2"/>
  <c r="A398" i="2" s="1"/>
  <c r="D394" i="2"/>
  <c r="D395" i="2" s="1"/>
  <c r="C395" i="2"/>
  <c r="C398" i="2" l="1"/>
  <c r="A399" i="2"/>
  <c r="A400" i="2" s="1"/>
  <c r="B398" i="2"/>
  <c r="B399" i="2" s="1"/>
  <c r="D396" i="2"/>
  <c r="D397" i="2" s="1"/>
  <c r="C397" i="2"/>
  <c r="C399" i="2" l="1"/>
  <c r="D398" i="2"/>
  <c r="D399" i="2" s="1"/>
  <c r="B400" i="2"/>
  <c r="B401" i="2" s="1"/>
  <c r="A401" i="2"/>
  <c r="A402" i="2" s="1"/>
  <c r="C400" i="2"/>
  <c r="C402" i="2" l="1"/>
  <c r="B402" i="2"/>
  <c r="B403" i="2" s="1"/>
  <c r="A403" i="2"/>
  <c r="A404" i="2" s="1"/>
  <c r="C401" i="2"/>
  <c r="D400" i="2"/>
  <c r="D401" i="2" s="1"/>
  <c r="C404" i="2" l="1"/>
  <c r="B404" i="2"/>
  <c r="B405" i="2" s="1"/>
  <c r="A405" i="2"/>
  <c r="A406" i="2" s="1"/>
  <c r="C403" i="2"/>
  <c r="D402" i="2"/>
  <c r="D403" i="2" s="1"/>
  <c r="B406" i="2" l="1"/>
  <c r="B407" i="2" s="1"/>
  <c r="C406" i="2"/>
  <c r="A407" i="2"/>
  <c r="A408" i="2" s="1"/>
  <c r="C405" i="2"/>
  <c r="D404" i="2"/>
  <c r="D405" i="2" s="1"/>
  <c r="C408" i="2" l="1"/>
  <c r="A409" i="2"/>
  <c r="A410" i="2" s="1"/>
  <c r="B408" i="2"/>
  <c r="B409" i="2" s="1"/>
  <c r="C407" i="2"/>
  <c r="D406" i="2"/>
  <c r="D407" i="2" s="1"/>
  <c r="A411" i="2" l="1"/>
  <c r="A412" i="2" s="1"/>
  <c r="B410" i="2"/>
  <c r="B411" i="2" s="1"/>
  <c r="C410" i="2"/>
  <c r="D408" i="2"/>
  <c r="D409" i="2" s="1"/>
  <c r="C409" i="2"/>
  <c r="C411" i="2" l="1"/>
  <c r="D410" i="2"/>
  <c r="D411" i="2" s="1"/>
  <c r="C412" i="2"/>
  <c r="A413" i="2"/>
  <c r="A414" i="2" s="1"/>
  <c r="B412" i="2"/>
  <c r="B413" i="2" s="1"/>
  <c r="C414" i="2" l="1"/>
  <c r="A415" i="2"/>
  <c r="A416" i="2" s="1"/>
  <c r="B414" i="2"/>
  <c r="B415" i="2" s="1"/>
  <c r="C413" i="2"/>
  <c r="D412" i="2"/>
  <c r="D413" i="2" s="1"/>
  <c r="C416" i="2" l="1"/>
  <c r="A417" i="2"/>
  <c r="A418" i="2" s="1"/>
  <c r="B416" i="2"/>
  <c r="B417" i="2" s="1"/>
  <c r="C415" i="2"/>
  <c r="D414" i="2"/>
  <c r="D415" i="2" s="1"/>
  <c r="C418" i="2" l="1"/>
  <c r="A419" i="2"/>
  <c r="A420" i="2" s="1"/>
  <c r="B418" i="2"/>
  <c r="B419" i="2" s="1"/>
  <c r="D416" i="2"/>
  <c r="D417" i="2" s="1"/>
  <c r="C417" i="2"/>
  <c r="C420" i="2" l="1"/>
  <c r="A421" i="2"/>
  <c r="A422" i="2" s="1"/>
  <c r="B420" i="2"/>
  <c r="B421" i="2" s="1"/>
  <c r="C419" i="2"/>
  <c r="D418" i="2"/>
  <c r="D419" i="2" s="1"/>
  <c r="C422" i="2" l="1"/>
  <c r="A423" i="2"/>
  <c r="A424" i="2" s="1"/>
  <c r="B422" i="2"/>
  <c r="B423" i="2" s="1"/>
  <c r="C421" i="2"/>
  <c r="D420" i="2"/>
  <c r="D421" i="2" s="1"/>
  <c r="B424" i="2" l="1"/>
  <c r="B425" i="2" s="1"/>
  <c r="C424" i="2"/>
  <c r="A425" i="2"/>
  <c r="A426" i="2" s="1"/>
  <c r="D422" i="2"/>
  <c r="D423" i="2" s="1"/>
  <c r="C423" i="2"/>
  <c r="C426" i="2" l="1"/>
  <c r="A427" i="2"/>
  <c r="A428" i="2" s="1"/>
  <c r="B426" i="2"/>
  <c r="B427" i="2" s="1"/>
  <c r="C425" i="2"/>
  <c r="D424" i="2"/>
  <c r="D425" i="2" s="1"/>
  <c r="C428" i="2" l="1"/>
  <c r="A429" i="2"/>
  <c r="A430" i="2" s="1"/>
  <c r="B428" i="2"/>
  <c r="B429" i="2" s="1"/>
  <c r="D426" i="2"/>
  <c r="D427" i="2" s="1"/>
  <c r="C427" i="2"/>
  <c r="B430" i="2" l="1"/>
  <c r="B431" i="2" s="1"/>
  <c r="C430" i="2"/>
  <c r="A431" i="2"/>
  <c r="A432" i="2" s="1"/>
  <c r="D428" i="2"/>
  <c r="D429" i="2" s="1"/>
  <c r="C429" i="2"/>
  <c r="C432" i="2" l="1"/>
  <c r="B432" i="2"/>
  <c r="B433" i="2" s="1"/>
  <c r="A433" i="2"/>
  <c r="A434" i="2" s="1"/>
  <c r="D430" i="2"/>
  <c r="D431" i="2" s="1"/>
  <c r="C431" i="2"/>
  <c r="C434" i="2" l="1"/>
  <c r="A435" i="2"/>
  <c r="A436" i="2" s="1"/>
  <c r="B434" i="2"/>
  <c r="B435" i="2" s="1"/>
  <c r="C433" i="2"/>
  <c r="D432" i="2"/>
  <c r="D433" i="2" s="1"/>
  <c r="A437" i="2" l="1"/>
  <c r="A438" i="2" s="1"/>
  <c r="C436" i="2"/>
  <c r="B436" i="2"/>
  <c r="B437" i="2" s="1"/>
  <c r="C435" i="2"/>
  <c r="D434" i="2"/>
  <c r="D435" i="2" s="1"/>
  <c r="C437" i="2" l="1"/>
  <c r="D436" i="2"/>
  <c r="D437" i="2" s="1"/>
  <c r="C438" i="2"/>
  <c r="A439" i="2"/>
  <c r="A440" i="2" s="1"/>
  <c r="B438" i="2"/>
  <c r="B439" i="2" s="1"/>
  <c r="D438" i="2" l="1"/>
  <c r="D439" i="2" s="1"/>
  <c r="C439" i="2"/>
  <c r="A441" i="2"/>
  <c r="A442" i="2" s="1"/>
  <c r="C440" i="2"/>
  <c r="B440" i="2"/>
  <c r="B441" i="2" s="1"/>
  <c r="D440" i="2" l="1"/>
  <c r="D441" i="2" s="1"/>
  <c r="C441" i="2"/>
  <c r="B442" i="2"/>
  <c r="B443" i="2" s="1"/>
  <c r="C442" i="2"/>
  <c r="A443" i="2"/>
  <c r="A444" i="2" s="1"/>
  <c r="C444" i="2" l="1"/>
  <c r="A445" i="2"/>
  <c r="A446" i="2" s="1"/>
  <c r="B444" i="2"/>
  <c r="B445" i="2" s="1"/>
  <c r="D442" i="2"/>
  <c r="D443" i="2" s="1"/>
  <c r="C443" i="2"/>
  <c r="C446" i="2" l="1"/>
  <c r="A447" i="2"/>
  <c r="A448" i="2" s="1"/>
  <c r="B446" i="2"/>
  <c r="B447" i="2" s="1"/>
  <c r="D444" i="2"/>
  <c r="D445" i="2" s="1"/>
  <c r="C445" i="2"/>
  <c r="A449" i="2" l="1"/>
  <c r="A450" i="2" s="1"/>
  <c r="C448" i="2"/>
  <c r="B448" i="2"/>
  <c r="B449" i="2" s="1"/>
  <c r="C447" i="2"/>
  <c r="D446" i="2"/>
  <c r="D447" i="2" s="1"/>
  <c r="C449" i="2" l="1"/>
  <c r="D448" i="2"/>
  <c r="D449" i="2" s="1"/>
  <c r="C450" i="2"/>
  <c r="A451" i="2"/>
  <c r="A452" i="2" s="1"/>
  <c r="B450" i="2"/>
  <c r="B451" i="2" s="1"/>
  <c r="C451" i="2" l="1"/>
  <c r="D450" i="2"/>
  <c r="D451" i="2" s="1"/>
  <c r="C452" i="2"/>
  <c r="A453" i="2"/>
  <c r="A454" i="2" s="1"/>
  <c r="B452" i="2"/>
  <c r="B453" i="2" s="1"/>
  <c r="B454" i="2" l="1"/>
  <c r="B455" i="2" s="1"/>
  <c r="C454" i="2"/>
  <c r="A455" i="2"/>
  <c r="A456" i="2" s="1"/>
  <c r="D452" i="2"/>
  <c r="D453" i="2" s="1"/>
  <c r="C453" i="2"/>
  <c r="C455" i="2" l="1"/>
  <c r="D454" i="2"/>
  <c r="D455" i="2" s="1"/>
  <c r="B456" i="2"/>
  <c r="B457" i="2" s="1"/>
  <c r="A457" i="2"/>
  <c r="A458" i="2" s="1"/>
  <c r="C456" i="2"/>
  <c r="D456" i="2" l="1"/>
  <c r="D457" i="2" s="1"/>
  <c r="C457" i="2"/>
  <c r="B458" i="2"/>
  <c r="B459" i="2" s="1"/>
  <c r="C458" i="2"/>
  <c r="A459" i="2"/>
  <c r="A460" i="2" s="1"/>
  <c r="C460" i="2" l="1"/>
  <c r="A461" i="2"/>
  <c r="A462" i="2" s="1"/>
  <c r="B460" i="2"/>
  <c r="B461" i="2" s="1"/>
  <c r="C459" i="2"/>
  <c r="D458" i="2"/>
  <c r="D459" i="2" s="1"/>
  <c r="A463" i="2" l="1"/>
  <c r="A464" i="2" s="1"/>
  <c r="C462" i="2"/>
  <c r="B462" i="2"/>
  <c r="B463" i="2" s="1"/>
  <c r="C461" i="2"/>
  <c r="D460" i="2"/>
  <c r="D461" i="2" s="1"/>
  <c r="C463" i="2" l="1"/>
  <c r="D462" i="2"/>
  <c r="D463" i="2" s="1"/>
  <c r="C464" i="2"/>
  <c r="B464" i="2"/>
  <c r="B465" i="2" s="1"/>
  <c r="A465" i="2"/>
  <c r="A466" i="2" s="1"/>
  <c r="C466" i="2" l="1"/>
  <c r="B466" i="2"/>
  <c r="B467" i="2" s="1"/>
  <c r="A467" i="2"/>
  <c r="A468" i="2" s="1"/>
  <c r="C465" i="2"/>
  <c r="D464" i="2"/>
  <c r="D465" i="2" s="1"/>
  <c r="B468" i="2" l="1"/>
  <c r="B469" i="2" s="1"/>
  <c r="C468" i="2"/>
  <c r="A469" i="2"/>
  <c r="A470" i="2" s="1"/>
  <c r="C467" i="2"/>
  <c r="D466" i="2"/>
  <c r="D467" i="2" s="1"/>
  <c r="B470" i="2" l="1"/>
  <c r="B471" i="2" s="1"/>
  <c r="C470" i="2"/>
  <c r="A471" i="2"/>
  <c r="A472" i="2" s="1"/>
  <c r="D468" i="2"/>
  <c r="D469" i="2" s="1"/>
  <c r="C469" i="2"/>
  <c r="C472" i="2" l="1"/>
  <c r="B472" i="2"/>
  <c r="B473" i="2" s="1"/>
  <c r="A473" i="2"/>
  <c r="A474" i="2" s="1"/>
  <c r="C471" i="2"/>
  <c r="D470" i="2"/>
  <c r="D471" i="2" s="1"/>
  <c r="B474" i="2" l="1"/>
  <c r="B475" i="2" s="1"/>
  <c r="A475" i="2"/>
  <c r="A476" i="2" s="1"/>
  <c r="C474" i="2"/>
  <c r="D472" i="2"/>
  <c r="D473" i="2" s="1"/>
  <c r="C473" i="2"/>
  <c r="D474" i="2" l="1"/>
  <c r="D475" i="2" s="1"/>
  <c r="C475" i="2"/>
  <c r="A477" i="2"/>
  <c r="A478" i="2" s="1"/>
  <c r="B476" i="2"/>
  <c r="B477" i="2" s="1"/>
  <c r="C476" i="2"/>
  <c r="C477" i="2" l="1"/>
  <c r="D476" i="2"/>
  <c r="D477" i="2" s="1"/>
  <c r="C478" i="2"/>
  <c r="B478" i="2"/>
  <c r="B479" i="2" s="1"/>
  <c r="A479" i="2"/>
  <c r="A480" i="2" s="1"/>
  <c r="B480" i="2" l="1"/>
  <c r="B481" i="2" s="1"/>
  <c r="C480" i="2"/>
  <c r="A481" i="2"/>
  <c r="A482" i="2" s="1"/>
  <c r="C479" i="2"/>
  <c r="D478" i="2"/>
  <c r="D479" i="2" s="1"/>
  <c r="C482" i="2" l="1"/>
  <c r="B482" i="2"/>
  <c r="B483" i="2" s="1"/>
  <c r="A483" i="2"/>
  <c r="A484" i="2" s="1"/>
  <c r="C481" i="2"/>
  <c r="D480" i="2"/>
  <c r="D481" i="2" s="1"/>
  <c r="A485" i="2" l="1"/>
  <c r="A486" i="2" s="1"/>
  <c r="C484" i="2"/>
  <c r="B484" i="2"/>
  <c r="B485" i="2" s="1"/>
  <c r="D482" i="2"/>
  <c r="D483" i="2" s="1"/>
  <c r="C483" i="2"/>
  <c r="D484" i="2" l="1"/>
  <c r="D485" i="2" s="1"/>
  <c r="C485" i="2"/>
  <c r="A487" i="2"/>
  <c r="A488" i="2" s="1"/>
  <c r="C486" i="2"/>
  <c r="B486" i="2"/>
  <c r="B487" i="2" s="1"/>
  <c r="D486" i="2" l="1"/>
  <c r="D487" i="2" s="1"/>
  <c r="C487" i="2"/>
  <c r="A489" i="2"/>
  <c r="A490" i="2" s="1"/>
  <c r="C488" i="2"/>
  <c r="B488" i="2"/>
  <c r="B489" i="2" s="1"/>
  <c r="D488" i="2" l="1"/>
  <c r="D489" i="2" s="1"/>
  <c r="C489" i="2"/>
  <c r="C490" i="2"/>
  <c r="B490" i="2"/>
  <c r="B491" i="2" s="1"/>
  <c r="A491" i="2"/>
  <c r="A492" i="2" s="1"/>
  <c r="A493" i="2" l="1"/>
  <c r="A494" i="2" s="1"/>
  <c r="C492" i="2"/>
  <c r="B492" i="2"/>
  <c r="B493" i="2" s="1"/>
  <c r="D490" i="2"/>
  <c r="D491" i="2" s="1"/>
  <c r="C491" i="2"/>
  <c r="D492" i="2" l="1"/>
  <c r="D493" i="2" s="1"/>
  <c r="C493" i="2"/>
  <c r="B494" i="2"/>
  <c r="B495" i="2" s="1"/>
  <c r="C494" i="2"/>
  <c r="A495" i="2"/>
  <c r="A496" i="2" s="1"/>
  <c r="A497" i="2" l="1"/>
  <c r="A498" i="2" s="1"/>
  <c r="C496" i="2"/>
  <c r="B496" i="2"/>
  <c r="B497" i="2" s="1"/>
  <c r="D494" i="2"/>
  <c r="D495" i="2" s="1"/>
  <c r="C495" i="2"/>
  <c r="D496" i="2" l="1"/>
  <c r="D497" i="2" s="1"/>
  <c r="C497" i="2"/>
  <c r="B498" i="2"/>
  <c r="B499" i="2" s="1"/>
  <c r="A499" i="2"/>
  <c r="A500" i="2" s="1"/>
  <c r="C498" i="2"/>
  <c r="D498" i="2" l="1"/>
  <c r="D499" i="2" s="1"/>
  <c r="C499" i="2"/>
  <c r="A501" i="2"/>
  <c r="A502" i="2" s="1"/>
  <c r="C500" i="2"/>
  <c r="B500" i="2"/>
  <c r="B501" i="2" s="1"/>
  <c r="D500" i="2" l="1"/>
  <c r="D501" i="2" s="1"/>
  <c r="C501" i="2"/>
  <c r="B502" i="2"/>
  <c r="B503" i="2" s="1"/>
  <c r="A503" i="2"/>
  <c r="A504" i="2" s="1"/>
  <c r="C502" i="2"/>
  <c r="D502" i="2" l="1"/>
  <c r="D503" i="2" s="1"/>
  <c r="C503" i="2"/>
  <c r="A505" i="2"/>
  <c r="A506" i="2" s="1"/>
  <c r="C504" i="2"/>
  <c r="B504" i="2"/>
  <c r="B505" i="2" s="1"/>
  <c r="C506" i="2" l="1"/>
  <c r="B506" i="2"/>
  <c r="B507" i="2" s="1"/>
  <c r="A507" i="2"/>
  <c r="A508" i="2" s="1"/>
  <c r="D504" i="2"/>
  <c r="D505" i="2" s="1"/>
  <c r="C505" i="2"/>
  <c r="B508" i="2" l="1"/>
  <c r="B509" i="2" s="1"/>
  <c r="A509" i="2"/>
  <c r="A510" i="2" s="1"/>
  <c r="C508" i="2"/>
  <c r="D506" i="2"/>
  <c r="D507" i="2" s="1"/>
  <c r="C507" i="2"/>
  <c r="D508" i="2" l="1"/>
  <c r="D509" i="2" s="1"/>
  <c r="C509" i="2"/>
  <c r="B510" i="2"/>
  <c r="B511" i="2" s="1"/>
  <c r="A511" i="2"/>
  <c r="A512" i="2" s="1"/>
  <c r="C510" i="2"/>
  <c r="C511" i="2" l="1"/>
  <c r="D510" i="2"/>
  <c r="D511" i="2" s="1"/>
  <c r="B512" i="2"/>
  <c r="B513" i="2" s="1"/>
  <c r="A513" i="2"/>
  <c r="A514" i="2" s="1"/>
  <c r="C512" i="2"/>
  <c r="D512" i="2" l="1"/>
  <c r="D513" i="2" s="1"/>
  <c r="C513" i="2"/>
  <c r="C514" i="2"/>
  <c r="B514" i="2"/>
  <c r="B515" i="2" s="1"/>
  <c r="A515" i="2"/>
  <c r="A516" i="2" s="1"/>
  <c r="C516" i="2" l="1"/>
  <c r="A517" i="2"/>
  <c r="A518" i="2" s="1"/>
  <c r="B516" i="2"/>
  <c r="B517" i="2" s="1"/>
  <c r="D514" i="2"/>
  <c r="D515" i="2" s="1"/>
  <c r="C515" i="2"/>
  <c r="B518" i="2" l="1"/>
  <c r="B519" i="2" s="1"/>
  <c r="A519" i="2"/>
  <c r="A520" i="2" s="1"/>
  <c r="C518" i="2"/>
  <c r="D516" i="2"/>
  <c r="D517" i="2" s="1"/>
  <c r="C517" i="2"/>
  <c r="C519" i="2" l="1"/>
  <c r="D518" i="2"/>
  <c r="D519" i="2" s="1"/>
  <c r="A521" i="2"/>
  <c r="A522" i="2" s="1"/>
  <c r="B520" i="2"/>
  <c r="B521" i="2" s="1"/>
  <c r="C520" i="2"/>
  <c r="C521" i="2" l="1"/>
  <c r="D520" i="2"/>
  <c r="D521" i="2" s="1"/>
  <c r="C522" i="2"/>
  <c r="B522" i="2"/>
  <c r="B523" i="2" s="1"/>
  <c r="A523" i="2"/>
  <c r="A524" i="2" s="1"/>
  <c r="C524" i="2" l="1"/>
  <c r="B524" i="2"/>
  <c r="B525" i="2" s="1"/>
  <c r="A525" i="2"/>
  <c r="A526" i="2" s="1"/>
  <c r="C523" i="2"/>
  <c r="D522" i="2"/>
  <c r="D523" i="2" s="1"/>
  <c r="C526" i="2" l="1"/>
  <c r="B526" i="2"/>
  <c r="B527" i="2" s="1"/>
  <c r="A527" i="2"/>
  <c r="A528" i="2" s="1"/>
  <c r="C525" i="2"/>
  <c r="D524" i="2"/>
  <c r="D525" i="2" s="1"/>
  <c r="C528" i="2" l="1"/>
  <c r="B528" i="2"/>
  <c r="B529" i="2" s="1"/>
  <c r="A529" i="2"/>
  <c r="A530" i="2" s="1"/>
  <c r="C527" i="2"/>
  <c r="D526" i="2"/>
  <c r="D527" i="2" s="1"/>
  <c r="A531" i="2" l="1"/>
  <c r="A532" i="2" s="1"/>
  <c r="C530" i="2"/>
  <c r="B530" i="2"/>
  <c r="B531" i="2" s="1"/>
  <c r="C529" i="2"/>
  <c r="D528" i="2"/>
  <c r="D529" i="2" s="1"/>
  <c r="C531" i="2" l="1"/>
  <c r="D530" i="2"/>
  <c r="D531" i="2" s="1"/>
  <c r="C532" i="2"/>
  <c r="B532" i="2"/>
  <c r="B533" i="2" s="1"/>
  <c r="A533" i="2"/>
  <c r="A534" i="2" s="1"/>
  <c r="A535" i="2" l="1"/>
  <c r="A536" i="2" s="1"/>
  <c r="C534" i="2"/>
  <c r="B534" i="2"/>
  <c r="B535" i="2" s="1"/>
  <c r="C533" i="2"/>
  <c r="D532" i="2"/>
  <c r="D533" i="2" s="1"/>
  <c r="C535" i="2" l="1"/>
  <c r="D534" i="2"/>
  <c r="D535" i="2" s="1"/>
  <c r="A537" i="2"/>
  <c r="A538" i="2" s="1"/>
  <c r="C536" i="2"/>
  <c r="B536" i="2"/>
  <c r="B537" i="2" s="1"/>
  <c r="C538" i="2" l="1"/>
  <c r="B538" i="2"/>
  <c r="B539" i="2" s="1"/>
  <c r="A539" i="2"/>
  <c r="A540" i="2" s="1"/>
  <c r="C537" i="2"/>
  <c r="D536" i="2"/>
  <c r="D537" i="2" s="1"/>
  <c r="C540" i="2" l="1"/>
  <c r="B540" i="2"/>
  <c r="B541" i="2" s="1"/>
  <c r="A541" i="2"/>
  <c r="A542" i="2" s="1"/>
  <c r="C539" i="2"/>
  <c r="D538" i="2"/>
  <c r="D539" i="2" s="1"/>
  <c r="C542" i="2" l="1"/>
  <c r="B542" i="2"/>
  <c r="B543" i="2" s="1"/>
  <c r="A543" i="2"/>
  <c r="A544" i="2" s="1"/>
  <c r="C541" i="2"/>
  <c r="D540" i="2"/>
  <c r="D541" i="2" s="1"/>
  <c r="A545" i="2" l="1"/>
  <c r="A546" i="2" s="1"/>
  <c r="B544" i="2"/>
  <c r="B545" i="2" s="1"/>
  <c r="C544" i="2"/>
  <c r="D542" i="2"/>
  <c r="D543" i="2" s="1"/>
  <c r="C543" i="2"/>
  <c r="D544" i="2" l="1"/>
  <c r="D545" i="2" s="1"/>
  <c r="C545" i="2"/>
  <c r="C546" i="2"/>
  <c r="B546" i="2"/>
  <c r="B547" i="2" s="1"/>
  <c r="A547" i="2"/>
  <c r="A548" i="2" s="1"/>
  <c r="D546" i="2" l="1"/>
  <c r="D547" i="2" s="1"/>
  <c r="C547" i="2"/>
  <c r="C548" i="2"/>
  <c r="B548" i="2"/>
  <c r="B549" i="2" s="1"/>
  <c r="A549" i="2"/>
  <c r="A550" i="2" s="1"/>
  <c r="B550" i="2" l="1"/>
  <c r="B551" i="2" s="1"/>
  <c r="C550" i="2"/>
  <c r="A551" i="2"/>
  <c r="A552" i="2" s="1"/>
  <c r="C549" i="2"/>
  <c r="D548" i="2"/>
  <c r="D549" i="2" s="1"/>
  <c r="C552" i="2" l="1"/>
  <c r="B552" i="2"/>
  <c r="B553" i="2" s="1"/>
  <c r="A553" i="2"/>
  <c r="A554" i="2" s="1"/>
  <c r="D550" i="2"/>
  <c r="D551" i="2" s="1"/>
  <c r="C551" i="2"/>
  <c r="C554" i="2" l="1"/>
  <c r="A555" i="2"/>
  <c r="A556" i="2" s="1"/>
  <c r="B554" i="2"/>
  <c r="B555" i="2" s="1"/>
  <c r="C553" i="2"/>
  <c r="D552" i="2"/>
  <c r="D553" i="2" s="1"/>
  <c r="C556" i="2" l="1"/>
  <c r="B556" i="2"/>
  <c r="B557" i="2" s="1"/>
  <c r="A557" i="2"/>
  <c r="A558" i="2" s="1"/>
  <c r="D554" i="2"/>
  <c r="D555" i="2" s="1"/>
  <c r="C555" i="2"/>
  <c r="A559" i="2" l="1"/>
  <c r="A560" i="2" s="1"/>
  <c r="B558" i="2"/>
  <c r="B559" i="2" s="1"/>
  <c r="C558" i="2"/>
  <c r="D556" i="2"/>
  <c r="D557" i="2" s="1"/>
  <c r="C557" i="2"/>
  <c r="C559" i="2" l="1"/>
  <c r="D558" i="2"/>
  <c r="D559" i="2" s="1"/>
  <c r="C560" i="2"/>
  <c r="A561" i="2"/>
  <c r="A562" i="2" s="1"/>
  <c r="B560" i="2"/>
  <c r="B561" i="2" s="1"/>
  <c r="C561" i="2" l="1"/>
  <c r="D560" i="2"/>
  <c r="D561" i="2" s="1"/>
  <c r="C562" i="2"/>
  <c r="B562" i="2"/>
  <c r="B563" i="2" s="1"/>
  <c r="A563" i="2"/>
  <c r="A564" i="2" s="1"/>
  <c r="B564" i="2" l="1"/>
  <c r="B565" i="2" s="1"/>
  <c r="C564" i="2"/>
  <c r="A565" i="2"/>
  <c r="A566" i="2" s="1"/>
  <c r="D562" i="2"/>
  <c r="D563" i="2" s="1"/>
  <c r="C563" i="2"/>
  <c r="C566" i="2" l="1"/>
  <c r="B566" i="2"/>
  <c r="B567" i="2" s="1"/>
  <c r="A567" i="2"/>
  <c r="A568" i="2" s="1"/>
  <c r="D564" i="2"/>
  <c r="D565" i="2" s="1"/>
  <c r="C565" i="2"/>
  <c r="C568" i="2" l="1"/>
  <c r="B568" i="2"/>
  <c r="B569" i="2" s="1"/>
  <c r="A569" i="2"/>
  <c r="A570" i="2" s="1"/>
  <c r="D566" i="2"/>
  <c r="D567" i="2" s="1"/>
  <c r="C567" i="2"/>
  <c r="C570" i="2" l="1"/>
  <c r="B570" i="2"/>
  <c r="B571" i="2" s="1"/>
  <c r="A571" i="2"/>
  <c r="A572" i="2" s="1"/>
  <c r="D568" i="2"/>
  <c r="D569" i="2" s="1"/>
  <c r="C569" i="2"/>
  <c r="C572" i="2" l="1"/>
  <c r="B572" i="2"/>
  <c r="B573" i="2" s="1"/>
  <c r="A573" i="2"/>
  <c r="A574" i="2" s="1"/>
  <c r="D570" i="2"/>
  <c r="D571" i="2" s="1"/>
  <c r="C571" i="2"/>
  <c r="C574" i="2" l="1"/>
  <c r="B574" i="2"/>
  <c r="B575" i="2" s="1"/>
  <c r="A575" i="2"/>
  <c r="A576" i="2" s="1"/>
  <c r="D572" i="2"/>
  <c r="D573" i="2" s="1"/>
  <c r="C573" i="2"/>
  <c r="C576" i="2" l="1"/>
  <c r="B576" i="2"/>
  <c r="B577" i="2" s="1"/>
  <c r="A577" i="2"/>
  <c r="A578" i="2" s="1"/>
  <c r="D574" i="2"/>
  <c r="D575" i="2" s="1"/>
  <c r="C575" i="2"/>
  <c r="C578" i="2" l="1"/>
  <c r="B578" i="2"/>
  <c r="B579" i="2" s="1"/>
  <c r="A579" i="2"/>
  <c r="A580" i="2" s="1"/>
  <c r="D576" i="2"/>
  <c r="D577" i="2" s="1"/>
  <c r="C577" i="2"/>
  <c r="A581" i="2" l="1"/>
  <c r="A582" i="2" s="1"/>
  <c r="C580" i="2"/>
  <c r="B580" i="2"/>
  <c r="B581" i="2" s="1"/>
  <c r="D578" i="2"/>
  <c r="D579" i="2" s="1"/>
  <c r="C579" i="2"/>
  <c r="D580" i="2" l="1"/>
  <c r="D581" i="2" s="1"/>
  <c r="C581" i="2"/>
  <c r="B582" i="2"/>
  <c r="B583" i="2" s="1"/>
  <c r="C582" i="2"/>
  <c r="A583" i="2"/>
  <c r="A584" i="2" s="1"/>
  <c r="B584" i="2" l="1"/>
  <c r="B585" i="2" s="1"/>
  <c r="A585" i="2"/>
  <c r="A586" i="2" s="1"/>
  <c r="C584" i="2"/>
  <c r="C583" i="2"/>
  <c r="D582" i="2"/>
  <c r="D583" i="2" s="1"/>
  <c r="D584" i="2" l="1"/>
  <c r="D585" i="2" s="1"/>
  <c r="C585" i="2"/>
  <c r="B586" i="2"/>
  <c r="B587" i="2" s="1"/>
  <c r="C586" i="2"/>
  <c r="A587" i="2"/>
  <c r="A588" i="2" s="1"/>
  <c r="C588" i="2" l="1"/>
  <c r="B588" i="2"/>
  <c r="B589" i="2" s="1"/>
  <c r="A589" i="2"/>
  <c r="A590" i="2" s="1"/>
  <c r="D586" i="2"/>
  <c r="D587" i="2" s="1"/>
  <c r="C587" i="2"/>
  <c r="B590" i="2" l="1"/>
  <c r="B591" i="2" s="1"/>
  <c r="A591" i="2"/>
  <c r="A592" i="2" s="1"/>
  <c r="C590" i="2"/>
  <c r="D588" i="2"/>
  <c r="D589" i="2" s="1"/>
  <c r="C589" i="2"/>
  <c r="D590" i="2" l="1"/>
  <c r="D591" i="2" s="1"/>
  <c r="C591" i="2"/>
  <c r="B592" i="2"/>
  <c r="B593" i="2" s="1"/>
  <c r="C592" i="2"/>
  <c r="A593" i="2"/>
  <c r="A594" i="2" s="1"/>
  <c r="D592" i="2" l="1"/>
  <c r="D593" i="2" s="1"/>
  <c r="C593" i="2"/>
  <c r="C594" i="2"/>
  <c r="B594" i="2"/>
  <c r="B595" i="2" s="1"/>
  <c r="A595" i="2"/>
  <c r="A596" i="2" s="1"/>
  <c r="C596" i="2" l="1"/>
  <c r="A597" i="2"/>
  <c r="A598" i="2" s="1"/>
  <c r="B596" i="2"/>
  <c r="B597" i="2" s="1"/>
  <c r="D594" i="2"/>
  <c r="D595" i="2" s="1"/>
  <c r="C595" i="2"/>
  <c r="C598" i="2" l="1"/>
  <c r="B598" i="2"/>
  <c r="B599" i="2" s="1"/>
  <c r="A599" i="2"/>
  <c r="A600" i="2" s="1"/>
  <c r="D596" i="2"/>
  <c r="D597" i="2" s="1"/>
  <c r="C597" i="2"/>
  <c r="B600" i="2" l="1"/>
  <c r="B601" i="2" s="1"/>
  <c r="C600" i="2"/>
  <c r="A601" i="2"/>
  <c r="A602" i="2" s="1"/>
  <c r="D598" i="2"/>
  <c r="D599" i="2" s="1"/>
  <c r="C599" i="2"/>
  <c r="B602" i="2" l="1"/>
  <c r="B603" i="2" s="1"/>
  <c r="C602" i="2"/>
  <c r="A603" i="2"/>
  <c r="A604" i="2" s="1"/>
  <c r="D600" i="2"/>
  <c r="D601" i="2" s="1"/>
  <c r="C601" i="2"/>
  <c r="C604" i="2" l="1"/>
  <c r="A605" i="2"/>
  <c r="A606" i="2" s="1"/>
  <c r="B604" i="2"/>
  <c r="B605" i="2" s="1"/>
  <c r="D602" i="2"/>
  <c r="D603" i="2" s="1"/>
  <c r="C603" i="2"/>
  <c r="B606" i="2" l="1"/>
  <c r="B607" i="2" s="1"/>
  <c r="C606" i="2"/>
  <c r="A607" i="2"/>
  <c r="A608" i="2" s="1"/>
  <c r="D604" i="2"/>
  <c r="D605" i="2" s="1"/>
  <c r="C605" i="2"/>
  <c r="C608" i="2" l="1"/>
  <c r="B608" i="2"/>
  <c r="B609" i="2" s="1"/>
  <c r="A609" i="2"/>
  <c r="A610" i="2" s="1"/>
  <c r="D606" i="2"/>
  <c r="D607" i="2" s="1"/>
  <c r="C607" i="2"/>
  <c r="C610" i="2" l="1"/>
  <c r="B610" i="2"/>
  <c r="B611" i="2" s="1"/>
  <c r="A611" i="2"/>
  <c r="A612" i="2" s="1"/>
  <c r="D608" i="2"/>
  <c r="D609" i="2" s="1"/>
  <c r="C609" i="2"/>
  <c r="C612" i="2" l="1"/>
  <c r="B612" i="2"/>
  <c r="B613" i="2" s="1"/>
  <c r="A613" i="2"/>
  <c r="A614" i="2" s="1"/>
  <c r="D610" i="2"/>
  <c r="D611" i="2" s="1"/>
  <c r="C611" i="2"/>
  <c r="C614" i="2" l="1"/>
  <c r="B614" i="2"/>
  <c r="B615" i="2" s="1"/>
  <c r="A615" i="2"/>
  <c r="A616" i="2" s="1"/>
  <c r="D612" i="2"/>
  <c r="D613" i="2" s="1"/>
  <c r="C613" i="2"/>
  <c r="B616" i="2" l="1"/>
  <c r="B617" i="2" s="1"/>
  <c r="C616" i="2"/>
  <c r="A617" i="2"/>
  <c r="A618" i="2" s="1"/>
  <c r="D614" i="2"/>
  <c r="D615" i="2" s="1"/>
  <c r="C615" i="2"/>
  <c r="A619" i="2" l="1"/>
  <c r="A620" i="2" s="1"/>
  <c r="C618" i="2"/>
  <c r="B618" i="2"/>
  <c r="B619" i="2" s="1"/>
  <c r="C617" i="2"/>
  <c r="D616" i="2"/>
  <c r="D617" i="2" s="1"/>
  <c r="D618" i="2" l="1"/>
  <c r="D619" i="2" s="1"/>
  <c r="C619" i="2"/>
  <c r="C620" i="2"/>
  <c r="B620" i="2"/>
  <c r="B621" i="2" s="1"/>
  <c r="A621" i="2"/>
  <c r="A622" i="2" s="1"/>
  <c r="B622" i="2" l="1"/>
  <c r="B623" i="2" s="1"/>
  <c r="A623" i="2"/>
  <c r="A624" i="2" s="1"/>
  <c r="C622" i="2"/>
  <c r="D620" i="2"/>
  <c r="D621" i="2" s="1"/>
  <c r="C621" i="2"/>
  <c r="D622" i="2" l="1"/>
  <c r="D623" i="2" s="1"/>
  <c r="C623" i="2"/>
  <c r="A625" i="2"/>
  <c r="A626" i="2" s="1"/>
  <c r="C624" i="2"/>
  <c r="B624" i="2"/>
  <c r="B625" i="2" s="1"/>
  <c r="D624" i="2" l="1"/>
  <c r="D625" i="2" s="1"/>
  <c r="C625" i="2"/>
  <c r="B626" i="2"/>
  <c r="B627" i="2" s="1"/>
  <c r="C626" i="2"/>
  <c r="A627" i="2"/>
  <c r="A628" i="2" s="1"/>
  <c r="C627" i="2" l="1"/>
  <c r="D626" i="2"/>
  <c r="D627" i="2" s="1"/>
  <c r="B628" i="2"/>
  <c r="B629" i="2" s="1"/>
  <c r="A629" i="2"/>
  <c r="A630" i="2" s="1"/>
  <c r="C628" i="2"/>
  <c r="D628" i="2" l="1"/>
  <c r="D629" i="2" s="1"/>
  <c r="C629" i="2"/>
  <c r="B630" i="2"/>
  <c r="B631" i="2" s="1"/>
  <c r="C630" i="2"/>
  <c r="A631" i="2"/>
  <c r="A632" i="2" s="1"/>
  <c r="D630" i="2" l="1"/>
  <c r="D631" i="2" s="1"/>
  <c r="C631" i="2"/>
  <c r="A633" i="2"/>
  <c r="A634" i="2" s="1"/>
  <c r="C632" i="2"/>
  <c r="B632" i="2"/>
  <c r="B633" i="2" s="1"/>
  <c r="A635" i="2" l="1"/>
  <c r="A636" i="2" s="1"/>
  <c r="B634" i="2"/>
  <c r="B635" i="2" s="1"/>
  <c r="C634" i="2"/>
  <c r="C633" i="2"/>
  <c r="D632" i="2"/>
  <c r="D633" i="2" s="1"/>
  <c r="D634" i="2" l="1"/>
  <c r="D635" i="2" s="1"/>
  <c r="C635" i="2"/>
  <c r="C636" i="2"/>
  <c r="B636" i="2"/>
  <c r="B637" i="2" s="1"/>
  <c r="A637" i="2"/>
  <c r="A638" i="2" s="1"/>
  <c r="C638" i="2" l="1"/>
  <c r="A639" i="2"/>
  <c r="A640" i="2" s="1"/>
  <c r="B638" i="2"/>
  <c r="B639" i="2" s="1"/>
  <c r="C637" i="2"/>
  <c r="D636" i="2"/>
  <c r="D637" i="2" s="1"/>
  <c r="C640" i="2" l="1"/>
  <c r="A641" i="2"/>
  <c r="A642" i="2" s="1"/>
  <c r="B640" i="2"/>
  <c r="B641" i="2" s="1"/>
  <c r="D638" i="2"/>
  <c r="D639" i="2" s="1"/>
  <c r="C639" i="2"/>
  <c r="C642" i="2" l="1"/>
  <c r="A643" i="2"/>
  <c r="A644" i="2" s="1"/>
  <c r="B642" i="2"/>
  <c r="B643" i="2" s="1"/>
  <c r="D640" i="2"/>
  <c r="D641" i="2" s="1"/>
  <c r="C641" i="2"/>
  <c r="C644" i="2" l="1"/>
  <c r="A645" i="2"/>
  <c r="A646" i="2" s="1"/>
  <c r="B644" i="2"/>
  <c r="B645" i="2" s="1"/>
  <c r="C643" i="2"/>
  <c r="D642" i="2"/>
  <c r="D643" i="2" s="1"/>
  <c r="C646" i="2" l="1"/>
  <c r="A647" i="2"/>
  <c r="A648" i="2" s="1"/>
  <c r="B646" i="2"/>
  <c r="B647" i="2" s="1"/>
  <c r="D644" i="2"/>
  <c r="D645" i="2" s="1"/>
  <c r="C645" i="2"/>
  <c r="C648" i="2" l="1"/>
  <c r="A649" i="2"/>
  <c r="A650" i="2" s="1"/>
  <c r="B648" i="2"/>
  <c r="B649" i="2" s="1"/>
  <c r="C647" i="2"/>
  <c r="D646" i="2"/>
  <c r="D647" i="2" s="1"/>
  <c r="C650" i="2" l="1"/>
  <c r="A651" i="2"/>
  <c r="A652" i="2" s="1"/>
  <c r="B650" i="2"/>
  <c r="B651" i="2" s="1"/>
  <c r="D648" i="2"/>
  <c r="D649" i="2" s="1"/>
  <c r="C649" i="2"/>
  <c r="C652" i="2" l="1"/>
  <c r="A653" i="2"/>
  <c r="A654" i="2" s="1"/>
  <c r="B652" i="2"/>
  <c r="B653" i="2" s="1"/>
  <c r="C651" i="2"/>
  <c r="D650" i="2"/>
  <c r="D651" i="2" s="1"/>
  <c r="A655" i="2" l="1"/>
  <c r="A656" i="2" s="1"/>
  <c r="B654" i="2"/>
  <c r="B655" i="2" s="1"/>
  <c r="C654" i="2"/>
  <c r="D652" i="2"/>
  <c r="D653" i="2" s="1"/>
  <c r="C653" i="2"/>
  <c r="D654" i="2" l="1"/>
  <c r="D655" i="2" s="1"/>
  <c r="C655" i="2"/>
  <c r="C656" i="2"/>
  <c r="A657" i="2"/>
  <c r="A658" i="2" s="1"/>
  <c r="B656" i="2"/>
  <c r="B657" i="2" s="1"/>
  <c r="D656" i="2" l="1"/>
  <c r="D657" i="2" s="1"/>
  <c r="C657" i="2"/>
  <c r="B658" i="2"/>
  <c r="B659" i="2" s="1"/>
  <c r="A659" i="2"/>
  <c r="A660" i="2" s="1"/>
  <c r="C658" i="2"/>
  <c r="D658" i="2" l="1"/>
  <c r="D659" i="2" s="1"/>
  <c r="C659" i="2"/>
  <c r="B660" i="2"/>
  <c r="B661" i="2" s="1"/>
  <c r="C660" i="2"/>
  <c r="A661" i="2"/>
  <c r="A662" i="2" s="1"/>
  <c r="C662" i="2" l="1"/>
  <c r="A663" i="2"/>
  <c r="A664" i="2" s="1"/>
  <c r="B662" i="2"/>
  <c r="B663" i="2" s="1"/>
  <c r="C661" i="2"/>
  <c r="D660" i="2"/>
  <c r="D661" i="2" s="1"/>
  <c r="C664" i="2" l="1"/>
  <c r="A665" i="2"/>
  <c r="A666" i="2" s="1"/>
  <c r="B664" i="2"/>
  <c r="B665" i="2" s="1"/>
  <c r="D662" i="2"/>
  <c r="D663" i="2" s="1"/>
  <c r="C663" i="2"/>
  <c r="C666" i="2" l="1"/>
  <c r="A667" i="2"/>
  <c r="A668" i="2" s="1"/>
  <c r="B666" i="2"/>
  <c r="B667" i="2" s="1"/>
  <c r="D664" i="2"/>
  <c r="D665" i="2" s="1"/>
  <c r="C665" i="2"/>
  <c r="C668" i="2" l="1"/>
  <c r="A669" i="2"/>
  <c r="A670" i="2" s="1"/>
  <c r="B668" i="2"/>
  <c r="B669" i="2" s="1"/>
  <c r="C667" i="2"/>
  <c r="D666" i="2"/>
  <c r="D667" i="2" s="1"/>
  <c r="A671" i="2" l="1"/>
  <c r="A672" i="2" s="1"/>
  <c r="C670" i="2"/>
  <c r="B670" i="2"/>
  <c r="B671" i="2" s="1"/>
  <c r="D668" i="2"/>
  <c r="D669" i="2" s="1"/>
  <c r="C669" i="2"/>
  <c r="D670" i="2" l="1"/>
  <c r="D671" i="2" s="1"/>
  <c r="C671" i="2"/>
  <c r="C672" i="2"/>
  <c r="A673" i="2"/>
  <c r="A674" i="2" s="1"/>
  <c r="B672" i="2"/>
  <c r="B673" i="2" s="1"/>
  <c r="A675" i="2" l="1"/>
  <c r="A676" i="2" s="1"/>
  <c r="B674" i="2"/>
  <c r="B675" i="2" s="1"/>
  <c r="C674" i="2"/>
  <c r="D672" i="2"/>
  <c r="D673" i="2" s="1"/>
  <c r="C673" i="2"/>
  <c r="D674" i="2" l="1"/>
  <c r="D675" i="2" s="1"/>
  <c r="C675" i="2"/>
  <c r="C676" i="2"/>
  <c r="A677" i="2"/>
  <c r="A678" i="2" s="1"/>
  <c r="B676" i="2"/>
  <c r="B677" i="2" s="1"/>
  <c r="A679" i="2" l="1"/>
  <c r="A680" i="2" s="1"/>
  <c r="B678" i="2"/>
  <c r="B679" i="2" s="1"/>
  <c r="C678" i="2"/>
  <c r="D676" i="2"/>
  <c r="D677" i="2" s="1"/>
  <c r="C677" i="2"/>
  <c r="D678" i="2" l="1"/>
  <c r="D679" i="2" s="1"/>
  <c r="C679" i="2"/>
  <c r="C680" i="2"/>
  <c r="B680" i="2"/>
  <c r="B681" i="2" s="1"/>
  <c r="A681" i="2"/>
  <c r="A682" i="2" s="1"/>
  <c r="A683" i="2" l="1"/>
  <c r="A684" i="2" s="1"/>
  <c r="B682" i="2"/>
  <c r="B683" i="2" s="1"/>
  <c r="C682" i="2"/>
  <c r="D680" i="2"/>
  <c r="D681" i="2" s="1"/>
  <c r="C681" i="2"/>
  <c r="D682" i="2" l="1"/>
  <c r="D683" i="2" s="1"/>
  <c r="C683" i="2"/>
  <c r="A685" i="2"/>
  <c r="A686" i="2" s="1"/>
  <c r="B684" i="2"/>
  <c r="B685" i="2" s="1"/>
  <c r="C684" i="2"/>
  <c r="D684" i="2" l="1"/>
  <c r="D685" i="2" s="1"/>
  <c r="C685" i="2"/>
  <c r="B686" i="2"/>
  <c r="B687" i="2" s="1"/>
  <c r="C686" i="2"/>
  <c r="A687" i="2"/>
  <c r="A688" i="2" s="1"/>
  <c r="B688" i="2" l="1"/>
  <c r="B689" i="2" s="1"/>
  <c r="C688" i="2"/>
  <c r="A689" i="2"/>
  <c r="A690" i="2" s="1"/>
  <c r="D686" i="2"/>
  <c r="D687" i="2" s="1"/>
  <c r="C687" i="2"/>
  <c r="C690" i="2" l="1"/>
  <c r="B690" i="2"/>
  <c r="B691" i="2" s="1"/>
  <c r="A691" i="2"/>
  <c r="A692" i="2" s="1"/>
  <c r="D688" i="2"/>
  <c r="D689" i="2" s="1"/>
  <c r="C689" i="2"/>
  <c r="C692" i="2" l="1"/>
  <c r="B692" i="2"/>
  <c r="B693" i="2" s="1"/>
  <c r="A693" i="2"/>
  <c r="A694" i="2" s="1"/>
  <c r="C691" i="2"/>
  <c r="D690" i="2"/>
  <c r="D691" i="2" s="1"/>
  <c r="C694" i="2" l="1"/>
  <c r="B694" i="2"/>
  <c r="B695" i="2" s="1"/>
  <c r="A695" i="2"/>
  <c r="A696" i="2" s="1"/>
  <c r="C693" i="2"/>
  <c r="D692" i="2"/>
  <c r="D693" i="2" s="1"/>
  <c r="B696" i="2" l="1"/>
  <c r="B697" i="2" s="1"/>
  <c r="C696" i="2"/>
  <c r="A697" i="2"/>
  <c r="A698" i="2" s="1"/>
  <c r="C695" i="2"/>
  <c r="D694" i="2"/>
  <c r="D695" i="2" s="1"/>
  <c r="B698" i="2" l="1"/>
  <c r="B699" i="2" s="1"/>
  <c r="A699" i="2"/>
  <c r="A700" i="2" s="1"/>
  <c r="C698" i="2"/>
  <c r="C697" i="2"/>
  <c r="D696" i="2"/>
  <c r="D697" i="2" s="1"/>
  <c r="C699" i="2" l="1"/>
  <c r="D698" i="2"/>
  <c r="D699" i="2" s="1"/>
  <c r="B700" i="2"/>
  <c r="B701" i="2" s="1"/>
  <c r="C700" i="2"/>
  <c r="A701" i="2"/>
  <c r="A702" i="2" s="1"/>
  <c r="C701" i="2" l="1"/>
  <c r="D700" i="2"/>
  <c r="D701" i="2" s="1"/>
  <c r="C702" i="2"/>
  <c r="B702" i="2"/>
  <c r="B703" i="2" s="1"/>
  <c r="A703" i="2"/>
  <c r="A704" i="2" s="1"/>
  <c r="B704" i="2" l="1"/>
  <c r="B705" i="2" s="1"/>
  <c r="C704" i="2"/>
  <c r="A705" i="2"/>
  <c r="A706" i="2" s="1"/>
  <c r="C703" i="2"/>
  <c r="D702" i="2"/>
  <c r="D703" i="2" s="1"/>
  <c r="A707" i="2" l="1"/>
  <c r="A708" i="2" s="1"/>
  <c r="C706" i="2"/>
  <c r="B706" i="2"/>
  <c r="B707" i="2" s="1"/>
  <c r="D704" i="2"/>
  <c r="D705" i="2" s="1"/>
  <c r="C705" i="2"/>
  <c r="D706" i="2" l="1"/>
  <c r="D707" i="2" s="1"/>
  <c r="C707" i="2"/>
  <c r="C708" i="2"/>
  <c r="B708" i="2"/>
  <c r="B709" i="2" s="1"/>
  <c r="A709" i="2"/>
  <c r="A710" i="2" s="1"/>
  <c r="B710" i="2" l="1"/>
  <c r="B711" i="2" s="1"/>
  <c r="A711" i="2"/>
  <c r="A712" i="2" s="1"/>
  <c r="C710" i="2"/>
  <c r="D708" i="2"/>
  <c r="D709" i="2" s="1"/>
  <c r="C709" i="2"/>
  <c r="C711" i="2" l="1"/>
  <c r="D710" i="2"/>
  <c r="D711" i="2" s="1"/>
  <c r="C712" i="2"/>
  <c r="B712" i="2"/>
  <c r="B713" i="2" s="1"/>
  <c r="A713" i="2"/>
  <c r="A714" i="2" s="1"/>
  <c r="A715" i="2" l="1"/>
  <c r="A716" i="2" s="1"/>
  <c r="C714" i="2"/>
  <c r="B714" i="2"/>
  <c r="B715" i="2" s="1"/>
  <c r="C713" i="2"/>
  <c r="D712" i="2"/>
  <c r="D713" i="2" s="1"/>
  <c r="D714" i="2" l="1"/>
  <c r="D715" i="2" s="1"/>
  <c r="C715" i="2"/>
  <c r="C716" i="2"/>
  <c r="B716" i="2"/>
  <c r="B717" i="2" s="1"/>
  <c r="A717" i="2"/>
  <c r="A718" i="2" s="1"/>
  <c r="A719" i="2" l="1"/>
  <c r="A720" i="2" s="1"/>
  <c r="C718" i="2"/>
  <c r="B718" i="2"/>
  <c r="B719" i="2" s="1"/>
  <c r="C717" i="2"/>
  <c r="D716" i="2"/>
  <c r="D717" i="2" s="1"/>
  <c r="D718" i="2" l="1"/>
  <c r="D719" i="2" s="1"/>
  <c r="C719" i="2"/>
  <c r="C720" i="2"/>
  <c r="B720" i="2"/>
  <c r="B721" i="2" s="1"/>
  <c r="A721" i="2"/>
  <c r="A722" i="2" s="1"/>
  <c r="C721" i="2" l="1"/>
  <c r="D720" i="2"/>
  <c r="D721" i="2" s="1"/>
  <c r="A723" i="2"/>
  <c r="A724" i="2" s="1"/>
  <c r="C722" i="2"/>
  <c r="B722" i="2"/>
  <c r="B723" i="2" s="1"/>
  <c r="D722" i="2" l="1"/>
  <c r="D723" i="2" s="1"/>
  <c r="C723" i="2"/>
  <c r="C724" i="2"/>
  <c r="B724" i="2"/>
  <c r="B725" i="2" s="1"/>
  <c r="A725" i="2"/>
  <c r="A726" i="2" s="1"/>
  <c r="C726" i="2" l="1"/>
  <c r="A727" i="2"/>
  <c r="A728" i="2" s="1"/>
  <c r="B726" i="2"/>
  <c r="B727" i="2" s="1"/>
  <c r="C725" i="2"/>
  <c r="D724" i="2"/>
  <c r="D725" i="2" s="1"/>
  <c r="A729" i="2" l="1"/>
  <c r="A730" i="2" s="1"/>
  <c r="C728" i="2"/>
  <c r="B728" i="2"/>
  <c r="B729" i="2" s="1"/>
  <c r="D726" i="2"/>
  <c r="D727" i="2" s="1"/>
  <c r="C727" i="2"/>
  <c r="D728" i="2" l="1"/>
  <c r="D729" i="2" s="1"/>
  <c r="C729" i="2"/>
  <c r="A731" i="2"/>
  <c r="A732" i="2" s="1"/>
  <c r="C730" i="2"/>
  <c r="B730" i="2"/>
  <c r="B731" i="2" s="1"/>
  <c r="A733" i="2" l="1"/>
  <c r="A734" i="2" s="1"/>
  <c r="B732" i="2"/>
  <c r="B733" i="2" s="1"/>
  <c r="C732" i="2"/>
  <c r="D730" i="2"/>
  <c r="D731" i="2" s="1"/>
  <c r="C731" i="2"/>
  <c r="D732" i="2" l="1"/>
  <c r="D733" i="2" s="1"/>
  <c r="C733" i="2"/>
  <c r="A735" i="2"/>
  <c r="A736" i="2" s="1"/>
  <c r="B734" i="2"/>
  <c r="B735" i="2" s="1"/>
  <c r="C734" i="2"/>
  <c r="D734" i="2" l="1"/>
  <c r="D735" i="2" s="1"/>
  <c r="C735" i="2"/>
  <c r="A737" i="2"/>
  <c r="A738" i="2" s="1"/>
  <c r="C736" i="2"/>
  <c r="B736" i="2"/>
  <c r="B737" i="2" s="1"/>
  <c r="A739" i="2" l="1"/>
  <c r="A740" i="2" s="1"/>
  <c r="C738" i="2"/>
  <c r="B738" i="2"/>
  <c r="B739" i="2" s="1"/>
  <c r="D736" i="2"/>
  <c r="D737" i="2" s="1"/>
  <c r="C737" i="2"/>
  <c r="D738" i="2" l="1"/>
  <c r="D739" i="2" s="1"/>
  <c r="C739" i="2"/>
  <c r="C740" i="2"/>
  <c r="B740" i="2"/>
  <c r="B741" i="2" s="1"/>
  <c r="A741" i="2"/>
  <c r="A742" i="2" s="1"/>
  <c r="A743" i="2" l="1"/>
  <c r="A744" i="2" s="1"/>
  <c r="C742" i="2"/>
  <c r="B742" i="2"/>
  <c r="B743" i="2" s="1"/>
  <c r="D740" i="2"/>
  <c r="D741" i="2" s="1"/>
  <c r="C741" i="2"/>
  <c r="D742" i="2" l="1"/>
  <c r="D743" i="2" s="1"/>
  <c r="C743" i="2"/>
  <c r="A745" i="2"/>
  <c r="A746" i="2" s="1"/>
  <c r="C744" i="2"/>
  <c r="B744" i="2"/>
  <c r="B745" i="2" s="1"/>
  <c r="D744" i="2" l="1"/>
  <c r="D745" i="2" s="1"/>
  <c r="C745" i="2"/>
  <c r="C746" i="2"/>
  <c r="A747" i="2"/>
  <c r="A748" i="2" s="1"/>
  <c r="B746" i="2"/>
  <c r="B747" i="2" s="1"/>
  <c r="C748" i="2" l="1"/>
  <c r="B748" i="2"/>
  <c r="B749" i="2" s="1"/>
  <c r="A749" i="2"/>
  <c r="A750" i="2" s="1"/>
  <c r="C747" i="2"/>
  <c r="D746" i="2"/>
  <c r="D747" i="2" s="1"/>
  <c r="C750" i="2" l="1"/>
  <c r="A751" i="2"/>
  <c r="A752" i="2" s="1"/>
  <c r="B750" i="2"/>
  <c r="B751" i="2" s="1"/>
  <c r="D748" i="2"/>
  <c r="D749" i="2" s="1"/>
  <c r="C749" i="2"/>
  <c r="C752" i="2" l="1"/>
  <c r="B752" i="2"/>
  <c r="B753" i="2" s="1"/>
  <c r="A753" i="2"/>
  <c r="A754" i="2" s="1"/>
  <c r="C751" i="2"/>
  <c r="D750" i="2"/>
  <c r="D751" i="2" s="1"/>
  <c r="A755" i="2" l="1"/>
  <c r="A756" i="2" s="1"/>
  <c r="C754" i="2"/>
  <c r="B754" i="2"/>
  <c r="B755" i="2" s="1"/>
  <c r="C753" i="2"/>
  <c r="D752" i="2"/>
  <c r="D753" i="2" s="1"/>
  <c r="D754" i="2" l="1"/>
  <c r="D755" i="2" s="1"/>
  <c r="C755" i="2"/>
  <c r="A757" i="2"/>
  <c r="A758" i="2" s="1"/>
  <c r="C756" i="2"/>
  <c r="B756" i="2"/>
  <c r="B757" i="2" s="1"/>
  <c r="D756" i="2" l="1"/>
  <c r="D757" i="2" s="1"/>
  <c r="C757" i="2"/>
  <c r="B758" i="2"/>
  <c r="B759" i="2" s="1"/>
  <c r="C758" i="2"/>
  <c r="A759" i="2"/>
  <c r="A760" i="2" s="1"/>
  <c r="D758" i="2" l="1"/>
  <c r="D759" i="2" s="1"/>
  <c r="C759" i="2"/>
  <c r="C760" i="2"/>
  <c r="B760" i="2"/>
  <c r="B761" i="2" s="1"/>
  <c r="A761" i="2"/>
  <c r="A762" i="2" s="1"/>
  <c r="C762" i="2" l="1"/>
  <c r="A763" i="2"/>
  <c r="A764" i="2" s="1"/>
  <c r="B762" i="2"/>
  <c r="B763" i="2" s="1"/>
  <c r="D760" i="2"/>
  <c r="D761" i="2" s="1"/>
  <c r="C761" i="2"/>
  <c r="C764" i="2" l="1"/>
  <c r="B764" i="2"/>
  <c r="B765" i="2" s="1"/>
  <c r="A765" i="2"/>
  <c r="A766" i="2" s="1"/>
  <c r="D762" i="2"/>
  <c r="D763" i="2" s="1"/>
  <c r="C763" i="2"/>
  <c r="B766" i="2" l="1"/>
  <c r="C766" i="2"/>
  <c r="D766" i="2" s="1"/>
  <c r="B28" i="4" s="1"/>
  <c r="D764" i="2"/>
  <c r="D765" i="2" s="1"/>
  <c r="C765" i="2"/>
  <c r="J21" i="4" l="1"/>
  <c r="C30" i="4"/>
  <c r="L9" i="6" s="1"/>
  <c r="L17" i="6"/>
  <c r="B30" i="4"/>
  <c r="B31" i="4"/>
  <c r="B29" i="4"/>
  <c r="L19" i="6" l="1"/>
  <c r="F21" i="4"/>
  <c r="H21" i="4" s="1"/>
  <c r="E22" i="4" s="1"/>
  <c r="F22" i="4" l="1"/>
  <c r="G22" i="4"/>
  <c r="H22" i="4" l="1"/>
  <c r="E23" i="4" s="1"/>
  <c r="F23" i="4" s="1"/>
  <c r="G23" i="4" l="1"/>
  <c r="H23" i="4" s="1"/>
  <c r="E24" i="4" s="1"/>
  <c r="F24" i="4" l="1"/>
  <c r="G24" i="4"/>
  <c r="H24" i="4" s="1"/>
  <c r="E25" i="4" s="1"/>
  <c r="F25" i="4" l="1"/>
  <c r="G25" i="4"/>
  <c r="H25" i="4" s="1"/>
  <c r="E26" i="4" s="1"/>
  <c r="G26" i="4" l="1"/>
  <c r="F26" i="4"/>
  <c r="H26" i="4" l="1"/>
  <c r="E27" i="4" s="1"/>
  <c r="G27" i="4" l="1"/>
  <c r="F27" i="4"/>
  <c r="H27" i="4" l="1"/>
  <c r="E28" i="4" s="1"/>
  <c r="G28" i="4" l="1"/>
  <c r="F28" i="4"/>
  <c r="H28" i="4" l="1"/>
  <c r="E29" i="4" s="1"/>
  <c r="G29" i="4" l="1"/>
  <c r="F29" i="4"/>
  <c r="H29" i="4" s="1"/>
  <c r="E30" i="4" s="1"/>
  <c r="G30" i="4" l="1"/>
  <c r="F30" i="4"/>
  <c r="H30" i="4" l="1"/>
  <c r="J24" i="4" s="1"/>
  <c r="L21" i="6" l="1"/>
  <c r="B4" i="4"/>
  <c r="J27" i="4" s="1"/>
  <c r="L3" i="4" l="1"/>
  <c r="K15" i="4"/>
  <c r="K4" i="4"/>
  <c r="F4" i="4"/>
  <c r="L13" i="4"/>
  <c r="K13" i="4"/>
  <c r="F10" i="4"/>
  <c r="K16" i="4"/>
  <c r="K9" i="4"/>
  <c r="L8" i="4"/>
  <c r="L5" i="4"/>
  <c r="F5" i="4"/>
  <c r="F11" i="4"/>
  <c r="F8" i="4"/>
  <c r="L7" i="4"/>
  <c r="K3" i="4"/>
  <c r="K6" i="4"/>
  <c r="L9" i="4"/>
  <c r="F7" i="4"/>
  <c r="K7" i="4"/>
  <c r="K11" i="4"/>
  <c r="K10" i="4"/>
  <c r="K14" i="4"/>
  <c r="F15" i="4"/>
  <c r="K5" i="4"/>
  <c r="F6" i="4"/>
  <c r="K8" i="4"/>
  <c r="K12" i="4"/>
  <c r="F16" i="4"/>
  <c r="L15" i="4"/>
  <c r="F12" i="4"/>
  <c r="F14" i="4"/>
  <c r="L4" i="4"/>
  <c r="F3" i="4"/>
  <c r="F9" i="4"/>
  <c r="L6" i="4"/>
  <c r="L11" i="4"/>
  <c r="L14" i="4"/>
  <c r="F13" i="4"/>
  <c r="L16" i="4"/>
  <c r="J29" i="4"/>
  <c r="L12" i="4"/>
  <c r="C21" i="4"/>
  <c r="L10" i="4"/>
  <c r="L13" i="6" l="1"/>
  <c r="C22" i="4"/>
</calcChain>
</file>

<file path=xl/sharedStrings.xml><?xml version="1.0" encoding="utf-8"?>
<sst xmlns="http://schemas.openxmlformats.org/spreadsheetml/2006/main" count="366" uniqueCount="206">
  <si>
    <t>Order number</t>
  </si>
  <si>
    <t>Work Content (hrs)</t>
  </si>
  <si>
    <t>Output</t>
  </si>
  <si>
    <t>Input</t>
  </si>
  <si>
    <t>WIP</t>
  </si>
  <si>
    <t>Workstation name</t>
  </si>
  <si>
    <t>Number of Workstations</t>
  </si>
  <si>
    <t>Capacity for Single workstation</t>
  </si>
  <si>
    <t>Minimum Inter-Operation Time</t>
  </si>
  <si>
    <t>hrs</t>
  </si>
  <si>
    <t>Capacity</t>
  </si>
  <si>
    <t>Stretch factor 'Alpha'</t>
  </si>
  <si>
    <t>0&lt;Alpha&lt;130</t>
  </si>
  <si>
    <t>Work in Process first day</t>
  </si>
  <si>
    <t>Output prior evaluation period</t>
  </si>
  <si>
    <t>Start</t>
  </si>
  <si>
    <t>End</t>
  </si>
  <si>
    <t>Output prior Evaluation Period</t>
  </si>
  <si>
    <t>Capacity Limit</t>
  </si>
  <si>
    <t>w</t>
  </si>
  <si>
    <t>CAP</t>
  </si>
  <si>
    <t>ROUTmax</t>
  </si>
  <si>
    <t>WCs</t>
  </si>
  <si>
    <t>WCv</t>
  </si>
  <si>
    <t>TIOmin</t>
  </si>
  <si>
    <t>WIPImin</t>
  </si>
  <si>
    <t>ALPHA</t>
  </si>
  <si>
    <t>C-Norm-</t>
  </si>
  <si>
    <t>Workstation Details</t>
  </si>
  <si>
    <t>Interoperational Time</t>
  </si>
  <si>
    <t>Calculating the LOC</t>
  </si>
  <si>
    <t>t</t>
  </si>
  <si>
    <t>Pm</t>
  </si>
  <si>
    <t>Ib</t>
  </si>
  <si>
    <t>Ip</t>
  </si>
  <si>
    <t>Im</t>
  </si>
  <si>
    <t>Irel</t>
  </si>
  <si>
    <t>Rm</t>
  </si>
  <si>
    <t>LTm</t>
  </si>
  <si>
    <t>WC</t>
  </si>
  <si>
    <t>(WCav-WCi)2</t>
  </si>
  <si>
    <t>Ideal Output Rate OC</t>
  </si>
  <si>
    <t>Operating Point</t>
  </si>
  <si>
    <t>Reference period</t>
  </si>
  <si>
    <t>Newtons approximation procedure</t>
  </si>
  <si>
    <t>F(t)</t>
  </si>
  <si>
    <t>F'(t)</t>
  </si>
  <si>
    <t>t(n+1)</t>
  </si>
  <si>
    <t>WIPrel</t>
  </si>
  <si>
    <t>TTm(Rm)</t>
  </si>
  <si>
    <t>TTm(TTmw)</t>
  </si>
  <si>
    <t>WCav</t>
  </si>
  <si>
    <t>%</t>
  </si>
  <si>
    <t>Day number</t>
  </si>
  <si>
    <t>Wca</t>
  </si>
  <si>
    <t>Ua</t>
  </si>
  <si>
    <t>WIPa</t>
  </si>
  <si>
    <t>TTPa</t>
  </si>
  <si>
    <t>Calculation of ROUTmax with WIPrel--&gt;Ua--&gt;ROUTmax</t>
  </si>
  <si>
    <t>Ra</t>
  </si>
  <si>
    <t>ROUTa</t>
  </si>
  <si>
    <t>Logistic operating curves</t>
  </si>
  <si>
    <t>Throughput Diagram</t>
  </si>
  <si>
    <t>Throughput diagram</t>
  </si>
  <si>
    <t>number of completed orders</t>
  </si>
  <si>
    <t>average work content</t>
  </si>
  <si>
    <t>standart deviation work content</t>
  </si>
  <si>
    <t>average throughput time</t>
  </si>
  <si>
    <t>average range</t>
  </si>
  <si>
    <t>output</t>
  </si>
  <si>
    <t>average output rate</t>
  </si>
  <si>
    <t>maximum output rate</t>
  </si>
  <si>
    <t>capacity</t>
  </si>
  <si>
    <t>average work in process level</t>
  </si>
  <si>
    <t>ideal minimum work in process level</t>
  </si>
  <si>
    <t>relative work in process</t>
  </si>
  <si>
    <t>average utilization rate</t>
  </si>
  <si>
    <t>classes</t>
  </si>
  <si>
    <t>cum</t>
  </si>
  <si>
    <t>rel</t>
  </si>
  <si>
    <t>rel.cum</t>
  </si>
  <si>
    <t>Mean</t>
  </si>
  <si>
    <t>St.Dev</t>
  </si>
  <si>
    <t>Min</t>
  </si>
  <si>
    <t>Max</t>
  </si>
  <si>
    <t>Median</t>
  </si>
  <si>
    <t>Number</t>
  </si>
  <si>
    <t>weighted mean</t>
  </si>
  <si>
    <t>class width*10</t>
  </si>
  <si>
    <t>varCoeff.</t>
  </si>
  <si>
    <t>-</t>
  </si>
  <si>
    <t>WORK content Distribution</t>
  </si>
  <si>
    <t>Throughput time distribution</t>
  </si>
  <si>
    <t>dt</t>
  </si>
  <si>
    <t>start</t>
  </si>
  <si>
    <t>end</t>
  </si>
  <si>
    <t>KRC11</t>
  </si>
  <si>
    <t>KRC12</t>
  </si>
  <si>
    <t>KRC13</t>
  </si>
  <si>
    <t>KRC14</t>
  </si>
  <si>
    <t>KRC15</t>
  </si>
  <si>
    <t>KRC16</t>
  </si>
  <si>
    <t>KRC17</t>
  </si>
  <si>
    <t>KRC18</t>
  </si>
  <si>
    <t>KRC19</t>
  </si>
  <si>
    <t>KRC20</t>
  </si>
  <si>
    <t>KRC21</t>
  </si>
  <si>
    <t>KRC22</t>
  </si>
  <si>
    <t>KRC23</t>
  </si>
  <si>
    <t>KRC24</t>
  </si>
  <si>
    <t>KRC25</t>
  </si>
  <si>
    <t>KRC26</t>
  </si>
  <si>
    <t>KRC27</t>
  </si>
  <si>
    <t>KRC28</t>
  </si>
  <si>
    <t>KRC29</t>
  </si>
  <si>
    <t>KRC30</t>
  </si>
  <si>
    <t>KRC31</t>
  </si>
  <si>
    <t>KRC32</t>
  </si>
  <si>
    <t>KRC33</t>
  </si>
  <si>
    <t>KRC34</t>
  </si>
  <si>
    <t>KRC35</t>
  </si>
  <si>
    <t>KRC36</t>
  </si>
  <si>
    <t>KRC37</t>
  </si>
  <si>
    <t>KRC38</t>
  </si>
  <si>
    <t>KRC39</t>
  </si>
  <si>
    <t>KRC40</t>
  </si>
  <si>
    <t>KRC41</t>
  </si>
  <si>
    <t>KRC42</t>
  </si>
  <si>
    <t>KRC43</t>
  </si>
  <si>
    <t>KRC44</t>
  </si>
  <si>
    <t>KRC45</t>
  </si>
  <si>
    <t>KRC46</t>
  </si>
  <si>
    <t>KRC47</t>
  </si>
  <si>
    <t>KRC48</t>
  </si>
  <si>
    <t>KRC49</t>
  </si>
  <si>
    <t>KRC50</t>
  </si>
  <si>
    <t>KRC51</t>
  </si>
  <si>
    <t>KRC52</t>
  </si>
  <si>
    <t>KRC53</t>
  </si>
  <si>
    <t>KRC54</t>
  </si>
  <si>
    <t>KRC55</t>
  </si>
  <si>
    <t>KRC56</t>
  </si>
  <si>
    <t>KRC57</t>
  </si>
  <si>
    <t>KRC58</t>
  </si>
  <si>
    <t>KRC59</t>
  </si>
  <si>
    <t>KRC60</t>
  </si>
  <si>
    <t>KRC61</t>
  </si>
  <si>
    <t>KRC62</t>
  </si>
  <si>
    <t>TBCC16</t>
  </si>
  <si>
    <t>TBCC17</t>
  </si>
  <si>
    <t>TBCC18</t>
  </si>
  <si>
    <t>TBCC19</t>
  </si>
  <si>
    <t>TBCC20</t>
  </si>
  <si>
    <t>TBCC21</t>
  </si>
  <si>
    <t>TBCC22</t>
  </si>
  <si>
    <t>TBCC23</t>
  </si>
  <si>
    <t>TBCC24</t>
  </si>
  <si>
    <t>TBCC25</t>
  </si>
  <si>
    <t>TBCC26</t>
  </si>
  <si>
    <t>TBCC27</t>
  </si>
  <si>
    <t>TBCC28</t>
  </si>
  <si>
    <t>TBCC29</t>
  </si>
  <si>
    <t>TBCC30</t>
  </si>
  <si>
    <t>TBCC31</t>
  </si>
  <si>
    <t>TBCC32</t>
  </si>
  <si>
    <t>TBCC33</t>
  </si>
  <si>
    <t>TBCC34</t>
  </si>
  <si>
    <t>TBCC35</t>
  </si>
  <si>
    <t>TBCC36</t>
  </si>
  <si>
    <t>TBCC37</t>
  </si>
  <si>
    <t>TBCC38</t>
  </si>
  <si>
    <t>TBCC39</t>
  </si>
  <si>
    <t>TBCC40</t>
  </si>
  <si>
    <t>TBCC41</t>
  </si>
  <si>
    <t>TBCC42</t>
  </si>
  <si>
    <t>TBCC43</t>
  </si>
  <si>
    <t>TBCC44</t>
  </si>
  <si>
    <t>TBCC45</t>
  </si>
  <si>
    <t>TBCC46</t>
  </si>
  <si>
    <t>TBCC47</t>
  </si>
  <si>
    <t>TBCC48</t>
  </si>
  <si>
    <t>TBCC49</t>
  </si>
  <si>
    <t>TBCC50</t>
  </si>
  <si>
    <t>TBCC51</t>
  </si>
  <si>
    <t>TBCC52</t>
  </si>
  <si>
    <t>TBCC53</t>
  </si>
  <si>
    <t>TBCC54</t>
  </si>
  <si>
    <t>TBCC55</t>
  </si>
  <si>
    <t>TBCC56</t>
  </si>
  <si>
    <t>TBCC57</t>
  </si>
  <si>
    <t>TBCC58</t>
  </si>
  <si>
    <t>TBCC59</t>
  </si>
  <si>
    <t>TBCC60</t>
  </si>
  <si>
    <t>TBCC61</t>
  </si>
  <si>
    <t>TBCC62</t>
  </si>
  <si>
    <t>TBCC63</t>
  </si>
  <si>
    <t>TBCC64</t>
  </si>
  <si>
    <t>TBCC65</t>
  </si>
  <si>
    <t>TBCC66</t>
  </si>
  <si>
    <t>TBCC67</t>
  </si>
  <si>
    <t>content</t>
  </si>
  <si>
    <t>hrs/week</t>
  </si>
  <si>
    <t>days</t>
  </si>
  <si>
    <t>Throughput time (days)</t>
  </si>
  <si>
    <t>Input date (day)</t>
  </si>
  <si>
    <t>Output date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</si>
</sst>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"/>
    <numFmt numFmtId="166" formatCode="[$-1040B]0.00;\(0.00\)"/>
    <numFmt numFmtId="167" formatCode="dd\.mm\.yyyy;@"/>
    <numFmt numFmtId="168" formatCode="0.00000000000000"/>
    <numFmt numFmtId="169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4" fillId="0" borderId="0"/>
    <xf numFmtId="0" fontId="6" fillId="6" borderId="0" applyNumberFormat="0" applyBorder="0" applyAlignment="0" applyProtection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165" fontId="0" fillId="5" borderId="0" xfId="0" applyNumberFormat="1" applyFill="1"/>
    <xf numFmtId="164" fontId="0" fillId="5" borderId="0" xfId="0" applyNumberFormat="1" applyFill="1"/>
    <xf numFmtId="0" fontId="2" fillId="2" borderId="7" xfId="0" applyFont="1" applyFill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0" borderId="0" xfId="0" applyFont="1"/>
    <xf numFmtId="0" fontId="7" fillId="7" borderId="8" xfId="2" applyFont="1" applyFill="1" applyBorder="1"/>
    <xf numFmtId="0" fontId="2" fillId="7" borderId="9" xfId="2" applyFont="1" applyFill="1" applyBorder="1"/>
    <xf numFmtId="0" fontId="7" fillId="7" borderId="0" xfId="2" applyFont="1" applyFill="1" applyBorder="1"/>
    <xf numFmtId="0" fontId="2" fillId="7" borderId="10" xfId="2" applyFont="1" applyFill="1" applyBorder="1"/>
    <xf numFmtId="0" fontId="7" fillId="7" borderId="11" xfId="2" applyFont="1" applyFill="1" applyBorder="1"/>
    <xf numFmtId="0" fontId="2" fillId="7" borderId="12" xfId="2" applyFont="1" applyFill="1" applyBorder="1"/>
    <xf numFmtId="0" fontId="7" fillId="7" borderId="13" xfId="0" applyFont="1" applyFill="1" applyBorder="1"/>
    <xf numFmtId="2" fontId="7" fillId="7" borderId="14" xfId="0" applyNumberFormat="1" applyFont="1" applyFill="1" applyBorder="1"/>
    <xf numFmtId="0" fontId="7" fillId="7" borderId="15" xfId="0" applyFont="1" applyFill="1" applyBorder="1"/>
    <xf numFmtId="0" fontId="7" fillId="7" borderId="4" xfId="0" applyFont="1" applyFill="1" applyBorder="1"/>
    <xf numFmtId="0" fontId="7" fillId="7" borderId="5" xfId="2" applyFont="1" applyFill="1" applyBorder="1"/>
    <xf numFmtId="0" fontId="2" fillId="7" borderId="6" xfId="2" applyFont="1" applyFill="1" applyBorder="1"/>
    <xf numFmtId="2" fontId="7" fillId="7" borderId="13" xfId="0" applyNumberFormat="1" applyFont="1" applyFill="1" applyBorder="1"/>
    <xf numFmtId="2" fontId="7" fillId="7" borderId="15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9" fontId="0" fillId="0" borderId="0" xfId="3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 readingOrder="1"/>
    </xf>
    <xf numFmtId="167" fontId="2" fillId="2" borderId="7" xfId="0" applyNumberFormat="1" applyFont="1" applyFill="1" applyBorder="1" applyAlignment="1">
      <alignment wrapText="1"/>
    </xf>
    <xf numFmtId="167" fontId="0" fillId="0" borderId="0" xfId="0" applyNumberFormat="1"/>
    <xf numFmtId="2" fontId="0" fillId="4" borderId="0" xfId="0" applyNumberFormat="1" applyFill="1"/>
    <xf numFmtId="2" fontId="3" fillId="5" borderId="0" xfId="0" applyNumberFormat="1" applyFon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9" fillId="0" borderId="16" xfId="0" applyFont="1" applyBorder="1" applyAlignment="1" applyProtection="1">
      <alignment vertical="top" wrapText="1" readingOrder="1"/>
      <protection locked="0"/>
    </xf>
    <xf numFmtId="0" fontId="10" fillId="0" borderId="16" xfId="0" applyFont="1" applyBorder="1" applyAlignment="1" applyProtection="1">
      <alignment vertical="top" wrapText="1" readingOrder="1"/>
      <protection locked="0"/>
    </xf>
    <xf numFmtId="166" fontId="10" fillId="0" borderId="16" xfId="0" applyNumberFormat="1" applyFont="1" applyBorder="1" applyAlignment="1" applyProtection="1">
      <alignment vertical="top" wrapText="1" readingOrder="1"/>
      <protection locked="0"/>
    </xf>
    <xf numFmtId="0" fontId="11" fillId="0" borderId="0" xfId="0" applyFont="1"/>
    <xf numFmtId="168" fontId="0" fillId="5" borderId="0" xfId="0" applyNumberFormat="1" applyFill="1"/>
    <xf numFmtId="169" fontId="0" fillId="5" borderId="0" xfId="0" applyNumberFormat="1" applyFill="1"/>
    <xf numFmtId="2" fontId="0" fillId="7" borderId="4" xfId="0" applyNumberFormat="1" applyFill="1" applyBorder="1"/>
    <xf numFmtId="2" fontId="0" fillId="0" borderId="0" xfId="0" applyNumberFormat="1" applyAlignment="1">
      <alignment wrapText="1" readingOrder="1"/>
    </xf>
    <xf numFmtId="14" fontId="0" fillId="0" borderId="0" xfId="0" applyNumberFormat="1" applyAlignment="1">
      <alignment wrapText="1" readingOrder="1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 applyBorder="1"/>
    <xf numFmtId="14" fontId="3" fillId="5" borderId="0" xfId="0" applyNumberFormat="1" applyFon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0" fontId="1" fillId="3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4" fontId="11" fillId="0" borderId="0" xfId="0" applyNumberFormat="1" applyFont="1"/>
  </cellXfs>
  <cellStyles count="4">
    <cellStyle name="60% - Accent2" xfId="2" builtinId="36"/>
    <cellStyle name="Normal" xfId="0" builtinId="0"/>
    <cellStyle name="Percent" xfId="3" builtinId="5"/>
    <cellStyle name="Standard_Berechnung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43812</c:v>
                </c:pt>
                <c:pt idx="1">
                  <c:v>43812</c:v>
                </c:pt>
                <c:pt idx="2">
                  <c:v>43813</c:v>
                </c:pt>
                <c:pt idx="3">
                  <c:v>43813</c:v>
                </c:pt>
                <c:pt idx="4">
                  <c:v>43814</c:v>
                </c:pt>
                <c:pt idx="5">
                  <c:v>43814</c:v>
                </c:pt>
                <c:pt idx="6">
                  <c:v>43815</c:v>
                </c:pt>
                <c:pt idx="7">
                  <c:v>43815</c:v>
                </c:pt>
                <c:pt idx="8">
                  <c:v>43816</c:v>
                </c:pt>
                <c:pt idx="9">
                  <c:v>43816</c:v>
                </c:pt>
                <c:pt idx="10">
                  <c:v>43817</c:v>
                </c:pt>
                <c:pt idx="11">
                  <c:v>43817</c:v>
                </c:pt>
                <c:pt idx="12">
                  <c:v>43818</c:v>
                </c:pt>
                <c:pt idx="13">
                  <c:v>43818</c:v>
                </c:pt>
                <c:pt idx="14">
                  <c:v>43819</c:v>
                </c:pt>
                <c:pt idx="15">
                  <c:v>43819</c:v>
                </c:pt>
                <c:pt idx="16">
                  <c:v>43820</c:v>
                </c:pt>
                <c:pt idx="17">
                  <c:v>43820</c:v>
                </c:pt>
                <c:pt idx="18">
                  <c:v>43821</c:v>
                </c:pt>
                <c:pt idx="19">
                  <c:v>43821</c:v>
                </c:pt>
                <c:pt idx="20">
                  <c:v>43822</c:v>
                </c:pt>
                <c:pt idx="21">
                  <c:v>43822</c:v>
                </c:pt>
                <c:pt idx="22">
                  <c:v>43823</c:v>
                </c:pt>
                <c:pt idx="23">
                  <c:v>43823</c:v>
                </c:pt>
                <c:pt idx="24">
                  <c:v>43824</c:v>
                </c:pt>
                <c:pt idx="25">
                  <c:v>43824</c:v>
                </c:pt>
                <c:pt idx="26">
                  <c:v>43825</c:v>
                </c:pt>
                <c:pt idx="27">
                  <c:v>43825</c:v>
                </c:pt>
                <c:pt idx="28">
                  <c:v>43826</c:v>
                </c:pt>
                <c:pt idx="29">
                  <c:v>43826</c:v>
                </c:pt>
                <c:pt idx="30">
                  <c:v>43827</c:v>
                </c:pt>
                <c:pt idx="31">
                  <c:v>43827</c:v>
                </c:pt>
                <c:pt idx="32">
                  <c:v>43828</c:v>
                </c:pt>
                <c:pt idx="33">
                  <c:v>43828</c:v>
                </c:pt>
                <c:pt idx="34">
                  <c:v>43829</c:v>
                </c:pt>
                <c:pt idx="35">
                  <c:v>43829</c:v>
                </c:pt>
                <c:pt idx="36">
                  <c:v>43830</c:v>
                </c:pt>
                <c:pt idx="37">
                  <c:v>43830</c:v>
                </c:pt>
                <c:pt idx="38">
                  <c:v>43831</c:v>
                </c:pt>
                <c:pt idx="39">
                  <c:v>43831</c:v>
                </c:pt>
                <c:pt idx="40">
                  <c:v>43832</c:v>
                </c:pt>
                <c:pt idx="41">
                  <c:v>43832</c:v>
                </c:pt>
                <c:pt idx="42">
                  <c:v>43833</c:v>
                </c:pt>
                <c:pt idx="43">
                  <c:v>43833</c:v>
                </c:pt>
                <c:pt idx="44">
                  <c:v>43834</c:v>
                </c:pt>
                <c:pt idx="45">
                  <c:v>43834</c:v>
                </c:pt>
                <c:pt idx="46">
                  <c:v>43835</c:v>
                </c:pt>
                <c:pt idx="47">
                  <c:v>43835</c:v>
                </c:pt>
                <c:pt idx="48">
                  <c:v>43836</c:v>
                </c:pt>
                <c:pt idx="49">
                  <c:v>43836</c:v>
                </c:pt>
                <c:pt idx="50">
                  <c:v>43837</c:v>
                </c:pt>
                <c:pt idx="51">
                  <c:v>43837</c:v>
                </c:pt>
                <c:pt idx="52">
                  <c:v>43838</c:v>
                </c:pt>
                <c:pt idx="53">
                  <c:v>43838</c:v>
                </c:pt>
                <c:pt idx="54">
                  <c:v>43839</c:v>
                </c:pt>
                <c:pt idx="55">
                  <c:v>43839</c:v>
                </c:pt>
                <c:pt idx="56">
                  <c:v>43840</c:v>
                </c:pt>
                <c:pt idx="57">
                  <c:v>43840</c:v>
                </c:pt>
                <c:pt idx="58">
                  <c:v>43841</c:v>
                </c:pt>
                <c:pt idx="59">
                  <c:v>43841</c:v>
                </c:pt>
                <c:pt idx="60">
                  <c:v>43842</c:v>
                </c:pt>
                <c:pt idx="61">
                  <c:v>43842</c:v>
                </c:pt>
                <c:pt idx="62">
                  <c:v>43843</c:v>
                </c:pt>
                <c:pt idx="63">
                  <c:v>43843</c:v>
                </c:pt>
                <c:pt idx="64">
                  <c:v>43844</c:v>
                </c:pt>
                <c:pt idx="65">
                  <c:v>43844</c:v>
                </c:pt>
                <c:pt idx="66">
                  <c:v>43845</c:v>
                </c:pt>
                <c:pt idx="67">
                  <c:v>43845</c:v>
                </c:pt>
                <c:pt idx="68">
                  <c:v>43846</c:v>
                </c:pt>
                <c:pt idx="69">
                  <c:v>43846</c:v>
                </c:pt>
                <c:pt idx="70">
                  <c:v>43847</c:v>
                </c:pt>
                <c:pt idx="71">
                  <c:v>43847</c:v>
                </c:pt>
                <c:pt idx="72">
                  <c:v>43848</c:v>
                </c:pt>
                <c:pt idx="73">
                  <c:v>43848</c:v>
                </c:pt>
                <c:pt idx="74">
                  <c:v>43849</c:v>
                </c:pt>
                <c:pt idx="75">
                  <c:v>43849</c:v>
                </c:pt>
                <c:pt idx="76">
                  <c:v>43850</c:v>
                </c:pt>
                <c:pt idx="77">
                  <c:v>43850</c:v>
                </c:pt>
                <c:pt idx="78">
                  <c:v>43851</c:v>
                </c:pt>
                <c:pt idx="79">
                  <c:v>43851</c:v>
                </c:pt>
                <c:pt idx="80">
                  <c:v>43852</c:v>
                </c:pt>
                <c:pt idx="81">
                  <c:v>43852</c:v>
                </c:pt>
                <c:pt idx="82">
                  <c:v>43853</c:v>
                </c:pt>
                <c:pt idx="83">
                  <c:v>43853</c:v>
                </c:pt>
                <c:pt idx="84">
                  <c:v>43854</c:v>
                </c:pt>
                <c:pt idx="85">
                  <c:v>43854</c:v>
                </c:pt>
                <c:pt idx="86">
                  <c:v>43855</c:v>
                </c:pt>
                <c:pt idx="87">
                  <c:v>43855</c:v>
                </c:pt>
                <c:pt idx="88">
                  <c:v>43856</c:v>
                </c:pt>
                <c:pt idx="89">
                  <c:v>43856</c:v>
                </c:pt>
                <c:pt idx="90">
                  <c:v>43857</c:v>
                </c:pt>
                <c:pt idx="91">
                  <c:v>43857</c:v>
                </c:pt>
                <c:pt idx="92">
                  <c:v>43858</c:v>
                </c:pt>
                <c:pt idx="93">
                  <c:v>43858</c:v>
                </c:pt>
                <c:pt idx="94">
                  <c:v>43859</c:v>
                </c:pt>
                <c:pt idx="95">
                  <c:v>43859</c:v>
                </c:pt>
                <c:pt idx="96">
                  <c:v>43860</c:v>
                </c:pt>
                <c:pt idx="97">
                  <c:v>43860</c:v>
                </c:pt>
                <c:pt idx="98">
                  <c:v>43861</c:v>
                </c:pt>
                <c:pt idx="99">
                  <c:v>43861</c:v>
                </c:pt>
                <c:pt idx="100">
                  <c:v>43862</c:v>
                </c:pt>
                <c:pt idx="101">
                  <c:v>43862</c:v>
                </c:pt>
                <c:pt idx="102">
                  <c:v>43863</c:v>
                </c:pt>
                <c:pt idx="103">
                  <c:v>43863</c:v>
                </c:pt>
                <c:pt idx="104">
                  <c:v>43864</c:v>
                </c:pt>
                <c:pt idx="105">
                  <c:v>43864</c:v>
                </c:pt>
                <c:pt idx="106">
                  <c:v>43865</c:v>
                </c:pt>
                <c:pt idx="107">
                  <c:v>43865</c:v>
                </c:pt>
                <c:pt idx="108">
                  <c:v>43866</c:v>
                </c:pt>
                <c:pt idx="109">
                  <c:v>43866</c:v>
                </c:pt>
                <c:pt idx="110">
                  <c:v>43867</c:v>
                </c:pt>
                <c:pt idx="111">
                  <c:v>43867</c:v>
                </c:pt>
                <c:pt idx="112">
                  <c:v>43868</c:v>
                </c:pt>
                <c:pt idx="113">
                  <c:v>43868</c:v>
                </c:pt>
                <c:pt idx="114">
                  <c:v>43869</c:v>
                </c:pt>
                <c:pt idx="115">
                  <c:v>43869</c:v>
                </c:pt>
                <c:pt idx="116">
                  <c:v>43870</c:v>
                </c:pt>
                <c:pt idx="117">
                  <c:v>43870</c:v>
                </c:pt>
                <c:pt idx="118">
                  <c:v>43871</c:v>
                </c:pt>
                <c:pt idx="119">
                  <c:v>43871</c:v>
                </c:pt>
                <c:pt idx="120">
                  <c:v>43872</c:v>
                </c:pt>
                <c:pt idx="121">
                  <c:v>43872</c:v>
                </c:pt>
                <c:pt idx="122">
                  <c:v>43873</c:v>
                </c:pt>
                <c:pt idx="123">
                  <c:v>43873</c:v>
                </c:pt>
                <c:pt idx="124">
                  <c:v>43874</c:v>
                </c:pt>
                <c:pt idx="125">
                  <c:v>43874</c:v>
                </c:pt>
                <c:pt idx="126">
                  <c:v>43875</c:v>
                </c:pt>
                <c:pt idx="127">
                  <c:v>43875</c:v>
                </c:pt>
                <c:pt idx="128">
                  <c:v>43876</c:v>
                </c:pt>
                <c:pt idx="129">
                  <c:v>43876</c:v>
                </c:pt>
                <c:pt idx="130">
                  <c:v>43877</c:v>
                </c:pt>
                <c:pt idx="131">
                  <c:v>43877</c:v>
                </c:pt>
                <c:pt idx="132">
                  <c:v>43878</c:v>
                </c:pt>
                <c:pt idx="133">
                  <c:v>43878</c:v>
                </c:pt>
                <c:pt idx="134">
                  <c:v>43879</c:v>
                </c:pt>
                <c:pt idx="135">
                  <c:v>43879</c:v>
                </c:pt>
                <c:pt idx="136">
                  <c:v>43880</c:v>
                </c:pt>
                <c:pt idx="137">
                  <c:v>43880</c:v>
                </c:pt>
                <c:pt idx="138">
                  <c:v>43881</c:v>
                </c:pt>
                <c:pt idx="139">
                  <c:v>43881</c:v>
                </c:pt>
                <c:pt idx="140">
                  <c:v>43882</c:v>
                </c:pt>
                <c:pt idx="141">
                  <c:v>43882</c:v>
                </c:pt>
                <c:pt idx="142">
                  <c:v>43883</c:v>
                </c:pt>
                <c:pt idx="143">
                  <c:v>43883</c:v>
                </c:pt>
                <c:pt idx="144">
                  <c:v>43884</c:v>
                </c:pt>
                <c:pt idx="145">
                  <c:v>43884</c:v>
                </c:pt>
                <c:pt idx="146">
                  <c:v>43885</c:v>
                </c:pt>
                <c:pt idx="147">
                  <c:v>43885</c:v>
                </c:pt>
                <c:pt idx="148">
                  <c:v>43886</c:v>
                </c:pt>
                <c:pt idx="149">
                  <c:v>43886</c:v>
                </c:pt>
                <c:pt idx="150">
                  <c:v>43887</c:v>
                </c:pt>
                <c:pt idx="151">
                  <c:v>43887</c:v>
                </c:pt>
                <c:pt idx="152">
                  <c:v>43888</c:v>
                </c:pt>
                <c:pt idx="153">
                  <c:v>43888</c:v>
                </c:pt>
                <c:pt idx="154">
                  <c:v>43889</c:v>
                </c:pt>
                <c:pt idx="155">
                  <c:v>43889</c:v>
                </c:pt>
                <c:pt idx="156">
                  <c:v>43890</c:v>
                </c:pt>
                <c:pt idx="157">
                  <c:v>43890</c:v>
                </c:pt>
                <c:pt idx="158">
                  <c:v>43891</c:v>
                </c:pt>
                <c:pt idx="159">
                  <c:v>43891</c:v>
                </c:pt>
                <c:pt idx="160">
                  <c:v>43892</c:v>
                </c:pt>
                <c:pt idx="161">
                  <c:v>43892</c:v>
                </c:pt>
                <c:pt idx="162">
                  <c:v>43893</c:v>
                </c:pt>
                <c:pt idx="163">
                  <c:v>43893</c:v>
                </c:pt>
                <c:pt idx="164">
                  <c:v>43894</c:v>
                </c:pt>
                <c:pt idx="165">
                  <c:v>43894</c:v>
                </c:pt>
                <c:pt idx="166">
                  <c:v>43895</c:v>
                </c:pt>
                <c:pt idx="167">
                  <c:v>43895</c:v>
                </c:pt>
                <c:pt idx="168">
                  <c:v>43896</c:v>
                </c:pt>
                <c:pt idx="169">
                  <c:v>43896</c:v>
                </c:pt>
                <c:pt idx="170">
                  <c:v>43897</c:v>
                </c:pt>
                <c:pt idx="171">
                  <c:v>43897</c:v>
                </c:pt>
                <c:pt idx="172">
                  <c:v>43898</c:v>
                </c:pt>
                <c:pt idx="173">
                  <c:v>43898</c:v>
                </c:pt>
                <c:pt idx="174">
                  <c:v>43899</c:v>
                </c:pt>
                <c:pt idx="175">
                  <c:v>43899</c:v>
                </c:pt>
                <c:pt idx="176">
                  <c:v>43900</c:v>
                </c:pt>
                <c:pt idx="177">
                  <c:v>43900</c:v>
                </c:pt>
                <c:pt idx="178">
                  <c:v>43901</c:v>
                </c:pt>
                <c:pt idx="179">
                  <c:v>43901</c:v>
                </c:pt>
                <c:pt idx="180">
                  <c:v>43902</c:v>
                </c:pt>
                <c:pt idx="181">
                  <c:v>43902</c:v>
                </c:pt>
                <c:pt idx="182">
                  <c:v>43903</c:v>
                </c:pt>
                <c:pt idx="183">
                  <c:v>43903</c:v>
                </c:pt>
                <c:pt idx="184">
                  <c:v>43904</c:v>
                </c:pt>
                <c:pt idx="185">
                  <c:v>43904</c:v>
                </c:pt>
                <c:pt idx="186">
                  <c:v>43905</c:v>
                </c:pt>
                <c:pt idx="187">
                  <c:v>43905</c:v>
                </c:pt>
                <c:pt idx="188">
                  <c:v>43906</c:v>
                </c:pt>
                <c:pt idx="189">
                  <c:v>43906</c:v>
                </c:pt>
                <c:pt idx="190">
                  <c:v>43907</c:v>
                </c:pt>
                <c:pt idx="191">
                  <c:v>43907</c:v>
                </c:pt>
                <c:pt idx="192">
                  <c:v>43908</c:v>
                </c:pt>
                <c:pt idx="193">
                  <c:v>43908</c:v>
                </c:pt>
                <c:pt idx="194">
                  <c:v>43909</c:v>
                </c:pt>
                <c:pt idx="195">
                  <c:v>43909</c:v>
                </c:pt>
                <c:pt idx="196">
                  <c:v>43910</c:v>
                </c:pt>
                <c:pt idx="197">
                  <c:v>43910</c:v>
                </c:pt>
                <c:pt idx="198">
                  <c:v>43911</c:v>
                </c:pt>
                <c:pt idx="199">
                  <c:v>43911</c:v>
                </c:pt>
                <c:pt idx="200">
                  <c:v>43912</c:v>
                </c:pt>
                <c:pt idx="201">
                  <c:v>43912</c:v>
                </c:pt>
                <c:pt idx="202">
                  <c:v>43913</c:v>
                </c:pt>
                <c:pt idx="203">
                  <c:v>43913</c:v>
                </c:pt>
                <c:pt idx="204">
                  <c:v>43914</c:v>
                </c:pt>
                <c:pt idx="205">
                  <c:v>43914</c:v>
                </c:pt>
                <c:pt idx="206">
                  <c:v>43915</c:v>
                </c:pt>
                <c:pt idx="207">
                  <c:v>43915</c:v>
                </c:pt>
                <c:pt idx="208">
                  <c:v>43916</c:v>
                </c:pt>
                <c:pt idx="209">
                  <c:v>43916</c:v>
                </c:pt>
                <c:pt idx="210">
                  <c:v>43917</c:v>
                </c:pt>
                <c:pt idx="211">
                  <c:v>43917</c:v>
                </c:pt>
                <c:pt idx="212">
                  <c:v>43918</c:v>
                </c:pt>
                <c:pt idx="213">
                  <c:v>43918</c:v>
                </c:pt>
                <c:pt idx="214">
                  <c:v>43919</c:v>
                </c:pt>
                <c:pt idx="215">
                  <c:v>43919</c:v>
                </c:pt>
                <c:pt idx="216">
                  <c:v>43920</c:v>
                </c:pt>
                <c:pt idx="217">
                  <c:v>43920</c:v>
                </c:pt>
                <c:pt idx="218">
                  <c:v>43921</c:v>
                </c:pt>
                <c:pt idx="219">
                  <c:v>43921</c:v>
                </c:pt>
                <c:pt idx="220">
                  <c:v>43922</c:v>
                </c:pt>
                <c:pt idx="221">
                  <c:v>43922</c:v>
                </c:pt>
                <c:pt idx="222">
                  <c:v>43923</c:v>
                </c:pt>
                <c:pt idx="223">
                  <c:v>43923</c:v>
                </c:pt>
                <c:pt idx="224">
                  <c:v>43924</c:v>
                </c:pt>
                <c:pt idx="225">
                  <c:v>43924</c:v>
                </c:pt>
                <c:pt idx="226">
                  <c:v>43925</c:v>
                </c:pt>
                <c:pt idx="227">
                  <c:v>43925</c:v>
                </c:pt>
                <c:pt idx="228">
                  <c:v>43926</c:v>
                </c:pt>
                <c:pt idx="229">
                  <c:v>43926</c:v>
                </c:pt>
                <c:pt idx="230">
                  <c:v>43927</c:v>
                </c:pt>
                <c:pt idx="231">
                  <c:v>43927</c:v>
                </c:pt>
                <c:pt idx="232">
                  <c:v>43928</c:v>
                </c:pt>
                <c:pt idx="233">
                  <c:v>43928</c:v>
                </c:pt>
                <c:pt idx="234">
                  <c:v>43929</c:v>
                </c:pt>
                <c:pt idx="235">
                  <c:v>43929</c:v>
                </c:pt>
                <c:pt idx="236">
                  <c:v>43930</c:v>
                </c:pt>
                <c:pt idx="237">
                  <c:v>43930</c:v>
                </c:pt>
                <c:pt idx="238">
                  <c:v>43931</c:v>
                </c:pt>
                <c:pt idx="239">
                  <c:v>43931</c:v>
                </c:pt>
                <c:pt idx="240">
                  <c:v>43932</c:v>
                </c:pt>
                <c:pt idx="241">
                  <c:v>43932</c:v>
                </c:pt>
                <c:pt idx="242">
                  <c:v>43933</c:v>
                </c:pt>
                <c:pt idx="243">
                  <c:v>43933</c:v>
                </c:pt>
                <c:pt idx="244">
                  <c:v>43934</c:v>
                </c:pt>
                <c:pt idx="245">
                  <c:v>43934</c:v>
                </c:pt>
                <c:pt idx="246">
                  <c:v>43935</c:v>
                </c:pt>
                <c:pt idx="247">
                  <c:v>43935</c:v>
                </c:pt>
                <c:pt idx="248">
                  <c:v>43936</c:v>
                </c:pt>
                <c:pt idx="249">
                  <c:v>43936</c:v>
                </c:pt>
                <c:pt idx="250">
                  <c:v>43937</c:v>
                </c:pt>
                <c:pt idx="251">
                  <c:v>43937</c:v>
                </c:pt>
                <c:pt idx="252">
                  <c:v>43938</c:v>
                </c:pt>
                <c:pt idx="253">
                  <c:v>43938</c:v>
                </c:pt>
                <c:pt idx="254">
                  <c:v>43939</c:v>
                </c:pt>
                <c:pt idx="255">
                  <c:v>43939</c:v>
                </c:pt>
                <c:pt idx="256">
                  <c:v>43940</c:v>
                </c:pt>
                <c:pt idx="257">
                  <c:v>43940</c:v>
                </c:pt>
                <c:pt idx="258">
                  <c:v>43941</c:v>
                </c:pt>
                <c:pt idx="259">
                  <c:v>43941</c:v>
                </c:pt>
                <c:pt idx="260">
                  <c:v>43942</c:v>
                </c:pt>
                <c:pt idx="261">
                  <c:v>43942</c:v>
                </c:pt>
                <c:pt idx="262">
                  <c:v>43943</c:v>
                </c:pt>
                <c:pt idx="263">
                  <c:v>43943</c:v>
                </c:pt>
                <c:pt idx="264">
                  <c:v>43944</c:v>
                </c:pt>
                <c:pt idx="265">
                  <c:v>43944</c:v>
                </c:pt>
                <c:pt idx="266">
                  <c:v>43945</c:v>
                </c:pt>
                <c:pt idx="267">
                  <c:v>43945</c:v>
                </c:pt>
                <c:pt idx="268">
                  <c:v>43946</c:v>
                </c:pt>
                <c:pt idx="269">
                  <c:v>43946</c:v>
                </c:pt>
                <c:pt idx="270">
                  <c:v>43947</c:v>
                </c:pt>
                <c:pt idx="271">
                  <c:v>43947</c:v>
                </c:pt>
                <c:pt idx="272">
                  <c:v>43948</c:v>
                </c:pt>
                <c:pt idx="273">
                  <c:v>43948</c:v>
                </c:pt>
                <c:pt idx="274">
                  <c:v>43949</c:v>
                </c:pt>
                <c:pt idx="275">
                  <c:v>43949</c:v>
                </c:pt>
                <c:pt idx="276">
                  <c:v>43950</c:v>
                </c:pt>
                <c:pt idx="277">
                  <c:v>43950</c:v>
                </c:pt>
                <c:pt idx="278">
                  <c:v>43951</c:v>
                </c:pt>
                <c:pt idx="279">
                  <c:v>43951</c:v>
                </c:pt>
                <c:pt idx="280">
                  <c:v>43952</c:v>
                </c:pt>
                <c:pt idx="281">
                  <c:v>43952</c:v>
                </c:pt>
                <c:pt idx="282">
                  <c:v>43953</c:v>
                </c:pt>
                <c:pt idx="283">
                  <c:v>43953</c:v>
                </c:pt>
                <c:pt idx="284">
                  <c:v>43954</c:v>
                </c:pt>
                <c:pt idx="285">
                  <c:v>43954</c:v>
                </c:pt>
                <c:pt idx="286">
                  <c:v>43955</c:v>
                </c:pt>
                <c:pt idx="287">
                  <c:v>43955</c:v>
                </c:pt>
                <c:pt idx="288">
                  <c:v>43956</c:v>
                </c:pt>
                <c:pt idx="289">
                  <c:v>43956</c:v>
                </c:pt>
                <c:pt idx="290">
                  <c:v>43957</c:v>
                </c:pt>
                <c:pt idx="291">
                  <c:v>43957</c:v>
                </c:pt>
                <c:pt idx="292">
                  <c:v>43958</c:v>
                </c:pt>
                <c:pt idx="293">
                  <c:v>43958</c:v>
                </c:pt>
                <c:pt idx="294">
                  <c:v>43959</c:v>
                </c:pt>
                <c:pt idx="295">
                  <c:v>43959</c:v>
                </c:pt>
                <c:pt idx="296">
                  <c:v>43960</c:v>
                </c:pt>
                <c:pt idx="297">
                  <c:v>43960</c:v>
                </c:pt>
                <c:pt idx="298">
                  <c:v>43961</c:v>
                </c:pt>
                <c:pt idx="299">
                  <c:v>43961</c:v>
                </c:pt>
                <c:pt idx="300">
                  <c:v>43962</c:v>
                </c:pt>
                <c:pt idx="301">
                  <c:v>43962</c:v>
                </c:pt>
                <c:pt idx="302">
                  <c:v>43963</c:v>
                </c:pt>
                <c:pt idx="303">
                  <c:v>43963</c:v>
                </c:pt>
                <c:pt idx="304">
                  <c:v>43964</c:v>
                </c:pt>
                <c:pt idx="305">
                  <c:v>43964</c:v>
                </c:pt>
                <c:pt idx="306">
                  <c:v>43965</c:v>
                </c:pt>
                <c:pt idx="307">
                  <c:v>43965</c:v>
                </c:pt>
                <c:pt idx="308">
                  <c:v>43966</c:v>
                </c:pt>
                <c:pt idx="309">
                  <c:v>43966</c:v>
                </c:pt>
                <c:pt idx="310">
                  <c:v>43967</c:v>
                </c:pt>
                <c:pt idx="311">
                  <c:v>43967</c:v>
                </c:pt>
                <c:pt idx="312">
                  <c:v>43968</c:v>
                </c:pt>
                <c:pt idx="313">
                  <c:v>43968</c:v>
                </c:pt>
                <c:pt idx="314">
                  <c:v>43969</c:v>
                </c:pt>
                <c:pt idx="315">
                  <c:v>43969</c:v>
                </c:pt>
                <c:pt idx="316">
                  <c:v>43970</c:v>
                </c:pt>
                <c:pt idx="317">
                  <c:v>43970</c:v>
                </c:pt>
                <c:pt idx="318">
                  <c:v>43971</c:v>
                </c:pt>
                <c:pt idx="319">
                  <c:v>43971</c:v>
                </c:pt>
                <c:pt idx="320">
                  <c:v>43972</c:v>
                </c:pt>
                <c:pt idx="321">
                  <c:v>43972</c:v>
                </c:pt>
                <c:pt idx="322">
                  <c:v>43973</c:v>
                </c:pt>
                <c:pt idx="323">
                  <c:v>43973</c:v>
                </c:pt>
                <c:pt idx="324">
                  <c:v>43974</c:v>
                </c:pt>
                <c:pt idx="325">
                  <c:v>43974</c:v>
                </c:pt>
                <c:pt idx="326">
                  <c:v>43975</c:v>
                </c:pt>
                <c:pt idx="327">
                  <c:v>43975</c:v>
                </c:pt>
                <c:pt idx="328">
                  <c:v>43976</c:v>
                </c:pt>
                <c:pt idx="329">
                  <c:v>43976</c:v>
                </c:pt>
                <c:pt idx="330">
                  <c:v>43977</c:v>
                </c:pt>
                <c:pt idx="331">
                  <c:v>43977</c:v>
                </c:pt>
                <c:pt idx="332">
                  <c:v>43978</c:v>
                </c:pt>
                <c:pt idx="333">
                  <c:v>43978</c:v>
                </c:pt>
                <c:pt idx="334">
                  <c:v>43979</c:v>
                </c:pt>
                <c:pt idx="335">
                  <c:v>43979</c:v>
                </c:pt>
                <c:pt idx="336">
                  <c:v>43980</c:v>
                </c:pt>
                <c:pt idx="337">
                  <c:v>43980</c:v>
                </c:pt>
                <c:pt idx="338">
                  <c:v>43981</c:v>
                </c:pt>
                <c:pt idx="339">
                  <c:v>43981</c:v>
                </c:pt>
                <c:pt idx="340">
                  <c:v>43982</c:v>
                </c:pt>
                <c:pt idx="341">
                  <c:v>43982</c:v>
                </c:pt>
                <c:pt idx="342">
                  <c:v>43983</c:v>
                </c:pt>
                <c:pt idx="343">
                  <c:v>43983</c:v>
                </c:pt>
                <c:pt idx="344">
                  <c:v>43984</c:v>
                </c:pt>
                <c:pt idx="345">
                  <c:v>43984</c:v>
                </c:pt>
                <c:pt idx="346">
                  <c:v>43985</c:v>
                </c:pt>
                <c:pt idx="347">
                  <c:v>43985</c:v>
                </c:pt>
                <c:pt idx="348">
                  <c:v>43986</c:v>
                </c:pt>
                <c:pt idx="349">
                  <c:v>43986</c:v>
                </c:pt>
                <c:pt idx="350">
                  <c:v>43987</c:v>
                </c:pt>
                <c:pt idx="351">
                  <c:v>43987</c:v>
                </c:pt>
                <c:pt idx="352">
                  <c:v>43988</c:v>
                </c:pt>
                <c:pt idx="353">
                  <c:v>43988</c:v>
                </c:pt>
                <c:pt idx="354">
                  <c:v>43989</c:v>
                </c:pt>
                <c:pt idx="355">
                  <c:v>43989</c:v>
                </c:pt>
                <c:pt idx="356">
                  <c:v>43990</c:v>
                </c:pt>
                <c:pt idx="357">
                  <c:v>43990</c:v>
                </c:pt>
                <c:pt idx="358">
                  <c:v>43991</c:v>
                </c:pt>
                <c:pt idx="359">
                  <c:v>43991</c:v>
                </c:pt>
                <c:pt idx="360">
                  <c:v>43992</c:v>
                </c:pt>
                <c:pt idx="361">
                  <c:v>43992</c:v>
                </c:pt>
                <c:pt idx="362">
                  <c:v>43993</c:v>
                </c:pt>
                <c:pt idx="363">
                  <c:v>43993</c:v>
                </c:pt>
                <c:pt idx="364">
                  <c:v>43994</c:v>
                </c:pt>
                <c:pt idx="365">
                  <c:v>43994</c:v>
                </c:pt>
                <c:pt idx="366">
                  <c:v>43995</c:v>
                </c:pt>
                <c:pt idx="367">
                  <c:v>43995</c:v>
                </c:pt>
                <c:pt idx="368">
                  <c:v>43996</c:v>
                </c:pt>
                <c:pt idx="369">
                  <c:v>43996</c:v>
                </c:pt>
                <c:pt idx="370">
                  <c:v>43997</c:v>
                </c:pt>
                <c:pt idx="371">
                  <c:v>43997</c:v>
                </c:pt>
                <c:pt idx="372">
                  <c:v>43998</c:v>
                </c:pt>
                <c:pt idx="373">
                  <c:v>43998</c:v>
                </c:pt>
                <c:pt idx="374">
                  <c:v>43999</c:v>
                </c:pt>
                <c:pt idx="375">
                  <c:v>43999</c:v>
                </c:pt>
                <c:pt idx="376">
                  <c:v>44000</c:v>
                </c:pt>
                <c:pt idx="377">
                  <c:v>44000</c:v>
                </c:pt>
                <c:pt idx="378">
                  <c:v>44001</c:v>
                </c:pt>
                <c:pt idx="379">
                  <c:v>44001</c:v>
                </c:pt>
                <c:pt idx="380">
                  <c:v>44002</c:v>
                </c:pt>
                <c:pt idx="381">
                  <c:v>44002</c:v>
                </c:pt>
                <c:pt idx="382">
                  <c:v>44003</c:v>
                </c:pt>
                <c:pt idx="383">
                  <c:v>44003</c:v>
                </c:pt>
                <c:pt idx="384">
                  <c:v>44004</c:v>
                </c:pt>
                <c:pt idx="385">
                  <c:v>44004</c:v>
                </c:pt>
                <c:pt idx="386">
                  <c:v>44005</c:v>
                </c:pt>
                <c:pt idx="387">
                  <c:v>44005</c:v>
                </c:pt>
                <c:pt idx="388">
                  <c:v>44006</c:v>
                </c:pt>
                <c:pt idx="389">
                  <c:v>44006</c:v>
                </c:pt>
                <c:pt idx="390">
                  <c:v>44007</c:v>
                </c:pt>
                <c:pt idx="391">
                  <c:v>44007</c:v>
                </c:pt>
                <c:pt idx="392">
                  <c:v>44008</c:v>
                </c:pt>
                <c:pt idx="393">
                  <c:v>44008</c:v>
                </c:pt>
                <c:pt idx="394">
                  <c:v>44009</c:v>
                </c:pt>
                <c:pt idx="395">
                  <c:v>44009</c:v>
                </c:pt>
                <c:pt idx="396">
                  <c:v>44010</c:v>
                </c:pt>
                <c:pt idx="397">
                  <c:v>44010</c:v>
                </c:pt>
                <c:pt idx="398">
                  <c:v>44011</c:v>
                </c:pt>
                <c:pt idx="399">
                  <c:v>44011</c:v>
                </c:pt>
                <c:pt idx="400">
                  <c:v>44012</c:v>
                </c:pt>
                <c:pt idx="401">
                  <c:v>44012</c:v>
                </c:pt>
                <c:pt idx="402">
                  <c:v>44013</c:v>
                </c:pt>
                <c:pt idx="403">
                  <c:v>44013</c:v>
                </c:pt>
                <c:pt idx="404">
                  <c:v>44014</c:v>
                </c:pt>
                <c:pt idx="405">
                  <c:v>44014</c:v>
                </c:pt>
                <c:pt idx="406">
                  <c:v>44015</c:v>
                </c:pt>
                <c:pt idx="407">
                  <c:v>44015</c:v>
                </c:pt>
                <c:pt idx="408">
                  <c:v>44016</c:v>
                </c:pt>
                <c:pt idx="409">
                  <c:v>44016</c:v>
                </c:pt>
                <c:pt idx="410">
                  <c:v>44017</c:v>
                </c:pt>
                <c:pt idx="411">
                  <c:v>44017</c:v>
                </c:pt>
                <c:pt idx="412">
                  <c:v>44018</c:v>
                </c:pt>
                <c:pt idx="413">
                  <c:v>44018</c:v>
                </c:pt>
                <c:pt idx="414">
                  <c:v>44019</c:v>
                </c:pt>
                <c:pt idx="415">
                  <c:v>44019</c:v>
                </c:pt>
                <c:pt idx="416">
                  <c:v>44020</c:v>
                </c:pt>
                <c:pt idx="417">
                  <c:v>44020</c:v>
                </c:pt>
                <c:pt idx="418">
                  <c:v>44021</c:v>
                </c:pt>
                <c:pt idx="419">
                  <c:v>44021</c:v>
                </c:pt>
                <c:pt idx="420">
                  <c:v>44022</c:v>
                </c:pt>
                <c:pt idx="421">
                  <c:v>44022</c:v>
                </c:pt>
                <c:pt idx="422">
                  <c:v>44023</c:v>
                </c:pt>
                <c:pt idx="423">
                  <c:v>44023</c:v>
                </c:pt>
                <c:pt idx="424">
                  <c:v>44024</c:v>
                </c:pt>
                <c:pt idx="425">
                  <c:v>44024</c:v>
                </c:pt>
                <c:pt idx="426">
                  <c:v>44025</c:v>
                </c:pt>
                <c:pt idx="427">
                  <c:v>44025</c:v>
                </c:pt>
                <c:pt idx="428">
                  <c:v>44026</c:v>
                </c:pt>
                <c:pt idx="429">
                  <c:v>44026</c:v>
                </c:pt>
                <c:pt idx="430">
                  <c:v>44027</c:v>
                </c:pt>
                <c:pt idx="431">
                  <c:v>44027</c:v>
                </c:pt>
                <c:pt idx="432">
                  <c:v>44028</c:v>
                </c:pt>
                <c:pt idx="433">
                  <c:v>44028</c:v>
                </c:pt>
                <c:pt idx="434">
                  <c:v>44029</c:v>
                </c:pt>
                <c:pt idx="435">
                  <c:v>44029</c:v>
                </c:pt>
                <c:pt idx="436">
                  <c:v>44030</c:v>
                </c:pt>
                <c:pt idx="437">
                  <c:v>44030</c:v>
                </c:pt>
                <c:pt idx="438">
                  <c:v>44031</c:v>
                </c:pt>
                <c:pt idx="439">
                  <c:v>44031</c:v>
                </c:pt>
                <c:pt idx="440">
                  <c:v>44032</c:v>
                </c:pt>
                <c:pt idx="441">
                  <c:v>44032</c:v>
                </c:pt>
                <c:pt idx="442">
                  <c:v>44033</c:v>
                </c:pt>
                <c:pt idx="443">
                  <c:v>44033</c:v>
                </c:pt>
                <c:pt idx="444">
                  <c:v>44034</c:v>
                </c:pt>
                <c:pt idx="445">
                  <c:v>44034</c:v>
                </c:pt>
                <c:pt idx="446">
                  <c:v>44035</c:v>
                </c:pt>
                <c:pt idx="447">
                  <c:v>44035</c:v>
                </c:pt>
                <c:pt idx="448">
                  <c:v>44036</c:v>
                </c:pt>
                <c:pt idx="449">
                  <c:v>44036</c:v>
                </c:pt>
                <c:pt idx="450">
                  <c:v>44037</c:v>
                </c:pt>
                <c:pt idx="451">
                  <c:v>44037</c:v>
                </c:pt>
                <c:pt idx="452">
                  <c:v>44038</c:v>
                </c:pt>
                <c:pt idx="453">
                  <c:v>44038</c:v>
                </c:pt>
                <c:pt idx="454">
                  <c:v>44039</c:v>
                </c:pt>
                <c:pt idx="455">
                  <c:v>44039</c:v>
                </c:pt>
                <c:pt idx="456">
                  <c:v>44040</c:v>
                </c:pt>
                <c:pt idx="457">
                  <c:v>44040</c:v>
                </c:pt>
                <c:pt idx="458">
                  <c:v>44041</c:v>
                </c:pt>
                <c:pt idx="459">
                  <c:v>44041</c:v>
                </c:pt>
                <c:pt idx="460">
                  <c:v>44042</c:v>
                </c:pt>
                <c:pt idx="461">
                  <c:v>44042</c:v>
                </c:pt>
                <c:pt idx="462">
                  <c:v>44043</c:v>
                </c:pt>
                <c:pt idx="463">
                  <c:v>44043</c:v>
                </c:pt>
                <c:pt idx="464">
                  <c:v>44044</c:v>
                </c:pt>
                <c:pt idx="465">
                  <c:v>44044</c:v>
                </c:pt>
                <c:pt idx="466">
                  <c:v>44045</c:v>
                </c:pt>
                <c:pt idx="467">
                  <c:v>44045</c:v>
                </c:pt>
                <c:pt idx="468">
                  <c:v>44046</c:v>
                </c:pt>
                <c:pt idx="469">
                  <c:v>44046</c:v>
                </c:pt>
                <c:pt idx="470">
                  <c:v>44047</c:v>
                </c:pt>
                <c:pt idx="471">
                  <c:v>44047</c:v>
                </c:pt>
                <c:pt idx="472">
                  <c:v>44048</c:v>
                </c:pt>
                <c:pt idx="473">
                  <c:v>44048</c:v>
                </c:pt>
                <c:pt idx="474">
                  <c:v>44049</c:v>
                </c:pt>
                <c:pt idx="475">
                  <c:v>44049</c:v>
                </c:pt>
                <c:pt idx="476">
                  <c:v>44050</c:v>
                </c:pt>
                <c:pt idx="477">
                  <c:v>44050</c:v>
                </c:pt>
                <c:pt idx="478">
                  <c:v>44051</c:v>
                </c:pt>
                <c:pt idx="479">
                  <c:v>44051</c:v>
                </c:pt>
                <c:pt idx="480">
                  <c:v>44052</c:v>
                </c:pt>
                <c:pt idx="481">
                  <c:v>44052</c:v>
                </c:pt>
                <c:pt idx="482">
                  <c:v>44053</c:v>
                </c:pt>
                <c:pt idx="483">
                  <c:v>44053</c:v>
                </c:pt>
                <c:pt idx="484">
                  <c:v>44054</c:v>
                </c:pt>
                <c:pt idx="485">
                  <c:v>44054</c:v>
                </c:pt>
                <c:pt idx="486">
                  <c:v>44055</c:v>
                </c:pt>
                <c:pt idx="487">
                  <c:v>44055</c:v>
                </c:pt>
                <c:pt idx="488">
                  <c:v>44056</c:v>
                </c:pt>
                <c:pt idx="489">
                  <c:v>44056</c:v>
                </c:pt>
                <c:pt idx="490">
                  <c:v>44057</c:v>
                </c:pt>
                <c:pt idx="491">
                  <c:v>44057</c:v>
                </c:pt>
                <c:pt idx="492">
                  <c:v>44058</c:v>
                </c:pt>
                <c:pt idx="493">
                  <c:v>44058</c:v>
                </c:pt>
                <c:pt idx="494">
                  <c:v>44059</c:v>
                </c:pt>
                <c:pt idx="495">
                  <c:v>44059</c:v>
                </c:pt>
                <c:pt idx="496">
                  <c:v>44060</c:v>
                </c:pt>
                <c:pt idx="497">
                  <c:v>44060</c:v>
                </c:pt>
                <c:pt idx="498">
                  <c:v>44061</c:v>
                </c:pt>
                <c:pt idx="499">
                  <c:v>44061</c:v>
                </c:pt>
                <c:pt idx="500">
                  <c:v>44062</c:v>
                </c:pt>
                <c:pt idx="501">
                  <c:v>44062</c:v>
                </c:pt>
                <c:pt idx="502">
                  <c:v>44063</c:v>
                </c:pt>
                <c:pt idx="503">
                  <c:v>44063</c:v>
                </c:pt>
                <c:pt idx="504">
                  <c:v>44064</c:v>
                </c:pt>
                <c:pt idx="505">
                  <c:v>44064</c:v>
                </c:pt>
                <c:pt idx="506">
                  <c:v>44065</c:v>
                </c:pt>
                <c:pt idx="507">
                  <c:v>44065</c:v>
                </c:pt>
                <c:pt idx="508">
                  <c:v>44066</c:v>
                </c:pt>
                <c:pt idx="509">
                  <c:v>44066</c:v>
                </c:pt>
                <c:pt idx="510">
                  <c:v>44067</c:v>
                </c:pt>
                <c:pt idx="511">
                  <c:v>44067</c:v>
                </c:pt>
                <c:pt idx="512">
                  <c:v>44068</c:v>
                </c:pt>
                <c:pt idx="513">
                  <c:v>44068</c:v>
                </c:pt>
                <c:pt idx="514">
                  <c:v>44069</c:v>
                </c:pt>
                <c:pt idx="515">
                  <c:v>44069</c:v>
                </c:pt>
                <c:pt idx="516">
                  <c:v>44070</c:v>
                </c:pt>
                <c:pt idx="517">
                  <c:v>44070</c:v>
                </c:pt>
                <c:pt idx="518">
                  <c:v>44071</c:v>
                </c:pt>
                <c:pt idx="519">
                  <c:v>44071</c:v>
                </c:pt>
                <c:pt idx="520">
                  <c:v>44072</c:v>
                </c:pt>
                <c:pt idx="521">
                  <c:v>44072</c:v>
                </c:pt>
                <c:pt idx="522">
                  <c:v>44073</c:v>
                </c:pt>
                <c:pt idx="523">
                  <c:v>44073</c:v>
                </c:pt>
                <c:pt idx="524">
                  <c:v>44074</c:v>
                </c:pt>
                <c:pt idx="525">
                  <c:v>44074</c:v>
                </c:pt>
                <c:pt idx="526">
                  <c:v>44075</c:v>
                </c:pt>
                <c:pt idx="527">
                  <c:v>44075</c:v>
                </c:pt>
                <c:pt idx="528">
                  <c:v>44076</c:v>
                </c:pt>
                <c:pt idx="529">
                  <c:v>44076</c:v>
                </c:pt>
                <c:pt idx="530">
                  <c:v>44077</c:v>
                </c:pt>
                <c:pt idx="531">
                  <c:v>44077</c:v>
                </c:pt>
                <c:pt idx="532">
                  <c:v>44078</c:v>
                </c:pt>
                <c:pt idx="533">
                  <c:v>44078</c:v>
                </c:pt>
                <c:pt idx="534">
                  <c:v>44079</c:v>
                </c:pt>
                <c:pt idx="535">
                  <c:v>44079</c:v>
                </c:pt>
                <c:pt idx="536">
                  <c:v>44080</c:v>
                </c:pt>
                <c:pt idx="537">
                  <c:v>44080</c:v>
                </c:pt>
                <c:pt idx="538">
                  <c:v>44081</c:v>
                </c:pt>
                <c:pt idx="539">
                  <c:v>44081</c:v>
                </c:pt>
                <c:pt idx="540">
                  <c:v>44082</c:v>
                </c:pt>
                <c:pt idx="541">
                  <c:v>44082</c:v>
                </c:pt>
                <c:pt idx="542">
                  <c:v>44083</c:v>
                </c:pt>
                <c:pt idx="543">
                  <c:v>44083</c:v>
                </c:pt>
                <c:pt idx="544">
                  <c:v>44084</c:v>
                </c:pt>
                <c:pt idx="545">
                  <c:v>44084</c:v>
                </c:pt>
                <c:pt idx="546">
                  <c:v>44085</c:v>
                </c:pt>
                <c:pt idx="547">
                  <c:v>44085</c:v>
                </c:pt>
                <c:pt idx="548">
                  <c:v>44086</c:v>
                </c:pt>
                <c:pt idx="549">
                  <c:v>44086</c:v>
                </c:pt>
                <c:pt idx="550">
                  <c:v>44087</c:v>
                </c:pt>
                <c:pt idx="551">
                  <c:v>44087</c:v>
                </c:pt>
                <c:pt idx="552">
                  <c:v>44088</c:v>
                </c:pt>
                <c:pt idx="553">
                  <c:v>44088</c:v>
                </c:pt>
                <c:pt idx="554">
                  <c:v>44089</c:v>
                </c:pt>
                <c:pt idx="555">
                  <c:v>44089</c:v>
                </c:pt>
                <c:pt idx="556">
                  <c:v>44090</c:v>
                </c:pt>
                <c:pt idx="557">
                  <c:v>44090</c:v>
                </c:pt>
                <c:pt idx="558">
                  <c:v>44091</c:v>
                </c:pt>
                <c:pt idx="559">
                  <c:v>44091</c:v>
                </c:pt>
                <c:pt idx="560">
                  <c:v>44092</c:v>
                </c:pt>
                <c:pt idx="561">
                  <c:v>44092</c:v>
                </c:pt>
                <c:pt idx="562">
                  <c:v>44093</c:v>
                </c:pt>
                <c:pt idx="563">
                  <c:v>44093</c:v>
                </c:pt>
                <c:pt idx="564">
                  <c:v>44094</c:v>
                </c:pt>
                <c:pt idx="565">
                  <c:v>44094</c:v>
                </c:pt>
                <c:pt idx="566">
                  <c:v>44095</c:v>
                </c:pt>
                <c:pt idx="567">
                  <c:v>44095</c:v>
                </c:pt>
                <c:pt idx="568">
                  <c:v>44096</c:v>
                </c:pt>
                <c:pt idx="569">
                  <c:v>44096</c:v>
                </c:pt>
                <c:pt idx="570">
                  <c:v>44097</c:v>
                </c:pt>
                <c:pt idx="571">
                  <c:v>44097</c:v>
                </c:pt>
                <c:pt idx="572">
                  <c:v>44098</c:v>
                </c:pt>
                <c:pt idx="573">
                  <c:v>44098</c:v>
                </c:pt>
                <c:pt idx="574">
                  <c:v>44099</c:v>
                </c:pt>
                <c:pt idx="575">
                  <c:v>44099</c:v>
                </c:pt>
                <c:pt idx="576">
                  <c:v>44100</c:v>
                </c:pt>
                <c:pt idx="577">
                  <c:v>44100</c:v>
                </c:pt>
                <c:pt idx="578">
                  <c:v>44101</c:v>
                </c:pt>
                <c:pt idx="579">
                  <c:v>44101</c:v>
                </c:pt>
                <c:pt idx="580">
                  <c:v>44102</c:v>
                </c:pt>
                <c:pt idx="581">
                  <c:v>44102</c:v>
                </c:pt>
                <c:pt idx="582">
                  <c:v>44103</c:v>
                </c:pt>
                <c:pt idx="583">
                  <c:v>44103</c:v>
                </c:pt>
                <c:pt idx="584">
                  <c:v>44104</c:v>
                </c:pt>
                <c:pt idx="585">
                  <c:v>44104</c:v>
                </c:pt>
                <c:pt idx="586">
                  <c:v>44105</c:v>
                </c:pt>
                <c:pt idx="587">
                  <c:v>44105</c:v>
                </c:pt>
                <c:pt idx="588">
                  <c:v>44106</c:v>
                </c:pt>
                <c:pt idx="589">
                  <c:v>44106</c:v>
                </c:pt>
                <c:pt idx="590">
                  <c:v>44107</c:v>
                </c:pt>
                <c:pt idx="591">
                  <c:v>44107</c:v>
                </c:pt>
                <c:pt idx="592">
                  <c:v>44108</c:v>
                </c:pt>
                <c:pt idx="593">
                  <c:v>44108</c:v>
                </c:pt>
                <c:pt idx="594">
                  <c:v>44109</c:v>
                </c:pt>
                <c:pt idx="595">
                  <c:v>44109</c:v>
                </c:pt>
                <c:pt idx="596">
                  <c:v>44110</c:v>
                </c:pt>
                <c:pt idx="597">
                  <c:v>44110</c:v>
                </c:pt>
                <c:pt idx="598">
                  <c:v>44111</c:v>
                </c:pt>
                <c:pt idx="599">
                  <c:v>44111</c:v>
                </c:pt>
                <c:pt idx="600">
                  <c:v>44112</c:v>
                </c:pt>
                <c:pt idx="601">
                  <c:v>44112</c:v>
                </c:pt>
                <c:pt idx="602">
                  <c:v>44113</c:v>
                </c:pt>
                <c:pt idx="603">
                  <c:v>44113</c:v>
                </c:pt>
                <c:pt idx="604">
                  <c:v>44114</c:v>
                </c:pt>
                <c:pt idx="605">
                  <c:v>44114</c:v>
                </c:pt>
                <c:pt idx="606">
                  <c:v>44115</c:v>
                </c:pt>
                <c:pt idx="607">
                  <c:v>44115</c:v>
                </c:pt>
                <c:pt idx="608">
                  <c:v>44116</c:v>
                </c:pt>
                <c:pt idx="609">
                  <c:v>44116</c:v>
                </c:pt>
                <c:pt idx="610">
                  <c:v>44117</c:v>
                </c:pt>
                <c:pt idx="611">
                  <c:v>44117</c:v>
                </c:pt>
                <c:pt idx="612">
                  <c:v>44118</c:v>
                </c:pt>
                <c:pt idx="613">
                  <c:v>44118</c:v>
                </c:pt>
                <c:pt idx="614">
                  <c:v>44119</c:v>
                </c:pt>
                <c:pt idx="615">
                  <c:v>44119</c:v>
                </c:pt>
                <c:pt idx="616">
                  <c:v>44120</c:v>
                </c:pt>
                <c:pt idx="617">
                  <c:v>44120</c:v>
                </c:pt>
                <c:pt idx="618">
                  <c:v>44121</c:v>
                </c:pt>
                <c:pt idx="619">
                  <c:v>44121</c:v>
                </c:pt>
                <c:pt idx="620">
                  <c:v>44122</c:v>
                </c:pt>
                <c:pt idx="621">
                  <c:v>44122</c:v>
                </c:pt>
                <c:pt idx="622">
                  <c:v>44123</c:v>
                </c:pt>
                <c:pt idx="623">
                  <c:v>44123</c:v>
                </c:pt>
                <c:pt idx="624">
                  <c:v>44124</c:v>
                </c:pt>
                <c:pt idx="625">
                  <c:v>44124</c:v>
                </c:pt>
                <c:pt idx="626">
                  <c:v>44125</c:v>
                </c:pt>
                <c:pt idx="627">
                  <c:v>44125</c:v>
                </c:pt>
                <c:pt idx="628">
                  <c:v>44126</c:v>
                </c:pt>
                <c:pt idx="629">
                  <c:v>44126</c:v>
                </c:pt>
                <c:pt idx="630">
                  <c:v>44127</c:v>
                </c:pt>
                <c:pt idx="631">
                  <c:v>44127</c:v>
                </c:pt>
                <c:pt idx="632">
                  <c:v>44128</c:v>
                </c:pt>
                <c:pt idx="633">
                  <c:v>44128</c:v>
                </c:pt>
                <c:pt idx="634">
                  <c:v>44129</c:v>
                </c:pt>
                <c:pt idx="635">
                  <c:v>44129</c:v>
                </c:pt>
                <c:pt idx="636">
                  <c:v>44130</c:v>
                </c:pt>
                <c:pt idx="637">
                  <c:v>44130</c:v>
                </c:pt>
                <c:pt idx="638">
                  <c:v>44131</c:v>
                </c:pt>
                <c:pt idx="639">
                  <c:v>44131</c:v>
                </c:pt>
                <c:pt idx="640">
                  <c:v>44132</c:v>
                </c:pt>
                <c:pt idx="641">
                  <c:v>44132</c:v>
                </c:pt>
                <c:pt idx="642">
                  <c:v>44133</c:v>
                </c:pt>
                <c:pt idx="643">
                  <c:v>44133</c:v>
                </c:pt>
                <c:pt idx="644">
                  <c:v>44134</c:v>
                </c:pt>
                <c:pt idx="645">
                  <c:v>44134</c:v>
                </c:pt>
                <c:pt idx="646">
                  <c:v>44135</c:v>
                </c:pt>
                <c:pt idx="647">
                  <c:v>44135</c:v>
                </c:pt>
                <c:pt idx="648">
                  <c:v>44136</c:v>
                </c:pt>
                <c:pt idx="649">
                  <c:v>44136</c:v>
                </c:pt>
                <c:pt idx="650">
                  <c:v>44137</c:v>
                </c:pt>
                <c:pt idx="651">
                  <c:v>44137</c:v>
                </c:pt>
                <c:pt idx="652">
                  <c:v>44138</c:v>
                </c:pt>
                <c:pt idx="653">
                  <c:v>44138</c:v>
                </c:pt>
                <c:pt idx="654">
                  <c:v>44139</c:v>
                </c:pt>
                <c:pt idx="655">
                  <c:v>44139</c:v>
                </c:pt>
                <c:pt idx="656">
                  <c:v>44140</c:v>
                </c:pt>
                <c:pt idx="657">
                  <c:v>44140</c:v>
                </c:pt>
                <c:pt idx="658">
                  <c:v>44141</c:v>
                </c:pt>
                <c:pt idx="659">
                  <c:v>44141</c:v>
                </c:pt>
                <c:pt idx="660">
                  <c:v>44142</c:v>
                </c:pt>
                <c:pt idx="661">
                  <c:v>44142</c:v>
                </c:pt>
                <c:pt idx="662">
                  <c:v>44143</c:v>
                </c:pt>
                <c:pt idx="663">
                  <c:v>44143</c:v>
                </c:pt>
                <c:pt idx="664">
                  <c:v>44144</c:v>
                </c:pt>
                <c:pt idx="665">
                  <c:v>44144</c:v>
                </c:pt>
                <c:pt idx="666">
                  <c:v>44145</c:v>
                </c:pt>
                <c:pt idx="667">
                  <c:v>44145</c:v>
                </c:pt>
                <c:pt idx="668">
                  <c:v>44146</c:v>
                </c:pt>
                <c:pt idx="669">
                  <c:v>44146</c:v>
                </c:pt>
                <c:pt idx="670">
                  <c:v>44147</c:v>
                </c:pt>
                <c:pt idx="671">
                  <c:v>44147</c:v>
                </c:pt>
                <c:pt idx="672">
                  <c:v>44148</c:v>
                </c:pt>
                <c:pt idx="673">
                  <c:v>44148</c:v>
                </c:pt>
                <c:pt idx="674">
                  <c:v>44149</c:v>
                </c:pt>
                <c:pt idx="675">
                  <c:v>44149</c:v>
                </c:pt>
                <c:pt idx="676">
                  <c:v>44150</c:v>
                </c:pt>
                <c:pt idx="677">
                  <c:v>44150</c:v>
                </c:pt>
                <c:pt idx="678">
                  <c:v>44151</c:v>
                </c:pt>
                <c:pt idx="679">
                  <c:v>44151</c:v>
                </c:pt>
                <c:pt idx="680">
                  <c:v>44152</c:v>
                </c:pt>
                <c:pt idx="681">
                  <c:v>44152</c:v>
                </c:pt>
                <c:pt idx="682">
                  <c:v>44153</c:v>
                </c:pt>
                <c:pt idx="683">
                  <c:v>44153</c:v>
                </c:pt>
                <c:pt idx="684">
                  <c:v>44154</c:v>
                </c:pt>
                <c:pt idx="685">
                  <c:v>44154</c:v>
                </c:pt>
                <c:pt idx="686">
                  <c:v>44155</c:v>
                </c:pt>
                <c:pt idx="687">
                  <c:v>44155</c:v>
                </c:pt>
                <c:pt idx="688">
                  <c:v>44156</c:v>
                </c:pt>
                <c:pt idx="689">
                  <c:v>44156</c:v>
                </c:pt>
                <c:pt idx="690">
                  <c:v>44157</c:v>
                </c:pt>
                <c:pt idx="691">
                  <c:v>44157</c:v>
                </c:pt>
                <c:pt idx="692">
                  <c:v>44158</c:v>
                </c:pt>
                <c:pt idx="693">
                  <c:v>44158</c:v>
                </c:pt>
                <c:pt idx="694">
                  <c:v>44159</c:v>
                </c:pt>
                <c:pt idx="695">
                  <c:v>44159</c:v>
                </c:pt>
                <c:pt idx="696">
                  <c:v>44160</c:v>
                </c:pt>
                <c:pt idx="697">
                  <c:v>44160</c:v>
                </c:pt>
                <c:pt idx="698">
                  <c:v>44161</c:v>
                </c:pt>
                <c:pt idx="699">
                  <c:v>44161</c:v>
                </c:pt>
                <c:pt idx="700">
                  <c:v>44162</c:v>
                </c:pt>
                <c:pt idx="701">
                  <c:v>44162</c:v>
                </c:pt>
                <c:pt idx="702">
                  <c:v>44163</c:v>
                </c:pt>
                <c:pt idx="703">
                  <c:v>44163</c:v>
                </c:pt>
                <c:pt idx="704">
                  <c:v>44164</c:v>
                </c:pt>
                <c:pt idx="705">
                  <c:v>44164</c:v>
                </c:pt>
                <c:pt idx="706">
                  <c:v>44165</c:v>
                </c:pt>
                <c:pt idx="707">
                  <c:v>44165</c:v>
                </c:pt>
                <c:pt idx="708">
                  <c:v>44166</c:v>
                </c:pt>
                <c:pt idx="709">
                  <c:v>44166</c:v>
                </c:pt>
                <c:pt idx="710">
                  <c:v>44167</c:v>
                </c:pt>
                <c:pt idx="711">
                  <c:v>44167</c:v>
                </c:pt>
                <c:pt idx="712">
                  <c:v>44168</c:v>
                </c:pt>
                <c:pt idx="713">
                  <c:v>44168</c:v>
                </c:pt>
                <c:pt idx="714">
                  <c:v>44169</c:v>
                </c:pt>
                <c:pt idx="715">
                  <c:v>44169</c:v>
                </c:pt>
                <c:pt idx="716">
                  <c:v>44170</c:v>
                </c:pt>
                <c:pt idx="717">
                  <c:v>44170</c:v>
                </c:pt>
                <c:pt idx="718">
                  <c:v>44171</c:v>
                </c:pt>
                <c:pt idx="719">
                  <c:v>44171</c:v>
                </c:pt>
                <c:pt idx="720">
                  <c:v>44172</c:v>
                </c:pt>
                <c:pt idx="721">
                  <c:v>44172</c:v>
                </c:pt>
                <c:pt idx="722">
                  <c:v>44173</c:v>
                </c:pt>
                <c:pt idx="723">
                  <c:v>44173</c:v>
                </c:pt>
                <c:pt idx="724">
                  <c:v>44174</c:v>
                </c:pt>
                <c:pt idx="725">
                  <c:v>44174</c:v>
                </c:pt>
                <c:pt idx="726">
                  <c:v>44175</c:v>
                </c:pt>
                <c:pt idx="727">
                  <c:v>44175</c:v>
                </c:pt>
                <c:pt idx="728">
                  <c:v>44176</c:v>
                </c:pt>
                <c:pt idx="729">
                  <c:v>44176</c:v>
                </c:pt>
                <c:pt idx="730">
                  <c:v>44177</c:v>
                </c:pt>
                <c:pt idx="731">
                  <c:v>44177</c:v>
                </c:pt>
                <c:pt idx="732">
                  <c:v>44178</c:v>
                </c:pt>
                <c:pt idx="733">
                  <c:v>44178</c:v>
                </c:pt>
                <c:pt idx="734">
                  <c:v>44179</c:v>
                </c:pt>
                <c:pt idx="735">
                  <c:v>44179</c:v>
                </c:pt>
                <c:pt idx="736">
                  <c:v>44180</c:v>
                </c:pt>
                <c:pt idx="737">
                  <c:v>44180</c:v>
                </c:pt>
                <c:pt idx="738">
                  <c:v>44181</c:v>
                </c:pt>
                <c:pt idx="739">
                  <c:v>44181</c:v>
                </c:pt>
                <c:pt idx="740">
                  <c:v>44182</c:v>
                </c:pt>
                <c:pt idx="741">
                  <c:v>44182</c:v>
                </c:pt>
                <c:pt idx="742">
                  <c:v>44183</c:v>
                </c:pt>
                <c:pt idx="743">
                  <c:v>44183</c:v>
                </c:pt>
                <c:pt idx="744">
                  <c:v>44184</c:v>
                </c:pt>
                <c:pt idx="745">
                  <c:v>44184</c:v>
                </c:pt>
                <c:pt idx="746">
                  <c:v>44185</c:v>
                </c:pt>
                <c:pt idx="747">
                  <c:v>44185</c:v>
                </c:pt>
                <c:pt idx="748">
                  <c:v>44186</c:v>
                </c:pt>
                <c:pt idx="749">
                  <c:v>44186</c:v>
                </c:pt>
                <c:pt idx="750">
                  <c:v>44187</c:v>
                </c:pt>
                <c:pt idx="751">
                  <c:v>44187</c:v>
                </c:pt>
                <c:pt idx="752">
                  <c:v>44188</c:v>
                </c:pt>
                <c:pt idx="753">
                  <c:v>44188</c:v>
                </c:pt>
                <c:pt idx="754">
                  <c:v>44189</c:v>
                </c:pt>
                <c:pt idx="755">
                  <c:v>44189</c:v>
                </c:pt>
                <c:pt idx="756">
                  <c:v>44190</c:v>
                </c:pt>
                <c:pt idx="757">
                  <c:v>44190</c:v>
                </c:pt>
                <c:pt idx="758">
                  <c:v>44191</c:v>
                </c:pt>
                <c:pt idx="759">
                  <c:v>44191</c:v>
                </c:pt>
                <c:pt idx="760">
                  <c:v>44192</c:v>
                </c:pt>
                <c:pt idx="761">
                  <c:v>44192</c:v>
                </c:pt>
                <c:pt idx="762">
                  <c:v>44193</c:v>
                </c:pt>
                <c:pt idx="763">
                  <c:v>44193</c:v>
                </c:pt>
              </c:numCache>
            </c:numRef>
          </c:xVal>
          <c:yVal>
            <c:numRef>
              <c:f>CalcThroughput!$B$3:$B$768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456</c:v>
                </c:pt>
                <c:pt idx="40">
                  <c:v>456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456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1204</c:v>
                </c:pt>
                <c:pt idx="54">
                  <c:v>1204</c:v>
                </c:pt>
                <c:pt idx="55">
                  <c:v>1204</c:v>
                </c:pt>
                <c:pt idx="56">
                  <c:v>1204</c:v>
                </c:pt>
                <c:pt idx="57">
                  <c:v>1204</c:v>
                </c:pt>
                <c:pt idx="58">
                  <c:v>1204</c:v>
                </c:pt>
                <c:pt idx="59">
                  <c:v>1204</c:v>
                </c:pt>
                <c:pt idx="60">
                  <c:v>1204</c:v>
                </c:pt>
                <c:pt idx="61">
                  <c:v>1204</c:v>
                </c:pt>
                <c:pt idx="62">
                  <c:v>1204</c:v>
                </c:pt>
                <c:pt idx="63">
                  <c:v>1204</c:v>
                </c:pt>
                <c:pt idx="64">
                  <c:v>1204</c:v>
                </c:pt>
                <c:pt idx="65">
                  <c:v>1204</c:v>
                </c:pt>
                <c:pt idx="66">
                  <c:v>1204</c:v>
                </c:pt>
                <c:pt idx="67">
                  <c:v>2597</c:v>
                </c:pt>
                <c:pt idx="68">
                  <c:v>2597</c:v>
                </c:pt>
                <c:pt idx="69">
                  <c:v>2597</c:v>
                </c:pt>
                <c:pt idx="70">
                  <c:v>2597</c:v>
                </c:pt>
                <c:pt idx="71">
                  <c:v>2597</c:v>
                </c:pt>
                <c:pt idx="72">
                  <c:v>2597</c:v>
                </c:pt>
                <c:pt idx="73">
                  <c:v>2597</c:v>
                </c:pt>
                <c:pt idx="74">
                  <c:v>2597</c:v>
                </c:pt>
                <c:pt idx="75">
                  <c:v>2597</c:v>
                </c:pt>
                <c:pt idx="76">
                  <c:v>2597</c:v>
                </c:pt>
                <c:pt idx="77">
                  <c:v>2597</c:v>
                </c:pt>
                <c:pt idx="78">
                  <c:v>2597</c:v>
                </c:pt>
                <c:pt idx="79">
                  <c:v>2597</c:v>
                </c:pt>
                <c:pt idx="80">
                  <c:v>2597</c:v>
                </c:pt>
                <c:pt idx="81">
                  <c:v>4143</c:v>
                </c:pt>
                <c:pt idx="82">
                  <c:v>4143</c:v>
                </c:pt>
                <c:pt idx="83">
                  <c:v>4143</c:v>
                </c:pt>
                <c:pt idx="84">
                  <c:v>4143</c:v>
                </c:pt>
                <c:pt idx="85">
                  <c:v>4143</c:v>
                </c:pt>
                <c:pt idx="86">
                  <c:v>4143</c:v>
                </c:pt>
                <c:pt idx="87">
                  <c:v>4143</c:v>
                </c:pt>
                <c:pt idx="88">
                  <c:v>4143</c:v>
                </c:pt>
                <c:pt idx="89">
                  <c:v>4143</c:v>
                </c:pt>
                <c:pt idx="90">
                  <c:v>4143</c:v>
                </c:pt>
                <c:pt idx="91">
                  <c:v>4143</c:v>
                </c:pt>
                <c:pt idx="92">
                  <c:v>4143</c:v>
                </c:pt>
                <c:pt idx="93">
                  <c:v>4143</c:v>
                </c:pt>
                <c:pt idx="94">
                  <c:v>4143</c:v>
                </c:pt>
                <c:pt idx="95">
                  <c:v>5901</c:v>
                </c:pt>
                <c:pt idx="96">
                  <c:v>5901</c:v>
                </c:pt>
                <c:pt idx="97">
                  <c:v>5901</c:v>
                </c:pt>
                <c:pt idx="98">
                  <c:v>5901</c:v>
                </c:pt>
                <c:pt idx="99">
                  <c:v>5901</c:v>
                </c:pt>
                <c:pt idx="100">
                  <c:v>5901</c:v>
                </c:pt>
                <c:pt idx="101">
                  <c:v>5901</c:v>
                </c:pt>
                <c:pt idx="102">
                  <c:v>5901</c:v>
                </c:pt>
                <c:pt idx="103">
                  <c:v>5901</c:v>
                </c:pt>
                <c:pt idx="104">
                  <c:v>5901</c:v>
                </c:pt>
                <c:pt idx="105">
                  <c:v>5901</c:v>
                </c:pt>
                <c:pt idx="106">
                  <c:v>5901</c:v>
                </c:pt>
                <c:pt idx="107">
                  <c:v>5901</c:v>
                </c:pt>
                <c:pt idx="108">
                  <c:v>5901</c:v>
                </c:pt>
                <c:pt idx="109">
                  <c:v>7368</c:v>
                </c:pt>
                <c:pt idx="110">
                  <c:v>7368</c:v>
                </c:pt>
                <c:pt idx="111">
                  <c:v>7368</c:v>
                </c:pt>
                <c:pt idx="112">
                  <c:v>7368</c:v>
                </c:pt>
                <c:pt idx="113">
                  <c:v>7368</c:v>
                </c:pt>
                <c:pt idx="114">
                  <c:v>7368</c:v>
                </c:pt>
                <c:pt idx="115">
                  <c:v>7368</c:v>
                </c:pt>
                <c:pt idx="116">
                  <c:v>7368</c:v>
                </c:pt>
                <c:pt idx="117">
                  <c:v>7368</c:v>
                </c:pt>
                <c:pt idx="118">
                  <c:v>7368</c:v>
                </c:pt>
                <c:pt idx="119">
                  <c:v>7368</c:v>
                </c:pt>
                <c:pt idx="120">
                  <c:v>7368</c:v>
                </c:pt>
                <c:pt idx="121">
                  <c:v>7368</c:v>
                </c:pt>
                <c:pt idx="122">
                  <c:v>7368</c:v>
                </c:pt>
                <c:pt idx="123">
                  <c:v>8899</c:v>
                </c:pt>
                <c:pt idx="124">
                  <c:v>8899</c:v>
                </c:pt>
                <c:pt idx="125">
                  <c:v>8899</c:v>
                </c:pt>
                <c:pt idx="126">
                  <c:v>8899</c:v>
                </c:pt>
                <c:pt idx="127">
                  <c:v>8899</c:v>
                </c:pt>
                <c:pt idx="128">
                  <c:v>8899</c:v>
                </c:pt>
                <c:pt idx="129">
                  <c:v>8899</c:v>
                </c:pt>
                <c:pt idx="130">
                  <c:v>8899</c:v>
                </c:pt>
                <c:pt idx="131">
                  <c:v>8899</c:v>
                </c:pt>
                <c:pt idx="132">
                  <c:v>8899</c:v>
                </c:pt>
                <c:pt idx="133">
                  <c:v>8899</c:v>
                </c:pt>
                <c:pt idx="134">
                  <c:v>8899</c:v>
                </c:pt>
                <c:pt idx="135">
                  <c:v>8899</c:v>
                </c:pt>
                <c:pt idx="136">
                  <c:v>8899</c:v>
                </c:pt>
                <c:pt idx="137">
                  <c:v>10385</c:v>
                </c:pt>
                <c:pt idx="138">
                  <c:v>10385</c:v>
                </c:pt>
                <c:pt idx="139">
                  <c:v>10385</c:v>
                </c:pt>
                <c:pt idx="140">
                  <c:v>10385</c:v>
                </c:pt>
                <c:pt idx="141">
                  <c:v>10385</c:v>
                </c:pt>
                <c:pt idx="142">
                  <c:v>10385</c:v>
                </c:pt>
                <c:pt idx="143">
                  <c:v>10385</c:v>
                </c:pt>
                <c:pt idx="144">
                  <c:v>10385</c:v>
                </c:pt>
                <c:pt idx="145">
                  <c:v>10385</c:v>
                </c:pt>
                <c:pt idx="146">
                  <c:v>10385</c:v>
                </c:pt>
                <c:pt idx="147">
                  <c:v>10385</c:v>
                </c:pt>
                <c:pt idx="148">
                  <c:v>10385</c:v>
                </c:pt>
                <c:pt idx="149">
                  <c:v>10385</c:v>
                </c:pt>
                <c:pt idx="150">
                  <c:v>10385</c:v>
                </c:pt>
                <c:pt idx="151">
                  <c:v>12025</c:v>
                </c:pt>
                <c:pt idx="152">
                  <c:v>12025</c:v>
                </c:pt>
                <c:pt idx="153">
                  <c:v>12025</c:v>
                </c:pt>
                <c:pt idx="154">
                  <c:v>12025</c:v>
                </c:pt>
                <c:pt idx="155">
                  <c:v>12025</c:v>
                </c:pt>
                <c:pt idx="156">
                  <c:v>12025</c:v>
                </c:pt>
                <c:pt idx="157">
                  <c:v>12025</c:v>
                </c:pt>
                <c:pt idx="158">
                  <c:v>12025</c:v>
                </c:pt>
                <c:pt idx="159">
                  <c:v>12025</c:v>
                </c:pt>
                <c:pt idx="160">
                  <c:v>12025</c:v>
                </c:pt>
                <c:pt idx="161">
                  <c:v>12025</c:v>
                </c:pt>
                <c:pt idx="162">
                  <c:v>12025</c:v>
                </c:pt>
                <c:pt idx="163">
                  <c:v>12025</c:v>
                </c:pt>
                <c:pt idx="164">
                  <c:v>12025</c:v>
                </c:pt>
                <c:pt idx="165">
                  <c:v>13612</c:v>
                </c:pt>
                <c:pt idx="166">
                  <c:v>13612</c:v>
                </c:pt>
                <c:pt idx="167">
                  <c:v>13612</c:v>
                </c:pt>
                <c:pt idx="168">
                  <c:v>13612</c:v>
                </c:pt>
                <c:pt idx="169">
                  <c:v>13612</c:v>
                </c:pt>
                <c:pt idx="170">
                  <c:v>13612</c:v>
                </c:pt>
                <c:pt idx="171">
                  <c:v>13612</c:v>
                </c:pt>
                <c:pt idx="172">
                  <c:v>13612</c:v>
                </c:pt>
                <c:pt idx="173">
                  <c:v>13612</c:v>
                </c:pt>
                <c:pt idx="174">
                  <c:v>13612</c:v>
                </c:pt>
                <c:pt idx="175">
                  <c:v>13612</c:v>
                </c:pt>
                <c:pt idx="176">
                  <c:v>13612</c:v>
                </c:pt>
                <c:pt idx="177">
                  <c:v>13612</c:v>
                </c:pt>
                <c:pt idx="178">
                  <c:v>13612</c:v>
                </c:pt>
                <c:pt idx="179">
                  <c:v>15010</c:v>
                </c:pt>
                <c:pt idx="180">
                  <c:v>15010</c:v>
                </c:pt>
                <c:pt idx="181">
                  <c:v>15010</c:v>
                </c:pt>
                <c:pt idx="182">
                  <c:v>15010</c:v>
                </c:pt>
                <c:pt idx="183">
                  <c:v>15010</c:v>
                </c:pt>
                <c:pt idx="184">
                  <c:v>15010</c:v>
                </c:pt>
                <c:pt idx="185">
                  <c:v>15010</c:v>
                </c:pt>
                <c:pt idx="186">
                  <c:v>15010</c:v>
                </c:pt>
                <c:pt idx="187">
                  <c:v>15010</c:v>
                </c:pt>
                <c:pt idx="188">
                  <c:v>15010</c:v>
                </c:pt>
                <c:pt idx="189">
                  <c:v>15010</c:v>
                </c:pt>
                <c:pt idx="190">
                  <c:v>15010</c:v>
                </c:pt>
                <c:pt idx="191">
                  <c:v>15010</c:v>
                </c:pt>
                <c:pt idx="192">
                  <c:v>15010</c:v>
                </c:pt>
                <c:pt idx="193">
                  <c:v>16664</c:v>
                </c:pt>
                <c:pt idx="194">
                  <c:v>16664</c:v>
                </c:pt>
                <c:pt idx="195">
                  <c:v>16664</c:v>
                </c:pt>
                <c:pt idx="196">
                  <c:v>16664</c:v>
                </c:pt>
                <c:pt idx="197">
                  <c:v>16664</c:v>
                </c:pt>
                <c:pt idx="198">
                  <c:v>16664</c:v>
                </c:pt>
                <c:pt idx="199">
                  <c:v>16664</c:v>
                </c:pt>
                <c:pt idx="200">
                  <c:v>16664</c:v>
                </c:pt>
                <c:pt idx="201">
                  <c:v>16664</c:v>
                </c:pt>
                <c:pt idx="202">
                  <c:v>16664</c:v>
                </c:pt>
                <c:pt idx="203">
                  <c:v>16664</c:v>
                </c:pt>
                <c:pt idx="204">
                  <c:v>16664</c:v>
                </c:pt>
                <c:pt idx="205">
                  <c:v>16664</c:v>
                </c:pt>
                <c:pt idx="206">
                  <c:v>16664</c:v>
                </c:pt>
                <c:pt idx="207">
                  <c:v>18325</c:v>
                </c:pt>
                <c:pt idx="208">
                  <c:v>18325</c:v>
                </c:pt>
                <c:pt idx="209">
                  <c:v>18325</c:v>
                </c:pt>
                <c:pt idx="210">
                  <c:v>18325</c:v>
                </c:pt>
                <c:pt idx="211">
                  <c:v>18325</c:v>
                </c:pt>
                <c:pt idx="212">
                  <c:v>18325</c:v>
                </c:pt>
                <c:pt idx="213">
                  <c:v>18325</c:v>
                </c:pt>
                <c:pt idx="214">
                  <c:v>18325</c:v>
                </c:pt>
                <c:pt idx="215">
                  <c:v>18325</c:v>
                </c:pt>
                <c:pt idx="216">
                  <c:v>18325</c:v>
                </c:pt>
                <c:pt idx="217">
                  <c:v>18325</c:v>
                </c:pt>
                <c:pt idx="218">
                  <c:v>18325</c:v>
                </c:pt>
                <c:pt idx="219">
                  <c:v>18325</c:v>
                </c:pt>
                <c:pt idx="220">
                  <c:v>18325</c:v>
                </c:pt>
                <c:pt idx="221">
                  <c:v>19865</c:v>
                </c:pt>
                <c:pt idx="222">
                  <c:v>19865</c:v>
                </c:pt>
                <c:pt idx="223">
                  <c:v>19865</c:v>
                </c:pt>
                <c:pt idx="224">
                  <c:v>19865</c:v>
                </c:pt>
                <c:pt idx="225">
                  <c:v>19865</c:v>
                </c:pt>
                <c:pt idx="226">
                  <c:v>19865</c:v>
                </c:pt>
                <c:pt idx="227">
                  <c:v>19865</c:v>
                </c:pt>
                <c:pt idx="228">
                  <c:v>19865</c:v>
                </c:pt>
                <c:pt idx="229">
                  <c:v>19865</c:v>
                </c:pt>
                <c:pt idx="230">
                  <c:v>19865</c:v>
                </c:pt>
                <c:pt idx="231">
                  <c:v>19865</c:v>
                </c:pt>
                <c:pt idx="232">
                  <c:v>19865</c:v>
                </c:pt>
                <c:pt idx="233">
                  <c:v>19865</c:v>
                </c:pt>
                <c:pt idx="234">
                  <c:v>19865</c:v>
                </c:pt>
                <c:pt idx="235">
                  <c:v>21676</c:v>
                </c:pt>
                <c:pt idx="236">
                  <c:v>21676</c:v>
                </c:pt>
                <c:pt idx="237">
                  <c:v>21676</c:v>
                </c:pt>
                <c:pt idx="238">
                  <c:v>21676</c:v>
                </c:pt>
                <c:pt idx="239">
                  <c:v>21676</c:v>
                </c:pt>
                <c:pt idx="240">
                  <c:v>21676</c:v>
                </c:pt>
                <c:pt idx="241">
                  <c:v>21676</c:v>
                </c:pt>
                <c:pt idx="242">
                  <c:v>21676</c:v>
                </c:pt>
                <c:pt idx="243">
                  <c:v>21676</c:v>
                </c:pt>
                <c:pt idx="244">
                  <c:v>21676</c:v>
                </c:pt>
                <c:pt idx="245">
                  <c:v>21676</c:v>
                </c:pt>
                <c:pt idx="246">
                  <c:v>21676</c:v>
                </c:pt>
                <c:pt idx="247">
                  <c:v>21676</c:v>
                </c:pt>
                <c:pt idx="248">
                  <c:v>21676</c:v>
                </c:pt>
                <c:pt idx="249">
                  <c:v>23327</c:v>
                </c:pt>
                <c:pt idx="250">
                  <c:v>23327</c:v>
                </c:pt>
                <c:pt idx="251">
                  <c:v>23327</c:v>
                </c:pt>
                <c:pt idx="252">
                  <c:v>23327</c:v>
                </c:pt>
                <c:pt idx="253">
                  <c:v>23327</c:v>
                </c:pt>
                <c:pt idx="254">
                  <c:v>23327</c:v>
                </c:pt>
                <c:pt idx="255">
                  <c:v>23327</c:v>
                </c:pt>
                <c:pt idx="256">
                  <c:v>23327</c:v>
                </c:pt>
                <c:pt idx="257">
                  <c:v>23327</c:v>
                </c:pt>
                <c:pt idx="258">
                  <c:v>23327</c:v>
                </c:pt>
                <c:pt idx="259">
                  <c:v>23327</c:v>
                </c:pt>
                <c:pt idx="260">
                  <c:v>23327</c:v>
                </c:pt>
                <c:pt idx="261">
                  <c:v>23327</c:v>
                </c:pt>
                <c:pt idx="262">
                  <c:v>23327</c:v>
                </c:pt>
                <c:pt idx="263">
                  <c:v>24836</c:v>
                </c:pt>
                <c:pt idx="264">
                  <c:v>24836</c:v>
                </c:pt>
                <c:pt idx="265">
                  <c:v>24836</c:v>
                </c:pt>
                <c:pt idx="266">
                  <c:v>24836</c:v>
                </c:pt>
                <c:pt idx="267">
                  <c:v>24836</c:v>
                </c:pt>
                <c:pt idx="268">
                  <c:v>24836</c:v>
                </c:pt>
                <c:pt idx="269">
                  <c:v>24836</c:v>
                </c:pt>
                <c:pt idx="270">
                  <c:v>24836</c:v>
                </c:pt>
                <c:pt idx="271">
                  <c:v>24836</c:v>
                </c:pt>
                <c:pt idx="272">
                  <c:v>24836</c:v>
                </c:pt>
                <c:pt idx="273">
                  <c:v>24836</c:v>
                </c:pt>
                <c:pt idx="274">
                  <c:v>24836</c:v>
                </c:pt>
                <c:pt idx="275">
                  <c:v>24836</c:v>
                </c:pt>
                <c:pt idx="276">
                  <c:v>24836</c:v>
                </c:pt>
                <c:pt idx="277">
                  <c:v>26394</c:v>
                </c:pt>
                <c:pt idx="278">
                  <c:v>26394</c:v>
                </c:pt>
                <c:pt idx="279">
                  <c:v>26394</c:v>
                </c:pt>
                <c:pt idx="280">
                  <c:v>26394</c:v>
                </c:pt>
                <c:pt idx="281">
                  <c:v>26394</c:v>
                </c:pt>
                <c:pt idx="282">
                  <c:v>26394</c:v>
                </c:pt>
                <c:pt idx="283">
                  <c:v>26394</c:v>
                </c:pt>
                <c:pt idx="284">
                  <c:v>26394</c:v>
                </c:pt>
                <c:pt idx="285">
                  <c:v>26394</c:v>
                </c:pt>
                <c:pt idx="286">
                  <c:v>26394</c:v>
                </c:pt>
                <c:pt idx="287">
                  <c:v>26394</c:v>
                </c:pt>
                <c:pt idx="288">
                  <c:v>26394</c:v>
                </c:pt>
                <c:pt idx="289">
                  <c:v>26394</c:v>
                </c:pt>
                <c:pt idx="290">
                  <c:v>26394</c:v>
                </c:pt>
                <c:pt idx="291">
                  <c:v>27284</c:v>
                </c:pt>
                <c:pt idx="292">
                  <c:v>27284</c:v>
                </c:pt>
                <c:pt idx="293">
                  <c:v>27284</c:v>
                </c:pt>
                <c:pt idx="294">
                  <c:v>27284</c:v>
                </c:pt>
                <c:pt idx="295">
                  <c:v>27284</c:v>
                </c:pt>
                <c:pt idx="296">
                  <c:v>27284</c:v>
                </c:pt>
                <c:pt idx="297">
                  <c:v>27284</c:v>
                </c:pt>
                <c:pt idx="298">
                  <c:v>27284</c:v>
                </c:pt>
                <c:pt idx="299">
                  <c:v>27284</c:v>
                </c:pt>
                <c:pt idx="300">
                  <c:v>27284</c:v>
                </c:pt>
                <c:pt idx="301">
                  <c:v>27284</c:v>
                </c:pt>
                <c:pt idx="302">
                  <c:v>27284</c:v>
                </c:pt>
                <c:pt idx="303">
                  <c:v>27284</c:v>
                </c:pt>
                <c:pt idx="304">
                  <c:v>27284</c:v>
                </c:pt>
                <c:pt idx="305">
                  <c:v>29036</c:v>
                </c:pt>
                <c:pt idx="306">
                  <c:v>29036</c:v>
                </c:pt>
                <c:pt idx="307">
                  <c:v>29036</c:v>
                </c:pt>
                <c:pt idx="308">
                  <c:v>29036</c:v>
                </c:pt>
                <c:pt idx="309">
                  <c:v>29036</c:v>
                </c:pt>
                <c:pt idx="310">
                  <c:v>29036</c:v>
                </c:pt>
                <c:pt idx="311">
                  <c:v>29036</c:v>
                </c:pt>
                <c:pt idx="312">
                  <c:v>29036</c:v>
                </c:pt>
                <c:pt idx="313">
                  <c:v>29036</c:v>
                </c:pt>
                <c:pt idx="314">
                  <c:v>29036</c:v>
                </c:pt>
                <c:pt idx="315">
                  <c:v>29036</c:v>
                </c:pt>
                <c:pt idx="316">
                  <c:v>29036</c:v>
                </c:pt>
                <c:pt idx="317">
                  <c:v>29036</c:v>
                </c:pt>
                <c:pt idx="318">
                  <c:v>29036</c:v>
                </c:pt>
                <c:pt idx="319">
                  <c:v>30516</c:v>
                </c:pt>
                <c:pt idx="320">
                  <c:v>30516</c:v>
                </c:pt>
                <c:pt idx="321">
                  <c:v>30516</c:v>
                </c:pt>
                <c:pt idx="322">
                  <c:v>30516</c:v>
                </c:pt>
                <c:pt idx="323">
                  <c:v>30516</c:v>
                </c:pt>
                <c:pt idx="324">
                  <c:v>30516</c:v>
                </c:pt>
                <c:pt idx="325">
                  <c:v>30516</c:v>
                </c:pt>
                <c:pt idx="326">
                  <c:v>30516</c:v>
                </c:pt>
                <c:pt idx="327">
                  <c:v>30516</c:v>
                </c:pt>
                <c:pt idx="328">
                  <c:v>30516</c:v>
                </c:pt>
                <c:pt idx="329">
                  <c:v>30516</c:v>
                </c:pt>
                <c:pt idx="330">
                  <c:v>30516</c:v>
                </c:pt>
                <c:pt idx="331">
                  <c:v>30516</c:v>
                </c:pt>
                <c:pt idx="332">
                  <c:v>30516</c:v>
                </c:pt>
                <c:pt idx="333">
                  <c:v>32142</c:v>
                </c:pt>
                <c:pt idx="334">
                  <c:v>32142</c:v>
                </c:pt>
                <c:pt idx="335">
                  <c:v>32142</c:v>
                </c:pt>
                <c:pt idx="336">
                  <c:v>32142</c:v>
                </c:pt>
                <c:pt idx="337">
                  <c:v>32142</c:v>
                </c:pt>
                <c:pt idx="338">
                  <c:v>32142</c:v>
                </c:pt>
                <c:pt idx="339">
                  <c:v>32142</c:v>
                </c:pt>
                <c:pt idx="340">
                  <c:v>32142</c:v>
                </c:pt>
                <c:pt idx="341">
                  <c:v>32142</c:v>
                </c:pt>
                <c:pt idx="342">
                  <c:v>32142</c:v>
                </c:pt>
                <c:pt idx="343">
                  <c:v>32142</c:v>
                </c:pt>
                <c:pt idx="344">
                  <c:v>32142</c:v>
                </c:pt>
                <c:pt idx="345">
                  <c:v>32142</c:v>
                </c:pt>
                <c:pt idx="346">
                  <c:v>32142</c:v>
                </c:pt>
                <c:pt idx="347">
                  <c:v>34029</c:v>
                </c:pt>
                <c:pt idx="348">
                  <c:v>34029</c:v>
                </c:pt>
                <c:pt idx="349">
                  <c:v>34029</c:v>
                </c:pt>
                <c:pt idx="350">
                  <c:v>34029</c:v>
                </c:pt>
                <c:pt idx="351">
                  <c:v>34029</c:v>
                </c:pt>
                <c:pt idx="352">
                  <c:v>34029</c:v>
                </c:pt>
                <c:pt idx="353">
                  <c:v>34029</c:v>
                </c:pt>
                <c:pt idx="354">
                  <c:v>34029</c:v>
                </c:pt>
                <c:pt idx="355">
                  <c:v>34029</c:v>
                </c:pt>
                <c:pt idx="356">
                  <c:v>34029</c:v>
                </c:pt>
                <c:pt idx="357">
                  <c:v>34029</c:v>
                </c:pt>
                <c:pt idx="358">
                  <c:v>34029</c:v>
                </c:pt>
                <c:pt idx="359">
                  <c:v>34029</c:v>
                </c:pt>
                <c:pt idx="360">
                  <c:v>34029</c:v>
                </c:pt>
                <c:pt idx="361">
                  <c:v>35366</c:v>
                </c:pt>
                <c:pt idx="362">
                  <c:v>35366</c:v>
                </c:pt>
                <c:pt idx="363">
                  <c:v>35366</c:v>
                </c:pt>
                <c:pt idx="364">
                  <c:v>35366</c:v>
                </c:pt>
                <c:pt idx="365">
                  <c:v>35366</c:v>
                </c:pt>
                <c:pt idx="366">
                  <c:v>35366</c:v>
                </c:pt>
                <c:pt idx="367">
                  <c:v>35366</c:v>
                </c:pt>
                <c:pt idx="368">
                  <c:v>35366</c:v>
                </c:pt>
                <c:pt idx="369">
                  <c:v>35366</c:v>
                </c:pt>
                <c:pt idx="370">
                  <c:v>35366</c:v>
                </c:pt>
                <c:pt idx="371">
                  <c:v>35366</c:v>
                </c:pt>
                <c:pt idx="372">
                  <c:v>35366</c:v>
                </c:pt>
                <c:pt idx="373">
                  <c:v>35366</c:v>
                </c:pt>
                <c:pt idx="374">
                  <c:v>35366</c:v>
                </c:pt>
                <c:pt idx="375">
                  <c:v>36843</c:v>
                </c:pt>
                <c:pt idx="376">
                  <c:v>36843</c:v>
                </c:pt>
                <c:pt idx="377">
                  <c:v>36843</c:v>
                </c:pt>
                <c:pt idx="378">
                  <c:v>36843</c:v>
                </c:pt>
                <c:pt idx="379">
                  <c:v>36843</c:v>
                </c:pt>
                <c:pt idx="380">
                  <c:v>36843</c:v>
                </c:pt>
                <c:pt idx="381">
                  <c:v>36843</c:v>
                </c:pt>
                <c:pt idx="382">
                  <c:v>36843</c:v>
                </c:pt>
                <c:pt idx="383">
                  <c:v>36843</c:v>
                </c:pt>
                <c:pt idx="384">
                  <c:v>36843</c:v>
                </c:pt>
                <c:pt idx="385">
                  <c:v>36843</c:v>
                </c:pt>
                <c:pt idx="386">
                  <c:v>36843</c:v>
                </c:pt>
                <c:pt idx="387">
                  <c:v>36843</c:v>
                </c:pt>
                <c:pt idx="388">
                  <c:v>36843</c:v>
                </c:pt>
                <c:pt idx="389">
                  <c:v>38660</c:v>
                </c:pt>
                <c:pt idx="390">
                  <c:v>38660</c:v>
                </c:pt>
                <c:pt idx="391">
                  <c:v>38660</c:v>
                </c:pt>
                <c:pt idx="392">
                  <c:v>38660</c:v>
                </c:pt>
                <c:pt idx="393">
                  <c:v>38660</c:v>
                </c:pt>
                <c:pt idx="394">
                  <c:v>38660</c:v>
                </c:pt>
                <c:pt idx="395">
                  <c:v>38660</c:v>
                </c:pt>
                <c:pt idx="396">
                  <c:v>38660</c:v>
                </c:pt>
                <c:pt idx="397">
                  <c:v>38660</c:v>
                </c:pt>
                <c:pt idx="398">
                  <c:v>38660</c:v>
                </c:pt>
                <c:pt idx="399">
                  <c:v>38660</c:v>
                </c:pt>
                <c:pt idx="400">
                  <c:v>38660</c:v>
                </c:pt>
                <c:pt idx="401">
                  <c:v>38660</c:v>
                </c:pt>
                <c:pt idx="402">
                  <c:v>38660</c:v>
                </c:pt>
                <c:pt idx="403">
                  <c:v>40461</c:v>
                </c:pt>
                <c:pt idx="404">
                  <c:v>40461</c:v>
                </c:pt>
                <c:pt idx="405">
                  <c:v>40461</c:v>
                </c:pt>
                <c:pt idx="406">
                  <c:v>40461</c:v>
                </c:pt>
                <c:pt idx="407">
                  <c:v>40461</c:v>
                </c:pt>
                <c:pt idx="408">
                  <c:v>40461</c:v>
                </c:pt>
                <c:pt idx="409">
                  <c:v>40461</c:v>
                </c:pt>
                <c:pt idx="410">
                  <c:v>40461</c:v>
                </c:pt>
                <c:pt idx="411">
                  <c:v>40461</c:v>
                </c:pt>
                <c:pt idx="412">
                  <c:v>40461</c:v>
                </c:pt>
                <c:pt idx="413">
                  <c:v>40461</c:v>
                </c:pt>
                <c:pt idx="414">
                  <c:v>40461</c:v>
                </c:pt>
                <c:pt idx="415">
                  <c:v>40461</c:v>
                </c:pt>
                <c:pt idx="416">
                  <c:v>40461</c:v>
                </c:pt>
                <c:pt idx="417">
                  <c:v>42210</c:v>
                </c:pt>
                <c:pt idx="418">
                  <c:v>42210</c:v>
                </c:pt>
                <c:pt idx="419">
                  <c:v>42210</c:v>
                </c:pt>
                <c:pt idx="420">
                  <c:v>42210</c:v>
                </c:pt>
                <c:pt idx="421">
                  <c:v>42210</c:v>
                </c:pt>
                <c:pt idx="422">
                  <c:v>42210</c:v>
                </c:pt>
                <c:pt idx="423">
                  <c:v>42210</c:v>
                </c:pt>
                <c:pt idx="424">
                  <c:v>42210</c:v>
                </c:pt>
                <c:pt idx="425">
                  <c:v>42210</c:v>
                </c:pt>
                <c:pt idx="426">
                  <c:v>42210</c:v>
                </c:pt>
                <c:pt idx="427">
                  <c:v>42210</c:v>
                </c:pt>
                <c:pt idx="428">
                  <c:v>42210</c:v>
                </c:pt>
                <c:pt idx="429">
                  <c:v>42210</c:v>
                </c:pt>
                <c:pt idx="430">
                  <c:v>42210</c:v>
                </c:pt>
                <c:pt idx="431">
                  <c:v>43750</c:v>
                </c:pt>
                <c:pt idx="432">
                  <c:v>43750</c:v>
                </c:pt>
                <c:pt idx="433">
                  <c:v>43750</c:v>
                </c:pt>
                <c:pt idx="434">
                  <c:v>43750</c:v>
                </c:pt>
                <c:pt idx="435">
                  <c:v>43750</c:v>
                </c:pt>
                <c:pt idx="436">
                  <c:v>43750</c:v>
                </c:pt>
                <c:pt idx="437">
                  <c:v>43750</c:v>
                </c:pt>
                <c:pt idx="438">
                  <c:v>43750</c:v>
                </c:pt>
                <c:pt idx="439">
                  <c:v>43750</c:v>
                </c:pt>
                <c:pt idx="440">
                  <c:v>43750</c:v>
                </c:pt>
                <c:pt idx="441">
                  <c:v>43750</c:v>
                </c:pt>
                <c:pt idx="442">
                  <c:v>43750</c:v>
                </c:pt>
                <c:pt idx="443">
                  <c:v>43750</c:v>
                </c:pt>
                <c:pt idx="444">
                  <c:v>43750</c:v>
                </c:pt>
                <c:pt idx="445">
                  <c:v>45532</c:v>
                </c:pt>
                <c:pt idx="446">
                  <c:v>45532</c:v>
                </c:pt>
                <c:pt idx="447">
                  <c:v>45532</c:v>
                </c:pt>
                <c:pt idx="448">
                  <c:v>45532</c:v>
                </c:pt>
                <c:pt idx="449">
                  <c:v>45532</c:v>
                </c:pt>
                <c:pt idx="450">
                  <c:v>45532</c:v>
                </c:pt>
                <c:pt idx="451">
                  <c:v>45532</c:v>
                </c:pt>
                <c:pt idx="452">
                  <c:v>45532</c:v>
                </c:pt>
                <c:pt idx="453">
                  <c:v>45532</c:v>
                </c:pt>
                <c:pt idx="454">
                  <c:v>45532</c:v>
                </c:pt>
                <c:pt idx="455">
                  <c:v>45532</c:v>
                </c:pt>
                <c:pt idx="456">
                  <c:v>45532</c:v>
                </c:pt>
                <c:pt idx="457">
                  <c:v>45532</c:v>
                </c:pt>
                <c:pt idx="458">
                  <c:v>45532</c:v>
                </c:pt>
                <c:pt idx="459">
                  <c:v>47268</c:v>
                </c:pt>
                <c:pt idx="460">
                  <c:v>47268</c:v>
                </c:pt>
                <c:pt idx="461">
                  <c:v>47268</c:v>
                </c:pt>
                <c:pt idx="462">
                  <c:v>47268</c:v>
                </c:pt>
                <c:pt idx="463">
                  <c:v>47268</c:v>
                </c:pt>
                <c:pt idx="464">
                  <c:v>47268</c:v>
                </c:pt>
                <c:pt idx="465">
                  <c:v>47268</c:v>
                </c:pt>
                <c:pt idx="466">
                  <c:v>47268</c:v>
                </c:pt>
                <c:pt idx="467">
                  <c:v>47268</c:v>
                </c:pt>
                <c:pt idx="468">
                  <c:v>47268</c:v>
                </c:pt>
                <c:pt idx="469">
                  <c:v>47268</c:v>
                </c:pt>
                <c:pt idx="470">
                  <c:v>47268</c:v>
                </c:pt>
                <c:pt idx="471">
                  <c:v>47268</c:v>
                </c:pt>
                <c:pt idx="472">
                  <c:v>47268</c:v>
                </c:pt>
                <c:pt idx="473">
                  <c:v>49084</c:v>
                </c:pt>
                <c:pt idx="474">
                  <c:v>49084</c:v>
                </c:pt>
                <c:pt idx="475">
                  <c:v>49084</c:v>
                </c:pt>
                <c:pt idx="476">
                  <c:v>49084</c:v>
                </c:pt>
                <c:pt idx="477">
                  <c:v>49084</c:v>
                </c:pt>
                <c:pt idx="478">
                  <c:v>49084</c:v>
                </c:pt>
                <c:pt idx="479">
                  <c:v>49084</c:v>
                </c:pt>
                <c:pt idx="480">
                  <c:v>49084</c:v>
                </c:pt>
                <c:pt idx="481">
                  <c:v>49084</c:v>
                </c:pt>
                <c:pt idx="482">
                  <c:v>49084</c:v>
                </c:pt>
                <c:pt idx="483">
                  <c:v>49084</c:v>
                </c:pt>
                <c:pt idx="484">
                  <c:v>49084</c:v>
                </c:pt>
                <c:pt idx="485">
                  <c:v>49084</c:v>
                </c:pt>
                <c:pt idx="486">
                  <c:v>49084</c:v>
                </c:pt>
                <c:pt idx="487">
                  <c:v>50542</c:v>
                </c:pt>
                <c:pt idx="488">
                  <c:v>50542</c:v>
                </c:pt>
                <c:pt idx="489">
                  <c:v>50542</c:v>
                </c:pt>
                <c:pt idx="490">
                  <c:v>50542</c:v>
                </c:pt>
                <c:pt idx="491">
                  <c:v>50542</c:v>
                </c:pt>
                <c:pt idx="492">
                  <c:v>50542</c:v>
                </c:pt>
                <c:pt idx="493">
                  <c:v>50542</c:v>
                </c:pt>
                <c:pt idx="494">
                  <c:v>50542</c:v>
                </c:pt>
                <c:pt idx="495">
                  <c:v>50542</c:v>
                </c:pt>
                <c:pt idx="496">
                  <c:v>50542</c:v>
                </c:pt>
                <c:pt idx="497">
                  <c:v>50542</c:v>
                </c:pt>
                <c:pt idx="498">
                  <c:v>50542</c:v>
                </c:pt>
                <c:pt idx="499">
                  <c:v>50542</c:v>
                </c:pt>
                <c:pt idx="500">
                  <c:v>50542</c:v>
                </c:pt>
                <c:pt idx="501">
                  <c:v>52112</c:v>
                </c:pt>
                <c:pt idx="502">
                  <c:v>52112</c:v>
                </c:pt>
                <c:pt idx="503">
                  <c:v>52112</c:v>
                </c:pt>
                <c:pt idx="504">
                  <c:v>52112</c:v>
                </c:pt>
                <c:pt idx="505">
                  <c:v>52112</c:v>
                </c:pt>
                <c:pt idx="506">
                  <c:v>52112</c:v>
                </c:pt>
                <c:pt idx="507">
                  <c:v>52112</c:v>
                </c:pt>
                <c:pt idx="508">
                  <c:v>52112</c:v>
                </c:pt>
                <c:pt idx="509">
                  <c:v>52112</c:v>
                </c:pt>
                <c:pt idx="510">
                  <c:v>52112</c:v>
                </c:pt>
                <c:pt idx="511">
                  <c:v>52112</c:v>
                </c:pt>
                <c:pt idx="512">
                  <c:v>52112</c:v>
                </c:pt>
                <c:pt idx="513">
                  <c:v>52112</c:v>
                </c:pt>
                <c:pt idx="514">
                  <c:v>52112</c:v>
                </c:pt>
                <c:pt idx="515">
                  <c:v>53768</c:v>
                </c:pt>
                <c:pt idx="516">
                  <c:v>53768</c:v>
                </c:pt>
                <c:pt idx="517">
                  <c:v>53768</c:v>
                </c:pt>
                <c:pt idx="518">
                  <c:v>53768</c:v>
                </c:pt>
                <c:pt idx="519">
                  <c:v>53768</c:v>
                </c:pt>
                <c:pt idx="520">
                  <c:v>53768</c:v>
                </c:pt>
                <c:pt idx="521">
                  <c:v>53768</c:v>
                </c:pt>
                <c:pt idx="522">
                  <c:v>53768</c:v>
                </c:pt>
                <c:pt idx="523">
                  <c:v>53768</c:v>
                </c:pt>
                <c:pt idx="524">
                  <c:v>53768</c:v>
                </c:pt>
                <c:pt idx="525">
                  <c:v>53768</c:v>
                </c:pt>
                <c:pt idx="526">
                  <c:v>53768</c:v>
                </c:pt>
                <c:pt idx="527">
                  <c:v>53768</c:v>
                </c:pt>
                <c:pt idx="528">
                  <c:v>53768</c:v>
                </c:pt>
                <c:pt idx="529">
                  <c:v>55525</c:v>
                </c:pt>
                <c:pt idx="530">
                  <c:v>55525</c:v>
                </c:pt>
                <c:pt idx="531">
                  <c:v>55525</c:v>
                </c:pt>
                <c:pt idx="532">
                  <c:v>55525</c:v>
                </c:pt>
                <c:pt idx="533">
                  <c:v>55525</c:v>
                </c:pt>
                <c:pt idx="534">
                  <c:v>55525</c:v>
                </c:pt>
                <c:pt idx="535">
                  <c:v>55525</c:v>
                </c:pt>
                <c:pt idx="536">
                  <c:v>55525</c:v>
                </c:pt>
                <c:pt idx="537">
                  <c:v>55525</c:v>
                </c:pt>
                <c:pt idx="538">
                  <c:v>55525</c:v>
                </c:pt>
                <c:pt idx="539">
                  <c:v>55525</c:v>
                </c:pt>
                <c:pt idx="540">
                  <c:v>55525</c:v>
                </c:pt>
                <c:pt idx="541">
                  <c:v>55525</c:v>
                </c:pt>
                <c:pt idx="542">
                  <c:v>55525</c:v>
                </c:pt>
                <c:pt idx="543">
                  <c:v>57134</c:v>
                </c:pt>
                <c:pt idx="544">
                  <c:v>57134</c:v>
                </c:pt>
                <c:pt idx="545">
                  <c:v>57134</c:v>
                </c:pt>
                <c:pt idx="546">
                  <c:v>57134</c:v>
                </c:pt>
                <c:pt idx="547">
                  <c:v>57134</c:v>
                </c:pt>
                <c:pt idx="548">
                  <c:v>57134</c:v>
                </c:pt>
                <c:pt idx="549">
                  <c:v>57134</c:v>
                </c:pt>
                <c:pt idx="550">
                  <c:v>57134</c:v>
                </c:pt>
                <c:pt idx="551">
                  <c:v>57134</c:v>
                </c:pt>
                <c:pt idx="552">
                  <c:v>57134</c:v>
                </c:pt>
                <c:pt idx="553">
                  <c:v>57134</c:v>
                </c:pt>
                <c:pt idx="554">
                  <c:v>57134</c:v>
                </c:pt>
                <c:pt idx="555">
                  <c:v>57134</c:v>
                </c:pt>
                <c:pt idx="556">
                  <c:v>57134</c:v>
                </c:pt>
                <c:pt idx="557">
                  <c:v>58719</c:v>
                </c:pt>
                <c:pt idx="558">
                  <c:v>58719</c:v>
                </c:pt>
                <c:pt idx="559">
                  <c:v>58719</c:v>
                </c:pt>
                <c:pt idx="560">
                  <c:v>58719</c:v>
                </c:pt>
                <c:pt idx="561">
                  <c:v>58719</c:v>
                </c:pt>
                <c:pt idx="562">
                  <c:v>58719</c:v>
                </c:pt>
                <c:pt idx="563">
                  <c:v>58719</c:v>
                </c:pt>
                <c:pt idx="564">
                  <c:v>58719</c:v>
                </c:pt>
                <c:pt idx="565">
                  <c:v>58719</c:v>
                </c:pt>
                <c:pt idx="566">
                  <c:v>58719</c:v>
                </c:pt>
                <c:pt idx="567">
                  <c:v>58719</c:v>
                </c:pt>
                <c:pt idx="568">
                  <c:v>58719</c:v>
                </c:pt>
                <c:pt idx="569">
                  <c:v>58719</c:v>
                </c:pt>
                <c:pt idx="570">
                  <c:v>58719</c:v>
                </c:pt>
                <c:pt idx="571">
                  <c:v>60291</c:v>
                </c:pt>
                <c:pt idx="572">
                  <c:v>60291</c:v>
                </c:pt>
                <c:pt idx="573">
                  <c:v>60291</c:v>
                </c:pt>
                <c:pt idx="574">
                  <c:v>60291</c:v>
                </c:pt>
                <c:pt idx="575">
                  <c:v>60291</c:v>
                </c:pt>
                <c:pt idx="576">
                  <c:v>60291</c:v>
                </c:pt>
                <c:pt idx="577">
                  <c:v>60291</c:v>
                </c:pt>
                <c:pt idx="578">
                  <c:v>60291</c:v>
                </c:pt>
                <c:pt idx="579">
                  <c:v>60291</c:v>
                </c:pt>
                <c:pt idx="580">
                  <c:v>60291</c:v>
                </c:pt>
                <c:pt idx="581">
                  <c:v>60291</c:v>
                </c:pt>
                <c:pt idx="582">
                  <c:v>60291</c:v>
                </c:pt>
                <c:pt idx="583">
                  <c:v>60291</c:v>
                </c:pt>
                <c:pt idx="584">
                  <c:v>60291</c:v>
                </c:pt>
                <c:pt idx="585">
                  <c:v>61815</c:v>
                </c:pt>
                <c:pt idx="586">
                  <c:v>61815</c:v>
                </c:pt>
                <c:pt idx="587">
                  <c:v>61815</c:v>
                </c:pt>
                <c:pt idx="588">
                  <c:v>61815</c:v>
                </c:pt>
                <c:pt idx="589">
                  <c:v>61815</c:v>
                </c:pt>
                <c:pt idx="590">
                  <c:v>61815</c:v>
                </c:pt>
                <c:pt idx="591">
                  <c:v>61815</c:v>
                </c:pt>
                <c:pt idx="592">
                  <c:v>61815</c:v>
                </c:pt>
                <c:pt idx="593">
                  <c:v>61815</c:v>
                </c:pt>
                <c:pt idx="594">
                  <c:v>61815</c:v>
                </c:pt>
                <c:pt idx="595">
                  <c:v>61815</c:v>
                </c:pt>
                <c:pt idx="596">
                  <c:v>61815</c:v>
                </c:pt>
                <c:pt idx="597">
                  <c:v>61815</c:v>
                </c:pt>
                <c:pt idx="598">
                  <c:v>61815</c:v>
                </c:pt>
                <c:pt idx="599">
                  <c:v>63655</c:v>
                </c:pt>
                <c:pt idx="600">
                  <c:v>63655</c:v>
                </c:pt>
                <c:pt idx="601">
                  <c:v>63655</c:v>
                </c:pt>
                <c:pt idx="602">
                  <c:v>63655</c:v>
                </c:pt>
                <c:pt idx="603">
                  <c:v>63655</c:v>
                </c:pt>
                <c:pt idx="604">
                  <c:v>63655</c:v>
                </c:pt>
                <c:pt idx="605">
                  <c:v>63655</c:v>
                </c:pt>
                <c:pt idx="606">
                  <c:v>63655</c:v>
                </c:pt>
                <c:pt idx="607">
                  <c:v>63655</c:v>
                </c:pt>
                <c:pt idx="608">
                  <c:v>63655</c:v>
                </c:pt>
                <c:pt idx="609">
                  <c:v>63655</c:v>
                </c:pt>
                <c:pt idx="610">
                  <c:v>63655</c:v>
                </c:pt>
                <c:pt idx="611">
                  <c:v>63655</c:v>
                </c:pt>
                <c:pt idx="612">
                  <c:v>63655</c:v>
                </c:pt>
                <c:pt idx="613">
                  <c:v>64900</c:v>
                </c:pt>
                <c:pt idx="614">
                  <c:v>64900</c:v>
                </c:pt>
                <c:pt idx="615">
                  <c:v>64900</c:v>
                </c:pt>
                <c:pt idx="616">
                  <c:v>64900</c:v>
                </c:pt>
                <c:pt idx="617">
                  <c:v>64900</c:v>
                </c:pt>
                <c:pt idx="618">
                  <c:v>64900</c:v>
                </c:pt>
                <c:pt idx="619">
                  <c:v>64900</c:v>
                </c:pt>
                <c:pt idx="620">
                  <c:v>64900</c:v>
                </c:pt>
                <c:pt idx="621">
                  <c:v>64900</c:v>
                </c:pt>
                <c:pt idx="622">
                  <c:v>64900</c:v>
                </c:pt>
                <c:pt idx="623">
                  <c:v>64900</c:v>
                </c:pt>
                <c:pt idx="624">
                  <c:v>64900</c:v>
                </c:pt>
                <c:pt idx="625">
                  <c:v>64900</c:v>
                </c:pt>
                <c:pt idx="626">
                  <c:v>64900</c:v>
                </c:pt>
                <c:pt idx="627">
                  <c:v>66423</c:v>
                </c:pt>
                <c:pt idx="628">
                  <c:v>66423</c:v>
                </c:pt>
                <c:pt idx="629">
                  <c:v>66423</c:v>
                </c:pt>
                <c:pt idx="630">
                  <c:v>66423</c:v>
                </c:pt>
                <c:pt idx="631">
                  <c:v>66423</c:v>
                </c:pt>
                <c:pt idx="632">
                  <c:v>66423</c:v>
                </c:pt>
                <c:pt idx="633">
                  <c:v>66423</c:v>
                </c:pt>
                <c:pt idx="634">
                  <c:v>66423</c:v>
                </c:pt>
                <c:pt idx="635">
                  <c:v>66423</c:v>
                </c:pt>
                <c:pt idx="636">
                  <c:v>66423</c:v>
                </c:pt>
                <c:pt idx="637">
                  <c:v>66423</c:v>
                </c:pt>
                <c:pt idx="638">
                  <c:v>66423</c:v>
                </c:pt>
                <c:pt idx="639">
                  <c:v>66423</c:v>
                </c:pt>
                <c:pt idx="640">
                  <c:v>66423</c:v>
                </c:pt>
                <c:pt idx="641">
                  <c:v>68037</c:v>
                </c:pt>
                <c:pt idx="642">
                  <c:v>68037</c:v>
                </c:pt>
                <c:pt idx="643">
                  <c:v>68037</c:v>
                </c:pt>
                <c:pt idx="644">
                  <c:v>68037</c:v>
                </c:pt>
                <c:pt idx="645">
                  <c:v>68037</c:v>
                </c:pt>
                <c:pt idx="646">
                  <c:v>68037</c:v>
                </c:pt>
                <c:pt idx="647">
                  <c:v>68037</c:v>
                </c:pt>
                <c:pt idx="648">
                  <c:v>68037</c:v>
                </c:pt>
                <c:pt idx="649">
                  <c:v>68037</c:v>
                </c:pt>
                <c:pt idx="650">
                  <c:v>68037</c:v>
                </c:pt>
                <c:pt idx="651">
                  <c:v>68037</c:v>
                </c:pt>
                <c:pt idx="652">
                  <c:v>68037</c:v>
                </c:pt>
                <c:pt idx="653">
                  <c:v>68037</c:v>
                </c:pt>
                <c:pt idx="654">
                  <c:v>68037</c:v>
                </c:pt>
                <c:pt idx="655">
                  <c:v>69790</c:v>
                </c:pt>
                <c:pt idx="656">
                  <c:v>69790</c:v>
                </c:pt>
                <c:pt idx="657">
                  <c:v>69790</c:v>
                </c:pt>
                <c:pt idx="658">
                  <c:v>69790</c:v>
                </c:pt>
                <c:pt idx="659">
                  <c:v>69790</c:v>
                </c:pt>
                <c:pt idx="660">
                  <c:v>69790</c:v>
                </c:pt>
                <c:pt idx="661">
                  <c:v>69790</c:v>
                </c:pt>
                <c:pt idx="662">
                  <c:v>69790</c:v>
                </c:pt>
                <c:pt idx="663">
                  <c:v>69790</c:v>
                </c:pt>
                <c:pt idx="664">
                  <c:v>69790</c:v>
                </c:pt>
                <c:pt idx="665">
                  <c:v>69790</c:v>
                </c:pt>
                <c:pt idx="666">
                  <c:v>69790</c:v>
                </c:pt>
                <c:pt idx="667">
                  <c:v>69790</c:v>
                </c:pt>
                <c:pt idx="668">
                  <c:v>69790</c:v>
                </c:pt>
                <c:pt idx="669">
                  <c:v>71667</c:v>
                </c:pt>
                <c:pt idx="670">
                  <c:v>71667</c:v>
                </c:pt>
                <c:pt idx="671">
                  <c:v>71667</c:v>
                </c:pt>
                <c:pt idx="672">
                  <c:v>71667</c:v>
                </c:pt>
                <c:pt idx="673">
                  <c:v>71667</c:v>
                </c:pt>
                <c:pt idx="674">
                  <c:v>71667</c:v>
                </c:pt>
                <c:pt idx="675">
                  <c:v>71667</c:v>
                </c:pt>
                <c:pt idx="676">
                  <c:v>71667</c:v>
                </c:pt>
                <c:pt idx="677">
                  <c:v>71667</c:v>
                </c:pt>
                <c:pt idx="678">
                  <c:v>71667</c:v>
                </c:pt>
                <c:pt idx="679">
                  <c:v>71667</c:v>
                </c:pt>
                <c:pt idx="680">
                  <c:v>71667</c:v>
                </c:pt>
                <c:pt idx="681">
                  <c:v>71667</c:v>
                </c:pt>
                <c:pt idx="682">
                  <c:v>71667</c:v>
                </c:pt>
                <c:pt idx="683">
                  <c:v>73348</c:v>
                </c:pt>
                <c:pt idx="684">
                  <c:v>73348</c:v>
                </c:pt>
                <c:pt idx="685">
                  <c:v>73348</c:v>
                </c:pt>
                <c:pt idx="686">
                  <c:v>73348</c:v>
                </c:pt>
                <c:pt idx="687">
                  <c:v>73348</c:v>
                </c:pt>
                <c:pt idx="688">
                  <c:v>73348</c:v>
                </c:pt>
                <c:pt idx="689">
                  <c:v>73348</c:v>
                </c:pt>
                <c:pt idx="690">
                  <c:v>73348</c:v>
                </c:pt>
                <c:pt idx="691">
                  <c:v>73348</c:v>
                </c:pt>
                <c:pt idx="692">
                  <c:v>73348</c:v>
                </c:pt>
                <c:pt idx="693">
                  <c:v>73348</c:v>
                </c:pt>
                <c:pt idx="694">
                  <c:v>73348</c:v>
                </c:pt>
                <c:pt idx="695">
                  <c:v>73348</c:v>
                </c:pt>
                <c:pt idx="696">
                  <c:v>73348</c:v>
                </c:pt>
                <c:pt idx="697">
                  <c:v>75067</c:v>
                </c:pt>
                <c:pt idx="698">
                  <c:v>75067</c:v>
                </c:pt>
                <c:pt idx="699">
                  <c:v>75067</c:v>
                </c:pt>
                <c:pt idx="700">
                  <c:v>75067</c:v>
                </c:pt>
                <c:pt idx="701">
                  <c:v>75067</c:v>
                </c:pt>
                <c:pt idx="702">
                  <c:v>75067</c:v>
                </c:pt>
                <c:pt idx="703">
                  <c:v>75067</c:v>
                </c:pt>
                <c:pt idx="704">
                  <c:v>75067</c:v>
                </c:pt>
                <c:pt idx="705">
                  <c:v>75067</c:v>
                </c:pt>
                <c:pt idx="706">
                  <c:v>75067</c:v>
                </c:pt>
                <c:pt idx="707">
                  <c:v>75067</c:v>
                </c:pt>
                <c:pt idx="708">
                  <c:v>75067</c:v>
                </c:pt>
                <c:pt idx="709">
                  <c:v>75067</c:v>
                </c:pt>
                <c:pt idx="710">
                  <c:v>75067</c:v>
                </c:pt>
                <c:pt idx="711">
                  <c:v>76705</c:v>
                </c:pt>
                <c:pt idx="712">
                  <c:v>76705</c:v>
                </c:pt>
                <c:pt idx="713">
                  <c:v>76705</c:v>
                </c:pt>
                <c:pt idx="714">
                  <c:v>76705</c:v>
                </c:pt>
                <c:pt idx="715">
                  <c:v>76705</c:v>
                </c:pt>
                <c:pt idx="716">
                  <c:v>76705</c:v>
                </c:pt>
                <c:pt idx="717">
                  <c:v>76705</c:v>
                </c:pt>
                <c:pt idx="718">
                  <c:v>76705</c:v>
                </c:pt>
                <c:pt idx="719">
                  <c:v>76705</c:v>
                </c:pt>
                <c:pt idx="720">
                  <c:v>76705</c:v>
                </c:pt>
                <c:pt idx="721">
                  <c:v>76705</c:v>
                </c:pt>
                <c:pt idx="722">
                  <c:v>76705</c:v>
                </c:pt>
                <c:pt idx="723">
                  <c:v>76705</c:v>
                </c:pt>
                <c:pt idx="724">
                  <c:v>76705</c:v>
                </c:pt>
                <c:pt idx="725">
                  <c:v>78708</c:v>
                </c:pt>
                <c:pt idx="726">
                  <c:v>78708</c:v>
                </c:pt>
                <c:pt idx="727">
                  <c:v>78708</c:v>
                </c:pt>
                <c:pt idx="728">
                  <c:v>78708</c:v>
                </c:pt>
                <c:pt idx="729">
                  <c:v>78708</c:v>
                </c:pt>
                <c:pt idx="730">
                  <c:v>78708</c:v>
                </c:pt>
                <c:pt idx="731">
                  <c:v>78708</c:v>
                </c:pt>
                <c:pt idx="732">
                  <c:v>78708</c:v>
                </c:pt>
                <c:pt idx="733">
                  <c:v>78708</c:v>
                </c:pt>
                <c:pt idx="734">
                  <c:v>78708</c:v>
                </c:pt>
                <c:pt idx="735">
                  <c:v>78708</c:v>
                </c:pt>
                <c:pt idx="736">
                  <c:v>78708</c:v>
                </c:pt>
                <c:pt idx="737">
                  <c:v>78708</c:v>
                </c:pt>
                <c:pt idx="738">
                  <c:v>78708</c:v>
                </c:pt>
                <c:pt idx="739">
                  <c:v>80443</c:v>
                </c:pt>
                <c:pt idx="740">
                  <c:v>80443</c:v>
                </c:pt>
                <c:pt idx="741">
                  <c:v>80443</c:v>
                </c:pt>
                <c:pt idx="742">
                  <c:v>80443</c:v>
                </c:pt>
                <c:pt idx="743">
                  <c:v>80443</c:v>
                </c:pt>
                <c:pt idx="744">
                  <c:v>80443</c:v>
                </c:pt>
                <c:pt idx="745">
                  <c:v>80443</c:v>
                </c:pt>
                <c:pt idx="746">
                  <c:v>80443</c:v>
                </c:pt>
                <c:pt idx="747">
                  <c:v>80443</c:v>
                </c:pt>
                <c:pt idx="748">
                  <c:v>80443</c:v>
                </c:pt>
                <c:pt idx="749">
                  <c:v>80443</c:v>
                </c:pt>
                <c:pt idx="750">
                  <c:v>80443</c:v>
                </c:pt>
                <c:pt idx="751">
                  <c:v>80443</c:v>
                </c:pt>
                <c:pt idx="752">
                  <c:v>80443</c:v>
                </c:pt>
                <c:pt idx="753">
                  <c:v>82231</c:v>
                </c:pt>
                <c:pt idx="754">
                  <c:v>82231</c:v>
                </c:pt>
                <c:pt idx="755">
                  <c:v>82231</c:v>
                </c:pt>
                <c:pt idx="756">
                  <c:v>82231</c:v>
                </c:pt>
                <c:pt idx="757">
                  <c:v>82231</c:v>
                </c:pt>
                <c:pt idx="758">
                  <c:v>82231</c:v>
                </c:pt>
                <c:pt idx="759">
                  <c:v>82231</c:v>
                </c:pt>
                <c:pt idx="760">
                  <c:v>82231</c:v>
                </c:pt>
                <c:pt idx="761">
                  <c:v>82231</c:v>
                </c:pt>
                <c:pt idx="762">
                  <c:v>82231</c:v>
                </c:pt>
                <c:pt idx="763">
                  <c:v>82231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9EA-B10A-5A11791B64E3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CalcThroughput!$A$35:$A$768</c:f>
              <c:numCache>
                <c:formatCode>m/d/yyyy</c:formatCode>
                <c:ptCount val="734"/>
                <c:pt idx="0">
                  <c:v>43828</c:v>
                </c:pt>
                <c:pt idx="1">
                  <c:v>43828</c:v>
                </c:pt>
                <c:pt idx="2">
                  <c:v>43829</c:v>
                </c:pt>
                <c:pt idx="3">
                  <c:v>43829</c:v>
                </c:pt>
                <c:pt idx="4">
                  <c:v>43830</c:v>
                </c:pt>
                <c:pt idx="5">
                  <c:v>43830</c:v>
                </c:pt>
                <c:pt idx="6">
                  <c:v>43831</c:v>
                </c:pt>
                <c:pt idx="7">
                  <c:v>43831</c:v>
                </c:pt>
                <c:pt idx="8">
                  <c:v>43832</c:v>
                </c:pt>
                <c:pt idx="9">
                  <c:v>43832</c:v>
                </c:pt>
                <c:pt idx="10">
                  <c:v>43833</c:v>
                </c:pt>
                <c:pt idx="11">
                  <c:v>43833</c:v>
                </c:pt>
                <c:pt idx="12">
                  <c:v>43834</c:v>
                </c:pt>
                <c:pt idx="13">
                  <c:v>43834</c:v>
                </c:pt>
                <c:pt idx="14">
                  <c:v>43835</c:v>
                </c:pt>
                <c:pt idx="15">
                  <c:v>43835</c:v>
                </c:pt>
                <c:pt idx="16">
                  <c:v>43836</c:v>
                </c:pt>
                <c:pt idx="17">
                  <c:v>43836</c:v>
                </c:pt>
                <c:pt idx="18">
                  <c:v>43837</c:v>
                </c:pt>
                <c:pt idx="19">
                  <c:v>43837</c:v>
                </c:pt>
                <c:pt idx="20">
                  <c:v>43838</c:v>
                </c:pt>
                <c:pt idx="21">
                  <c:v>43838</c:v>
                </c:pt>
                <c:pt idx="22">
                  <c:v>43839</c:v>
                </c:pt>
                <c:pt idx="23">
                  <c:v>43839</c:v>
                </c:pt>
                <c:pt idx="24">
                  <c:v>43840</c:v>
                </c:pt>
                <c:pt idx="25">
                  <c:v>43840</c:v>
                </c:pt>
                <c:pt idx="26">
                  <c:v>43841</c:v>
                </c:pt>
                <c:pt idx="27">
                  <c:v>43841</c:v>
                </c:pt>
                <c:pt idx="28">
                  <c:v>43842</c:v>
                </c:pt>
                <c:pt idx="29">
                  <c:v>43842</c:v>
                </c:pt>
                <c:pt idx="30">
                  <c:v>43843</c:v>
                </c:pt>
                <c:pt idx="31">
                  <c:v>43843</c:v>
                </c:pt>
                <c:pt idx="32">
                  <c:v>43844</c:v>
                </c:pt>
                <c:pt idx="33">
                  <c:v>43844</c:v>
                </c:pt>
                <c:pt idx="34">
                  <c:v>43845</c:v>
                </c:pt>
                <c:pt idx="35">
                  <c:v>43845</c:v>
                </c:pt>
                <c:pt idx="36">
                  <c:v>43846</c:v>
                </c:pt>
                <c:pt idx="37">
                  <c:v>43846</c:v>
                </c:pt>
                <c:pt idx="38">
                  <c:v>43847</c:v>
                </c:pt>
                <c:pt idx="39">
                  <c:v>43847</c:v>
                </c:pt>
                <c:pt idx="40">
                  <c:v>43848</c:v>
                </c:pt>
                <c:pt idx="41">
                  <c:v>43848</c:v>
                </c:pt>
                <c:pt idx="42">
                  <c:v>43849</c:v>
                </c:pt>
                <c:pt idx="43">
                  <c:v>43849</c:v>
                </c:pt>
                <c:pt idx="44">
                  <c:v>43850</c:v>
                </c:pt>
                <c:pt idx="45">
                  <c:v>43850</c:v>
                </c:pt>
                <c:pt idx="46">
                  <c:v>43851</c:v>
                </c:pt>
                <c:pt idx="47">
                  <c:v>43851</c:v>
                </c:pt>
                <c:pt idx="48">
                  <c:v>43852</c:v>
                </c:pt>
                <c:pt idx="49">
                  <c:v>43852</c:v>
                </c:pt>
                <c:pt idx="50">
                  <c:v>43853</c:v>
                </c:pt>
                <c:pt idx="51">
                  <c:v>43853</c:v>
                </c:pt>
                <c:pt idx="52">
                  <c:v>43854</c:v>
                </c:pt>
                <c:pt idx="53">
                  <c:v>43854</c:v>
                </c:pt>
                <c:pt idx="54">
                  <c:v>43855</c:v>
                </c:pt>
                <c:pt idx="55">
                  <c:v>43855</c:v>
                </c:pt>
                <c:pt idx="56">
                  <c:v>43856</c:v>
                </c:pt>
                <c:pt idx="57">
                  <c:v>43856</c:v>
                </c:pt>
                <c:pt idx="58">
                  <c:v>43857</c:v>
                </c:pt>
                <c:pt idx="59">
                  <c:v>43857</c:v>
                </c:pt>
                <c:pt idx="60">
                  <c:v>43858</c:v>
                </c:pt>
                <c:pt idx="61">
                  <c:v>43858</c:v>
                </c:pt>
                <c:pt idx="62">
                  <c:v>43859</c:v>
                </c:pt>
                <c:pt idx="63">
                  <c:v>43859</c:v>
                </c:pt>
                <c:pt idx="64">
                  <c:v>43860</c:v>
                </c:pt>
                <c:pt idx="65">
                  <c:v>43860</c:v>
                </c:pt>
                <c:pt idx="66">
                  <c:v>43861</c:v>
                </c:pt>
                <c:pt idx="67">
                  <c:v>43861</c:v>
                </c:pt>
                <c:pt idx="68">
                  <c:v>43862</c:v>
                </c:pt>
                <c:pt idx="69">
                  <c:v>43862</c:v>
                </c:pt>
                <c:pt idx="70">
                  <c:v>43863</c:v>
                </c:pt>
                <c:pt idx="71">
                  <c:v>43863</c:v>
                </c:pt>
                <c:pt idx="72">
                  <c:v>43864</c:v>
                </c:pt>
                <c:pt idx="73">
                  <c:v>43864</c:v>
                </c:pt>
                <c:pt idx="74">
                  <c:v>43865</c:v>
                </c:pt>
                <c:pt idx="75">
                  <c:v>43865</c:v>
                </c:pt>
                <c:pt idx="76">
                  <c:v>43866</c:v>
                </c:pt>
                <c:pt idx="77">
                  <c:v>43866</c:v>
                </c:pt>
                <c:pt idx="78">
                  <c:v>43867</c:v>
                </c:pt>
                <c:pt idx="79">
                  <c:v>43867</c:v>
                </c:pt>
                <c:pt idx="80">
                  <c:v>43868</c:v>
                </c:pt>
                <c:pt idx="81">
                  <c:v>43868</c:v>
                </c:pt>
                <c:pt idx="82">
                  <c:v>43869</c:v>
                </c:pt>
                <c:pt idx="83">
                  <c:v>43869</c:v>
                </c:pt>
                <c:pt idx="84">
                  <c:v>43870</c:v>
                </c:pt>
                <c:pt idx="85">
                  <c:v>43870</c:v>
                </c:pt>
                <c:pt idx="86">
                  <c:v>43871</c:v>
                </c:pt>
                <c:pt idx="87">
                  <c:v>43871</c:v>
                </c:pt>
                <c:pt idx="88">
                  <c:v>43872</c:v>
                </c:pt>
                <c:pt idx="89">
                  <c:v>43872</c:v>
                </c:pt>
                <c:pt idx="90">
                  <c:v>43873</c:v>
                </c:pt>
                <c:pt idx="91">
                  <c:v>43873</c:v>
                </c:pt>
                <c:pt idx="92">
                  <c:v>43874</c:v>
                </c:pt>
                <c:pt idx="93">
                  <c:v>43874</c:v>
                </c:pt>
                <c:pt idx="94">
                  <c:v>43875</c:v>
                </c:pt>
                <c:pt idx="95">
                  <c:v>43875</c:v>
                </c:pt>
                <c:pt idx="96">
                  <c:v>43876</c:v>
                </c:pt>
                <c:pt idx="97">
                  <c:v>43876</c:v>
                </c:pt>
                <c:pt idx="98">
                  <c:v>43877</c:v>
                </c:pt>
                <c:pt idx="99">
                  <c:v>43877</c:v>
                </c:pt>
                <c:pt idx="100">
                  <c:v>43878</c:v>
                </c:pt>
                <c:pt idx="101">
                  <c:v>43878</c:v>
                </c:pt>
                <c:pt idx="102">
                  <c:v>43879</c:v>
                </c:pt>
                <c:pt idx="103">
                  <c:v>43879</c:v>
                </c:pt>
                <c:pt idx="104">
                  <c:v>43880</c:v>
                </c:pt>
                <c:pt idx="105">
                  <c:v>43880</c:v>
                </c:pt>
                <c:pt idx="106">
                  <c:v>43881</c:v>
                </c:pt>
                <c:pt idx="107">
                  <c:v>43881</c:v>
                </c:pt>
                <c:pt idx="108">
                  <c:v>43882</c:v>
                </c:pt>
                <c:pt idx="109">
                  <c:v>43882</c:v>
                </c:pt>
                <c:pt idx="110">
                  <c:v>43883</c:v>
                </c:pt>
                <c:pt idx="111">
                  <c:v>43883</c:v>
                </c:pt>
                <c:pt idx="112">
                  <c:v>43884</c:v>
                </c:pt>
                <c:pt idx="113">
                  <c:v>43884</c:v>
                </c:pt>
                <c:pt idx="114">
                  <c:v>43885</c:v>
                </c:pt>
                <c:pt idx="115">
                  <c:v>43885</c:v>
                </c:pt>
                <c:pt idx="116">
                  <c:v>43886</c:v>
                </c:pt>
                <c:pt idx="117">
                  <c:v>43886</c:v>
                </c:pt>
                <c:pt idx="118">
                  <c:v>43887</c:v>
                </c:pt>
                <c:pt idx="119">
                  <c:v>43887</c:v>
                </c:pt>
                <c:pt idx="120">
                  <c:v>43888</c:v>
                </c:pt>
                <c:pt idx="121">
                  <c:v>43888</c:v>
                </c:pt>
                <c:pt idx="122">
                  <c:v>43889</c:v>
                </c:pt>
                <c:pt idx="123">
                  <c:v>43889</c:v>
                </c:pt>
                <c:pt idx="124">
                  <c:v>43890</c:v>
                </c:pt>
                <c:pt idx="125">
                  <c:v>43890</c:v>
                </c:pt>
                <c:pt idx="126">
                  <c:v>43891</c:v>
                </c:pt>
                <c:pt idx="127">
                  <c:v>43891</c:v>
                </c:pt>
                <c:pt idx="128">
                  <c:v>43892</c:v>
                </c:pt>
                <c:pt idx="129">
                  <c:v>43892</c:v>
                </c:pt>
                <c:pt idx="130">
                  <c:v>43893</c:v>
                </c:pt>
                <c:pt idx="131">
                  <c:v>43893</c:v>
                </c:pt>
                <c:pt idx="132">
                  <c:v>43894</c:v>
                </c:pt>
                <c:pt idx="133">
                  <c:v>43894</c:v>
                </c:pt>
                <c:pt idx="134">
                  <c:v>43895</c:v>
                </c:pt>
                <c:pt idx="135">
                  <c:v>43895</c:v>
                </c:pt>
                <c:pt idx="136">
                  <c:v>43896</c:v>
                </c:pt>
                <c:pt idx="137">
                  <c:v>43896</c:v>
                </c:pt>
                <c:pt idx="138">
                  <c:v>43897</c:v>
                </c:pt>
                <c:pt idx="139">
                  <c:v>43897</c:v>
                </c:pt>
                <c:pt idx="140">
                  <c:v>43898</c:v>
                </c:pt>
                <c:pt idx="141">
                  <c:v>43898</c:v>
                </c:pt>
                <c:pt idx="142">
                  <c:v>43899</c:v>
                </c:pt>
                <c:pt idx="143">
                  <c:v>43899</c:v>
                </c:pt>
                <c:pt idx="144">
                  <c:v>43900</c:v>
                </c:pt>
                <c:pt idx="145">
                  <c:v>43900</c:v>
                </c:pt>
                <c:pt idx="146">
                  <c:v>43901</c:v>
                </c:pt>
                <c:pt idx="147">
                  <c:v>43901</c:v>
                </c:pt>
                <c:pt idx="148">
                  <c:v>43902</c:v>
                </c:pt>
                <c:pt idx="149">
                  <c:v>43902</c:v>
                </c:pt>
                <c:pt idx="150">
                  <c:v>43903</c:v>
                </c:pt>
                <c:pt idx="151">
                  <c:v>43903</c:v>
                </c:pt>
                <c:pt idx="152">
                  <c:v>43904</c:v>
                </c:pt>
                <c:pt idx="153">
                  <c:v>43904</c:v>
                </c:pt>
                <c:pt idx="154">
                  <c:v>43905</c:v>
                </c:pt>
                <c:pt idx="155">
                  <c:v>43905</c:v>
                </c:pt>
                <c:pt idx="156">
                  <c:v>43906</c:v>
                </c:pt>
                <c:pt idx="157">
                  <c:v>43906</c:v>
                </c:pt>
                <c:pt idx="158">
                  <c:v>43907</c:v>
                </c:pt>
                <c:pt idx="159">
                  <c:v>43907</c:v>
                </c:pt>
                <c:pt idx="160">
                  <c:v>43908</c:v>
                </c:pt>
                <c:pt idx="161">
                  <c:v>43908</c:v>
                </c:pt>
                <c:pt idx="162">
                  <c:v>43909</c:v>
                </c:pt>
                <c:pt idx="163">
                  <c:v>43909</c:v>
                </c:pt>
                <c:pt idx="164">
                  <c:v>43910</c:v>
                </c:pt>
                <c:pt idx="165">
                  <c:v>43910</c:v>
                </c:pt>
                <c:pt idx="166">
                  <c:v>43911</c:v>
                </c:pt>
                <c:pt idx="167">
                  <c:v>43911</c:v>
                </c:pt>
                <c:pt idx="168">
                  <c:v>43912</c:v>
                </c:pt>
                <c:pt idx="169">
                  <c:v>43912</c:v>
                </c:pt>
                <c:pt idx="170">
                  <c:v>43913</c:v>
                </c:pt>
                <c:pt idx="171">
                  <c:v>43913</c:v>
                </c:pt>
                <c:pt idx="172">
                  <c:v>43914</c:v>
                </c:pt>
                <c:pt idx="173">
                  <c:v>43914</c:v>
                </c:pt>
                <c:pt idx="174">
                  <c:v>43915</c:v>
                </c:pt>
                <c:pt idx="175">
                  <c:v>43915</c:v>
                </c:pt>
                <c:pt idx="176">
                  <c:v>43916</c:v>
                </c:pt>
                <c:pt idx="177">
                  <c:v>43916</c:v>
                </c:pt>
                <c:pt idx="178">
                  <c:v>43917</c:v>
                </c:pt>
                <c:pt idx="179">
                  <c:v>43917</c:v>
                </c:pt>
                <c:pt idx="180">
                  <c:v>43918</c:v>
                </c:pt>
                <c:pt idx="181">
                  <c:v>43918</c:v>
                </c:pt>
                <c:pt idx="182">
                  <c:v>43919</c:v>
                </c:pt>
                <c:pt idx="183">
                  <c:v>43919</c:v>
                </c:pt>
                <c:pt idx="184">
                  <c:v>43920</c:v>
                </c:pt>
                <c:pt idx="185">
                  <c:v>43920</c:v>
                </c:pt>
                <c:pt idx="186">
                  <c:v>43921</c:v>
                </c:pt>
                <c:pt idx="187">
                  <c:v>43921</c:v>
                </c:pt>
                <c:pt idx="188">
                  <c:v>43922</c:v>
                </c:pt>
                <c:pt idx="189">
                  <c:v>43922</c:v>
                </c:pt>
                <c:pt idx="190">
                  <c:v>43923</c:v>
                </c:pt>
                <c:pt idx="191">
                  <c:v>43923</c:v>
                </c:pt>
                <c:pt idx="192">
                  <c:v>43924</c:v>
                </c:pt>
                <c:pt idx="193">
                  <c:v>43924</c:v>
                </c:pt>
                <c:pt idx="194">
                  <c:v>43925</c:v>
                </c:pt>
                <c:pt idx="195">
                  <c:v>43925</c:v>
                </c:pt>
                <c:pt idx="196">
                  <c:v>43926</c:v>
                </c:pt>
                <c:pt idx="197">
                  <c:v>43926</c:v>
                </c:pt>
                <c:pt idx="198">
                  <c:v>43927</c:v>
                </c:pt>
                <c:pt idx="199">
                  <c:v>43927</c:v>
                </c:pt>
                <c:pt idx="200">
                  <c:v>43928</c:v>
                </c:pt>
                <c:pt idx="201">
                  <c:v>43928</c:v>
                </c:pt>
                <c:pt idx="202">
                  <c:v>43929</c:v>
                </c:pt>
                <c:pt idx="203">
                  <c:v>43929</c:v>
                </c:pt>
                <c:pt idx="204">
                  <c:v>43930</c:v>
                </c:pt>
                <c:pt idx="205">
                  <c:v>43930</c:v>
                </c:pt>
                <c:pt idx="206">
                  <c:v>43931</c:v>
                </c:pt>
                <c:pt idx="207">
                  <c:v>43931</c:v>
                </c:pt>
                <c:pt idx="208">
                  <c:v>43932</c:v>
                </c:pt>
                <c:pt idx="209">
                  <c:v>43932</c:v>
                </c:pt>
                <c:pt idx="210">
                  <c:v>43933</c:v>
                </c:pt>
                <c:pt idx="211">
                  <c:v>43933</c:v>
                </c:pt>
                <c:pt idx="212">
                  <c:v>43934</c:v>
                </c:pt>
                <c:pt idx="213">
                  <c:v>43934</c:v>
                </c:pt>
                <c:pt idx="214">
                  <c:v>43935</c:v>
                </c:pt>
                <c:pt idx="215">
                  <c:v>43935</c:v>
                </c:pt>
                <c:pt idx="216">
                  <c:v>43936</c:v>
                </c:pt>
                <c:pt idx="217">
                  <c:v>43936</c:v>
                </c:pt>
                <c:pt idx="218">
                  <c:v>43937</c:v>
                </c:pt>
                <c:pt idx="219">
                  <c:v>43937</c:v>
                </c:pt>
                <c:pt idx="220">
                  <c:v>43938</c:v>
                </c:pt>
                <c:pt idx="221">
                  <c:v>43938</c:v>
                </c:pt>
                <c:pt idx="222">
                  <c:v>43939</c:v>
                </c:pt>
                <c:pt idx="223">
                  <c:v>43939</c:v>
                </c:pt>
                <c:pt idx="224">
                  <c:v>43940</c:v>
                </c:pt>
                <c:pt idx="225">
                  <c:v>43940</c:v>
                </c:pt>
                <c:pt idx="226">
                  <c:v>43941</c:v>
                </c:pt>
                <c:pt idx="227">
                  <c:v>43941</c:v>
                </c:pt>
                <c:pt idx="228">
                  <c:v>43942</c:v>
                </c:pt>
                <c:pt idx="229">
                  <c:v>43942</c:v>
                </c:pt>
                <c:pt idx="230">
                  <c:v>43943</c:v>
                </c:pt>
                <c:pt idx="231">
                  <c:v>43943</c:v>
                </c:pt>
                <c:pt idx="232">
                  <c:v>43944</c:v>
                </c:pt>
                <c:pt idx="233">
                  <c:v>43944</c:v>
                </c:pt>
                <c:pt idx="234">
                  <c:v>43945</c:v>
                </c:pt>
                <c:pt idx="235">
                  <c:v>43945</c:v>
                </c:pt>
                <c:pt idx="236">
                  <c:v>43946</c:v>
                </c:pt>
                <c:pt idx="237">
                  <c:v>43946</c:v>
                </c:pt>
                <c:pt idx="238">
                  <c:v>43947</c:v>
                </c:pt>
                <c:pt idx="239">
                  <c:v>43947</c:v>
                </c:pt>
                <c:pt idx="240">
                  <c:v>43948</c:v>
                </c:pt>
                <c:pt idx="241">
                  <c:v>43948</c:v>
                </c:pt>
                <c:pt idx="242">
                  <c:v>43949</c:v>
                </c:pt>
                <c:pt idx="243">
                  <c:v>43949</c:v>
                </c:pt>
                <c:pt idx="244">
                  <c:v>43950</c:v>
                </c:pt>
                <c:pt idx="245">
                  <c:v>43950</c:v>
                </c:pt>
                <c:pt idx="246">
                  <c:v>43951</c:v>
                </c:pt>
                <c:pt idx="247">
                  <c:v>43951</c:v>
                </c:pt>
                <c:pt idx="248">
                  <c:v>43952</c:v>
                </c:pt>
                <c:pt idx="249">
                  <c:v>43952</c:v>
                </c:pt>
                <c:pt idx="250">
                  <c:v>43953</c:v>
                </c:pt>
                <c:pt idx="251">
                  <c:v>43953</c:v>
                </c:pt>
                <c:pt idx="252">
                  <c:v>43954</c:v>
                </c:pt>
                <c:pt idx="253">
                  <c:v>43954</c:v>
                </c:pt>
                <c:pt idx="254">
                  <c:v>43955</c:v>
                </c:pt>
                <c:pt idx="255">
                  <c:v>43955</c:v>
                </c:pt>
                <c:pt idx="256">
                  <c:v>43956</c:v>
                </c:pt>
                <c:pt idx="257">
                  <c:v>43956</c:v>
                </c:pt>
                <c:pt idx="258">
                  <c:v>43957</c:v>
                </c:pt>
                <c:pt idx="259">
                  <c:v>43957</c:v>
                </c:pt>
                <c:pt idx="260">
                  <c:v>43958</c:v>
                </c:pt>
                <c:pt idx="261">
                  <c:v>43958</c:v>
                </c:pt>
                <c:pt idx="262">
                  <c:v>43959</c:v>
                </c:pt>
                <c:pt idx="263">
                  <c:v>43959</c:v>
                </c:pt>
                <c:pt idx="264">
                  <c:v>43960</c:v>
                </c:pt>
                <c:pt idx="265">
                  <c:v>43960</c:v>
                </c:pt>
                <c:pt idx="266">
                  <c:v>43961</c:v>
                </c:pt>
                <c:pt idx="267">
                  <c:v>43961</c:v>
                </c:pt>
                <c:pt idx="268">
                  <c:v>43962</c:v>
                </c:pt>
                <c:pt idx="269">
                  <c:v>43962</c:v>
                </c:pt>
                <c:pt idx="270">
                  <c:v>43963</c:v>
                </c:pt>
                <c:pt idx="271">
                  <c:v>43963</c:v>
                </c:pt>
                <c:pt idx="272">
                  <c:v>43964</c:v>
                </c:pt>
                <c:pt idx="273">
                  <c:v>43964</c:v>
                </c:pt>
                <c:pt idx="274">
                  <c:v>43965</c:v>
                </c:pt>
                <c:pt idx="275">
                  <c:v>43965</c:v>
                </c:pt>
                <c:pt idx="276">
                  <c:v>43966</c:v>
                </c:pt>
                <c:pt idx="277">
                  <c:v>43966</c:v>
                </c:pt>
                <c:pt idx="278">
                  <c:v>43967</c:v>
                </c:pt>
                <c:pt idx="279">
                  <c:v>43967</c:v>
                </c:pt>
                <c:pt idx="280">
                  <c:v>43968</c:v>
                </c:pt>
                <c:pt idx="281">
                  <c:v>43968</c:v>
                </c:pt>
                <c:pt idx="282">
                  <c:v>43969</c:v>
                </c:pt>
                <c:pt idx="283">
                  <c:v>43969</c:v>
                </c:pt>
                <c:pt idx="284">
                  <c:v>43970</c:v>
                </c:pt>
                <c:pt idx="285">
                  <c:v>43970</c:v>
                </c:pt>
                <c:pt idx="286">
                  <c:v>43971</c:v>
                </c:pt>
                <c:pt idx="287">
                  <c:v>43971</c:v>
                </c:pt>
                <c:pt idx="288">
                  <c:v>43972</c:v>
                </c:pt>
                <c:pt idx="289">
                  <c:v>43972</c:v>
                </c:pt>
                <c:pt idx="290">
                  <c:v>43973</c:v>
                </c:pt>
                <c:pt idx="291">
                  <c:v>43973</c:v>
                </c:pt>
                <c:pt idx="292">
                  <c:v>43974</c:v>
                </c:pt>
                <c:pt idx="293">
                  <c:v>43974</c:v>
                </c:pt>
                <c:pt idx="294">
                  <c:v>43975</c:v>
                </c:pt>
                <c:pt idx="295">
                  <c:v>43975</c:v>
                </c:pt>
                <c:pt idx="296">
                  <c:v>43976</c:v>
                </c:pt>
                <c:pt idx="297">
                  <c:v>43976</c:v>
                </c:pt>
                <c:pt idx="298">
                  <c:v>43977</c:v>
                </c:pt>
                <c:pt idx="299">
                  <c:v>43977</c:v>
                </c:pt>
                <c:pt idx="300">
                  <c:v>43978</c:v>
                </c:pt>
                <c:pt idx="301">
                  <c:v>43978</c:v>
                </c:pt>
                <c:pt idx="302">
                  <c:v>43979</c:v>
                </c:pt>
                <c:pt idx="303">
                  <c:v>43979</c:v>
                </c:pt>
                <c:pt idx="304">
                  <c:v>43980</c:v>
                </c:pt>
                <c:pt idx="305">
                  <c:v>43980</c:v>
                </c:pt>
                <c:pt idx="306">
                  <c:v>43981</c:v>
                </c:pt>
                <c:pt idx="307">
                  <c:v>43981</c:v>
                </c:pt>
                <c:pt idx="308">
                  <c:v>43982</c:v>
                </c:pt>
                <c:pt idx="309">
                  <c:v>43982</c:v>
                </c:pt>
                <c:pt idx="310">
                  <c:v>43983</c:v>
                </c:pt>
                <c:pt idx="311">
                  <c:v>43983</c:v>
                </c:pt>
                <c:pt idx="312">
                  <c:v>43984</c:v>
                </c:pt>
                <c:pt idx="313">
                  <c:v>43984</c:v>
                </c:pt>
                <c:pt idx="314">
                  <c:v>43985</c:v>
                </c:pt>
                <c:pt idx="315">
                  <c:v>43985</c:v>
                </c:pt>
                <c:pt idx="316">
                  <c:v>43986</c:v>
                </c:pt>
                <c:pt idx="317">
                  <c:v>43986</c:v>
                </c:pt>
                <c:pt idx="318">
                  <c:v>43987</c:v>
                </c:pt>
                <c:pt idx="319">
                  <c:v>43987</c:v>
                </c:pt>
                <c:pt idx="320">
                  <c:v>43988</c:v>
                </c:pt>
                <c:pt idx="321">
                  <c:v>43988</c:v>
                </c:pt>
                <c:pt idx="322">
                  <c:v>43989</c:v>
                </c:pt>
                <c:pt idx="323">
                  <c:v>43989</c:v>
                </c:pt>
                <c:pt idx="324">
                  <c:v>43990</c:v>
                </c:pt>
                <c:pt idx="325">
                  <c:v>43990</c:v>
                </c:pt>
                <c:pt idx="326">
                  <c:v>43991</c:v>
                </c:pt>
                <c:pt idx="327">
                  <c:v>43991</c:v>
                </c:pt>
                <c:pt idx="328">
                  <c:v>43992</c:v>
                </c:pt>
                <c:pt idx="329">
                  <c:v>43992</c:v>
                </c:pt>
                <c:pt idx="330">
                  <c:v>43993</c:v>
                </c:pt>
                <c:pt idx="331">
                  <c:v>43993</c:v>
                </c:pt>
                <c:pt idx="332">
                  <c:v>43994</c:v>
                </c:pt>
                <c:pt idx="333">
                  <c:v>43994</c:v>
                </c:pt>
                <c:pt idx="334">
                  <c:v>43995</c:v>
                </c:pt>
                <c:pt idx="335">
                  <c:v>43995</c:v>
                </c:pt>
                <c:pt idx="336">
                  <c:v>43996</c:v>
                </c:pt>
                <c:pt idx="337">
                  <c:v>43996</c:v>
                </c:pt>
                <c:pt idx="338">
                  <c:v>43997</c:v>
                </c:pt>
                <c:pt idx="339">
                  <c:v>43997</c:v>
                </c:pt>
                <c:pt idx="340">
                  <c:v>43998</c:v>
                </c:pt>
                <c:pt idx="341">
                  <c:v>43998</c:v>
                </c:pt>
                <c:pt idx="342">
                  <c:v>43999</c:v>
                </c:pt>
                <c:pt idx="343">
                  <c:v>43999</c:v>
                </c:pt>
                <c:pt idx="344">
                  <c:v>44000</c:v>
                </c:pt>
                <c:pt idx="345">
                  <c:v>44000</c:v>
                </c:pt>
                <c:pt idx="346">
                  <c:v>44001</c:v>
                </c:pt>
                <c:pt idx="347">
                  <c:v>44001</c:v>
                </c:pt>
                <c:pt idx="348">
                  <c:v>44002</c:v>
                </c:pt>
                <c:pt idx="349">
                  <c:v>44002</c:v>
                </c:pt>
                <c:pt idx="350">
                  <c:v>44003</c:v>
                </c:pt>
                <c:pt idx="351">
                  <c:v>44003</c:v>
                </c:pt>
                <c:pt idx="352">
                  <c:v>44004</c:v>
                </c:pt>
                <c:pt idx="353">
                  <c:v>44004</c:v>
                </c:pt>
                <c:pt idx="354">
                  <c:v>44005</c:v>
                </c:pt>
                <c:pt idx="355">
                  <c:v>44005</c:v>
                </c:pt>
                <c:pt idx="356">
                  <c:v>44006</c:v>
                </c:pt>
                <c:pt idx="357">
                  <c:v>44006</c:v>
                </c:pt>
                <c:pt idx="358">
                  <c:v>44007</c:v>
                </c:pt>
                <c:pt idx="359">
                  <c:v>44007</c:v>
                </c:pt>
                <c:pt idx="360">
                  <c:v>44008</c:v>
                </c:pt>
                <c:pt idx="361">
                  <c:v>44008</c:v>
                </c:pt>
                <c:pt idx="362">
                  <c:v>44009</c:v>
                </c:pt>
                <c:pt idx="363">
                  <c:v>44009</c:v>
                </c:pt>
                <c:pt idx="364">
                  <c:v>44010</c:v>
                </c:pt>
                <c:pt idx="365">
                  <c:v>44010</c:v>
                </c:pt>
                <c:pt idx="366">
                  <c:v>44011</c:v>
                </c:pt>
                <c:pt idx="367">
                  <c:v>44011</c:v>
                </c:pt>
                <c:pt idx="368">
                  <c:v>44012</c:v>
                </c:pt>
                <c:pt idx="369">
                  <c:v>44012</c:v>
                </c:pt>
                <c:pt idx="370">
                  <c:v>44013</c:v>
                </c:pt>
                <c:pt idx="371">
                  <c:v>44013</c:v>
                </c:pt>
                <c:pt idx="372">
                  <c:v>44014</c:v>
                </c:pt>
                <c:pt idx="373">
                  <c:v>44014</c:v>
                </c:pt>
                <c:pt idx="374">
                  <c:v>44015</c:v>
                </c:pt>
                <c:pt idx="375">
                  <c:v>44015</c:v>
                </c:pt>
                <c:pt idx="376">
                  <c:v>44016</c:v>
                </c:pt>
                <c:pt idx="377">
                  <c:v>44016</c:v>
                </c:pt>
                <c:pt idx="378">
                  <c:v>44017</c:v>
                </c:pt>
                <c:pt idx="379">
                  <c:v>44017</c:v>
                </c:pt>
                <c:pt idx="380">
                  <c:v>44018</c:v>
                </c:pt>
                <c:pt idx="381">
                  <c:v>44018</c:v>
                </c:pt>
                <c:pt idx="382">
                  <c:v>44019</c:v>
                </c:pt>
                <c:pt idx="383">
                  <c:v>44019</c:v>
                </c:pt>
                <c:pt idx="384">
                  <c:v>44020</c:v>
                </c:pt>
                <c:pt idx="385">
                  <c:v>44020</c:v>
                </c:pt>
                <c:pt idx="386">
                  <c:v>44021</c:v>
                </c:pt>
                <c:pt idx="387">
                  <c:v>44021</c:v>
                </c:pt>
                <c:pt idx="388">
                  <c:v>44022</c:v>
                </c:pt>
                <c:pt idx="389">
                  <c:v>44022</c:v>
                </c:pt>
                <c:pt idx="390">
                  <c:v>44023</c:v>
                </c:pt>
                <c:pt idx="391">
                  <c:v>44023</c:v>
                </c:pt>
                <c:pt idx="392">
                  <c:v>44024</c:v>
                </c:pt>
                <c:pt idx="393">
                  <c:v>44024</c:v>
                </c:pt>
                <c:pt idx="394">
                  <c:v>44025</c:v>
                </c:pt>
                <c:pt idx="395">
                  <c:v>44025</c:v>
                </c:pt>
                <c:pt idx="396">
                  <c:v>44026</c:v>
                </c:pt>
                <c:pt idx="397">
                  <c:v>44026</c:v>
                </c:pt>
                <c:pt idx="398">
                  <c:v>44027</c:v>
                </c:pt>
                <c:pt idx="399">
                  <c:v>44027</c:v>
                </c:pt>
                <c:pt idx="400">
                  <c:v>44028</c:v>
                </c:pt>
                <c:pt idx="401">
                  <c:v>44028</c:v>
                </c:pt>
                <c:pt idx="402">
                  <c:v>44029</c:v>
                </c:pt>
                <c:pt idx="403">
                  <c:v>44029</c:v>
                </c:pt>
                <c:pt idx="404">
                  <c:v>44030</c:v>
                </c:pt>
                <c:pt idx="405">
                  <c:v>44030</c:v>
                </c:pt>
                <c:pt idx="406">
                  <c:v>44031</c:v>
                </c:pt>
                <c:pt idx="407">
                  <c:v>44031</c:v>
                </c:pt>
                <c:pt idx="408">
                  <c:v>44032</c:v>
                </c:pt>
                <c:pt idx="409">
                  <c:v>44032</c:v>
                </c:pt>
                <c:pt idx="410">
                  <c:v>44033</c:v>
                </c:pt>
                <c:pt idx="411">
                  <c:v>44033</c:v>
                </c:pt>
                <c:pt idx="412">
                  <c:v>44034</c:v>
                </c:pt>
                <c:pt idx="413">
                  <c:v>44034</c:v>
                </c:pt>
                <c:pt idx="414">
                  <c:v>44035</c:v>
                </c:pt>
                <c:pt idx="415">
                  <c:v>44035</c:v>
                </c:pt>
                <c:pt idx="416">
                  <c:v>44036</c:v>
                </c:pt>
                <c:pt idx="417">
                  <c:v>44036</c:v>
                </c:pt>
                <c:pt idx="418">
                  <c:v>44037</c:v>
                </c:pt>
                <c:pt idx="419">
                  <c:v>44037</c:v>
                </c:pt>
                <c:pt idx="420">
                  <c:v>44038</c:v>
                </c:pt>
                <c:pt idx="421">
                  <c:v>44038</c:v>
                </c:pt>
                <c:pt idx="422">
                  <c:v>44039</c:v>
                </c:pt>
                <c:pt idx="423">
                  <c:v>44039</c:v>
                </c:pt>
                <c:pt idx="424">
                  <c:v>44040</c:v>
                </c:pt>
                <c:pt idx="425">
                  <c:v>44040</c:v>
                </c:pt>
                <c:pt idx="426">
                  <c:v>44041</c:v>
                </c:pt>
                <c:pt idx="427">
                  <c:v>44041</c:v>
                </c:pt>
                <c:pt idx="428">
                  <c:v>44042</c:v>
                </c:pt>
                <c:pt idx="429">
                  <c:v>44042</c:v>
                </c:pt>
                <c:pt idx="430">
                  <c:v>44043</c:v>
                </c:pt>
                <c:pt idx="431">
                  <c:v>44043</c:v>
                </c:pt>
                <c:pt idx="432">
                  <c:v>44044</c:v>
                </c:pt>
                <c:pt idx="433">
                  <c:v>44044</c:v>
                </c:pt>
                <c:pt idx="434">
                  <c:v>44045</c:v>
                </c:pt>
                <c:pt idx="435">
                  <c:v>44045</c:v>
                </c:pt>
                <c:pt idx="436">
                  <c:v>44046</c:v>
                </c:pt>
                <c:pt idx="437">
                  <c:v>44046</c:v>
                </c:pt>
                <c:pt idx="438">
                  <c:v>44047</c:v>
                </c:pt>
                <c:pt idx="439">
                  <c:v>44047</c:v>
                </c:pt>
                <c:pt idx="440">
                  <c:v>44048</c:v>
                </c:pt>
                <c:pt idx="441">
                  <c:v>44048</c:v>
                </c:pt>
                <c:pt idx="442">
                  <c:v>44049</c:v>
                </c:pt>
                <c:pt idx="443">
                  <c:v>44049</c:v>
                </c:pt>
                <c:pt idx="444">
                  <c:v>44050</c:v>
                </c:pt>
                <c:pt idx="445">
                  <c:v>44050</c:v>
                </c:pt>
                <c:pt idx="446">
                  <c:v>44051</c:v>
                </c:pt>
                <c:pt idx="447">
                  <c:v>44051</c:v>
                </c:pt>
                <c:pt idx="448">
                  <c:v>44052</c:v>
                </c:pt>
                <c:pt idx="449">
                  <c:v>44052</c:v>
                </c:pt>
                <c:pt idx="450">
                  <c:v>44053</c:v>
                </c:pt>
                <c:pt idx="451">
                  <c:v>44053</c:v>
                </c:pt>
                <c:pt idx="452">
                  <c:v>44054</c:v>
                </c:pt>
                <c:pt idx="453">
                  <c:v>44054</c:v>
                </c:pt>
                <c:pt idx="454">
                  <c:v>44055</c:v>
                </c:pt>
                <c:pt idx="455">
                  <c:v>44055</c:v>
                </c:pt>
                <c:pt idx="456">
                  <c:v>44056</c:v>
                </c:pt>
                <c:pt idx="457">
                  <c:v>44056</c:v>
                </c:pt>
                <c:pt idx="458">
                  <c:v>44057</c:v>
                </c:pt>
                <c:pt idx="459">
                  <c:v>44057</c:v>
                </c:pt>
                <c:pt idx="460">
                  <c:v>44058</c:v>
                </c:pt>
                <c:pt idx="461">
                  <c:v>44058</c:v>
                </c:pt>
                <c:pt idx="462">
                  <c:v>44059</c:v>
                </c:pt>
                <c:pt idx="463">
                  <c:v>44059</c:v>
                </c:pt>
                <c:pt idx="464">
                  <c:v>44060</c:v>
                </c:pt>
                <c:pt idx="465">
                  <c:v>44060</c:v>
                </c:pt>
                <c:pt idx="466">
                  <c:v>44061</c:v>
                </c:pt>
                <c:pt idx="467">
                  <c:v>44061</c:v>
                </c:pt>
                <c:pt idx="468">
                  <c:v>44062</c:v>
                </c:pt>
                <c:pt idx="469">
                  <c:v>44062</c:v>
                </c:pt>
                <c:pt idx="470">
                  <c:v>44063</c:v>
                </c:pt>
                <c:pt idx="471">
                  <c:v>44063</c:v>
                </c:pt>
                <c:pt idx="472">
                  <c:v>44064</c:v>
                </c:pt>
                <c:pt idx="473">
                  <c:v>44064</c:v>
                </c:pt>
                <c:pt idx="474">
                  <c:v>44065</c:v>
                </c:pt>
                <c:pt idx="475">
                  <c:v>44065</c:v>
                </c:pt>
                <c:pt idx="476">
                  <c:v>44066</c:v>
                </c:pt>
                <c:pt idx="477">
                  <c:v>44066</c:v>
                </c:pt>
                <c:pt idx="478">
                  <c:v>44067</c:v>
                </c:pt>
                <c:pt idx="479">
                  <c:v>44067</c:v>
                </c:pt>
                <c:pt idx="480">
                  <c:v>44068</c:v>
                </c:pt>
                <c:pt idx="481">
                  <c:v>44068</c:v>
                </c:pt>
                <c:pt idx="482">
                  <c:v>44069</c:v>
                </c:pt>
                <c:pt idx="483">
                  <c:v>44069</c:v>
                </c:pt>
                <c:pt idx="484">
                  <c:v>44070</c:v>
                </c:pt>
                <c:pt idx="485">
                  <c:v>44070</c:v>
                </c:pt>
                <c:pt idx="486">
                  <c:v>44071</c:v>
                </c:pt>
                <c:pt idx="487">
                  <c:v>44071</c:v>
                </c:pt>
                <c:pt idx="488">
                  <c:v>44072</c:v>
                </c:pt>
                <c:pt idx="489">
                  <c:v>44072</c:v>
                </c:pt>
                <c:pt idx="490">
                  <c:v>44073</c:v>
                </c:pt>
                <c:pt idx="491">
                  <c:v>44073</c:v>
                </c:pt>
                <c:pt idx="492">
                  <c:v>44074</c:v>
                </c:pt>
                <c:pt idx="493">
                  <c:v>44074</c:v>
                </c:pt>
                <c:pt idx="494">
                  <c:v>44075</c:v>
                </c:pt>
                <c:pt idx="495">
                  <c:v>44075</c:v>
                </c:pt>
                <c:pt idx="496">
                  <c:v>44076</c:v>
                </c:pt>
                <c:pt idx="497">
                  <c:v>44076</c:v>
                </c:pt>
                <c:pt idx="498">
                  <c:v>44077</c:v>
                </c:pt>
                <c:pt idx="499">
                  <c:v>44077</c:v>
                </c:pt>
                <c:pt idx="500">
                  <c:v>44078</c:v>
                </c:pt>
                <c:pt idx="501">
                  <c:v>44078</c:v>
                </c:pt>
                <c:pt idx="502">
                  <c:v>44079</c:v>
                </c:pt>
                <c:pt idx="503">
                  <c:v>44079</c:v>
                </c:pt>
                <c:pt idx="504">
                  <c:v>44080</c:v>
                </c:pt>
                <c:pt idx="505">
                  <c:v>44080</c:v>
                </c:pt>
                <c:pt idx="506">
                  <c:v>44081</c:v>
                </c:pt>
                <c:pt idx="507">
                  <c:v>44081</c:v>
                </c:pt>
                <c:pt idx="508">
                  <c:v>44082</c:v>
                </c:pt>
                <c:pt idx="509">
                  <c:v>44082</c:v>
                </c:pt>
                <c:pt idx="510">
                  <c:v>44083</c:v>
                </c:pt>
                <c:pt idx="511">
                  <c:v>44083</c:v>
                </c:pt>
                <c:pt idx="512">
                  <c:v>44084</c:v>
                </c:pt>
                <c:pt idx="513">
                  <c:v>44084</c:v>
                </c:pt>
                <c:pt idx="514">
                  <c:v>44085</c:v>
                </c:pt>
                <c:pt idx="515">
                  <c:v>44085</c:v>
                </c:pt>
                <c:pt idx="516">
                  <c:v>44086</c:v>
                </c:pt>
                <c:pt idx="517">
                  <c:v>44086</c:v>
                </c:pt>
                <c:pt idx="518">
                  <c:v>44087</c:v>
                </c:pt>
                <c:pt idx="519">
                  <c:v>44087</c:v>
                </c:pt>
                <c:pt idx="520">
                  <c:v>44088</c:v>
                </c:pt>
                <c:pt idx="521">
                  <c:v>44088</c:v>
                </c:pt>
                <c:pt idx="522">
                  <c:v>44089</c:v>
                </c:pt>
                <c:pt idx="523">
                  <c:v>44089</c:v>
                </c:pt>
                <c:pt idx="524">
                  <c:v>44090</c:v>
                </c:pt>
                <c:pt idx="525">
                  <c:v>44090</c:v>
                </c:pt>
                <c:pt idx="526">
                  <c:v>44091</c:v>
                </c:pt>
                <c:pt idx="527">
                  <c:v>44091</c:v>
                </c:pt>
                <c:pt idx="528">
                  <c:v>44092</c:v>
                </c:pt>
                <c:pt idx="529">
                  <c:v>44092</c:v>
                </c:pt>
                <c:pt idx="530">
                  <c:v>44093</c:v>
                </c:pt>
                <c:pt idx="531">
                  <c:v>44093</c:v>
                </c:pt>
                <c:pt idx="532">
                  <c:v>44094</c:v>
                </c:pt>
                <c:pt idx="533">
                  <c:v>44094</c:v>
                </c:pt>
                <c:pt idx="534">
                  <c:v>44095</c:v>
                </c:pt>
                <c:pt idx="535">
                  <c:v>44095</c:v>
                </c:pt>
                <c:pt idx="536">
                  <c:v>44096</c:v>
                </c:pt>
                <c:pt idx="537">
                  <c:v>44096</c:v>
                </c:pt>
                <c:pt idx="538">
                  <c:v>44097</c:v>
                </c:pt>
                <c:pt idx="539">
                  <c:v>44097</c:v>
                </c:pt>
                <c:pt idx="540">
                  <c:v>44098</c:v>
                </c:pt>
                <c:pt idx="541">
                  <c:v>44098</c:v>
                </c:pt>
                <c:pt idx="542">
                  <c:v>44099</c:v>
                </c:pt>
                <c:pt idx="543">
                  <c:v>44099</c:v>
                </c:pt>
                <c:pt idx="544">
                  <c:v>44100</c:v>
                </c:pt>
                <c:pt idx="545">
                  <c:v>44100</c:v>
                </c:pt>
                <c:pt idx="546">
                  <c:v>44101</c:v>
                </c:pt>
                <c:pt idx="547">
                  <c:v>44101</c:v>
                </c:pt>
                <c:pt idx="548">
                  <c:v>44102</c:v>
                </c:pt>
                <c:pt idx="549">
                  <c:v>44102</c:v>
                </c:pt>
                <c:pt idx="550">
                  <c:v>44103</c:v>
                </c:pt>
                <c:pt idx="551">
                  <c:v>44103</c:v>
                </c:pt>
                <c:pt idx="552">
                  <c:v>44104</c:v>
                </c:pt>
                <c:pt idx="553">
                  <c:v>44104</c:v>
                </c:pt>
                <c:pt idx="554">
                  <c:v>44105</c:v>
                </c:pt>
                <c:pt idx="555">
                  <c:v>44105</c:v>
                </c:pt>
                <c:pt idx="556">
                  <c:v>44106</c:v>
                </c:pt>
                <c:pt idx="557">
                  <c:v>44106</c:v>
                </c:pt>
                <c:pt idx="558">
                  <c:v>44107</c:v>
                </c:pt>
                <c:pt idx="559">
                  <c:v>44107</c:v>
                </c:pt>
                <c:pt idx="560">
                  <c:v>44108</c:v>
                </c:pt>
                <c:pt idx="561">
                  <c:v>44108</c:v>
                </c:pt>
                <c:pt idx="562">
                  <c:v>44109</c:v>
                </c:pt>
                <c:pt idx="563">
                  <c:v>44109</c:v>
                </c:pt>
                <c:pt idx="564">
                  <c:v>44110</c:v>
                </c:pt>
                <c:pt idx="565">
                  <c:v>44110</c:v>
                </c:pt>
                <c:pt idx="566">
                  <c:v>44111</c:v>
                </c:pt>
                <c:pt idx="567">
                  <c:v>44111</c:v>
                </c:pt>
                <c:pt idx="568">
                  <c:v>44112</c:v>
                </c:pt>
                <c:pt idx="569">
                  <c:v>44112</c:v>
                </c:pt>
                <c:pt idx="570">
                  <c:v>44113</c:v>
                </c:pt>
                <c:pt idx="571">
                  <c:v>44113</c:v>
                </c:pt>
                <c:pt idx="572">
                  <c:v>44114</c:v>
                </c:pt>
                <c:pt idx="573">
                  <c:v>44114</c:v>
                </c:pt>
                <c:pt idx="574">
                  <c:v>44115</c:v>
                </c:pt>
                <c:pt idx="575">
                  <c:v>44115</c:v>
                </c:pt>
                <c:pt idx="576">
                  <c:v>44116</c:v>
                </c:pt>
                <c:pt idx="577">
                  <c:v>44116</c:v>
                </c:pt>
                <c:pt idx="578">
                  <c:v>44117</c:v>
                </c:pt>
                <c:pt idx="579">
                  <c:v>44117</c:v>
                </c:pt>
                <c:pt idx="580">
                  <c:v>44118</c:v>
                </c:pt>
                <c:pt idx="581">
                  <c:v>44118</c:v>
                </c:pt>
                <c:pt idx="582">
                  <c:v>44119</c:v>
                </c:pt>
                <c:pt idx="583">
                  <c:v>44119</c:v>
                </c:pt>
                <c:pt idx="584">
                  <c:v>44120</c:v>
                </c:pt>
                <c:pt idx="585">
                  <c:v>44120</c:v>
                </c:pt>
                <c:pt idx="586">
                  <c:v>44121</c:v>
                </c:pt>
                <c:pt idx="587">
                  <c:v>44121</c:v>
                </c:pt>
                <c:pt idx="588">
                  <c:v>44122</c:v>
                </c:pt>
                <c:pt idx="589">
                  <c:v>44122</c:v>
                </c:pt>
                <c:pt idx="590">
                  <c:v>44123</c:v>
                </c:pt>
                <c:pt idx="591">
                  <c:v>44123</c:v>
                </c:pt>
                <c:pt idx="592">
                  <c:v>44124</c:v>
                </c:pt>
                <c:pt idx="593">
                  <c:v>44124</c:v>
                </c:pt>
                <c:pt idx="594">
                  <c:v>44125</c:v>
                </c:pt>
                <c:pt idx="595">
                  <c:v>44125</c:v>
                </c:pt>
                <c:pt idx="596">
                  <c:v>44126</c:v>
                </c:pt>
                <c:pt idx="597">
                  <c:v>44126</c:v>
                </c:pt>
                <c:pt idx="598">
                  <c:v>44127</c:v>
                </c:pt>
                <c:pt idx="599">
                  <c:v>44127</c:v>
                </c:pt>
                <c:pt idx="600">
                  <c:v>44128</c:v>
                </c:pt>
                <c:pt idx="601">
                  <c:v>44128</c:v>
                </c:pt>
                <c:pt idx="602">
                  <c:v>44129</c:v>
                </c:pt>
                <c:pt idx="603">
                  <c:v>44129</c:v>
                </c:pt>
                <c:pt idx="604">
                  <c:v>44130</c:v>
                </c:pt>
                <c:pt idx="605">
                  <c:v>44130</c:v>
                </c:pt>
                <c:pt idx="606">
                  <c:v>44131</c:v>
                </c:pt>
                <c:pt idx="607">
                  <c:v>44131</c:v>
                </c:pt>
                <c:pt idx="608">
                  <c:v>44132</c:v>
                </c:pt>
                <c:pt idx="609">
                  <c:v>44132</c:v>
                </c:pt>
                <c:pt idx="610">
                  <c:v>44133</c:v>
                </c:pt>
                <c:pt idx="611">
                  <c:v>44133</c:v>
                </c:pt>
                <c:pt idx="612">
                  <c:v>44134</c:v>
                </c:pt>
                <c:pt idx="613">
                  <c:v>44134</c:v>
                </c:pt>
                <c:pt idx="614">
                  <c:v>44135</c:v>
                </c:pt>
                <c:pt idx="615">
                  <c:v>44135</c:v>
                </c:pt>
                <c:pt idx="616">
                  <c:v>44136</c:v>
                </c:pt>
                <c:pt idx="617">
                  <c:v>44136</c:v>
                </c:pt>
                <c:pt idx="618">
                  <c:v>44137</c:v>
                </c:pt>
                <c:pt idx="619">
                  <c:v>44137</c:v>
                </c:pt>
                <c:pt idx="620">
                  <c:v>44138</c:v>
                </c:pt>
                <c:pt idx="621">
                  <c:v>44138</c:v>
                </c:pt>
                <c:pt idx="622">
                  <c:v>44139</c:v>
                </c:pt>
                <c:pt idx="623">
                  <c:v>44139</c:v>
                </c:pt>
                <c:pt idx="624">
                  <c:v>44140</c:v>
                </c:pt>
                <c:pt idx="625">
                  <c:v>44140</c:v>
                </c:pt>
                <c:pt idx="626">
                  <c:v>44141</c:v>
                </c:pt>
                <c:pt idx="627">
                  <c:v>44141</c:v>
                </c:pt>
                <c:pt idx="628">
                  <c:v>44142</c:v>
                </c:pt>
                <c:pt idx="629">
                  <c:v>44142</c:v>
                </c:pt>
                <c:pt idx="630">
                  <c:v>44143</c:v>
                </c:pt>
                <c:pt idx="631">
                  <c:v>44143</c:v>
                </c:pt>
                <c:pt idx="632">
                  <c:v>44144</c:v>
                </c:pt>
                <c:pt idx="633">
                  <c:v>44144</c:v>
                </c:pt>
                <c:pt idx="634">
                  <c:v>44145</c:v>
                </c:pt>
                <c:pt idx="635">
                  <c:v>44145</c:v>
                </c:pt>
                <c:pt idx="636">
                  <c:v>44146</c:v>
                </c:pt>
                <c:pt idx="637">
                  <c:v>44146</c:v>
                </c:pt>
                <c:pt idx="638">
                  <c:v>44147</c:v>
                </c:pt>
                <c:pt idx="639">
                  <c:v>44147</c:v>
                </c:pt>
                <c:pt idx="640">
                  <c:v>44148</c:v>
                </c:pt>
                <c:pt idx="641">
                  <c:v>44148</c:v>
                </c:pt>
                <c:pt idx="642">
                  <c:v>44149</c:v>
                </c:pt>
                <c:pt idx="643">
                  <c:v>44149</c:v>
                </c:pt>
                <c:pt idx="644">
                  <c:v>44150</c:v>
                </c:pt>
                <c:pt idx="645">
                  <c:v>44150</c:v>
                </c:pt>
                <c:pt idx="646">
                  <c:v>44151</c:v>
                </c:pt>
                <c:pt idx="647">
                  <c:v>44151</c:v>
                </c:pt>
                <c:pt idx="648">
                  <c:v>44152</c:v>
                </c:pt>
                <c:pt idx="649">
                  <c:v>44152</c:v>
                </c:pt>
                <c:pt idx="650">
                  <c:v>44153</c:v>
                </c:pt>
                <c:pt idx="651">
                  <c:v>44153</c:v>
                </c:pt>
                <c:pt idx="652">
                  <c:v>44154</c:v>
                </c:pt>
                <c:pt idx="653">
                  <c:v>44154</c:v>
                </c:pt>
                <c:pt idx="654">
                  <c:v>44155</c:v>
                </c:pt>
                <c:pt idx="655">
                  <c:v>44155</c:v>
                </c:pt>
                <c:pt idx="656">
                  <c:v>44156</c:v>
                </c:pt>
                <c:pt idx="657">
                  <c:v>44156</c:v>
                </c:pt>
                <c:pt idx="658">
                  <c:v>44157</c:v>
                </c:pt>
                <c:pt idx="659">
                  <c:v>44157</c:v>
                </c:pt>
                <c:pt idx="660">
                  <c:v>44158</c:v>
                </c:pt>
                <c:pt idx="661">
                  <c:v>44158</c:v>
                </c:pt>
                <c:pt idx="662">
                  <c:v>44159</c:v>
                </c:pt>
                <c:pt idx="663">
                  <c:v>44159</c:v>
                </c:pt>
                <c:pt idx="664">
                  <c:v>44160</c:v>
                </c:pt>
                <c:pt idx="665">
                  <c:v>44160</c:v>
                </c:pt>
                <c:pt idx="666">
                  <c:v>44161</c:v>
                </c:pt>
                <c:pt idx="667">
                  <c:v>44161</c:v>
                </c:pt>
                <c:pt idx="668">
                  <c:v>44162</c:v>
                </c:pt>
                <c:pt idx="669">
                  <c:v>44162</c:v>
                </c:pt>
                <c:pt idx="670">
                  <c:v>44163</c:v>
                </c:pt>
                <c:pt idx="671">
                  <c:v>44163</c:v>
                </c:pt>
                <c:pt idx="672">
                  <c:v>44164</c:v>
                </c:pt>
                <c:pt idx="673">
                  <c:v>44164</c:v>
                </c:pt>
                <c:pt idx="674">
                  <c:v>44165</c:v>
                </c:pt>
                <c:pt idx="675">
                  <c:v>44165</c:v>
                </c:pt>
                <c:pt idx="676">
                  <c:v>44166</c:v>
                </c:pt>
                <c:pt idx="677">
                  <c:v>44166</c:v>
                </c:pt>
                <c:pt idx="678">
                  <c:v>44167</c:v>
                </c:pt>
                <c:pt idx="679">
                  <c:v>44167</c:v>
                </c:pt>
                <c:pt idx="680">
                  <c:v>44168</c:v>
                </c:pt>
                <c:pt idx="681">
                  <c:v>44168</c:v>
                </c:pt>
                <c:pt idx="682">
                  <c:v>44169</c:v>
                </c:pt>
                <c:pt idx="683">
                  <c:v>44169</c:v>
                </c:pt>
                <c:pt idx="684">
                  <c:v>44170</c:v>
                </c:pt>
                <c:pt idx="685">
                  <c:v>44170</c:v>
                </c:pt>
                <c:pt idx="686">
                  <c:v>44171</c:v>
                </c:pt>
                <c:pt idx="687">
                  <c:v>44171</c:v>
                </c:pt>
                <c:pt idx="688">
                  <c:v>44172</c:v>
                </c:pt>
                <c:pt idx="689">
                  <c:v>44172</c:v>
                </c:pt>
                <c:pt idx="690">
                  <c:v>44173</c:v>
                </c:pt>
                <c:pt idx="691">
                  <c:v>44173</c:v>
                </c:pt>
                <c:pt idx="692">
                  <c:v>44174</c:v>
                </c:pt>
                <c:pt idx="693">
                  <c:v>44174</c:v>
                </c:pt>
                <c:pt idx="694">
                  <c:v>44175</c:v>
                </c:pt>
                <c:pt idx="695">
                  <c:v>44175</c:v>
                </c:pt>
                <c:pt idx="696">
                  <c:v>44176</c:v>
                </c:pt>
                <c:pt idx="697">
                  <c:v>44176</c:v>
                </c:pt>
                <c:pt idx="698">
                  <c:v>44177</c:v>
                </c:pt>
                <c:pt idx="699">
                  <c:v>44177</c:v>
                </c:pt>
                <c:pt idx="700">
                  <c:v>44178</c:v>
                </c:pt>
                <c:pt idx="701">
                  <c:v>44178</c:v>
                </c:pt>
                <c:pt idx="702">
                  <c:v>44179</c:v>
                </c:pt>
                <c:pt idx="703">
                  <c:v>44179</c:v>
                </c:pt>
                <c:pt idx="704">
                  <c:v>44180</c:v>
                </c:pt>
                <c:pt idx="705">
                  <c:v>44180</c:v>
                </c:pt>
                <c:pt idx="706">
                  <c:v>44181</c:v>
                </c:pt>
                <c:pt idx="707">
                  <c:v>44181</c:v>
                </c:pt>
                <c:pt idx="708">
                  <c:v>44182</c:v>
                </c:pt>
                <c:pt idx="709">
                  <c:v>44182</c:v>
                </c:pt>
                <c:pt idx="710">
                  <c:v>44183</c:v>
                </c:pt>
                <c:pt idx="711">
                  <c:v>44183</c:v>
                </c:pt>
                <c:pt idx="712">
                  <c:v>44184</c:v>
                </c:pt>
                <c:pt idx="713">
                  <c:v>44184</c:v>
                </c:pt>
                <c:pt idx="714">
                  <c:v>44185</c:v>
                </c:pt>
                <c:pt idx="715">
                  <c:v>44185</c:v>
                </c:pt>
                <c:pt idx="716">
                  <c:v>44186</c:v>
                </c:pt>
                <c:pt idx="717">
                  <c:v>44186</c:v>
                </c:pt>
                <c:pt idx="718">
                  <c:v>44187</c:v>
                </c:pt>
                <c:pt idx="719">
                  <c:v>44187</c:v>
                </c:pt>
                <c:pt idx="720">
                  <c:v>44188</c:v>
                </c:pt>
                <c:pt idx="721">
                  <c:v>44188</c:v>
                </c:pt>
                <c:pt idx="722">
                  <c:v>44189</c:v>
                </c:pt>
                <c:pt idx="723">
                  <c:v>44189</c:v>
                </c:pt>
                <c:pt idx="724">
                  <c:v>44190</c:v>
                </c:pt>
                <c:pt idx="725">
                  <c:v>44190</c:v>
                </c:pt>
                <c:pt idx="726">
                  <c:v>44191</c:v>
                </c:pt>
                <c:pt idx="727">
                  <c:v>44191</c:v>
                </c:pt>
                <c:pt idx="728">
                  <c:v>44192</c:v>
                </c:pt>
                <c:pt idx="729">
                  <c:v>44192</c:v>
                </c:pt>
                <c:pt idx="730">
                  <c:v>44193</c:v>
                </c:pt>
                <c:pt idx="731">
                  <c:v>44193</c:v>
                </c:pt>
              </c:numCache>
            </c:numRef>
          </c:xVal>
          <c:yVal>
            <c:numRef>
              <c:f>CalcThroughput!$C$35:$C$768</c:f>
              <c:numCache>
                <c:formatCode>General</c:formatCode>
                <c:ptCount val="734"/>
                <c:pt idx="0">
                  <c:v>5901</c:v>
                </c:pt>
                <c:pt idx="1">
                  <c:v>5901</c:v>
                </c:pt>
                <c:pt idx="2">
                  <c:v>5901</c:v>
                </c:pt>
                <c:pt idx="3">
                  <c:v>5901</c:v>
                </c:pt>
                <c:pt idx="4">
                  <c:v>5901</c:v>
                </c:pt>
                <c:pt idx="5">
                  <c:v>5901</c:v>
                </c:pt>
                <c:pt idx="6">
                  <c:v>5901</c:v>
                </c:pt>
                <c:pt idx="7">
                  <c:v>6748</c:v>
                </c:pt>
                <c:pt idx="8">
                  <c:v>6748</c:v>
                </c:pt>
                <c:pt idx="9">
                  <c:v>6748</c:v>
                </c:pt>
                <c:pt idx="10">
                  <c:v>6748</c:v>
                </c:pt>
                <c:pt idx="11">
                  <c:v>6748</c:v>
                </c:pt>
                <c:pt idx="12">
                  <c:v>6748</c:v>
                </c:pt>
                <c:pt idx="13">
                  <c:v>6748</c:v>
                </c:pt>
                <c:pt idx="14">
                  <c:v>6748</c:v>
                </c:pt>
                <c:pt idx="15">
                  <c:v>6748</c:v>
                </c:pt>
                <c:pt idx="16">
                  <c:v>6748</c:v>
                </c:pt>
                <c:pt idx="17">
                  <c:v>6748</c:v>
                </c:pt>
                <c:pt idx="18">
                  <c:v>6748</c:v>
                </c:pt>
                <c:pt idx="19">
                  <c:v>7601</c:v>
                </c:pt>
                <c:pt idx="20">
                  <c:v>7601</c:v>
                </c:pt>
                <c:pt idx="21">
                  <c:v>7601</c:v>
                </c:pt>
                <c:pt idx="22">
                  <c:v>7601</c:v>
                </c:pt>
                <c:pt idx="23">
                  <c:v>7601</c:v>
                </c:pt>
                <c:pt idx="24">
                  <c:v>7601</c:v>
                </c:pt>
                <c:pt idx="25">
                  <c:v>8221</c:v>
                </c:pt>
                <c:pt idx="26">
                  <c:v>8221</c:v>
                </c:pt>
                <c:pt idx="27">
                  <c:v>8221</c:v>
                </c:pt>
                <c:pt idx="28">
                  <c:v>8221</c:v>
                </c:pt>
                <c:pt idx="29">
                  <c:v>8221</c:v>
                </c:pt>
                <c:pt idx="30">
                  <c:v>8221</c:v>
                </c:pt>
                <c:pt idx="31">
                  <c:v>9101</c:v>
                </c:pt>
                <c:pt idx="32">
                  <c:v>9101</c:v>
                </c:pt>
                <c:pt idx="33">
                  <c:v>9101</c:v>
                </c:pt>
                <c:pt idx="34">
                  <c:v>9101</c:v>
                </c:pt>
                <c:pt idx="35">
                  <c:v>9779</c:v>
                </c:pt>
                <c:pt idx="36">
                  <c:v>9779</c:v>
                </c:pt>
                <c:pt idx="37">
                  <c:v>9779</c:v>
                </c:pt>
                <c:pt idx="38">
                  <c:v>9779</c:v>
                </c:pt>
                <c:pt idx="39">
                  <c:v>9779</c:v>
                </c:pt>
                <c:pt idx="40">
                  <c:v>9779</c:v>
                </c:pt>
                <c:pt idx="41">
                  <c:v>9779</c:v>
                </c:pt>
                <c:pt idx="42">
                  <c:v>9779</c:v>
                </c:pt>
                <c:pt idx="43">
                  <c:v>9779</c:v>
                </c:pt>
                <c:pt idx="44">
                  <c:v>9779</c:v>
                </c:pt>
                <c:pt idx="45">
                  <c:v>10665</c:v>
                </c:pt>
                <c:pt idx="46">
                  <c:v>10665</c:v>
                </c:pt>
                <c:pt idx="47">
                  <c:v>10665</c:v>
                </c:pt>
                <c:pt idx="48">
                  <c:v>10665</c:v>
                </c:pt>
                <c:pt idx="49">
                  <c:v>10665</c:v>
                </c:pt>
                <c:pt idx="50">
                  <c:v>10665</c:v>
                </c:pt>
                <c:pt idx="51">
                  <c:v>10665</c:v>
                </c:pt>
                <c:pt idx="52">
                  <c:v>10665</c:v>
                </c:pt>
                <c:pt idx="53">
                  <c:v>10665</c:v>
                </c:pt>
                <c:pt idx="54">
                  <c:v>10665</c:v>
                </c:pt>
                <c:pt idx="55">
                  <c:v>11271</c:v>
                </c:pt>
                <c:pt idx="56">
                  <c:v>11271</c:v>
                </c:pt>
                <c:pt idx="57">
                  <c:v>12025</c:v>
                </c:pt>
                <c:pt idx="58">
                  <c:v>12025</c:v>
                </c:pt>
                <c:pt idx="59">
                  <c:v>12916</c:v>
                </c:pt>
                <c:pt idx="60">
                  <c:v>12916</c:v>
                </c:pt>
                <c:pt idx="61">
                  <c:v>12916</c:v>
                </c:pt>
                <c:pt idx="62">
                  <c:v>12916</c:v>
                </c:pt>
                <c:pt idx="63">
                  <c:v>12916</c:v>
                </c:pt>
                <c:pt idx="64">
                  <c:v>12916</c:v>
                </c:pt>
                <c:pt idx="65">
                  <c:v>12916</c:v>
                </c:pt>
                <c:pt idx="66">
                  <c:v>12916</c:v>
                </c:pt>
                <c:pt idx="67">
                  <c:v>12916</c:v>
                </c:pt>
                <c:pt idx="68">
                  <c:v>12916</c:v>
                </c:pt>
                <c:pt idx="69">
                  <c:v>12916</c:v>
                </c:pt>
                <c:pt idx="70">
                  <c:v>12916</c:v>
                </c:pt>
                <c:pt idx="71">
                  <c:v>12916</c:v>
                </c:pt>
                <c:pt idx="72">
                  <c:v>12916</c:v>
                </c:pt>
                <c:pt idx="73">
                  <c:v>13796</c:v>
                </c:pt>
                <c:pt idx="74">
                  <c:v>13796</c:v>
                </c:pt>
                <c:pt idx="75">
                  <c:v>14492</c:v>
                </c:pt>
                <c:pt idx="76">
                  <c:v>14492</c:v>
                </c:pt>
                <c:pt idx="77">
                  <c:v>14492</c:v>
                </c:pt>
                <c:pt idx="78">
                  <c:v>14492</c:v>
                </c:pt>
                <c:pt idx="79">
                  <c:v>14492</c:v>
                </c:pt>
                <c:pt idx="80">
                  <c:v>14492</c:v>
                </c:pt>
                <c:pt idx="81">
                  <c:v>14492</c:v>
                </c:pt>
                <c:pt idx="82">
                  <c:v>14492</c:v>
                </c:pt>
                <c:pt idx="83">
                  <c:v>14492</c:v>
                </c:pt>
                <c:pt idx="84">
                  <c:v>14492</c:v>
                </c:pt>
                <c:pt idx="85">
                  <c:v>14492</c:v>
                </c:pt>
                <c:pt idx="86">
                  <c:v>14492</c:v>
                </c:pt>
                <c:pt idx="87">
                  <c:v>15378</c:v>
                </c:pt>
                <c:pt idx="88">
                  <c:v>15378</c:v>
                </c:pt>
                <c:pt idx="89">
                  <c:v>15378</c:v>
                </c:pt>
                <c:pt idx="90">
                  <c:v>15378</c:v>
                </c:pt>
                <c:pt idx="91">
                  <c:v>15378</c:v>
                </c:pt>
                <c:pt idx="92">
                  <c:v>15378</c:v>
                </c:pt>
                <c:pt idx="93">
                  <c:v>15378</c:v>
                </c:pt>
                <c:pt idx="94">
                  <c:v>15378</c:v>
                </c:pt>
                <c:pt idx="95">
                  <c:v>15378</c:v>
                </c:pt>
                <c:pt idx="96">
                  <c:v>15378</c:v>
                </c:pt>
                <c:pt idx="97">
                  <c:v>16146</c:v>
                </c:pt>
                <c:pt idx="98">
                  <c:v>16146</c:v>
                </c:pt>
                <c:pt idx="99">
                  <c:v>17059</c:v>
                </c:pt>
                <c:pt idx="100">
                  <c:v>17059</c:v>
                </c:pt>
                <c:pt idx="101">
                  <c:v>17059</c:v>
                </c:pt>
                <c:pt idx="102">
                  <c:v>17059</c:v>
                </c:pt>
                <c:pt idx="103">
                  <c:v>17577</c:v>
                </c:pt>
                <c:pt idx="104">
                  <c:v>17577</c:v>
                </c:pt>
                <c:pt idx="105">
                  <c:v>17577</c:v>
                </c:pt>
                <c:pt idx="106">
                  <c:v>17577</c:v>
                </c:pt>
                <c:pt idx="107">
                  <c:v>17577</c:v>
                </c:pt>
                <c:pt idx="108">
                  <c:v>17577</c:v>
                </c:pt>
                <c:pt idx="109">
                  <c:v>17577</c:v>
                </c:pt>
                <c:pt idx="110">
                  <c:v>17577</c:v>
                </c:pt>
                <c:pt idx="111">
                  <c:v>17577</c:v>
                </c:pt>
                <c:pt idx="112">
                  <c:v>17577</c:v>
                </c:pt>
                <c:pt idx="113">
                  <c:v>19233</c:v>
                </c:pt>
                <c:pt idx="114">
                  <c:v>19233</c:v>
                </c:pt>
                <c:pt idx="115">
                  <c:v>19233</c:v>
                </c:pt>
                <c:pt idx="116">
                  <c:v>19233</c:v>
                </c:pt>
                <c:pt idx="117">
                  <c:v>19233</c:v>
                </c:pt>
                <c:pt idx="118">
                  <c:v>19233</c:v>
                </c:pt>
                <c:pt idx="119">
                  <c:v>19233</c:v>
                </c:pt>
                <c:pt idx="120">
                  <c:v>19233</c:v>
                </c:pt>
                <c:pt idx="121">
                  <c:v>19233</c:v>
                </c:pt>
                <c:pt idx="122">
                  <c:v>19233</c:v>
                </c:pt>
                <c:pt idx="123">
                  <c:v>19233</c:v>
                </c:pt>
                <c:pt idx="124">
                  <c:v>19233</c:v>
                </c:pt>
                <c:pt idx="125">
                  <c:v>20174</c:v>
                </c:pt>
                <c:pt idx="126">
                  <c:v>20174</c:v>
                </c:pt>
                <c:pt idx="127">
                  <c:v>20174</c:v>
                </c:pt>
                <c:pt idx="128">
                  <c:v>20174</c:v>
                </c:pt>
                <c:pt idx="129">
                  <c:v>20174</c:v>
                </c:pt>
                <c:pt idx="130">
                  <c:v>20174</c:v>
                </c:pt>
                <c:pt idx="131">
                  <c:v>21044</c:v>
                </c:pt>
                <c:pt idx="132">
                  <c:v>21044</c:v>
                </c:pt>
                <c:pt idx="133">
                  <c:v>21044</c:v>
                </c:pt>
                <c:pt idx="134">
                  <c:v>21044</c:v>
                </c:pt>
                <c:pt idx="135">
                  <c:v>21044</c:v>
                </c:pt>
                <c:pt idx="136">
                  <c:v>21044</c:v>
                </c:pt>
                <c:pt idx="137">
                  <c:v>21676</c:v>
                </c:pt>
                <c:pt idx="138">
                  <c:v>21676</c:v>
                </c:pt>
                <c:pt idx="139">
                  <c:v>21676</c:v>
                </c:pt>
                <c:pt idx="140">
                  <c:v>21676</c:v>
                </c:pt>
                <c:pt idx="141">
                  <c:v>22589</c:v>
                </c:pt>
                <c:pt idx="142">
                  <c:v>22589</c:v>
                </c:pt>
                <c:pt idx="143">
                  <c:v>22589</c:v>
                </c:pt>
                <c:pt idx="144">
                  <c:v>22589</c:v>
                </c:pt>
                <c:pt idx="145">
                  <c:v>22589</c:v>
                </c:pt>
                <c:pt idx="146">
                  <c:v>22589</c:v>
                </c:pt>
                <c:pt idx="147">
                  <c:v>22589</c:v>
                </c:pt>
                <c:pt idx="148">
                  <c:v>22589</c:v>
                </c:pt>
                <c:pt idx="149">
                  <c:v>22589</c:v>
                </c:pt>
                <c:pt idx="150">
                  <c:v>22589</c:v>
                </c:pt>
                <c:pt idx="151">
                  <c:v>22589</c:v>
                </c:pt>
                <c:pt idx="152">
                  <c:v>22589</c:v>
                </c:pt>
                <c:pt idx="153">
                  <c:v>22589</c:v>
                </c:pt>
                <c:pt idx="154">
                  <c:v>22589</c:v>
                </c:pt>
                <c:pt idx="155">
                  <c:v>23327</c:v>
                </c:pt>
                <c:pt idx="156">
                  <c:v>23327</c:v>
                </c:pt>
                <c:pt idx="157">
                  <c:v>24224</c:v>
                </c:pt>
                <c:pt idx="158">
                  <c:v>24224</c:v>
                </c:pt>
                <c:pt idx="159">
                  <c:v>24224</c:v>
                </c:pt>
                <c:pt idx="160">
                  <c:v>24224</c:v>
                </c:pt>
                <c:pt idx="161">
                  <c:v>24224</c:v>
                </c:pt>
                <c:pt idx="162">
                  <c:v>24224</c:v>
                </c:pt>
                <c:pt idx="163">
                  <c:v>24224</c:v>
                </c:pt>
                <c:pt idx="164">
                  <c:v>24224</c:v>
                </c:pt>
                <c:pt idx="165">
                  <c:v>24224</c:v>
                </c:pt>
                <c:pt idx="166">
                  <c:v>24224</c:v>
                </c:pt>
                <c:pt idx="167">
                  <c:v>24224</c:v>
                </c:pt>
                <c:pt idx="168">
                  <c:v>24224</c:v>
                </c:pt>
                <c:pt idx="169">
                  <c:v>24224</c:v>
                </c:pt>
                <c:pt idx="170">
                  <c:v>24224</c:v>
                </c:pt>
                <c:pt idx="171">
                  <c:v>24224</c:v>
                </c:pt>
                <c:pt idx="172">
                  <c:v>24224</c:v>
                </c:pt>
                <c:pt idx="173">
                  <c:v>24224</c:v>
                </c:pt>
                <c:pt idx="174">
                  <c:v>24224</c:v>
                </c:pt>
                <c:pt idx="175">
                  <c:v>25072</c:v>
                </c:pt>
                <c:pt idx="176">
                  <c:v>25072</c:v>
                </c:pt>
                <c:pt idx="177">
                  <c:v>25072</c:v>
                </c:pt>
                <c:pt idx="178">
                  <c:v>25072</c:v>
                </c:pt>
                <c:pt idx="179">
                  <c:v>25684</c:v>
                </c:pt>
                <c:pt idx="180">
                  <c:v>25684</c:v>
                </c:pt>
                <c:pt idx="181">
                  <c:v>25684</c:v>
                </c:pt>
                <c:pt idx="182">
                  <c:v>25684</c:v>
                </c:pt>
                <c:pt idx="183">
                  <c:v>25684</c:v>
                </c:pt>
                <c:pt idx="184">
                  <c:v>25684</c:v>
                </c:pt>
                <c:pt idx="185">
                  <c:v>26394</c:v>
                </c:pt>
                <c:pt idx="186">
                  <c:v>26394</c:v>
                </c:pt>
                <c:pt idx="187">
                  <c:v>27428</c:v>
                </c:pt>
                <c:pt idx="188">
                  <c:v>27428</c:v>
                </c:pt>
                <c:pt idx="189">
                  <c:v>27428</c:v>
                </c:pt>
                <c:pt idx="190">
                  <c:v>27428</c:v>
                </c:pt>
                <c:pt idx="191">
                  <c:v>27428</c:v>
                </c:pt>
                <c:pt idx="192">
                  <c:v>27428</c:v>
                </c:pt>
                <c:pt idx="193">
                  <c:v>27428</c:v>
                </c:pt>
                <c:pt idx="194">
                  <c:v>27428</c:v>
                </c:pt>
                <c:pt idx="195">
                  <c:v>27428</c:v>
                </c:pt>
                <c:pt idx="196">
                  <c:v>27428</c:v>
                </c:pt>
                <c:pt idx="197">
                  <c:v>27428</c:v>
                </c:pt>
                <c:pt idx="198">
                  <c:v>27428</c:v>
                </c:pt>
                <c:pt idx="199">
                  <c:v>27428</c:v>
                </c:pt>
                <c:pt idx="200">
                  <c:v>27428</c:v>
                </c:pt>
                <c:pt idx="201">
                  <c:v>28116</c:v>
                </c:pt>
                <c:pt idx="202">
                  <c:v>28116</c:v>
                </c:pt>
                <c:pt idx="203">
                  <c:v>28116</c:v>
                </c:pt>
                <c:pt idx="204">
                  <c:v>28116</c:v>
                </c:pt>
                <c:pt idx="205">
                  <c:v>28116</c:v>
                </c:pt>
                <c:pt idx="206">
                  <c:v>28116</c:v>
                </c:pt>
                <c:pt idx="207">
                  <c:v>28116</c:v>
                </c:pt>
                <c:pt idx="208">
                  <c:v>28116</c:v>
                </c:pt>
                <c:pt idx="209">
                  <c:v>28116</c:v>
                </c:pt>
                <c:pt idx="210">
                  <c:v>28116</c:v>
                </c:pt>
                <c:pt idx="211">
                  <c:v>29024</c:v>
                </c:pt>
                <c:pt idx="212">
                  <c:v>29024</c:v>
                </c:pt>
                <c:pt idx="213">
                  <c:v>29742</c:v>
                </c:pt>
                <c:pt idx="214">
                  <c:v>29742</c:v>
                </c:pt>
                <c:pt idx="215">
                  <c:v>29742</c:v>
                </c:pt>
                <c:pt idx="216">
                  <c:v>29742</c:v>
                </c:pt>
                <c:pt idx="217">
                  <c:v>29742</c:v>
                </c:pt>
                <c:pt idx="218">
                  <c:v>29742</c:v>
                </c:pt>
                <c:pt idx="219">
                  <c:v>29742</c:v>
                </c:pt>
                <c:pt idx="220">
                  <c:v>29742</c:v>
                </c:pt>
                <c:pt idx="221">
                  <c:v>29742</c:v>
                </c:pt>
                <c:pt idx="222">
                  <c:v>29742</c:v>
                </c:pt>
                <c:pt idx="223">
                  <c:v>29742</c:v>
                </c:pt>
                <c:pt idx="224">
                  <c:v>29742</c:v>
                </c:pt>
                <c:pt idx="225">
                  <c:v>29742</c:v>
                </c:pt>
                <c:pt idx="226">
                  <c:v>29742</c:v>
                </c:pt>
                <c:pt idx="227">
                  <c:v>29742</c:v>
                </c:pt>
                <c:pt idx="228">
                  <c:v>29742</c:v>
                </c:pt>
                <c:pt idx="229">
                  <c:v>30600</c:v>
                </c:pt>
                <c:pt idx="230">
                  <c:v>30600</c:v>
                </c:pt>
                <c:pt idx="231">
                  <c:v>30600</c:v>
                </c:pt>
                <c:pt idx="232">
                  <c:v>30600</c:v>
                </c:pt>
                <c:pt idx="233">
                  <c:v>30600</c:v>
                </c:pt>
                <c:pt idx="234">
                  <c:v>30600</c:v>
                </c:pt>
                <c:pt idx="235">
                  <c:v>31568</c:v>
                </c:pt>
                <c:pt idx="236">
                  <c:v>31568</c:v>
                </c:pt>
                <c:pt idx="237">
                  <c:v>32336</c:v>
                </c:pt>
                <c:pt idx="238">
                  <c:v>32336</c:v>
                </c:pt>
                <c:pt idx="239">
                  <c:v>33827</c:v>
                </c:pt>
                <c:pt idx="240">
                  <c:v>33827</c:v>
                </c:pt>
                <c:pt idx="241">
                  <c:v>33827</c:v>
                </c:pt>
                <c:pt idx="242">
                  <c:v>33827</c:v>
                </c:pt>
                <c:pt idx="243">
                  <c:v>34029</c:v>
                </c:pt>
                <c:pt idx="244">
                  <c:v>34029</c:v>
                </c:pt>
                <c:pt idx="245">
                  <c:v>34029</c:v>
                </c:pt>
                <c:pt idx="246">
                  <c:v>34029</c:v>
                </c:pt>
                <c:pt idx="247">
                  <c:v>34029</c:v>
                </c:pt>
                <c:pt idx="248">
                  <c:v>34029</c:v>
                </c:pt>
                <c:pt idx="249">
                  <c:v>34029</c:v>
                </c:pt>
                <c:pt idx="250">
                  <c:v>34029</c:v>
                </c:pt>
                <c:pt idx="251">
                  <c:v>34029</c:v>
                </c:pt>
                <c:pt idx="252">
                  <c:v>34029</c:v>
                </c:pt>
                <c:pt idx="253">
                  <c:v>34029</c:v>
                </c:pt>
                <c:pt idx="254">
                  <c:v>34029</c:v>
                </c:pt>
                <c:pt idx="255">
                  <c:v>34926</c:v>
                </c:pt>
                <c:pt idx="256">
                  <c:v>34926</c:v>
                </c:pt>
                <c:pt idx="257">
                  <c:v>34926</c:v>
                </c:pt>
                <c:pt idx="258">
                  <c:v>34926</c:v>
                </c:pt>
                <c:pt idx="259">
                  <c:v>34926</c:v>
                </c:pt>
                <c:pt idx="260">
                  <c:v>34926</c:v>
                </c:pt>
                <c:pt idx="261">
                  <c:v>34926</c:v>
                </c:pt>
                <c:pt idx="262">
                  <c:v>34926</c:v>
                </c:pt>
                <c:pt idx="263">
                  <c:v>34926</c:v>
                </c:pt>
                <c:pt idx="264">
                  <c:v>34926</c:v>
                </c:pt>
                <c:pt idx="265">
                  <c:v>35867</c:v>
                </c:pt>
                <c:pt idx="266">
                  <c:v>35867</c:v>
                </c:pt>
                <c:pt idx="267">
                  <c:v>35867</c:v>
                </c:pt>
                <c:pt idx="268">
                  <c:v>35867</c:v>
                </c:pt>
                <c:pt idx="269">
                  <c:v>35867</c:v>
                </c:pt>
                <c:pt idx="270">
                  <c:v>35867</c:v>
                </c:pt>
                <c:pt idx="271">
                  <c:v>35867</c:v>
                </c:pt>
                <c:pt idx="272">
                  <c:v>35867</c:v>
                </c:pt>
                <c:pt idx="273">
                  <c:v>35867</c:v>
                </c:pt>
                <c:pt idx="274">
                  <c:v>35867</c:v>
                </c:pt>
                <c:pt idx="275">
                  <c:v>35867</c:v>
                </c:pt>
                <c:pt idx="276">
                  <c:v>35867</c:v>
                </c:pt>
                <c:pt idx="277">
                  <c:v>35867</c:v>
                </c:pt>
                <c:pt idx="278">
                  <c:v>35867</c:v>
                </c:pt>
                <c:pt idx="279">
                  <c:v>36802</c:v>
                </c:pt>
                <c:pt idx="280">
                  <c:v>36802</c:v>
                </c:pt>
                <c:pt idx="281">
                  <c:v>36802</c:v>
                </c:pt>
                <c:pt idx="282">
                  <c:v>36802</c:v>
                </c:pt>
                <c:pt idx="283">
                  <c:v>37684</c:v>
                </c:pt>
                <c:pt idx="284">
                  <c:v>37684</c:v>
                </c:pt>
                <c:pt idx="285">
                  <c:v>37684</c:v>
                </c:pt>
                <c:pt idx="286">
                  <c:v>37684</c:v>
                </c:pt>
                <c:pt idx="287">
                  <c:v>37684</c:v>
                </c:pt>
                <c:pt idx="288">
                  <c:v>37684</c:v>
                </c:pt>
                <c:pt idx="289">
                  <c:v>37684</c:v>
                </c:pt>
                <c:pt idx="290">
                  <c:v>37684</c:v>
                </c:pt>
                <c:pt idx="291">
                  <c:v>37684</c:v>
                </c:pt>
                <c:pt idx="292">
                  <c:v>37684</c:v>
                </c:pt>
                <c:pt idx="293">
                  <c:v>39065</c:v>
                </c:pt>
                <c:pt idx="294">
                  <c:v>39065</c:v>
                </c:pt>
                <c:pt idx="295">
                  <c:v>39065</c:v>
                </c:pt>
                <c:pt idx="296">
                  <c:v>39065</c:v>
                </c:pt>
                <c:pt idx="297">
                  <c:v>39065</c:v>
                </c:pt>
                <c:pt idx="298">
                  <c:v>39065</c:v>
                </c:pt>
                <c:pt idx="299">
                  <c:v>40461</c:v>
                </c:pt>
                <c:pt idx="300">
                  <c:v>40461</c:v>
                </c:pt>
                <c:pt idx="301">
                  <c:v>41462</c:v>
                </c:pt>
                <c:pt idx="302">
                  <c:v>41462</c:v>
                </c:pt>
                <c:pt idx="303">
                  <c:v>41462</c:v>
                </c:pt>
                <c:pt idx="304">
                  <c:v>41462</c:v>
                </c:pt>
                <c:pt idx="305">
                  <c:v>41462</c:v>
                </c:pt>
                <c:pt idx="306">
                  <c:v>41462</c:v>
                </c:pt>
                <c:pt idx="307">
                  <c:v>41462</c:v>
                </c:pt>
                <c:pt idx="308">
                  <c:v>41462</c:v>
                </c:pt>
                <c:pt idx="309">
                  <c:v>41462</c:v>
                </c:pt>
                <c:pt idx="310">
                  <c:v>41462</c:v>
                </c:pt>
                <c:pt idx="311">
                  <c:v>41462</c:v>
                </c:pt>
                <c:pt idx="312">
                  <c:v>41462</c:v>
                </c:pt>
                <c:pt idx="313">
                  <c:v>41462</c:v>
                </c:pt>
                <c:pt idx="314">
                  <c:v>41462</c:v>
                </c:pt>
                <c:pt idx="315">
                  <c:v>42458</c:v>
                </c:pt>
                <c:pt idx="316">
                  <c:v>42458</c:v>
                </c:pt>
                <c:pt idx="317">
                  <c:v>42458</c:v>
                </c:pt>
                <c:pt idx="318">
                  <c:v>42458</c:v>
                </c:pt>
                <c:pt idx="319">
                  <c:v>42458</c:v>
                </c:pt>
                <c:pt idx="320">
                  <c:v>42458</c:v>
                </c:pt>
                <c:pt idx="321">
                  <c:v>42458</c:v>
                </c:pt>
                <c:pt idx="322">
                  <c:v>42458</c:v>
                </c:pt>
                <c:pt idx="323">
                  <c:v>43206</c:v>
                </c:pt>
                <c:pt idx="324">
                  <c:v>43206</c:v>
                </c:pt>
                <c:pt idx="325">
                  <c:v>43206</c:v>
                </c:pt>
                <c:pt idx="326">
                  <c:v>43206</c:v>
                </c:pt>
                <c:pt idx="327">
                  <c:v>43206</c:v>
                </c:pt>
                <c:pt idx="328">
                  <c:v>43206</c:v>
                </c:pt>
                <c:pt idx="329">
                  <c:v>43206</c:v>
                </c:pt>
                <c:pt idx="330">
                  <c:v>43206</c:v>
                </c:pt>
                <c:pt idx="331">
                  <c:v>43206</c:v>
                </c:pt>
                <c:pt idx="332">
                  <c:v>43206</c:v>
                </c:pt>
                <c:pt idx="333">
                  <c:v>44174</c:v>
                </c:pt>
                <c:pt idx="334">
                  <c:v>44174</c:v>
                </c:pt>
                <c:pt idx="335">
                  <c:v>44174</c:v>
                </c:pt>
                <c:pt idx="336">
                  <c:v>44174</c:v>
                </c:pt>
                <c:pt idx="337">
                  <c:v>44174</c:v>
                </c:pt>
                <c:pt idx="338">
                  <c:v>44174</c:v>
                </c:pt>
                <c:pt idx="339">
                  <c:v>44174</c:v>
                </c:pt>
                <c:pt idx="340">
                  <c:v>44174</c:v>
                </c:pt>
                <c:pt idx="341">
                  <c:v>44174</c:v>
                </c:pt>
                <c:pt idx="342">
                  <c:v>44174</c:v>
                </c:pt>
                <c:pt idx="343">
                  <c:v>44174</c:v>
                </c:pt>
                <c:pt idx="344">
                  <c:v>44174</c:v>
                </c:pt>
                <c:pt idx="345">
                  <c:v>44988</c:v>
                </c:pt>
                <c:pt idx="346">
                  <c:v>44988</c:v>
                </c:pt>
                <c:pt idx="347">
                  <c:v>45956</c:v>
                </c:pt>
                <c:pt idx="348">
                  <c:v>45956</c:v>
                </c:pt>
                <c:pt idx="349">
                  <c:v>45956</c:v>
                </c:pt>
                <c:pt idx="350">
                  <c:v>45956</c:v>
                </c:pt>
                <c:pt idx="351">
                  <c:v>45956</c:v>
                </c:pt>
                <c:pt idx="352">
                  <c:v>45956</c:v>
                </c:pt>
                <c:pt idx="353">
                  <c:v>46500</c:v>
                </c:pt>
                <c:pt idx="354">
                  <c:v>46500</c:v>
                </c:pt>
                <c:pt idx="355">
                  <c:v>46500</c:v>
                </c:pt>
                <c:pt idx="356">
                  <c:v>46500</c:v>
                </c:pt>
                <c:pt idx="357">
                  <c:v>46500</c:v>
                </c:pt>
                <c:pt idx="358">
                  <c:v>46500</c:v>
                </c:pt>
                <c:pt idx="359">
                  <c:v>46500</c:v>
                </c:pt>
                <c:pt idx="360">
                  <c:v>46500</c:v>
                </c:pt>
                <c:pt idx="361">
                  <c:v>46500</c:v>
                </c:pt>
                <c:pt idx="362">
                  <c:v>46500</c:v>
                </c:pt>
                <c:pt idx="363">
                  <c:v>48192</c:v>
                </c:pt>
                <c:pt idx="364">
                  <c:v>48192</c:v>
                </c:pt>
                <c:pt idx="365">
                  <c:v>48192</c:v>
                </c:pt>
                <c:pt idx="366">
                  <c:v>48192</c:v>
                </c:pt>
                <c:pt idx="367">
                  <c:v>49084</c:v>
                </c:pt>
                <c:pt idx="368">
                  <c:v>49084</c:v>
                </c:pt>
                <c:pt idx="369">
                  <c:v>49084</c:v>
                </c:pt>
                <c:pt idx="370">
                  <c:v>49084</c:v>
                </c:pt>
                <c:pt idx="371">
                  <c:v>49084</c:v>
                </c:pt>
                <c:pt idx="372">
                  <c:v>49084</c:v>
                </c:pt>
                <c:pt idx="373">
                  <c:v>49084</c:v>
                </c:pt>
                <c:pt idx="374">
                  <c:v>49084</c:v>
                </c:pt>
                <c:pt idx="375">
                  <c:v>49084</c:v>
                </c:pt>
                <c:pt idx="376">
                  <c:v>49084</c:v>
                </c:pt>
                <c:pt idx="377">
                  <c:v>49084</c:v>
                </c:pt>
                <c:pt idx="378">
                  <c:v>49084</c:v>
                </c:pt>
                <c:pt idx="379">
                  <c:v>49084</c:v>
                </c:pt>
                <c:pt idx="380">
                  <c:v>49084</c:v>
                </c:pt>
                <c:pt idx="381">
                  <c:v>49964</c:v>
                </c:pt>
                <c:pt idx="382">
                  <c:v>49964</c:v>
                </c:pt>
                <c:pt idx="383">
                  <c:v>49964</c:v>
                </c:pt>
                <c:pt idx="384">
                  <c:v>49964</c:v>
                </c:pt>
                <c:pt idx="385">
                  <c:v>49964</c:v>
                </c:pt>
                <c:pt idx="386">
                  <c:v>49964</c:v>
                </c:pt>
                <c:pt idx="387">
                  <c:v>49964</c:v>
                </c:pt>
                <c:pt idx="388">
                  <c:v>49964</c:v>
                </c:pt>
                <c:pt idx="389">
                  <c:v>49964</c:v>
                </c:pt>
                <c:pt idx="390">
                  <c:v>49964</c:v>
                </c:pt>
                <c:pt idx="391">
                  <c:v>50894</c:v>
                </c:pt>
                <c:pt idx="392">
                  <c:v>50894</c:v>
                </c:pt>
                <c:pt idx="393">
                  <c:v>50894</c:v>
                </c:pt>
                <c:pt idx="394">
                  <c:v>50894</c:v>
                </c:pt>
                <c:pt idx="395">
                  <c:v>50894</c:v>
                </c:pt>
                <c:pt idx="396">
                  <c:v>50894</c:v>
                </c:pt>
                <c:pt idx="397">
                  <c:v>50894</c:v>
                </c:pt>
                <c:pt idx="398">
                  <c:v>50894</c:v>
                </c:pt>
                <c:pt idx="399">
                  <c:v>50894</c:v>
                </c:pt>
                <c:pt idx="400">
                  <c:v>50894</c:v>
                </c:pt>
                <c:pt idx="401">
                  <c:v>50894</c:v>
                </c:pt>
                <c:pt idx="402">
                  <c:v>50894</c:v>
                </c:pt>
                <c:pt idx="403">
                  <c:v>50894</c:v>
                </c:pt>
                <c:pt idx="404">
                  <c:v>50894</c:v>
                </c:pt>
                <c:pt idx="405">
                  <c:v>51824</c:v>
                </c:pt>
                <c:pt idx="406">
                  <c:v>51824</c:v>
                </c:pt>
                <c:pt idx="407">
                  <c:v>52402</c:v>
                </c:pt>
                <c:pt idx="408">
                  <c:v>52402</c:v>
                </c:pt>
                <c:pt idx="409">
                  <c:v>52402</c:v>
                </c:pt>
                <c:pt idx="410">
                  <c:v>52402</c:v>
                </c:pt>
                <c:pt idx="411">
                  <c:v>52402</c:v>
                </c:pt>
                <c:pt idx="412">
                  <c:v>52402</c:v>
                </c:pt>
                <c:pt idx="413">
                  <c:v>52402</c:v>
                </c:pt>
                <c:pt idx="414">
                  <c:v>52402</c:v>
                </c:pt>
                <c:pt idx="415">
                  <c:v>53042</c:v>
                </c:pt>
                <c:pt idx="416">
                  <c:v>53042</c:v>
                </c:pt>
                <c:pt idx="417">
                  <c:v>53042</c:v>
                </c:pt>
                <c:pt idx="418">
                  <c:v>53042</c:v>
                </c:pt>
                <c:pt idx="419">
                  <c:v>53042</c:v>
                </c:pt>
                <c:pt idx="420">
                  <c:v>53042</c:v>
                </c:pt>
                <c:pt idx="421">
                  <c:v>53955</c:v>
                </c:pt>
                <c:pt idx="422">
                  <c:v>53955</c:v>
                </c:pt>
                <c:pt idx="423">
                  <c:v>54681</c:v>
                </c:pt>
                <c:pt idx="424">
                  <c:v>54681</c:v>
                </c:pt>
                <c:pt idx="425">
                  <c:v>54681</c:v>
                </c:pt>
                <c:pt idx="426">
                  <c:v>54681</c:v>
                </c:pt>
                <c:pt idx="427">
                  <c:v>55525</c:v>
                </c:pt>
                <c:pt idx="428">
                  <c:v>55525</c:v>
                </c:pt>
                <c:pt idx="429">
                  <c:v>55525</c:v>
                </c:pt>
                <c:pt idx="430">
                  <c:v>55525</c:v>
                </c:pt>
                <c:pt idx="431">
                  <c:v>55525</c:v>
                </c:pt>
                <c:pt idx="432">
                  <c:v>55525</c:v>
                </c:pt>
                <c:pt idx="433">
                  <c:v>56466</c:v>
                </c:pt>
                <c:pt idx="434">
                  <c:v>56466</c:v>
                </c:pt>
                <c:pt idx="435">
                  <c:v>56466</c:v>
                </c:pt>
                <c:pt idx="436">
                  <c:v>56466</c:v>
                </c:pt>
                <c:pt idx="437">
                  <c:v>56466</c:v>
                </c:pt>
                <c:pt idx="438">
                  <c:v>56466</c:v>
                </c:pt>
                <c:pt idx="439">
                  <c:v>56466</c:v>
                </c:pt>
                <c:pt idx="440">
                  <c:v>56466</c:v>
                </c:pt>
                <c:pt idx="441">
                  <c:v>56466</c:v>
                </c:pt>
                <c:pt idx="442">
                  <c:v>56466</c:v>
                </c:pt>
                <c:pt idx="443">
                  <c:v>56466</c:v>
                </c:pt>
                <c:pt idx="444">
                  <c:v>56466</c:v>
                </c:pt>
                <c:pt idx="445">
                  <c:v>56466</c:v>
                </c:pt>
                <c:pt idx="446">
                  <c:v>56466</c:v>
                </c:pt>
                <c:pt idx="447">
                  <c:v>56466</c:v>
                </c:pt>
                <c:pt idx="448">
                  <c:v>56466</c:v>
                </c:pt>
                <c:pt idx="449">
                  <c:v>56466</c:v>
                </c:pt>
                <c:pt idx="450">
                  <c:v>56466</c:v>
                </c:pt>
                <c:pt idx="451">
                  <c:v>57363</c:v>
                </c:pt>
                <c:pt idx="452">
                  <c:v>57363</c:v>
                </c:pt>
                <c:pt idx="453">
                  <c:v>57363</c:v>
                </c:pt>
                <c:pt idx="454">
                  <c:v>57363</c:v>
                </c:pt>
                <c:pt idx="455">
                  <c:v>58031</c:v>
                </c:pt>
                <c:pt idx="456">
                  <c:v>58031</c:v>
                </c:pt>
                <c:pt idx="457">
                  <c:v>58031</c:v>
                </c:pt>
                <c:pt idx="458">
                  <c:v>58031</c:v>
                </c:pt>
                <c:pt idx="459">
                  <c:v>58031</c:v>
                </c:pt>
                <c:pt idx="460">
                  <c:v>58031</c:v>
                </c:pt>
                <c:pt idx="461">
                  <c:v>58031</c:v>
                </c:pt>
                <c:pt idx="462">
                  <c:v>58031</c:v>
                </c:pt>
                <c:pt idx="463">
                  <c:v>58939</c:v>
                </c:pt>
                <c:pt idx="464">
                  <c:v>58939</c:v>
                </c:pt>
                <c:pt idx="465">
                  <c:v>58939</c:v>
                </c:pt>
                <c:pt idx="466">
                  <c:v>58939</c:v>
                </c:pt>
                <c:pt idx="467">
                  <c:v>59627</c:v>
                </c:pt>
                <c:pt idx="468">
                  <c:v>59627</c:v>
                </c:pt>
                <c:pt idx="469">
                  <c:v>59627</c:v>
                </c:pt>
                <c:pt idx="470">
                  <c:v>59627</c:v>
                </c:pt>
                <c:pt idx="471">
                  <c:v>59627</c:v>
                </c:pt>
                <c:pt idx="472">
                  <c:v>59627</c:v>
                </c:pt>
                <c:pt idx="473">
                  <c:v>59627</c:v>
                </c:pt>
                <c:pt idx="474">
                  <c:v>59627</c:v>
                </c:pt>
                <c:pt idx="475">
                  <c:v>59627</c:v>
                </c:pt>
                <c:pt idx="476">
                  <c:v>59627</c:v>
                </c:pt>
                <c:pt idx="477">
                  <c:v>60535</c:v>
                </c:pt>
                <c:pt idx="478">
                  <c:v>60535</c:v>
                </c:pt>
                <c:pt idx="479">
                  <c:v>60535</c:v>
                </c:pt>
                <c:pt idx="480">
                  <c:v>60535</c:v>
                </c:pt>
                <c:pt idx="481">
                  <c:v>60535</c:v>
                </c:pt>
                <c:pt idx="482">
                  <c:v>60535</c:v>
                </c:pt>
                <c:pt idx="483">
                  <c:v>61199</c:v>
                </c:pt>
                <c:pt idx="484">
                  <c:v>61199</c:v>
                </c:pt>
                <c:pt idx="485">
                  <c:v>61199</c:v>
                </c:pt>
                <c:pt idx="486">
                  <c:v>61199</c:v>
                </c:pt>
                <c:pt idx="487">
                  <c:v>62167</c:v>
                </c:pt>
                <c:pt idx="488">
                  <c:v>62167</c:v>
                </c:pt>
                <c:pt idx="489">
                  <c:v>62167</c:v>
                </c:pt>
                <c:pt idx="490">
                  <c:v>62167</c:v>
                </c:pt>
                <c:pt idx="491">
                  <c:v>62167</c:v>
                </c:pt>
                <c:pt idx="492">
                  <c:v>62167</c:v>
                </c:pt>
                <c:pt idx="493">
                  <c:v>62167</c:v>
                </c:pt>
                <c:pt idx="494">
                  <c:v>62167</c:v>
                </c:pt>
                <c:pt idx="495">
                  <c:v>63039</c:v>
                </c:pt>
                <c:pt idx="496">
                  <c:v>63039</c:v>
                </c:pt>
                <c:pt idx="497">
                  <c:v>63039</c:v>
                </c:pt>
                <c:pt idx="498">
                  <c:v>63039</c:v>
                </c:pt>
                <c:pt idx="499">
                  <c:v>64018</c:v>
                </c:pt>
                <c:pt idx="500">
                  <c:v>64018</c:v>
                </c:pt>
                <c:pt idx="501">
                  <c:v>64634</c:v>
                </c:pt>
                <c:pt idx="502">
                  <c:v>64634</c:v>
                </c:pt>
                <c:pt idx="503">
                  <c:v>64634</c:v>
                </c:pt>
                <c:pt idx="504">
                  <c:v>64634</c:v>
                </c:pt>
                <c:pt idx="505">
                  <c:v>64634</c:v>
                </c:pt>
                <c:pt idx="506">
                  <c:v>64634</c:v>
                </c:pt>
                <c:pt idx="507">
                  <c:v>64634</c:v>
                </c:pt>
                <c:pt idx="508">
                  <c:v>64634</c:v>
                </c:pt>
                <c:pt idx="509">
                  <c:v>64634</c:v>
                </c:pt>
                <c:pt idx="510">
                  <c:v>64634</c:v>
                </c:pt>
                <c:pt idx="511">
                  <c:v>64634</c:v>
                </c:pt>
                <c:pt idx="512">
                  <c:v>64634</c:v>
                </c:pt>
                <c:pt idx="513">
                  <c:v>64634</c:v>
                </c:pt>
                <c:pt idx="514">
                  <c:v>64634</c:v>
                </c:pt>
                <c:pt idx="515">
                  <c:v>64634</c:v>
                </c:pt>
                <c:pt idx="516">
                  <c:v>64634</c:v>
                </c:pt>
                <c:pt idx="517">
                  <c:v>64634</c:v>
                </c:pt>
                <c:pt idx="518">
                  <c:v>64634</c:v>
                </c:pt>
                <c:pt idx="519">
                  <c:v>65547</c:v>
                </c:pt>
                <c:pt idx="520">
                  <c:v>65547</c:v>
                </c:pt>
                <c:pt idx="521">
                  <c:v>65547</c:v>
                </c:pt>
                <c:pt idx="522">
                  <c:v>65547</c:v>
                </c:pt>
                <c:pt idx="523">
                  <c:v>65547</c:v>
                </c:pt>
                <c:pt idx="524">
                  <c:v>65547</c:v>
                </c:pt>
                <c:pt idx="525">
                  <c:v>65547</c:v>
                </c:pt>
                <c:pt idx="526">
                  <c:v>65547</c:v>
                </c:pt>
                <c:pt idx="527">
                  <c:v>65547</c:v>
                </c:pt>
                <c:pt idx="528">
                  <c:v>65547</c:v>
                </c:pt>
                <c:pt idx="529">
                  <c:v>66499</c:v>
                </c:pt>
                <c:pt idx="530">
                  <c:v>66499</c:v>
                </c:pt>
                <c:pt idx="531">
                  <c:v>66499</c:v>
                </c:pt>
                <c:pt idx="532">
                  <c:v>66499</c:v>
                </c:pt>
                <c:pt idx="533">
                  <c:v>66499</c:v>
                </c:pt>
                <c:pt idx="534">
                  <c:v>66499</c:v>
                </c:pt>
                <c:pt idx="535">
                  <c:v>66499</c:v>
                </c:pt>
                <c:pt idx="536">
                  <c:v>66499</c:v>
                </c:pt>
                <c:pt idx="537">
                  <c:v>66499</c:v>
                </c:pt>
                <c:pt idx="538">
                  <c:v>66499</c:v>
                </c:pt>
                <c:pt idx="539">
                  <c:v>67500</c:v>
                </c:pt>
                <c:pt idx="540">
                  <c:v>67500</c:v>
                </c:pt>
                <c:pt idx="541">
                  <c:v>67500</c:v>
                </c:pt>
                <c:pt idx="542">
                  <c:v>67500</c:v>
                </c:pt>
                <c:pt idx="543">
                  <c:v>67500</c:v>
                </c:pt>
                <c:pt idx="544">
                  <c:v>67500</c:v>
                </c:pt>
                <c:pt idx="545">
                  <c:v>68110</c:v>
                </c:pt>
                <c:pt idx="546">
                  <c:v>68110</c:v>
                </c:pt>
                <c:pt idx="547">
                  <c:v>68110</c:v>
                </c:pt>
                <c:pt idx="548">
                  <c:v>68110</c:v>
                </c:pt>
                <c:pt idx="549">
                  <c:v>68110</c:v>
                </c:pt>
                <c:pt idx="550">
                  <c:v>68110</c:v>
                </c:pt>
                <c:pt idx="551">
                  <c:v>68110</c:v>
                </c:pt>
                <c:pt idx="552">
                  <c:v>68110</c:v>
                </c:pt>
                <c:pt idx="553">
                  <c:v>69773</c:v>
                </c:pt>
                <c:pt idx="554">
                  <c:v>69773</c:v>
                </c:pt>
                <c:pt idx="555">
                  <c:v>69773</c:v>
                </c:pt>
                <c:pt idx="556">
                  <c:v>69773</c:v>
                </c:pt>
                <c:pt idx="557">
                  <c:v>69773</c:v>
                </c:pt>
                <c:pt idx="558">
                  <c:v>69773</c:v>
                </c:pt>
                <c:pt idx="559">
                  <c:v>70039</c:v>
                </c:pt>
                <c:pt idx="560">
                  <c:v>70039</c:v>
                </c:pt>
                <c:pt idx="561">
                  <c:v>70791</c:v>
                </c:pt>
                <c:pt idx="562">
                  <c:v>70791</c:v>
                </c:pt>
                <c:pt idx="563">
                  <c:v>71667</c:v>
                </c:pt>
                <c:pt idx="564">
                  <c:v>71667</c:v>
                </c:pt>
                <c:pt idx="565">
                  <c:v>71667</c:v>
                </c:pt>
                <c:pt idx="566">
                  <c:v>71667</c:v>
                </c:pt>
                <c:pt idx="567">
                  <c:v>71667</c:v>
                </c:pt>
                <c:pt idx="568">
                  <c:v>71667</c:v>
                </c:pt>
                <c:pt idx="569">
                  <c:v>72652</c:v>
                </c:pt>
                <c:pt idx="570">
                  <c:v>72652</c:v>
                </c:pt>
                <c:pt idx="571">
                  <c:v>72652</c:v>
                </c:pt>
                <c:pt idx="572">
                  <c:v>72652</c:v>
                </c:pt>
                <c:pt idx="573">
                  <c:v>72652</c:v>
                </c:pt>
                <c:pt idx="574">
                  <c:v>72652</c:v>
                </c:pt>
                <c:pt idx="575">
                  <c:v>72652</c:v>
                </c:pt>
                <c:pt idx="576">
                  <c:v>72652</c:v>
                </c:pt>
                <c:pt idx="577">
                  <c:v>72652</c:v>
                </c:pt>
                <c:pt idx="578">
                  <c:v>72652</c:v>
                </c:pt>
                <c:pt idx="579">
                  <c:v>72652</c:v>
                </c:pt>
                <c:pt idx="580">
                  <c:v>72652</c:v>
                </c:pt>
                <c:pt idx="581">
                  <c:v>73659</c:v>
                </c:pt>
                <c:pt idx="582">
                  <c:v>73659</c:v>
                </c:pt>
                <c:pt idx="583">
                  <c:v>73659</c:v>
                </c:pt>
                <c:pt idx="584">
                  <c:v>73659</c:v>
                </c:pt>
                <c:pt idx="585">
                  <c:v>73659</c:v>
                </c:pt>
                <c:pt idx="586">
                  <c:v>73659</c:v>
                </c:pt>
                <c:pt idx="587">
                  <c:v>73659</c:v>
                </c:pt>
                <c:pt idx="588">
                  <c:v>73659</c:v>
                </c:pt>
                <c:pt idx="589">
                  <c:v>73659</c:v>
                </c:pt>
                <c:pt idx="590">
                  <c:v>73659</c:v>
                </c:pt>
                <c:pt idx="591">
                  <c:v>73659</c:v>
                </c:pt>
                <c:pt idx="592">
                  <c:v>73659</c:v>
                </c:pt>
                <c:pt idx="593">
                  <c:v>74355</c:v>
                </c:pt>
                <c:pt idx="594">
                  <c:v>74355</c:v>
                </c:pt>
                <c:pt idx="595">
                  <c:v>74355</c:v>
                </c:pt>
                <c:pt idx="596">
                  <c:v>74355</c:v>
                </c:pt>
                <c:pt idx="597">
                  <c:v>75516</c:v>
                </c:pt>
                <c:pt idx="598">
                  <c:v>75516</c:v>
                </c:pt>
                <c:pt idx="599">
                  <c:v>75516</c:v>
                </c:pt>
                <c:pt idx="600">
                  <c:v>75516</c:v>
                </c:pt>
                <c:pt idx="601">
                  <c:v>75516</c:v>
                </c:pt>
                <c:pt idx="602">
                  <c:v>75516</c:v>
                </c:pt>
                <c:pt idx="603">
                  <c:v>75516</c:v>
                </c:pt>
                <c:pt idx="604">
                  <c:v>75516</c:v>
                </c:pt>
                <c:pt idx="605">
                  <c:v>76228</c:v>
                </c:pt>
                <c:pt idx="606">
                  <c:v>76228</c:v>
                </c:pt>
                <c:pt idx="607">
                  <c:v>77090</c:v>
                </c:pt>
                <c:pt idx="608">
                  <c:v>77090</c:v>
                </c:pt>
                <c:pt idx="609">
                  <c:v>77090</c:v>
                </c:pt>
                <c:pt idx="610">
                  <c:v>77090</c:v>
                </c:pt>
                <c:pt idx="611">
                  <c:v>77090</c:v>
                </c:pt>
                <c:pt idx="612">
                  <c:v>77090</c:v>
                </c:pt>
                <c:pt idx="613">
                  <c:v>77090</c:v>
                </c:pt>
                <c:pt idx="614">
                  <c:v>77090</c:v>
                </c:pt>
                <c:pt idx="615">
                  <c:v>77866</c:v>
                </c:pt>
                <c:pt idx="616">
                  <c:v>77866</c:v>
                </c:pt>
                <c:pt idx="617">
                  <c:v>77866</c:v>
                </c:pt>
                <c:pt idx="618">
                  <c:v>77866</c:v>
                </c:pt>
                <c:pt idx="619">
                  <c:v>77866</c:v>
                </c:pt>
                <c:pt idx="620">
                  <c:v>77866</c:v>
                </c:pt>
                <c:pt idx="621">
                  <c:v>78889</c:v>
                </c:pt>
                <c:pt idx="622">
                  <c:v>78889</c:v>
                </c:pt>
                <c:pt idx="623">
                  <c:v>79731</c:v>
                </c:pt>
                <c:pt idx="624">
                  <c:v>79731</c:v>
                </c:pt>
                <c:pt idx="625">
                  <c:v>79731</c:v>
                </c:pt>
                <c:pt idx="626">
                  <c:v>79731</c:v>
                </c:pt>
                <c:pt idx="627">
                  <c:v>79731</c:v>
                </c:pt>
                <c:pt idx="628">
                  <c:v>79731</c:v>
                </c:pt>
                <c:pt idx="629">
                  <c:v>79731</c:v>
                </c:pt>
                <c:pt idx="630">
                  <c:v>79731</c:v>
                </c:pt>
                <c:pt idx="631">
                  <c:v>79731</c:v>
                </c:pt>
                <c:pt idx="632">
                  <c:v>79731</c:v>
                </c:pt>
                <c:pt idx="633">
                  <c:v>79731</c:v>
                </c:pt>
                <c:pt idx="634">
                  <c:v>79731</c:v>
                </c:pt>
                <c:pt idx="635">
                  <c:v>79731</c:v>
                </c:pt>
                <c:pt idx="636">
                  <c:v>79731</c:v>
                </c:pt>
                <c:pt idx="637">
                  <c:v>79731</c:v>
                </c:pt>
                <c:pt idx="638">
                  <c:v>79731</c:v>
                </c:pt>
                <c:pt idx="639">
                  <c:v>79731</c:v>
                </c:pt>
                <c:pt idx="640">
                  <c:v>79731</c:v>
                </c:pt>
                <c:pt idx="641">
                  <c:v>80699</c:v>
                </c:pt>
                <c:pt idx="642">
                  <c:v>80699</c:v>
                </c:pt>
                <c:pt idx="643">
                  <c:v>80699</c:v>
                </c:pt>
                <c:pt idx="644">
                  <c:v>80699</c:v>
                </c:pt>
                <c:pt idx="645">
                  <c:v>80699</c:v>
                </c:pt>
                <c:pt idx="646">
                  <c:v>80699</c:v>
                </c:pt>
                <c:pt idx="647">
                  <c:v>81411</c:v>
                </c:pt>
                <c:pt idx="648">
                  <c:v>81411</c:v>
                </c:pt>
                <c:pt idx="649">
                  <c:v>82445</c:v>
                </c:pt>
                <c:pt idx="650">
                  <c:v>82445</c:v>
                </c:pt>
                <c:pt idx="651">
                  <c:v>82445</c:v>
                </c:pt>
                <c:pt idx="652">
                  <c:v>82445</c:v>
                </c:pt>
                <c:pt idx="653">
                  <c:v>83265</c:v>
                </c:pt>
                <c:pt idx="654">
                  <c:v>83265</c:v>
                </c:pt>
                <c:pt idx="655">
                  <c:v>83265</c:v>
                </c:pt>
                <c:pt idx="656">
                  <c:v>83265</c:v>
                </c:pt>
                <c:pt idx="657">
                  <c:v>83265</c:v>
                </c:pt>
                <c:pt idx="658">
                  <c:v>83265</c:v>
                </c:pt>
                <c:pt idx="659">
                  <c:v>83265</c:v>
                </c:pt>
                <c:pt idx="660">
                  <c:v>83265</c:v>
                </c:pt>
                <c:pt idx="661">
                  <c:v>83265</c:v>
                </c:pt>
                <c:pt idx="662">
                  <c:v>83265</c:v>
                </c:pt>
                <c:pt idx="663">
                  <c:v>83265</c:v>
                </c:pt>
                <c:pt idx="664">
                  <c:v>83265</c:v>
                </c:pt>
                <c:pt idx="665">
                  <c:v>83265</c:v>
                </c:pt>
                <c:pt idx="666">
                  <c:v>83265</c:v>
                </c:pt>
                <c:pt idx="667">
                  <c:v>83265</c:v>
                </c:pt>
                <c:pt idx="668">
                  <c:v>83265</c:v>
                </c:pt>
                <c:pt idx="669">
                  <c:v>83265</c:v>
                </c:pt>
                <c:pt idx="670">
                  <c:v>83265</c:v>
                </c:pt>
                <c:pt idx="671">
                  <c:v>83265</c:v>
                </c:pt>
                <c:pt idx="672">
                  <c:v>83265</c:v>
                </c:pt>
                <c:pt idx="673">
                  <c:v>83265</c:v>
                </c:pt>
                <c:pt idx="674">
                  <c:v>83265</c:v>
                </c:pt>
                <c:pt idx="675">
                  <c:v>83265</c:v>
                </c:pt>
                <c:pt idx="676">
                  <c:v>83265</c:v>
                </c:pt>
                <c:pt idx="677">
                  <c:v>83959</c:v>
                </c:pt>
                <c:pt idx="678">
                  <c:v>83959</c:v>
                </c:pt>
                <c:pt idx="679">
                  <c:v>83959</c:v>
                </c:pt>
                <c:pt idx="680">
                  <c:v>83959</c:v>
                </c:pt>
                <c:pt idx="681">
                  <c:v>83959</c:v>
                </c:pt>
                <c:pt idx="682">
                  <c:v>83959</c:v>
                </c:pt>
                <c:pt idx="683">
                  <c:v>83959</c:v>
                </c:pt>
                <c:pt idx="684">
                  <c:v>83959</c:v>
                </c:pt>
                <c:pt idx="685">
                  <c:v>83959</c:v>
                </c:pt>
                <c:pt idx="686">
                  <c:v>83959</c:v>
                </c:pt>
                <c:pt idx="687">
                  <c:v>83959</c:v>
                </c:pt>
                <c:pt idx="688">
                  <c:v>83959</c:v>
                </c:pt>
                <c:pt idx="689">
                  <c:v>83959</c:v>
                </c:pt>
                <c:pt idx="690">
                  <c:v>83959</c:v>
                </c:pt>
                <c:pt idx="691">
                  <c:v>83959</c:v>
                </c:pt>
                <c:pt idx="692">
                  <c:v>83959</c:v>
                </c:pt>
                <c:pt idx="693">
                  <c:v>83959</c:v>
                </c:pt>
                <c:pt idx="694">
                  <c:v>83959</c:v>
                </c:pt>
                <c:pt idx="695">
                  <c:v>83959</c:v>
                </c:pt>
                <c:pt idx="696">
                  <c:v>83959</c:v>
                </c:pt>
                <c:pt idx="697">
                  <c:v>83959</c:v>
                </c:pt>
                <c:pt idx="698">
                  <c:v>83959</c:v>
                </c:pt>
                <c:pt idx="699">
                  <c:v>83959</c:v>
                </c:pt>
                <c:pt idx="700">
                  <c:v>83959</c:v>
                </c:pt>
                <c:pt idx="701">
                  <c:v>83959</c:v>
                </c:pt>
                <c:pt idx="702">
                  <c:v>83959</c:v>
                </c:pt>
                <c:pt idx="703">
                  <c:v>83959</c:v>
                </c:pt>
                <c:pt idx="704">
                  <c:v>83959</c:v>
                </c:pt>
                <c:pt idx="705">
                  <c:v>83959</c:v>
                </c:pt>
                <c:pt idx="706">
                  <c:v>83959</c:v>
                </c:pt>
                <c:pt idx="707">
                  <c:v>83959</c:v>
                </c:pt>
                <c:pt idx="708">
                  <c:v>83959</c:v>
                </c:pt>
                <c:pt idx="709">
                  <c:v>83959</c:v>
                </c:pt>
                <c:pt idx="710">
                  <c:v>83959</c:v>
                </c:pt>
                <c:pt idx="711">
                  <c:v>83959</c:v>
                </c:pt>
                <c:pt idx="712">
                  <c:v>83959</c:v>
                </c:pt>
                <c:pt idx="713">
                  <c:v>83959</c:v>
                </c:pt>
                <c:pt idx="714">
                  <c:v>83959</c:v>
                </c:pt>
                <c:pt idx="715">
                  <c:v>83959</c:v>
                </c:pt>
                <c:pt idx="716">
                  <c:v>83959</c:v>
                </c:pt>
                <c:pt idx="717">
                  <c:v>83959</c:v>
                </c:pt>
                <c:pt idx="718">
                  <c:v>83959</c:v>
                </c:pt>
                <c:pt idx="719">
                  <c:v>83959</c:v>
                </c:pt>
                <c:pt idx="720">
                  <c:v>83959</c:v>
                </c:pt>
                <c:pt idx="721">
                  <c:v>83959</c:v>
                </c:pt>
                <c:pt idx="722">
                  <c:v>83959</c:v>
                </c:pt>
                <c:pt idx="723">
                  <c:v>83959</c:v>
                </c:pt>
                <c:pt idx="724">
                  <c:v>83959</c:v>
                </c:pt>
                <c:pt idx="725">
                  <c:v>83959</c:v>
                </c:pt>
                <c:pt idx="726">
                  <c:v>83959</c:v>
                </c:pt>
                <c:pt idx="727">
                  <c:v>83959</c:v>
                </c:pt>
                <c:pt idx="728">
                  <c:v>83959</c:v>
                </c:pt>
                <c:pt idx="729">
                  <c:v>83959</c:v>
                </c:pt>
                <c:pt idx="730">
                  <c:v>83959</c:v>
                </c:pt>
                <c:pt idx="731">
                  <c:v>83959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B-49EA-B10A-5A11791B64E3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43806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575720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B-49EA-B10A-5A11791B64E3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43812</c:v>
                </c:pt>
                <c:pt idx="1">
                  <c:v>43812</c:v>
                </c:pt>
                <c:pt idx="2">
                  <c:v>43813</c:v>
                </c:pt>
                <c:pt idx="3">
                  <c:v>43813</c:v>
                </c:pt>
                <c:pt idx="4">
                  <c:v>43814</c:v>
                </c:pt>
                <c:pt idx="5">
                  <c:v>43814</c:v>
                </c:pt>
                <c:pt idx="6">
                  <c:v>43815</c:v>
                </c:pt>
                <c:pt idx="7">
                  <c:v>43815</c:v>
                </c:pt>
                <c:pt idx="8">
                  <c:v>43816</c:v>
                </c:pt>
                <c:pt idx="9">
                  <c:v>43816</c:v>
                </c:pt>
                <c:pt idx="10">
                  <c:v>43817</c:v>
                </c:pt>
                <c:pt idx="11">
                  <c:v>43817</c:v>
                </c:pt>
                <c:pt idx="12">
                  <c:v>43818</c:v>
                </c:pt>
                <c:pt idx="13">
                  <c:v>43818</c:v>
                </c:pt>
                <c:pt idx="14">
                  <c:v>43819</c:v>
                </c:pt>
                <c:pt idx="15">
                  <c:v>43819</c:v>
                </c:pt>
                <c:pt idx="16">
                  <c:v>43820</c:v>
                </c:pt>
                <c:pt idx="17">
                  <c:v>43820</c:v>
                </c:pt>
                <c:pt idx="18">
                  <c:v>43821</c:v>
                </c:pt>
                <c:pt idx="19">
                  <c:v>43821</c:v>
                </c:pt>
                <c:pt idx="20">
                  <c:v>43822</c:v>
                </c:pt>
                <c:pt idx="21">
                  <c:v>43822</c:v>
                </c:pt>
                <c:pt idx="22">
                  <c:v>43823</c:v>
                </c:pt>
                <c:pt idx="23">
                  <c:v>43823</c:v>
                </c:pt>
                <c:pt idx="24">
                  <c:v>43824</c:v>
                </c:pt>
                <c:pt idx="25">
                  <c:v>43824</c:v>
                </c:pt>
                <c:pt idx="26">
                  <c:v>43825</c:v>
                </c:pt>
                <c:pt idx="27">
                  <c:v>43825</c:v>
                </c:pt>
                <c:pt idx="28">
                  <c:v>43826</c:v>
                </c:pt>
                <c:pt idx="29">
                  <c:v>43826</c:v>
                </c:pt>
                <c:pt idx="30">
                  <c:v>43827</c:v>
                </c:pt>
                <c:pt idx="31">
                  <c:v>43827</c:v>
                </c:pt>
                <c:pt idx="32">
                  <c:v>43828</c:v>
                </c:pt>
                <c:pt idx="33">
                  <c:v>43828</c:v>
                </c:pt>
                <c:pt idx="34">
                  <c:v>43829</c:v>
                </c:pt>
                <c:pt idx="35">
                  <c:v>43829</c:v>
                </c:pt>
                <c:pt idx="36">
                  <c:v>43830</c:v>
                </c:pt>
                <c:pt idx="37">
                  <c:v>43830</c:v>
                </c:pt>
                <c:pt idx="38">
                  <c:v>43831</c:v>
                </c:pt>
                <c:pt idx="39">
                  <c:v>43831</c:v>
                </c:pt>
                <c:pt idx="40">
                  <c:v>43832</c:v>
                </c:pt>
                <c:pt idx="41">
                  <c:v>43832</c:v>
                </c:pt>
                <c:pt idx="42">
                  <c:v>43833</c:v>
                </c:pt>
                <c:pt idx="43">
                  <c:v>43833</c:v>
                </c:pt>
                <c:pt idx="44">
                  <c:v>43834</c:v>
                </c:pt>
                <c:pt idx="45">
                  <c:v>43834</c:v>
                </c:pt>
                <c:pt idx="46">
                  <c:v>43835</c:v>
                </c:pt>
                <c:pt idx="47">
                  <c:v>43835</c:v>
                </c:pt>
                <c:pt idx="48">
                  <c:v>43836</c:v>
                </c:pt>
                <c:pt idx="49">
                  <c:v>43836</c:v>
                </c:pt>
                <c:pt idx="50">
                  <c:v>43837</c:v>
                </c:pt>
                <c:pt idx="51">
                  <c:v>43837</c:v>
                </c:pt>
                <c:pt idx="52">
                  <c:v>43838</c:v>
                </c:pt>
                <c:pt idx="53">
                  <c:v>43838</c:v>
                </c:pt>
                <c:pt idx="54">
                  <c:v>43839</c:v>
                </c:pt>
                <c:pt idx="55">
                  <c:v>43839</c:v>
                </c:pt>
                <c:pt idx="56">
                  <c:v>43840</c:v>
                </c:pt>
                <c:pt idx="57">
                  <c:v>43840</c:v>
                </c:pt>
                <c:pt idx="58">
                  <c:v>43841</c:v>
                </c:pt>
                <c:pt idx="59">
                  <c:v>43841</c:v>
                </c:pt>
                <c:pt idx="60">
                  <c:v>43842</c:v>
                </c:pt>
                <c:pt idx="61">
                  <c:v>43842</c:v>
                </c:pt>
                <c:pt idx="62">
                  <c:v>43843</c:v>
                </c:pt>
                <c:pt idx="63">
                  <c:v>43843</c:v>
                </c:pt>
                <c:pt idx="64">
                  <c:v>43844</c:v>
                </c:pt>
                <c:pt idx="65">
                  <c:v>43844</c:v>
                </c:pt>
                <c:pt idx="66">
                  <c:v>43845</c:v>
                </c:pt>
                <c:pt idx="67">
                  <c:v>43845</c:v>
                </c:pt>
                <c:pt idx="68">
                  <c:v>43846</c:v>
                </c:pt>
                <c:pt idx="69">
                  <c:v>43846</c:v>
                </c:pt>
                <c:pt idx="70">
                  <c:v>43847</c:v>
                </c:pt>
                <c:pt idx="71">
                  <c:v>43847</c:v>
                </c:pt>
                <c:pt idx="72">
                  <c:v>43848</c:v>
                </c:pt>
                <c:pt idx="73">
                  <c:v>43848</c:v>
                </c:pt>
                <c:pt idx="74">
                  <c:v>43849</c:v>
                </c:pt>
                <c:pt idx="75">
                  <c:v>43849</c:v>
                </c:pt>
                <c:pt idx="76">
                  <c:v>43850</c:v>
                </c:pt>
                <c:pt idx="77">
                  <c:v>43850</c:v>
                </c:pt>
                <c:pt idx="78">
                  <c:v>43851</c:v>
                </c:pt>
                <c:pt idx="79">
                  <c:v>43851</c:v>
                </c:pt>
                <c:pt idx="80">
                  <c:v>43852</c:v>
                </c:pt>
                <c:pt idx="81">
                  <c:v>43852</c:v>
                </c:pt>
                <c:pt idx="82">
                  <c:v>43853</c:v>
                </c:pt>
                <c:pt idx="83">
                  <c:v>43853</c:v>
                </c:pt>
                <c:pt idx="84">
                  <c:v>43854</c:v>
                </c:pt>
                <c:pt idx="85">
                  <c:v>43854</c:v>
                </c:pt>
                <c:pt idx="86">
                  <c:v>43855</c:v>
                </c:pt>
                <c:pt idx="87">
                  <c:v>43855</c:v>
                </c:pt>
                <c:pt idx="88">
                  <c:v>43856</c:v>
                </c:pt>
                <c:pt idx="89">
                  <c:v>43856</c:v>
                </c:pt>
                <c:pt idx="90">
                  <c:v>43857</c:v>
                </c:pt>
                <c:pt idx="91">
                  <c:v>43857</c:v>
                </c:pt>
                <c:pt idx="92">
                  <c:v>43858</c:v>
                </c:pt>
                <c:pt idx="93">
                  <c:v>43858</c:v>
                </c:pt>
                <c:pt idx="94">
                  <c:v>43859</c:v>
                </c:pt>
                <c:pt idx="95">
                  <c:v>43859</c:v>
                </c:pt>
                <c:pt idx="96">
                  <c:v>43860</c:v>
                </c:pt>
                <c:pt idx="97">
                  <c:v>43860</c:v>
                </c:pt>
                <c:pt idx="98">
                  <c:v>43861</c:v>
                </c:pt>
                <c:pt idx="99">
                  <c:v>43861</c:v>
                </c:pt>
                <c:pt idx="100">
                  <c:v>43862</c:v>
                </c:pt>
                <c:pt idx="101">
                  <c:v>43862</c:v>
                </c:pt>
                <c:pt idx="102">
                  <c:v>43863</c:v>
                </c:pt>
                <c:pt idx="103">
                  <c:v>43863</c:v>
                </c:pt>
                <c:pt idx="104">
                  <c:v>43864</c:v>
                </c:pt>
                <c:pt idx="105">
                  <c:v>43864</c:v>
                </c:pt>
                <c:pt idx="106">
                  <c:v>43865</c:v>
                </c:pt>
                <c:pt idx="107">
                  <c:v>43865</c:v>
                </c:pt>
                <c:pt idx="108">
                  <c:v>43866</c:v>
                </c:pt>
                <c:pt idx="109">
                  <c:v>43866</c:v>
                </c:pt>
                <c:pt idx="110">
                  <c:v>43867</c:v>
                </c:pt>
                <c:pt idx="111">
                  <c:v>43867</c:v>
                </c:pt>
                <c:pt idx="112">
                  <c:v>43868</c:v>
                </c:pt>
                <c:pt idx="113">
                  <c:v>43868</c:v>
                </c:pt>
                <c:pt idx="114">
                  <c:v>43869</c:v>
                </c:pt>
                <c:pt idx="115">
                  <c:v>43869</c:v>
                </c:pt>
                <c:pt idx="116">
                  <c:v>43870</c:v>
                </c:pt>
                <c:pt idx="117">
                  <c:v>43870</c:v>
                </c:pt>
                <c:pt idx="118">
                  <c:v>43871</c:v>
                </c:pt>
                <c:pt idx="119">
                  <c:v>43871</c:v>
                </c:pt>
                <c:pt idx="120">
                  <c:v>43872</c:v>
                </c:pt>
                <c:pt idx="121">
                  <c:v>43872</c:v>
                </c:pt>
                <c:pt idx="122">
                  <c:v>43873</c:v>
                </c:pt>
                <c:pt idx="123">
                  <c:v>43873</c:v>
                </c:pt>
                <c:pt idx="124">
                  <c:v>43874</c:v>
                </c:pt>
                <c:pt idx="125">
                  <c:v>43874</c:v>
                </c:pt>
                <c:pt idx="126">
                  <c:v>43875</c:v>
                </c:pt>
                <c:pt idx="127">
                  <c:v>43875</c:v>
                </c:pt>
                <c:pt idx="128">
                  <c:v>43876</c:v>
                </c:pt>
                <c:pt idx="129">
                  <c:v>43876</c:v>
                </c:pt>
                <c:pt idx="130">
                  <c:v>43877</c:v>
                </c:pt>
                <c:pt idx="131">
                  <c:v>43877</c:v>
                </c:pt>
                <c:pt idx="132">
                  <c:v>43878</c:v>
                </c:pt>
                <c:pt idx="133">
                  <c:v>43878</c:v>
                </c:pt>
                <c:pt idx="134">
                  <c:v>43879</c:v>
                </c:pt>
                <c:pt idx="135">
                  <c:v>43879</c:v>
                </c:pt>
                <c:pt idx="136">
                  <c:v>43880</c:v>
                </c:pt>
                <c:pt idx="137">
                  <c:v>43880</c:v>
                </c:pt>
                <c:pt idx="138">
                  <c:v>43881</c:v>
                </c:pt>
                <c:pt idx="139">
                  <c:v>43881</c:v>
                </c:pt>
                <c:pt idx="140">
                  <c:v>43882</c:v>
                </c:pt>
                <c:pt idx="141">
                  <c:v>43882</c:v>
                </c:pt>
                <c:pt idx="142">
                  <c:v>43883</c:v>
                </c:pt>
                <c:pt idx="143">
                  <c:v>43883</c:v>
                </c:pt>
                <c:pt idx="144">
                  <c:v>43884</c:v>
                </c:pt>
                <c:pt idx="145">
                  <c:v>43884</c:v>
                </c:pt>
                <c:pt idx="146">
                  <c:v>43885</c:v>
                </c:pt>
                <c:pt idx="147">
                  <c:v>43885</c:v>
                </c:pt>
                <c:pt idx="148">
                  <c:v>43886</c:v>
                </c:pt>
                <c:pt idx="149">
                  <c:v>43886</c:v>
                </c:pt>
                <c:pt idx="150">
                  <c:v>43887</c:v>
                </c:pt>
                <c:pt idx="151">
                  <c:v>43887</c:v>
                </c:pt>
                <c:pt idx="152">
                  <c:v>43888</c:v>
                </c:pt>
                <c:pt idx="153">
                  <c:v>43888</c:v>
                </c:pt>
                <c:pt idx="154">
                  <c:v>43889</c:v>
                </c:pt>
                <c:pt idx="155">
                  <c:v>43889</c:v>
                </c:pt>
                <c:pt idx="156">
                  <c:v>43890</c:v>
                </c:pt>
                <c:pt idx="157">
                  <c:v>43890</c:v>
                </c:pt>
                <c:pt idx="158">
                  <c:v>43891</c:v>
                </c:pt>
                <c:pt idx="159">
                  <c:v>43891</c:v>
                </c:pt>
                <c:pt idx="160">
                  <c:v>43892</c:v>
                </c:pt>
                <c:pt idx="161">
                  <c:v>43892</c:v>
                </c:pt>
                <c:pt idx="162">
                  <c:v>43893</c:v>
                </c:pt>
                <c:pt idx="163">
                  <c:v>43893</c:v>
                </c:pt>
                <c:pt idx="164">
                  <c:v>43894</c:v>
                </c:pt>
                <c:pt idx="165">
                  <c:v>43894</c:v>
                </c:pt>
                <c:pt idx="166">
                  <c:v>43895</c:v>
                </c:pt>
                <c:pt idx="167">
                  <c:v>43895</c:v>
                </c:pt>
                <c:pt idx="168">
                  <c:v>43896</c:v>
                </c:pt>
                <c:pt idx="169">
                  <c:v>43896</c:v>
                </c:pt>
                <c:pt idx="170">
                  <c:v>43897</c:v>
                </c:pt>
                <c:pt idx="171">
                  <c:v>43897</c:v>
                </c:pt>
                <c:pt idx="172">
                  <c:v>43898</c:v>
                </c:pt>
                <c:pt idx="173">
                  <c:v>43898</c:v>
                </c:pt>
                <c:pt idx="174">
                  <c:v>43899</c:v>
                </c:pt>
                <c:pt idx="175">
                  <c:v>43899</c:v>
                </c:pt>
                <c:pt idx="176">
                  <c:v>43900</c:v>
                </c:pt>
                <c:pt idx="177">
                  <c:v>43900</c:v>
                </c:pt>
                <c:pt idx="178">
                  <c:v>43901</c:v>
                </c:pt>
                <c:pt idx="179">
                  <c:v>43901</c:v>
                </c:pt>
                <c:pt idx="180">
                  <c:v>43902</c:v>
                </c:pt>
                <c:pt idx="181">
                  <c:v>43902</c:v>
                </c:pt>
                <c:pt idx="182">
                  <c:v>43903</c:v>
                </c:pt>
                <c:pt idx="183">
                  <c:v>43903</c:v>
                </c:pt>
                <c:pt idx="184">
                  <c:v>43904</c:v>
                </c:pt>
                <c:pt idx="185">
                  <c:v>43904</c:v>
                </c:pt>
                <c:pt idx="186">
                  <c:v>43905</c:v>
                </c:pt>
                <c:pt idx="187">
                  <c:v>43905</c:v>
                </c:pt>
                <c:pt idx="188">
                  <c:v>43906</c:v>
                </c:pt>
                <c:pt idx="189">
                  <c:v>43906</c:v>
                </c:pt>
                <c:pt idx="190">
                  <c:v>43907</c:v>
                </c:pt>
                <c:pt idx="191">
                  <c:v>43907</c:v>
                </c:pt>
                <c:pt idx="192">
                  <c:v>43908</c:v>
                </c:pt>
                <c:pt idx="193">
                  <c:v>43908</c:v>
                </c:pt>
                <c:pt idx="194">
                  <c:v>43909</c:v>
                </c:pt>
                <c:pt idx="195">
                  <c:v>43909</c:v>
                </c:pt>
                <c:pt idx="196">
                  <c:v>43910</c:v>
                </c:pt>
                <c:pt idx="197">
                  <c:v>43910</c:v>
                </c:pt>
                <c:pt idx="198">
                  <c:v>43911</c:v>
                </c:pt>
                <c:pt idx="199">
                  <c:v>43911</c:v>
                </c:pt>
                <c:pt idx="200">
                  <c:v>43912</c:v>
                </c:pt>
                <c:pt idx="201">
                  <c:v>43912</c:v>
                </c:pt>
                <c:pt idx="202">
                  <c:v>43913</c:v>
                </c:pt>
                <c:pt idx="203">
                  <c:v>43913</c:v>
                </c:pt>
                <c:pt idx="204">
                  <c:v>43914</c:v>
                </c:pt>
                <c:pt idx="205">
                  <c:v>43914</c:v>
                </c:pt>
                <c:pt idx="206">
                  <c:v>43915</c:v>
                </c:pt>
                <c:pt idx="207">
                  <c:v>43915</c:v>
                </c:pt>
                <c:pt idx="208">
                  <c:v>43916</c:v>
                </c:pt>
                <c:pt idx="209">
                  <c:v>43916</c:v>
                </c:pt>
                <c:pt idx="210">
                  <c:v>43917</c:v>
                </c:pt>
                <c:pt idx="211">
                  <c:v>43917</c:v>
                </c:pt>
                <c:pt idx="212">
                  <c:v>43918</c:v>
                </c:pt>
                <c:pt idx="213">
                  <c:v>43918</c:v>
                </c:pt>
                <c:pt idx="214">
                  <c:v>43919</c:v>
                </c:pt>
                <c:pt idx="215">
                  <c:v>43919</c:v>
                </c:pt>
                <c:pt idx="216">
                  <c:v>43920</c:v>
                </c:pt>
                <c:pt idx="217">
                  <c:v>43920</c:v>
                </c:pt>
                <c:pt idx="218">
                  <c:v>43921</c:v>
                </c:pt>
                <c:pt idx="219">
                  <c:v>43921</c:v>
                </c:pt>
                <c:pt idx="220">
                  <c:v>43922</c:v>
                </c:pt>
                <c:pt idx="221">
                  <c:v>43922</c:v>
                </c:pt>
                <c:pt idx="222">
                  <c:v>43923</c:v>
                </c:pt>
                <c:pt idx="223">
                  <c:v>43923</c:v>
                </c:pt>
                <c:pt idx="224">
                  <c:v>43924</c:v>
                </c:pt>
                <c:pt idx="225">
                  <c:v>43924</c:v>
                </c:pt>
                <c:pt idx="226">
                  <c:v>43925</c:v>
                </c:pt>
                <c:pt idx="227">
                  <c:v>43925</c:v>
                </c:pt>
                <c:pt idx="228">
                  <c:v>43926</c:v>
                </c:pt>
                <c:pt idx="229">
                  <c:v>43926</c:v>
                </c:pt>
                <c:pt idx="230">
                  <c:v>43927</c:v>
                </c:pt>
                <c:pt idx="231">
                  <c:v>43927</c:v>
                </c:pt>
                <c:pt idx="232">
                  <c:v>43928</c:v>
                </c:pt>
                <c:pt idx="233">
                  <c:v>43928</c:v>
                </c:pt>
                <c:pt idx="234">
                  <c:v>43929</c:v>
                </c:pt>
                <c:pt idx="235">
                  <c:v>43929</c:v>
                </c:pt>
                <c:pt idx="236">
                  <c:v>43930</c:v>
                </c:pt>
                <c:pt idx="237">
                  <c:v>43930</c:v>
                </c:pt>
                <c:pt idx="238">
                  <c:v>43931</c:v>
                </c:pt>
                <c:pt idx="239">
                  <c:v>43931</c:v>
                </c:pt>
                <c:pt idx="240">
                  <c:v>43932</c:v>
                </c:pt>
                <c:pt idx="241">
                  <c:v>43932</c:v>
                </c:pt>
                <c:pt idx="242">
                  <c:v>43933</c:v>
                </c:pt>
                <c:pt idx="243">
                  <c:v>43933</c:v>
                </c:pt>
                <c:pt idx="244">
                  <c:v>43934</c:v>
                </c:pt>
                <c:pt idx="245">
                  <c:v>43934</c:v>
                </c:pt>
                <c:pt idx="246">
                  <c:v>43935</c:v>
                </c:pt>
                <c:pt idx="247">
                  <c:v>43935</c:v>
                </c:pt>
                <c:pt idx="248">
                  <c:v>43936</c:v>
                </c:pt>
                <c:pt idx="249">
                  <c:v>43936</c:v>
                </c:pt>
                <c:pt idx="250">
                  <c:v>43937</c:v>
                </c:pt>
                <c:pt idx="251">
                  <c:v>43937</c:v>
                </c:pt>
                <c:pt idx="252">
                  <c:v>43938</c:v>
                </c:pt>
                <c:pt idx="253">
                  <c:v>43938</c:v>
                </c:pt>
                <c:pt idx="254">
                  <c:v>43939</c:v>
                </c:pt>
                <c:pt idx="255">
                  <c:v>43939</c:v>
                </c:pt>
                <c:pt idx="256">
                  <c:v>43940</c:v>
                </c:pt>
                <c:pt idx="257">
                  <c:v>43940</c:v>
                </c:pt>
                <c:pt idx="258">
                  <c:v>43941</c:v>
                </c:pt>
                <c:pt idx="259">
                  <c:v>43941</c:v>
                </c:pt>
                <c:pt idx="260">
                  <c:v>43942</c:v>
                </c:pt>
                <c:pt idx="261">
                  <c:v>43942</c:v>
                </c:pt>
                <c:pt idx="262">
                  <c:v>43943</c:v>
                </c:pt>
                <c:pt idx="263">
                  <c:v>43943</c:v>
                </c:pt>
                <c:pt idx="264">
                  <c:v>43944</c:v>
                </c:pt>
                <c:pt idx="265">
                  <c:v>43944</c:v>
                </c:pt>
                <c:pt idx="266">
                  <c:v>43945</c:v>
                </c:pt>
                <c:pt idx="267">
                  <c:v>43945</c:v>
                </c:pt>
                <c:pt idx="268">
                  <c:v>43946</c:v>
                </c:pt>
                <c:pt idx="269">
                  <c:v>43946</c:v>
                </c:pt>
                <c:pt idx="270">
                  <c:v>43947</c:v>
                </c:pt>
                <c:pt idx="271">
                  <c:v>43947</c:v>
                </c:pt>
                <c:pt idx="272">
                  <c:v>43948</c:v>
                </c:pt>
                <c:pt idx="273">
                  <c:v>43948</c:v>
                </c:pt>
                <c:pt idx="274">
                  <c:v>43949</c:v>
                </c:pt>
                <c:pt idx="275">
                  <c:v>43949</c:v>
                </c:pt>
                <c:pt idx="276">
                  <c:v>43950</c:v>
                </c:pt>
                <c:pt idx="277">
                  <c:v>43950</c:v>
                </c:pt>
                <c:pt idx="278">
                  <c:v>43951</c:v>
                </c:pt>
                <c:pt idx="279">
                  <c:v>43951</c:v>
                </c:pt>
                <c:pt idx="280">
                  <c:v>43952</c:v>
                </c:pt>
                <c:pt idx="281">
                  <c:v>43952</c:v>
                </c:pt>
                <c:pt idx="282">
                  <c:v>43953</c:v>
                </c:pt>
                <c:pt idx="283">
                  <c:v>43953</c:v>
                </c:pt>
                <c:pt idx="284">
                  <c:v>43954</c:v>
                </c:pt>
                <c:pt idx="285">
                  <c:v>43954</c:v>
                </c:pt>
                <c:pt idx="286">
                  <c:v>43955</c:v>
                </c:pt>
                <c:pt idx="287">
                  <c:v>43955</c:v>
                </c:pt>
                <c:pt idx="288">
                  <c:v>43956</c:v>
                </c:pt>
                <c:pt idx="289">
                  <c:v>43956</c:v>
                </c:pt>
                <c:pt idx="290">
                  <c:v>43957</c:v>
                </c:pt>
                <c:pt idx="291">
                  <c:v>43957</c:v>
                </c:pt>
                <c:pt idx="292">
                  <c:v>43958</c:v>
                </c:pt>
                <c:pt idx="293">
                  <c:v>43958</c:v>
                </c:pt>
                <c:pt idx="294">
                  <c:v>43959</c:v>
                </c:pt>
                <c:pt idx="295">
                  <c:v>43959</c:v>
                </c:pt>
                <c:pt idx="296">
                  <c:v>43960</c:v>
                </c:pt>
                <c:pt idx="297">
                  <c:v>43960</c:v>
                </c:pt>
                <c:pt idx="298">
                  <c:v>43961</c:v>
                </c:pt>
                <c:pt idx="299">
                  <c:v>43961</c:v>
                </c:pt>
                <c:pt idx="300">
                  <c:v>43962</c:v>
                </c:pt>
                <c:pt idx="301">
                  <c:v>43962</c:v>
                </c:pt>
                <c:pt idx="302">
                  <c:v>43963</c:v>
                </c:pt>
                <c:pt idx="303">
                  <c:v>43963</c:v>
                </c:pt>
                <c:pt idx="304">
                  <c:v>43964</c:v>
                </c:pt>
                <c:pt idx="305">
                  <c:v>43964</c:v>
                </c:pt>
                <c:pt idx="306">
                  <c:v>43965</c:v>
                </c:pt>
                <c:pt idx="307">
                  <c:v>43965</c:v>
                </c:pt>
                <c:pt idx="308">
                  <c:v>43966</c:v>
                </c:pt>
                <c:pt idx="309">
                  <c:v>43966</c:v>
                </c:pt>
                <c:pt idx="310">
                  <c:v>43967</c:v>
                </c:pt>
                <c:pt idx="311">
                  <c:v>43967</c:v>
                </c:pt>
                <c:pt idx="312">
                  <c:v>43968</c:v>
                </c:pt>
                <c:pt idx="313">
                  <c:v>43968</c:v>
                </c:pt>
                <c:pt idx="314">
                  <c:v>43969</c:v>
                </c:pt>
                <c:pt idx="315">
                  <c:v>43969</c:v>
                </c:pt>
                <c:pt idx="316">
                  <c:v>43970</c:v>
                </c:pt>
                <c:pt idx="317">
                  <c:v>43970</c:v>
                </c:pt>
                <c:pt idx="318">
                  <c:v>43971</c:v>
                </c:pt>
                <c:pt idx="319">
                  <c:v>43971</c:v>
                </c:pt>
                <c:pt idx="320">
                  <c:v>43972</c:v>
                </c:pt>
                <c:pt idx="321">
                  <c:v>43972</c:v>
                </c:pt>
                <c:pt idx="322">
                  <c:v>43973</c:v>
                </c:pt>
                <c:pt idx="323">
                  <c:v>43973</c:v>
                </c:pt>
                <c:pt idx="324">
                  <c:v>43974</c:v>
                </c:pt>
                <c:pt idx="325">
                  <c:v>43974</c:v>
                </c:pt>
                <c:pt idx="326">
                  <c:v>43975</c:v>
                </c:pt>
                <c:pt idx="327">
                  <c:v>43975</c:v>
                </c:pt>
                <c:pt idx="328">
                  <c:v>43976</c:v>
                </c:pt>
                <c:pt idx="329">
                  <c:v>43976</c:v>
                </c:pt>
                <c:pt idx="330">
                  <c:v>43977</c:v>
                </c:pt>
                <c:pt idx="331">
                  <c:v>43977</c:v>
                </c:pt>
                <c:pt idx="332">
                  <c:v>43978</c:v>
                </c:pt>
                <c:pt idx="333">
                  <c:v>43978</c:v>
                </c:pt>
                <c:pt idx="334">
                  <c:v>43979</c:v>
                </c:pt>
                <c:pt idx="335">
                  <c:v>43979</c:v>
                </c:pt>
                <c:pt idx="336">
                  <c:v>43980</c:v>
                </c:pt>
                <c:pt idx="337">
                  <c:v>43980</c:v>
                </c:pt>
                <c:pt idx="338">
                  <c:v>43981</c:v>
                </c:pt>
                <c:pt idx="339">
                  <c:v>43981</c:v>
                </c:pt>
                <c:pt idx="340">
                  <c:v>43982</c:v>
                </c:pt>
                <c:pt idx="341">
                  <c:v>43982</c:v>
                </c:pt>
                <c:pt idx="342">
                  <c:v>43983</c:v>
                </c:pt>
                <c:pt idx="343">
                  <c:v>43983</c:v>
                </c:pt>
                <c:pt idx="344">
                  <c:v>43984</c:v>
                </c:pt>
                <c:pt idx="345">
                  <c:v>43984</c:v>
                </c:pt>
                <c:pt idx="346">
                  <c:v>43985</c:v>
                </c:pt>
                <c:pt idx="347">
                  <c:v>43985</c:v>
                </c:pt>
                <c:pt idx="348">
                  <c:v>43986</c:v>
                </c:pt>
                <c:pt idx="349">
                  <c:v>43986</c:v>
                </c:pt>
                <c:pt idx="350">
                  <c:v>43987</c:v>
                </c:pt>
                <c:pt idx="351">
                  <c:v>43987</c:v>
                </c:pt>
                <c:pt idx="352">
                  <c:v>43988</c:v>
                </c:pt>
                <c:pt idx="353">
                  <c:v>43988</c:v>
                </c:pt>
                <c:pt idx="354">
                  <c:v>43989</c:v>
                </c:pt>
                <c:pt idx="355">
                  <c:v>43989</c:v>
                </c:pt>
                <c:pt idx="356">
                  <c:v>43990</c:v>
                </c:pt>
                <c:pt idx="357">
                  <c:v>43990</c:v>
                </c:pt>
                <c:pt idx="358">
                  <c:v>43991</c:v>
                </c:pt>
                <c:pt idx="359">
                  <c:v>43991</c:v>
                </c:pt>
                <c:pt idx="360">
                  <c:v>43992</c:v>
                </c:pt>
                <c:pt idx="361">
                  <c:v>43992</c:v>
                </c:pt>
                <c:pt idx="362">
                  <c:v>43993</c:v>
                </c:pt>
                <c:pt idx="363">
                  <c:v>43993</c:v>
                </c:pt>
                <c:pt idx="364">
                  <c:v>43994</c:v>
                </c:pt>
                <c:pt idx="365">
                  <c:v>43994</c:v>
                </c:pt>
                <c:pt idx="366">
                  <c:v>43995</c:v>
                </c:pt>
                <c:pt idx="367">
                  <c:v>43995</c:v>
                </c:pt>
                <c:pt idx="368">
                  <c:v>43996</c:v>
                </c:pt>
                <c:pt idx="369">
                  <c:v>43996</c:v>
                </c:pt>
                <c:pt idx="370">
                  <c:v>43997</c:v>
                </c:pt>
                <c:pt idx="371">
                  <c:v>43997</c:v>
                </c:pt>
                <c:pt idx="372">
                  <c:v>43998</c:v>
                </c:pt>
                <c:pt idx="373">
                  <c:v>43998</c:v>
                </c:pt>
                <c:pt idx="374">
                  <c:v>43999</c:v>
                </c:pt>
                <c:pt idx="375">
                  <c:v>43999</c:v>
                </c:pt>
                <c:pt idx="376">
                  <c:v>44000</c:v>
                </c:pt>
                <c:pt idx="377">
                  <c:v>44000</c:v>
                </c:pt>
                <c:pt idx="378">
                  <c:v>44001</c:v>
                </c:pt>
                <c:pt idx="379">
                  <c:v>44001</c:v>
                </c:pt>
                <c:pt idx="380">
                  <c:v>44002</c:v>
                </c:pt>
                <c:pt idx="381">
                  <c:v>44002</c:v>
                </c:pt>
                <c:pt idx="382">
                  <c:v>44003</c:v>
                </c:pt>
                <c:pt idx="383">
                  <c:v>44003</c:v>
                </c:pt>
                <c:pt idx="384">
                  <c:v>44004</c:v>
                </c:pt>
                <c:pt idx="385">
                  <c:v>44004</c:v>
                </c:pt>
                <c:pt idx="386">
                  <c:v>44005</c:v>
                </c:pt>
                <c:pt idx="387">
                  <c:v>44005</c:v>
                </c:pt>
                <c:pt idx="388">
                  <c:v>44006</c:v>
                </c:pt>
                <c:pt idx="389">
                  <c:v>44006</c:v>
                </c:pt>
                <c:pt idx="390">
                  <c:v>44007</c:v>
                </c:pt>
                <c:pt idx="391">
                  <c:v>44007</c:v>
                </c:pt>
                <c:pt idx="392">
                  <c:v>44008</c:v>
                </c:pt>
                <c:pt idx="393">
                  <c:v>44008</c:v>
                </c:pt>
                <c:pt idx="394">
                  <c:v>44009</c:v>
                </c:pt>
                <c:pt idx="395">
                  <c:v>44009</c:v>
                </c:pt>
                <c:pt idx="396">
                  <c:v>44010</c:v>
                </c:pt>
                <c:pt idx="397">
                  <c:v>44010</c:v>
                </c:pt>
                <c:pt idx="398">
                  <c:v>44011</c:v>
                </c:pt>
                <c:pt idx="399">
                  <c:v>44011</c:v>
                </c:pt>
                <c:pt idx="400">
                  <c:v>44012</c:v>
                </c:pt>
                <c:pt idx="401">
                  <c:v>44012</c:v>
                </c:pt>
                <c:pt idx="402">
                  <c:v>44013</c:v>
                </c:pt>
                <c:pt idx="403">
                  <c:v>44013</c:v>
                </c:pt>
                <c:pt idx="404">
                  <c:v>44014</c:v>
                </c:pt>
                <c:pt idx="405">
                  <c:v>44014</c:v>
                </c:pt>
                <c:pt idx="406">
                  <c:v>44015</c:v>
                </c:pt>
                <c:pt idx="407">
                  <c:v>44015</c:v>
                </c:pt>
                <c:pt idx="408">
                  <c:v>44016</c:v>
                </c:pt>
                <c:pt idx="409">
                  <c:v>44016</c:v>
                </c:pt>
                <c:pt idx="410">
                  <c:v>44017</c:v>
                </c:pt>
                <c:pt idx="411">
                  <c:v>44017</c:v>
                </c:pt>
                <c:pt idx="412">
                  <c:v>44018</c:v>
                </c:pt>
                <c:pt idx="413">
                  <c:v>44018</c:v>
                </c:pt>
                <c:pt idx="414">
                  <c:v>44019</c:v>
                </c:pt>
                <c:pt idx="415">
                  <c:v>44019</c:v>
                </c:pt>
                <c:pt idx="416">
                  <c:v>44020</c:v>
                </c:pt>
                <c:pt idx="417">
                  <c:v>44020</c:v>
                </c:pt>
                <c:pt idx="418">
                  <c:v>44021</c:v>
                </c:pt>
                <c:pt idx="419">
                  <c:v>44021</c:v>
                </c:pt>
                <c:pt idx="420">
                  <c:v>44022</c:v>
                </c:pt>
                <c:pt idx="421">
                  <c:v>44022</c:v>
                </c:pt>
                <c:pt idx="422">
                  <c:v>44023</c:v>
                </c:pt>
                <c:pt idx="423">
                  <c:v>44023</c:v>
                </c:pt>
                <c:pt idx="424">
                  <c:v>44024</c:v>
                </c:pt>
                <c:pt idx="425">
                  <c:v>44024</c:v>
                </c:pt>
                <c:pt idx="426">
                  <c:v>44025</c:v>
                </c:pt>
                <c:pt idx="427">
                  <c:v>44025</c:v>
                </c:pt>
                <c:pt idx="428">
                  <c:v>44026</c:v>
                </c:pt>
                <c:pt idx="429">
                  <c:v>44026</c:v>
                </c:pt>
                <c:pt idx="430">
                  <c:v>44027</c:v>
                </c:pt>
                <c:pt idx="431">
                  <c:v>44027</c:v>
                </c:pt>
                <c:pt idx="432">
                  <c:v>44028</c:v>
                </c:pt>
                <c:pt idx="433">
                  <c:v>44028</c:v>
                </c:pt>
                <c:pt idx="434">
                  <c:v>44029</c:v>
                </c:pt>
                <c:pt idx="435">
                  <c:v>44029</c:v>
                </c:pt>
                <c:pt idx="436">
                  <c:v>44030</c:v>
                </c:pt>
                <c:pt idx="437">
                  <c:v>44030</c:v>
                </c:pt>
                <c:pt idx="438">
                  <c:v>44031</c:v>
                </c:pt>
                <c:pt idx="439">
                  <c:v>44031</c:v>
                </c:pt>
                <c:pt idx="440">
                  <c:v>44032</c:v>
                </c:pt>
                <c:pt idx="441">
                  <c:v>44032</c:v>
                </c:pt>
                <c:pt idx="442">
                  <c:v>44033</c:v>
                </c:pt>
                <c:pt idx="443">
                  <c:v>44033</c:v>
                </c:pt>
                <c:pt idx="444">
                  <c:v>44034</c:v>
                </c:pt>
                <c:pt idx="445">
                  <c:v>44034</c:v>
                </c:pt>
                <c:pt idx="446">
                  <c:v>44035</c:v>
                </c:pt>
                <c:pt idx="447">
                  <c:v>44035</c:v>
                </c:pt>
                <c:pt idx="448">
                  <c:v>44036</c:v>
                </c:pt>
                <c:pt idx="449">
                  <c:v>44036</c:v>
                </c:pt>
                <c:pt idx="450">
                  <c:v>44037</c:v>
                </c:pt>
                <c:pt idx="451">
                  <c:v>44037</c:v>
                </c:pt>
                <c:pt idx="452">
                  <c:v>44038</c:v>
                </c:pt>
                <c:pt idx="453">
                  <c:v>44038</c:v>
                </c:pt>
                <c:pt idx="454">
                  <c:v>44039</c:v>
                </c:pt>
                <c:pt idx="455">
                  <c:v>44039</c:v>
                </c:pt>
                <c:pt idx="456">
                  <c:v>44040</c:v>
                </c:pt>
                <c:pt idx="457">
                  <c:v>44040</c:v>
                </c:pt>
                <c:pt idx="458">
                  <c:v>44041</c:v>
                </c:pt>
                <c:pt idx="459">
                  <c:v>44041</c:v>
                </c:pt>
                <c:pt idx="460">
                  <c:v>44042</c:v>
                </c:pt>
                <c:pt idx="461">
                  <c:v>44042</c:v>
                </c:pt>
                <c:pt idx="462">
                  <c:v>44043</c:v>
                </c:pt>
                <c:pt idx="463">
                  <c:v>44043</c:v>
                </c:pt>
                <c:pt idx="464">
                  <c:v>44044</c:v>
                </c:pt>
                <c:pt idx="465">
                  <c:v>44044</c:v>
                </c:pt>
                <c:pt idx="466">
                  <c:v>44045</c:v>
                </c:pt>
                <c:pt idx="467">
                  <c:v>44045</c:v>
                </c:pt>
                <c:pt idx="468">
                  <c:v>44046</c:v>
                </c:pt>
                <c:pt idx="469">
                  <c:v>44046</c:v>
                </c:pt>
                <c:pt idx="470">
                  <c:v>44047</c:v>
                </c:pt>
                <c:pt idx="471">
                  <c:v>44047</c:v>
                </c:pt>
                <c:pt idx="472">
                  <c:v>44048</c:v>
                </c:pt>
                <c:pt idx="473">
                  <c:v>44048</c:v>
                </c:pt>
                <c:pt idx="474">
                  <c:v>44049</c:v>
                </c:pt>
                <c:pt idx="475">
                  <c:v>44049</c:v>
                </c:pt>
                <c:pt idx="476">
                  <c:v>44050</c:v>
                </c:pt>
                <c:pt idx="477">
                  <c:v>44050</c:v>
                </c:pt>
                <c:pt idx="478">
                  <c:v>44051</c:v>
                </c:pt>
                <c:pt idx="479">
                  <c:v>44051</c:v>
                </c:pt>
                <c:pt idx="480">
                  <c:v>44052</c:v>
                </c:pt>
                <c:pt idx="481">
                  <c:v>44052</c:v>
                </c:pt>
                <c:pt idx="482">
                  <c:v>44053</c:v>
                </c:pt>
                <c:pt idx="483">
                  <c:v>44053</c:v>
                </c:pt>
                <c:pt idx="484">
                  <c:v>44054</c:v>
                </c:pt>
                <c:pt idx="485">
                  <c:v>44054</c:v>
                </c:pt>
                <c:pt idx="486">
                  <c:v>44055</c:v>
                </c:pt>
                <c:pt idx="487">
                  <c:v>44055</c:v>
                </c:pt>
                <c:pt idx="488">
                  <c:v>44056</c:v>
                </c:pt>
                <c:pt idx="489">
                  <c:v>44056</c:v>
                </c:pt>
                <c:pt idx="490">
                  <c:v>44057</c:v>
                </c:pt>
                <c:pt idx="491">
                  <c:v>44057</c:v>
                </c:pt>
                <c:pt idx="492">
                  <c:v>44058</c:v>
                </c:pt>
                <c:pt idx="493">
                  <c:v>44058</c:v>
                </c:pt>
                <c:pt idx="494">
                  <c:v>44059</c:v>
                </c:pt>
                <c:pt idx="495">
                  <c:v>44059</c:v>
                </c:pt>
                <c:pt idx="496">
                  <c:v>44060</c:v>
                </c:pt>
                <c:pt idx="497">
                  <c:v>44060</c:v>
                </c:pt>
                <c:pt idx="498">
                  <c:v>44061</c:v>
                </c:pt>
                <c:pt idx="499">
                  <c:v>44061</c:v>
                </c:pt>
                <c:pt idx="500">
                  <c:v>44062</c:v>
                </c:pt>
                <c:pt idx="501">
                  <c:v>44062</c:v>
                </c:pt>
                <c:pt idx="502">
                  <c:v>44063</c:v>
                </c:pt>
                <c:pt idx="503">
                  <c:v>44063</c:v>
                </c:pt>
                <c:pt idx="504">
                  <c:v>44064</c:v>
                </c:pt>
                <c:pt idx="505">
                  <c:v>44064</c:v>
                </c:pt>
                <c:pt idx="506">
                  <c:v>44065</c:v>
                </c:pt>
                <c:pt idx="507">
                  <c:v>44065</c:v>
                </c:pt>
                <c:pt idx="508">
                  <c:v>44066</c:v>
                </c:pt>
                <c:pt idx="509">
                  <c:v>44066</c:v>
                </c:pt>
                <c:pt idx="510">
                  <c:v>44067</c:v>
                </c:pt>
                <c:pt idx="511">
                  <c:v>44067</c:v>
                </c:pt>
                <c:pt idx="512">
                  <c:v>44068</c:v>
                </c:pt>
                <c:pt idx="513">
                  <c:v>44068</c:v>
                </c:pt>
                <c:pt idx="514">
                  <c:v>44069</c:v>
                </c:pt>
                <c:pt idx="515">
                  <c:v>44069</c:v>
                </c:pt>
                <c:pt idx="516">
                  <c:v>44070</c:v>
                </c:pt>
                <c:pt idx="517">
                  <c:v>44070</c:v>
                </c:pt>
                <c:pt idx="518">
                  <c:v>44071</c:v>
                </c:pt>
                <c:pt idx="519">
                  <c:v>44071</c:v>
                </c:pt>
                <c:pt idx="520">
                  <c:v>44072</c:v>
                </c:pt>
                <c:pt idx="521">
                  <c:v>44072</c:v>
                </c:pt>
                <c:pt idx="522">
                  <c:v>44073</c:v>
                </c:pt>
                <c:pt idx="523">
                  <c:v>44073</c:v>
                </c:pt>
                <c:pt idx="524">
                  <c:v>44074</c:v>
                </c:pt>
                <c:pt idx="525">
                  <c:v>44074</c:v>
                </c:pt>
                <c:pt idx="526">
                  <c:v>44075</c:v>
                </c:pt>
                <c:pt idx="527">
                  <c:v>44075</c:v>
                </c:pt>
                <c:pt idx="528">
                  <c:v>44076</c:v>
                </c:pt>
                <c:pt idx="529">
                  <c:v>44076</c:v>
                </c:pt>
                <c:pt idx="530">
                  <c:v>44077</c:v>
                </c:pt>
                <c:pt idx="531">
                  <c:v>44077</c:v>
                </c:pt>
                <c:pt idx="532">
                  <c:v>44078</c:v>
                </c:pt>
                <c:pt idx="533">
                  <c:v>44078</c:v>
                </c:pt>
                <c:pt idx="534">
                  <c:v>44079</c:v>
                </c:pt>
                <c:pt idx="535">
                  <c:v>44079</c:v>
                </c:pt>
                <c:pt idx="536">
                  <c:v>44080</c:v>
                </c:pt>
                <c:pt idx="537">
                  <c:v>44080</c:v>
                </c:pt>
                <c:pt idx="538">
                  <c:v>44081</c:v>
                </c:pt>
                <c:pt idx="539">
                  <c:v>44081</c:v>
                </c:pt>
                <c:pt idx="540">
                  <c:v>44082</c:v>
                </c:pt>
                <c:pt idx="541">
                  <c:v>44082</c:v>
                </c:pt>
                <c:pt idx="542">
                  <c:v>44083</c:v>
                </c:pt>
                <c:pt idx="543">
                  <c:v>44083</c:v>
                </c:pt>
                <c:pt idx="544">
                  <c:v>44084</c:v>
                </c:pt>
                <c:pt idx="545">
                  <c:v>44084</c:v>
                </c:pt>
                <c:pt idx="546">
                  <c:v>44085</c:v>
                </c:pt>
                <c:pt idx="547">
                  <c:v>44085</c:v>
                </c:pt>
                <c:pt idx="548">
                  <c:v>44086</c:v>
                </c:pt>
                <c:pt idx="549">
                  <c:v>44086</c:v>
                </c:pt>
                <c:pt idx="550">
                  <c:v>44087</c:v>
                </c:pt>
                <c:pt idx="551">
                  <c:v>44087</c:v>
                </c:pt>
                <c:pt idx="552">
                  <c:v>44088</c:v>
                </c:pt>
                <c:pt idx="553">
                  <c:v>44088</c:v>
                </c:pt>
                <c:pt idx="554">
                  <c:v>44089</c:v>
                </c:pt>
                <c:pt idx="555">
                  <c:v>44089</c:v>
                </c:pt>
                <c:pt idx="556">
                  <c:v>44090</c:v>
                </c:pt>
                <c:pt idx="557">
                  <c:v>44090</c:v>
                </c:pt>
                <c:pt idx="558">
                  <c:v>44091</c:v>
                </c:pt>
                <c:pt idx="559">
                  <c:v>44091</c:v>
                </c:pt>
                <c:pt idx="560">
                  <c:v>44092</c:v>
                </c:pt>
                <c:pt idx="561">
                  <c:v>44092</c:v>
                </c:pt>
                <c:pt idx="562">
                  <c:v>44093</c:v>
                </c:pt>
                <c:pt idx="563">
                  <c:v>44093</c:v>
                </c:pt>
                <c:pt idx="564">
                  <c:v>44094</c:v>
                </c:pt>
                <c:pt idx="565">
                  <c:v>44094</c:v>
                </c:pt>
                <c:pt idx="566">
                  <c:v>44095</c:v>
                </c:pt>
                <c:pt idx="567">
                  <c:v>44095</c:v>
                </c:pt>
                <c:pt idx="568">
                  <c:v>44096</c:v>
                </c:pt>
                <c:pt idx="569">
                  <c:v>44096</c:v>
                </c:pt>
                <c:pt idx="570">
                  <c:v>44097</c:v>
                </c:pt>
                <c:pt idx="571">
                  <c:v>44097</c:v>
                </c:pt>
                <c:pt idx="572">
                  <c:v>44098</c:v>
                </c:pt>
                <c:pt idx="573">
                  <c:v>44098</c:v>
                </c:pt>
                <c:pt idx="574">
                  <c:v>44099</c:v>
                </c:pt>
                <c:pt idx="575">
                  <c:v>44099</c:v>
                </c:pt>
                <c:pt idx="576">
                  <c:v>44100</c:v>
                </c:pt>
                <c:pt idx="577">
                  <c:v>44100</c:v>
                </c:pt>
                <c:pt idx="578">
                  <c:v>44101</c:v>
                </c:pt>
                <c:pt idx="579">
                  <c:v>44101</c:v>
                </c:pt>
                <c:pt idx="580">
                  <c:v>44102</c:v>
                </c:pt>
                <c:pt idx="581">
                  <c:v>44102</c:v>
                </c:pt>
                <c:pt idx="582">
                  <c:v>44103</c:v>
                </c:pt>
                <c:pt idx="583">
                  <c:v>44103</c:v>
                </c:pt>
                <c:pt idx="584">
                  <c:v>44104</c:v>
                </c:pt>
                <c:pt idx="585">
                  <c:v>44104</c:v>
                </c:pt>
                <c:pt idx="586">
                  <c:v>44105</c:v>
                </c:pt>
                <c:pt idx="587">
                  <c:v>44105</c:v>
                </c:pt>
                <c:pt idx="588">
                  <c:v>44106</c:v>
                </c:pt>
                <c:pt idx="589">
                  <c:v>44106</c:v>
                </c:pt>
                <c:pt idx="590">
                  <c:v>44107</c:v>
                </c:pt>
                <c:pt idx="591">
                  <c:v>44107</c:v>
                </c:pt>
                <c:pt idx="592">
                  <c:v>44108</c:v>
                </c:pt>
                <c:pt idx="593">
                  <c:v>44108</c:v>
                </c:pt>
                <c:pt idx="594">
                  <c:v>44109</c:v>
                </c:pt>
                <c:pt idx="595">
                  <c:v>44109</c:v>
                </c:pt>
                <c:pt idx="596">
                  <c:v>44110</c:v>
                </c:pt>
                <c:pt idx="597">
                  <c:v>44110</c:v>
                </c:pt>
                <c:pt idx="598">
                  <c:v>44111</c:v>
                </c:pt>
                <c:pt idx="599">
                  <c:v>44111</c:v>
                </c:pt>
                <c:pt idx="600">
                  <c:v>44112</c:v>
                </c:pt>
                <c:pt idx="601">
                  <c:v>44112</c:v>
                </c:pt>
                <c:pt idx="602">
                  <c:v>44113</c:v>
                </c:pt>
                <c:pt idx="603">
                  <c:v>44113</c:v>
                </c:pt>
                <c:pt idx="604">
                  <c:v>44114</c:v>
                </c:pt>
                <c:pt idx="605">
                  <c:v>44114</c:v>
                </c:pt>
                <c:pt idx="606">
                  <c:v>44115</c:v>
                </c:pt>
                <c:pt idx="607">
                  <c:v>44115</c:v>
                </c:pt>
                <c:pt idx="608">
                  <c:v>44116</c:v>
                </c:pt>
                <c:pt idx="609">
                  <c:v>44116</c:v>
                </c:pt>
                <c:pt idx="610">
                  <c:v>44117</c:v>
                </c:pt>
                <c:pt idx="611">
                  <c:v>44117</c:v>
                </c:pt>
                <c:pt idx="612">
                  <c:v>44118</c:v>
                </c:pt>
                <c:pt idx="613">
                  <c:v>44118</c:v>
                </c:pt>
                <c:pt idx="614">
                  <c:v>44119</c:v>
                </c:pt>
                <c:pt idx="615">
                  <c:v>44119</c:v>
                </c:pt>
                <c:pt idx="616">
                  <c:v>44120</c:v>
                </c:pt>
                <c:pt idx="617">
                  <c:v>44120</c:v>
                </c:pt>
                <c:pt idx="618">
                  <c:v>44121</c:v>
                </c:pt>
                <c:pt idx="619">
                  <c:v>44121</c:v>
                </c:pt>
                <c:pt idx="620">
                  <c:v>44122</c:v>
                </c:pt>
                <c:pt idx="621">
                  <c:v>44122</c:v>
                </c:pt>
                <c:pt idx="622">
                  <c:v>44123</c:v>
                </c:pt>
                <c:pt idx="623">
                  <c:v>44123</c:v>
                </c:pt>
                <c:pt idx="624">
                  <c:v>44124</c:v>
                </c:pt>
                <c:pt idx="625">
                  <c:v>44124</c:v>
                </c:pt>
                <c:pt idx="626">
                  <c:v>44125</c:v>
                </c:pt>
                <c:pt idx="627">
                  <c:v>44125</c:v>
                </c:pt>
                <c:pt idx="628">
                  <c:v>44126</c:v>
                </c:pt>
                <c:pt idx="629">
                  <c:v>44126</c:v>
                </c:pt>
                <c:pt idx="630">
                  <c:v>44127</c:v>
                </c:pt>
                <c:pt idx="631">
                  <c:v>44127</c:v>
                </c:pt>
                <c:pt idx="632">
                  <c:v>44128</c:v>
                </c:pt>
                <c:pt idx="633">
                  <c:v>44128</c:v>
                </c:pt>
                <c:pt idx="634">
                  <c:v>44129</c:v>
                </c:pt>
                <c:pt idx="635">
                  <c:v>44129</c:v>
                </c:pt>
                <c:pt idx="636">
                  <c:v>44130</c:v>
                </c:pt>
                <c:pt idx="637">
                  <c:v>44130</c:v>
                </c:pt>
                <c:pt idx="638">
                  <c:v>44131</c:v>
                </c:pt>
                <c:pt idx="639">
                  <c:v>44131</c:v>
                </c:pt>
                <c:pt idx="640">
                  <c:v>44132</c:v>
                </c:pt>
                <c:pt idx="641">
                  <c:v>44132</c:v>
                </c:pt>
                <c:pt idx="642">
                  <c:v>44133</c:v>
                </c:pt>
                <c:pt idx="643">
                  <c:v>44133</c:v>
                </c:pt>
                <c:pt idx="644">
                  <c:v>44134</c:v>
                </c:pt>
                <c:pt idx="645">
                  <c:v>44134</c:v>
                </c:pt>
                <c:pt idx="646">
                  <c:v>44135</c:v>
                </c:pt>
                <c:pt idx="647">
                  <c:v>44135</c:v>
                </c:pt>
                <c:pt idx="648">
                  <c:v>44136</c:v>
                </c:pt>
                <c:pt idx="649">
                  <c:v>44136</c:v>
                </c:pt>
                <c:pt idx="650">
                  <c:v>44137</c:v>
                </c:pt>
                <c:pt idx="651">
                  <c:v>44137</c:v>
                </c:pt>
                <c:pt idx="652">
                  <c:v>44138</c:v>
                </c:pt>
                <c:pt idx="653">
                  <c:v>44138</c:v>
                </c:pt>
                <c:pt idx="654">
                  <c:v>44139</c:v>
                </c:pt>
                <c:pt idx="655">
                  <c:v>44139</c:v>
                </c:pt>
                <c:pt idx="656">
                  <c:v>44140</c:v>
                </c:pt>
                <c:pt idx="657">
                  <c:v>44140</c:v>
                </c:pt>
                <c:pt idx="658">
                  <c:v>44141</c:v>
                </c:pt>
                <c:pt idx="659">
                  <c:v>44141</c:v>
                </c:pt>
                <c:pt idx="660">
                  <c:v>44142</c:v>
                </c:pt>
                <c:pt idx="661">
                  <c:v>44142</c:v>
                </c:pt>
                <c:pt idx="662">
                  <c:v>44143</c:v>
                </c:pt>
                <c:pt idx="663">
                  <c:v>44143</c:v>
                </c:pt>
                <c:pt idx="664">
                  <c:v>44144</c:v>
                </c:pt>
                <c:pt idx="665">
                  <c:v>44144</c:v>
                </c:pt>
                <c:pt idx="666">
                  <c:v>44145</c:v>
                </c:pt>
                <c:pt idx="667">
                  <c:v>44145</c:v>
                </c:pt>
                <c:pt idx="668">
                  <c:v>44146</c:v>
                </c:pt>
                <c:pt idx="669">
                  <c:v>44146</c:v>
                </c:pt>
                <c:pt idx="670">
                  <c:v>44147</c:v>
                </c:pt>
                <c:pt idx="671">
                  <c:v>44147</c:v>
                </c:pt>
                <c:pt idx="672">
                  <c:v>44148</c:v>
                </c:pt>
                <c:pt idx="673">
                  <c:v>44148</c:v>
                </c:pt>
                <c:pt idx="674">
                  <c:v>44149</c:v>
                </c:pt>
                <c:pt idx="675">
                  <c:v>44149</c:v>
                </c:pt>
                <c:pt idx="676">
                  <c:v>44150</c:v>
                </c:pt>
                <c:pt idx="677">
                  <c:v>44150</c:v>
                </c:pt>
                <c:pt idx="678">
                  <c:v>44151</c:v>
                </c:pt>
                <c:pt idx="679">
                  <c:v>44151</c:v>
                </c:pt>
                <c:pt idx="680">
                  <c:v>44152</c:v>
                </c:pt>
                <c:pt idx="681">
                  <c:v>44152</c:v>
                </c:pt>
                <c:pt idx="682">
                  <c:v>44153</c:v>
                </c:pt>
                <c:pt idx="683">
                  <c:v>44153</c:v>
                </c:pt>
                <c:pt idx="684">
                  <c:v>44154</c:v>
                </c:pt>
                <c:pt idx="685">
                  <c:v>44154</c:v>
                </c:pt>
                <c:pt idx="686">
                  <c:v>44155</c:v>
                </c:pt>
                <c:pt idx="687">
                  <c:v>44155</c:v>
                </c:pt>
                <c:pt idx="688">
                  <c:v>44156</c:v>
                </c:pt>
                <c:pt idx="689">
                  <c:v>44156</c:v>
                </c:pt>
                <c:pt idx="690">
                  <c:v>44157</c:v>
                </c:pt>
                <c:pt idx="691">
                  <c:v>44157</c:v>
                </c:pt>
                <c:pt idx="692">
                  <c:v>44158</c:v>
                </c:pt>
                <c:pt idx="693">
                  <c:v>44158</c:v>
                </c:pt>
                <c:pt idx="694">
                  <c:v>44159</c:v>
                </c:pt>
                <c:pt idx="695">
                  <c:v>44159</c:v>
                </c:pt>
                <c:pt idx="696">
                  <c:v>44160</c:v>
                </c:pt>
                <c:pt idx="697">
                  <c:v>44160</c:v>
                </c:pt>
                <c:pt idx="698">
                  <c:v>44161</c:v>
                </c:pt>
                <c:pt idx="699">
                  <c:v>44161</c:v>
                </c:pt>
                <c:pt idx="700">
                  <c:v>44162</c:v>
                </c:pt>
                <c:pt idx="701">
                  <c:v>44162</c:v>
                </c:pt>
                <c:pt idx="702">
                  <c:v>44163</c:v>
                </c:pt>
                <c:pt idx="703">
                  <c:v>44163</c:v>
                </c:pt>
                <c:pt idx="704">
                  <c:v>44164</c:v>
                </c:pt>
                <c:pt idx="705">
                  <c:v>44164</c:v>
                </c:pt>
                <c:pt idx="706">
                  <c:v>44165</c:v>
                </c:pt>
                <c:pt idx="707">
                  <c:v>44165</c:v>
                </c:pt>
                <c:pt idx="708">
                  <c:v>44166</c:v>
                </c:pt>
                <c:pt idx="709">
                  <c:v>44166</c:v>
                </c:pt>
                <c:pt idx="710">
                  <c:v>44167</c:v>
                </c:pt>
                <c:pt idx="711">
                  <c:v>44167</c:v>
                </c:pt>
                <c:pt idx="712">
                  <c:v>44168</c:v>
                </c:pt>
                <c:pt idx="713">
                  <c:v>44168</c:v>
                </c:pt>
                <c:pt idx="714">
                  <c:v>44169</c:v>
                </c:pt>
                <c:pt idx="715">
                  <c:v>44169</c:v>
                </c:pt>
                <c:pt idx="716">
                  <c:v>44170</c:v>
                </c:pt>
                <c:pt idx="717">
                  <c:v>44170</c:v>
                </c:pt>
                <c:pt idx="718">
                  <c:v>44171</c:v>
                </c:pt>
                <c:pt idx="719">
                  <c:v>44171</c:v>
                </c:pt>
                <c:pt idx="720">
                  <c:v>44172</c:v>
                </c:pt>
                <c:pt idx="721">
                  <c:v>44172</c:v>
                </c:pt>
                <c:pt idx="722">
                  <c:v>44173</c:v>
                </c:pt>
                <c:pt idx="723">
                  <c:v>44173</c:v>
                </c:pt>
                <c:pt idx="724">
                  <c:v>44174</c:v>
                </c:pt>
                <c:pt idx="725">
                  <c:v>44174</c:v>
                </c:pt>
                <c:pt idx="726">
                  <c:v>44175</c:v>
                </c:pt>
                <c:pt idx="727">
                  <c:v>44175</c:v>
                </c:pt>
                <c:pt idx="728">
                  <c:v>44176</c:v>
                </c:pt>
                <c:pt idx="729">
                  <c:v>44176</c:v>
                </c:pt>
                <c:pt idx="730">
                  <c:v>44177</c:v>
                </c:pt>
                <c:pt idx="731">
                  <c:v>44177</c:v>
                </c:pt>
                <c:pt idx="732">
                  <c:v>44178</c:v>
                </c:pt>
                <c:pt idx="733">
                  <c:v>44178</c:v>
                </c:pt>
                <c:pt idx="734">
                  <c:v>44179</c:v>
                </c:pt>
                <c:pt idx="735">
                  <c:v>44179</c:v>
                </c:pt>
                <c:pt idx="736">
                  <c:v>44180</c:v>
                </c:pt>
                <c:pt idx="737">
                  <c:v>44180</c:v>
                </c:pt>
                <c:pt idx="738">
                  <c:v>44181</c:v>
                </c:pt>
                <c:pt idx="739">
                  <c:v>44181</c:v>
                </c:pt>
                <c:pt idx="740">
                  <c:v>44182</c:v>
                </c:pt>
                <c:pt idx="741">
                  <c:v>44182</c:v>
                </c:pt>
                <c:pt idx="742">
                  <c:v>44183</c:v>
                </c:pt>
                <c:pt idx="743">
                  <c:v>44183</c:v>
                </c:pt>
                <c:pt idx="744">
                  <c:v>44184</c:v>
                </c:pt>
                <c:pt idx="745">
                  <c:v>44184</c:v>
                </c:pt>
                <c:pt idx="746">
                  <c:v>44185</c:v>
                </c:pt>
                <c:pt idx="747">
                  <c:v>44185</c:v>
                </c:pt>
                <c:pt idx="748">
                  <c:v>44186</c:v>
                </c:pt>
                <c:pt idx="749">
                  <c:v>44186</c:v>
                </c:pt>
                <c:pt idx="750">
                  <c:v>44187</c:v>
                </c:pt>
                <c:pt idx="751">
                  <c:v>44187</c:v>
                </c:pt>
                <c:pt idx="752">
                  <c:v>44188</c:v>
                </c:pt>
                <c:pt idx="753">
                  <c:v>44188</c:v>
                </c:pt>
                <c:pt idx="754">
                  <c:v>44189</c:v>
                </c:pt>
                <c:pt idx="755">
                  <c:v>44189</c:v>
                </c:pt>
                <c:pt idx="756">
                  <c:v>44190</c:v>
                </c:pt>
                <c:pt idx="757">
                  <c:v>44190</c:v>
                </c:pt>
                <c:pt idx="758">
                  <c:v>44191</c:v>
                </c:pt>
                <c:pt idx="759">
                  <c:v>44191</c:v>
                </c:pt>
                <c:pt idx="760">
                  <c:v>44192</c:v>
                </c:pt>
                <c:pt idx="761">
                  <c:v>44192</c:v>
                </c:pt>
                <c:pt idx="762">
                  <c:v>44193</c:v>
                </c:pt>
                <c:pt idx="763">
                  <c:v>44193</c:v>
                </c:pt>
              </c:numCache>
            </c:numRef>
          </c:xVal>
          <c:yVal>
            <c:numRef>
              <c:f>CalcThroughput!$D$3:$D$768</c:f>
              <c:numCache>
                <c:formatCode>0.00</c:formatCode>
                <c:ptCount val="766"/>
                <c:pt idx="0">
                  <c:v>0</c:v>
                </c:pt>
                <c:pt idx="1">
                  <c:v>456</c:v>
                </c:pt>
                <c:pt idx="2">
                  <c:v>456</c:v>
                </c:pt>
                <c:pt idx="3">
                  <c:v>1963</c:v>
                </c:pt>
                <c:pt idx="4">
                  <c:v>1963</c:v>
                </c:pt>
                <c:pt idx="5">
                  <c:v>1963</c:v>
                </c:pt>
                <c:pt idx="6">
                  <c:v>1963</c:v>
                </c:pt>
                <c:pt idx="7">
                  <c:v>1963</c:v>
                </c:pt>
                <c:pt idx="8">
                  <c:v>1963</c:v>
                </c:pt>
                <c:pt idx="9">
                  <c:v>1963</c:v>
                </c:pt>
                <c:pt idx="10">
                  <c:v>1963</c:v>
                </c:pt>
                <c:pt idx="11">
                  <c:v>1963</c:v>
                </c:pt>
                <c:pt idx="12">
                  <c:v>1963</c:v>
                </c:pt>
                <c:pt idx="13">
                  <c:v>1963</c:v>
                </c:pt>
                <c:pt idx="14">
                  <c:v>1963</c:v>
                </c:pt>
                <c:pt idx="15">
                  <c:v>4349</c:v>
                </c:pt>
                <c:pt idx="16">
                  <c:v>4349</c:v>
                </c:pt>
                <c:pt idx="17">
                  <c:v>4349</c:v>
                </c:pt>
                <c:pt idx="18">
                  <c:v>4349</c:v>
                </c:pt>
                <c:pt idx="19">
                  <c:v>5103</c:v>
                </c:pt>
                <c:pt idx="20">
                  <c:v>5103</c:v>
                </c:pt>
                <c:pt idx="21">
                  <c:v>5103</c:v>
                </c:pt>
                <c:pt idx="22">
                  <c:v>5103</c:v>
                </c:pt>
                <c:pt idx="23">
                  <c:v>5103</c:v>
                </c:pt>
                <c:pt idx="24">
                  <c:v>5103</c:v>
                </c:pt>
                <c:pt idx="25">
                  <c:v>5103</c:v>
                </c:pt>
                <c:pt idx="26">
                  <c:v>5103</c:v>
                </c:pt>
                <c:pt idx="27">
                  <c:v>5103</c:v>
                </c:pt>
                <c:pt idx="28">
                  <c:v>5103</c:v>
                </c:pt>
                <c:pt idx="29">
                  <c:v>5901</c:v>
                </c:pt>
                <c:pt idx="30">
                  <c:v>5901</c:v>
                </c:pt>
                <c:pt idx="31">
                  <c:v>5901</c:v>
                </c:pt>
                <c:pt idx="32">
                  <c:v>5901</c:v>
                </c:pt>
                <c:pt idx="33">
                  <c:v>5901</c:v>
                </c:pt>
                <c:pt idx="34">
                  <c:v>5901</c:v>
                </c:pt>
                <c:pt idx="35">
                  <c:v>5901</c:v>
                </c:pt>
                <c:pt idx="36">
                  <c:v>5901</c:v>
                </c:pt>
                <c:pt idx="37">
                  <c:v>5901</c:v>
                </c:pt>
                <c:pt idx="38">
                  <c:v>5901</c:v>
                </c:pt>
                <c:pt idx="39">
                  <c:v>6292</c:v>
                </c:pt>
                <c:pt idx="40">
                  <c:v>6292</c:v>
                </c:pt>
                <c:pt idx="41">
                  <c:v>6292</c:v>
                </c:pt>
                <c:pt idx="42">
                  <c:v>6292</c:v>
                </c:pt>
                <c:pt idx="43">
                  <c:v>6292</c:v>
                </c:pt>
                <c:pt idx="44">
                  <c:v>6292</c:v>
                </c:pt>
                <c:pt idx="45">
                  <c:v>6292</c:v>
                </c:pt>
                <c:pt idx="46">
                  <c:v>6292</c:v>
                </c:pt>
                <c:pt idx="47">
                  <c:v>6292</c:v>
                </c:pt>
                <c:pt idx="48">
                  <c:v>6292</c:v>
                </c:pt>
                <c:pt idx="49">
                  <c:v>6292</c:v>
                </c:pt>
                <c:pt idx="50">
                  <c:v>6292</c:v>
                </c:pt>
                <c:pt idx="51">
                  <c:v>7145</c:v>
                </c:pt>
                <c:pt idx="52">
                  <c:v>7145</c:v>
                </c:pt>
                <c:pt idx="53">
                  <c:v>6397</c:v>
                </c:pt>
                <c:pt idx="54">
                  <c:v>6397</c:v>
                </c:pt>
                <c:pt idx="55">
                  <c:v>6397</c:v>
                </c:pt>
                <c:pt idx="56">
                  <c:v>6397</c:v>
                </c:pt>
                <c:pt idx="57">
                  <c:v>7017</c:v>
                </c:pt>
                <c:pt idx="58">
                  <c:v>7017</c:v>
                </c:pt>
                <c:pt idx="59">
                  <c:v>7017</c:v>
                </c:pt>
                <c:pt idx="60">
                  <c:v>7017</c:v>
                </c:pt>
                <c:pt idx="61">
                  <c:v>7017</c:v>
                </c:pt>
                <c:pt idx="62">
                  <c:v>7017</c:v>
                </c:pt>
                <c:pt idx="63">
                  <c:v>7897</c:v>
                </c:pt>
                <c:pt idx="64">
                  <c:v>7897</c:v>
                </c:pt>
                <c:pt idx="65">
                  <c:v>7897</c:v>
                </c:pt>
                <c:pt idx="66">
                  <c:v>7897</c:v>
                </c:pt>
                <c:pt idx="67">
                  <c:v>7182</c:v>
                </c:pt>
                <c:pt idx="68">
                  <c:v>7182</c:v>
                </c:pt>
                <c:pt idx="69">
                  <c:v>7182</c:v>
                </c:pt>
                <c:pt idx="70">
                  <c:v>7182</c:v>
                </c:pt>
                <c:pt idx="71">
                  <c:v>7182</c:v>
                </c:pt>
                <c:pt idx="72">
                  <c:v>7182</c:v>
                </c:pt>
                <c:pt idx="73">
                  <c:v>7182</c:v>
                </c:pt>
                <c:pt idx="74">
                  <c:v>7182</c:v>
                </c:pt>
                <c:pt idx="75">
                  <c:v>7182</c:v>
                </c:pt>
                <c:pt idx="76">
                  <c:v>7182</c:v>
                </c:pt>
                <c:pt idx="77">
                  <c:v>8068</c:v>
                </c:pt>
                <c:pt idx="78">
                  <c:v>8068</c:v>
                </c:pt>
                <c:pt idx="79">
                  <c:v>8068</c:v>
                </c:pt>
                <c:pt idx="80">
                  <c:v>8068</c:v>
                </c:pt>
                <c:pt idx="81">
                  <c:v>6522</c:v>
                </c:pt>
                <c:pt idx="82">
                  <c:v>6522</c:v>
                </c:pt>
                <c:pt idx="83">
                  <c:v>6522</c:v>
                </c:pt>
                <c:pt idx="84">
                  <c:v>6522</c:v>
                </c:pt>
                <c:pt idx="85">
                  <c:v>6522</c:v>
                </c:pt>
                <c:pt idx="86">
                  <c:v>6522</c:v>
                </c:pt>
                <c:pt idx="87">
                  <c:v>7128</c:v>
                </c:pt>
                <c:pt idx="88">
                  <c:v>7128</c:v>
                </c:pt>
                <c:pt idx="89">
                  <c:v>7882</c:v>
                </c:pt>
                <c:pt idx="90">
                  <c:v>7882</c:v>
                </c:pt>
                <c:pt idx="91">
                  <c:v>8773</c:v>
                </c:pt>
                <c:pt idx="92">
                  <c:v>8773</c:v>
                </c:pt>
                <c:pt idx="93">
                  <c:v>8773</c:v>
                </c:pt>
                <c:pt idx="94">
                  <c:v>8773</c:v>
                </c:pt>
                <c:pt idx="95">
                  <c:v>7015</c:v>
                </c:pt>
                <c:pt idx="96">
                  <c:v>7015</c:v>
                </c:pt>
                <c:pt idx="97">
                  <c:v>7015</c:v>
                </c:pt>
                <c:pt idx="98">
                  <c:v>7015</c:v>
                </c:pt>
                <c:pt idx="99">
                  <c:v>7015</c:v>
                </c:pt>
                <c:pt idx="100">
                  <c:v>7015</c:v>
                </c:pt>
                <c:pt idx="101">
                  <c:v>7015</c:v>
                </c:pt>
                <c:pt idx="102">
                  <c:v>7015</c:v>
                </c:pt>
                <c:pt idx="103">
                  <c:v>7015</c:v>
                </c:pt>
                <c:pt idx="104">
                  <c:v>7015</c:v>
                </c:pt>
                <c:pt idx="105">
                  <c:v>7895</c:v>
                </c:pt>
                <c:pt idx="106">
                  <c:v>7895</c:v>
                </c:pt>
                <c:pt idx="107">
                  <c:v>8591</c:v>
                </c:pt>
                <c:pt idx="108">
                  <c:v>8591</c:v>
                </c:pt>
                <c:pt idx="109">
                  <c:v>7124</c:v>
                </c:pt>
                <c:pt idx="110">
                  <c:v>7124</c:v>
                </c:pt>
                <c:pt idx="111">
                  <c:v>7124</c:v>
                </c:pt>
                <c:pt idx="112">
                  <c:v>7124</c:v>
                </c:pt>
                <c:pt idx="113">
                  <c:v>7124</c:v>
                </c:pt>
                <c:pt idx="114">
                  <c:v>7124</c:v>
                </c:pt>
                <c:pt idx="115">
                  <c:v>7124</c:v>
                </c:pt>
                <c:pt idx="116">
                  <c:v>7124</c:v>
                </c:pt>
                <c:pt idx="117">
                  <c:v>7124</c:v>
                </c:pt>
                <c:pt idx="118">
                  <c:v>7124</c:v>
                </c:pt>
                <c:pt idx="119">
                  <c:v>8010</c:v>
                </c:pt>
                <c:pt idx="120">
                  <c:v>8010</c:v>
                </c:pt>
                <c:pt idx="121">
                  <c:v>8010</c:v>
                </c:pt>
                <c:pt idx="122">
                  <c:v>8010</c:v>
                </c:pt>
                <c:pt idx="123">
                  <c:v>6479</c:v>
                </c:pt>
                <c:pt idx="124">
                  <c:v>6479</c:v>
                </c:pt>
                <c:pt idx="125">
                  <c:v>6479</c:v>
                </c:pt>
                <c:pt idx="126">
                  <c:v>6479</c:v>
                </c:pt>
                <c:pt idx="127">
                  <c:v>6479</c:v>
                </c:pt>
                <c:pt idx="128">
                  <c:v>6479</c:v>
                </c:pt>
                <c:pt idx="129">
                  <c:v>7247</c:v>
                </c:pt>
                <c:pt idx="130">
                  <c:v>7247</c:v>
                </c:pt>
                <c:pt idx="131">
                  <c:v>8160</c:v>
                </c:pt>
                <c:pt idx="132">
                  <c:v>8160</c:v>
                </c:pt>
                <c:pt idx="133">
                  <c:v>8160</c:v>
                </c:pt>
                <c:pt idx="134">
                  <c:v>8160</c:v>
                </c:pt>
                <c:pt idx="135">
                  <c:v>8678</c:v>
                </c:pt>
                <c:pt idx="136">
                  <c:v>8678</c:v>
                </c:pt>
                <c:pt idx="137">
                  <c:v>7192</c:v>
                </c:pt>
                <c:pt idx="138">
                  <c:v>7192</c:v>
                </c:pt>
                <c:pt idx="139">
                  <c:v>7192</c:v>
                </c:pt>
                <c:pt idx="140">
                  <c:v>7192</c:v>
                </c:pt>
                <c:pt idx="141">
                  <c:v>7192</c:v>
                </c:pt>
                <c:pt idx="142">
                  <c:v>7192</c:v>
                </c:pt>
                <c:pt idx="143">
                  <c:v>7192</c:v>
                </c:pt>
                <c:pt idx="144">
                  <c:v>7192</c:v>
                </c:pt>
                <c:pt idx="145">
                  <c:v>8848</c:v>
                </c:pt>
                <c:pt idx="146">
                  <c:v>8848</c:v>
                </c:pt>
                <c:pt idx="147">
                  <c:v>8848</c:v>
                </c:pt>
                <c:pt idx="148">
                  <c:v>8848</c:v>
                </c:pt>
                <c:pt idx="149">
                  <c:v>8848</c:v>
                </c:pt>
                <c:pt idx="150">
                  <c:v>8848</c:v>
                </c:pt>
                <c:pt idx="151">
                  <c:v>7208</c:v>
                </c:pt>
                <c:pt idx="152">
                  <c:v>7208</c:v>
                </c:pt>
                <c:pt idx="153">
                  <c:v>7208</c:v>
                </c:pt>
                <c:pt idx="154">
                  <c:v>7208</c:v>
                </c:pt>
                <c:pt idx="155">
                  <c:v>7208</c:v>
                </c:pt>
                <c:pt idx="156">
                  <c:v>7208</c:v>
                </c:pt>
                <c:pt idx="157">
                  <c:v>8149</c:v>
                </c:pt>
                <c:pt idx="158">
                  <c:v>8149</c:v>
                </c:pt>
                <c:pt idx="159">
                  <c:v>8149</c:v>
                </c:pt>
                <c:pt idx="160">
                  <c:v>8149</c:v>
                </c:pt>
                <c:pt idx="161">
                  <c:v>8149</c:v>
                </c:pt>
                <c:pt idx="162">
                  <c:v>8149</c:v>
                </c:pt>
                <c:pt idx="163">
                  <c:v>9019</c:v>
                </c:pt>
                <c:pt idx="164">
                  <c:v>9019</c:v>
                </c:pt>
                <c:pt idx="165">
                  <c:v>7432</c:v>
                </c:pt>
                <c:pt idx="166">
                  <c:v>7432</c:v>
                </c:pt>
                <c:pt idx="167">
                  <c:v>7432</c:v>
                </c:pt>
                <c:pt idx="168">
                  <c:v>7432</c:v>
                </c:pt>
                <c:pt idx="169">
                  <c:v>8064</c:v>
                </c:pt>
                <c:pt idx="170">
                  <c:v>8064</c:v>
                </c:pt>
                <c:pt idx="171">
                  <c:v>8064</c:v>
                </c:pt>
                <c:pt idx="172">
                  <c:v>8064</c:v>
                </c:pt>
                <c:pt idx="173">
                  <c:v>8977</c:v>
                </c:pt>
                <c:pt idx="174">
                  <c:v>8977</c:v>
                </c:pt>
                <c:pt idx="175">
                  <c:v>8977</c:v>
                </c:pt>
                <c:pt idx="176">
                  <c:v>8977</c:v>
                </c:pt>
                <c:pt idx="177">
                  <c:v>8977</c:v>
                </c:pt>
                <c:pt idx="178">
                  <c:v>8977</c:v>
                </c:pt>
                <c:pt idx="179">
                  <c:v>7579</c:v>
                </c:pt>
                <c:pt idx="180">
                  <c:v>7579</c:v>
                </c:pt>
                <c:pt idx="181">
                  <c:v>7579</c:v>
                </c:pt>
                <c:pt idx="182">
                  <c:v>7579</c:v>
                </c:pt>
                <c:pt idx="183">
                  <c:v>7579</c:v>
                </c:pt>
                <c:pt idx="184">
                  <c:v>7579</c:v>
                </c:pt>
                <c:pt idx="185">
                  <c:v>7579</c:v>
                </c:pt>
                <c:pt idx="186">
                  <c:v>7579</c:v>
                </c:pt>
                <c:pt idx="187">
                  <c:v>8317</c:v>
                </c:pt>
                <c:pt idx="188">
                  <c:v>8317</c:v>
                </c:pt>
                <c:pt idx="189">
                  <c:v>9214</c:v>
                </c:pt>
                <c:pt idx="190">
                  <c:v>9214</c:v>
                </c:pt>
                <c:pt idx="191">
                  <c:v>9214</c:v>
                </c:pt>
                <c:pt idx="192">
                  <c:v>9214</c:v>
                </c:pt>
                <c:pt idx="193">
                  <c:v>7560</c:v>
                </c:pt>
                <c:pt idx="194">
                  <c:v>7560</c:v>
                </c:pt>
                <c:pt idx="195">
                  <c:v>7560</c:v>
                </c:pt>
                <c:pt idx="196">
                  <c:v>7560</c:v>
                </c:pt>
                <c:pt idx="197">
                  <c:v>7560</c:v>
                </c:pt>
                <c:pt idx="198">
                  <c:v>7560</c:v>
                </c:pt>
                <c:pt idx="199">
                  <c:v>7560</c:v>
                </c:pt>
                <c:pt idx="200">
                  <c:v>7560</c:v>
                </c:pt>
                <c:pt idx="201">
                  <c:v>7560</c:v>
                </c:pt>
                <c:pt idx="202">
                  <c:v>7560</c:v>
                </c:pt>
                <c:pt idx="203">
                  <c:v>7560</c:v>
                </c:pt>
                <c:pt idx="204">
                  <c:v>7560</c:v>
                </c:pt>
                <c:pt idx="205">
                  <c:v>7560</c:v>
                </c:pt>
                <c:pt idx="206">
                  <c:v>7560</c:v>
                </c:pt>
                <c:pt idx="207">
                  <c:v>6747</c:v>
                </c:pt>
                <c:pt idx="208">
                  <c:v>6747</c:v>
                </c:pt>
                <c:pt idx="209">
                  <c:v>6747</c:v>
                </c:pt>
                <c:pt idx="210">
                  <c:v>6747</c:v>
                </c:pt>
                <c:pt idx="211">
                  <c:v>7359</c:v>
                </c:pt>
                <c:pt idx="212">
                  <c:v>7359</c:v>
                </c:pt>
                <c:pt idx="213">
                  <c:v>7359</c:v>
                </c:pt>
                <c:pt idx="214">
                  <c:v>7359</c:v>
                </c:pt>
                <c:pt idx="215">
                  <c:v>7359</c:v>
                </c:pt>
                <c:pt idx="216">
                  <c:v>7359</c:v>
                </c:pt>
                <c:pt idx="217">
                  <c:v>8069</c:v>
                </c:pt>
                <c:pt idx="218">
                  <c:v>8069</c:v>
                </c:pt>
                <c:pt idx="219">
                  <c:v>9103</c:v>
                </c:pt>
                <c:pt idx="220">
                  <c:v>9103</c:v>
                </c:pt>
                <c:pt idx="221">
                  <c:v>7563</c:v>
                </c:pt>
                <c:pt idx="222">
                  <c:v>7563</c:v>
                </c:pt>
                <c:pt idx="223">
                  <c:v>7563</c:v>
                </c:pt>
                <c:pt idx="224">
                  <c:v>7563</c:v>
                </c:pt>
                <c:pt idx="225">
                  <c:v>7563</c:v>
                </c:pt>
                <c:pt idx="226">
                  <c:v>7563</c:v>
                </c:pt>
                <c:pt idx="227">
                  <c:v>7563</c:v>
                </c:pt>
                <c:pt idx="228">
                  <c:v>7563</c:v>
                </c:pt>
                <c:pt idx="229">
                  <c:v>7563</c:v>
                </c:pt>
                <c:pt idx="230">
                  <c:v>7563</c:v>
                </c:pt>
                <c:pt idx="231">
                  <c:v>7563</c:v>
                </c:pt>
                <c:pt idx="232">
                  <c:v>7563</c:v>
                </c:pt>
                <c:pt idx="233">
                  <c:v>8251</c:v>
                </c:pt>
                <c:pt idx="234">
                  <c:v>8251</c:v>
                </c:pt>
                <c:pt idx="235">
                  <c:v>6440</c:v>
                </c:pt>
                <c:pt idx="236">
                  <c:v>6440</c:v>
                </c:pt>
                <c:pt idx="237">
                  <c:v>6440</c:v>
                </c:pt>
                <c:pt idx="238">
                  <c:v>6440</c:v>
                </c:pt>
                <c:pt idx="239">
                  <c:v>6440</c:v>
                </c:pt>
                <c:pt idx="240">
                  <c:v>6440</c:v>
                </c:pt>
                <c:pt idx="241">
                  <c:v>6440</c:v>
                </c:pt>
                <c:pt idx="242">
                  <c:v>6440</c:v>
                </c:pt>
                <c:pt idx="243">
                  <c:v>7348</c:v>
                </c:pt>
                <c:pt idx="244">
                  <c:v>7348</c:v>
                </c:pt>
                <c:pt idx="245">
                  <c:v>8066</c:v>
                </c:pt>
                <c:pt idx="246">
                  <c:v>8066</c:v>
                </c:pt>
                <c:pt idx="247">
                  <c:v>8066</c:v>
                </c:pt>
                <c:pt idx="248">
                  <c:v>8066</c:v>
                </c:pt>
                <c:pt idx="249">
                  <c:v>6415</c:v>
                </c:pt>
                <c:pt idx="250">
                  <c:v>6415</c:v>
                </c:pt>
                <c:pt idx="251">
                  <c:v>6415</c:v>
                </c:pt>
                <c:pt idx="252">
                  <c:v>6415</c:v>
                </c:pt>
                <c:pt idx="253">
                  <c:v>6415</c:v>
                </c:pt>
                <c:pt idx="254">
                  <c:v>6415</c:v>
                </c:pt>
                <c:pt idx="255">
                  <c:v>6415</c:v>
                </c:pt>
                <c:pt idx="256">
                  <c:v>6415</c:v>
                </c:pt>
                <c:pt idx="257">
                  <c:v>6415</c:v>
                </c:pt>
                <c:pt idx="258">
                  <c:v>6415</c:v>
                </c:pt>
                <c:pt idx="259">
                  <c:v>6415</c:v>
                </c:pt>
                <c:pt idx="260">
                  <c:v>6415</c:v>
                </c:pt>
                <c:pt idx="261">
                  <c:v>7273</c:v>
                </c:pt>
                <c:pt idx="262">
                  <c:v>7273</c:v>
                </c:pt>
                <c:pt idx="263">
                  <c:v>5764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6732</c:v>
                </c:pt>
                <c:pt idx="268">
                  <c:v>6732</c:v>
                </c:pt>
                <c:pt idx="269">
                  <c:v>7500</c:v>
                </c:pt>
                <c:pt idx="270">
                  <c:v>7500</c:v>
                </c:pt>
                <c:pt idx="271">
                  <c:v>8991</c:v>
                </c:pt>
                <c:pt idx="272">
                  <c:v>8991</c:v>
                </c:pt>
                <c:pt idx="273">
                  <c:v>8991</c:v>
                </c:pt>
                <c:pt idx="274">
                  <c:v>8991</c:v>
                </c:pt>
                <c:pt idx="275">
                  <c:v>9193</c:v>
                </c:pt>
                <c:pt idx="276">
                  <c:v>9193</c:v>
                </c:pt>
                <c:pt idx="277">
                  <c:v>7635</c:v>
                </c:pt>
                <c:pt idx="278">
                  <c:v>7635</c:v>
                </c:pt>
                <c:pt idx="279">
                  <c:v>7635</c:v>
                </c:pt>
                <c:pt idx="280">
                  <c:v>7635</c:v>
                </c:pt>
                <c:pt idx="281">
                  <c:v>7635</c:v>
                </c:pt>
                <c:pt idx="282">
                  <c:v>7635</c:v>
                </c:pt>
                <c:pt idx="283">
                  <c:v>7635</c:v>
                </c:pt>
                <c:pt idx="284">
                  <c:v>7635</c:v>
                </c:pt>
                <c:pt idx="285">
                  <c:v>7635</c:v>
                </c:pt>
                <c:pt idx="286">
                  <c:v>7635</c:v>
                </c:pt>
                <c:pt idx="287">
                  <c:v>8532</c:v>
                </c:pt>
                <c:pt idx="288">
                  <c:v>8532</c:v>
                </c:pt>
                <c:pt idx="289">
                  <c:v>8532</c:v>
                </c:pt>
                <c:pt idx="290">
                  <c:v>8532</c:v>
                </c:pt>
                <c:pt idx="291">
                  <c:v>7642</c:v>
                </c:pt>
                <c:pt idx="292">
                  <c:v>7642</c:v>
                </c:pt>
                <c:pt idx="293">
                  <c:v>7642</c:v>
                </c:pt>
                <c:pt idx="294">
                  <c:v>7642</c:v>
                </c:pt>
                <c:pt idx="295">
                  <c:v>7642</c:v>
                </c:pt>
                <c:pt idx="296">
                  <c:v>7642</c:v>
                </c:pt>
                <c:pt idx="297">
                  <c:v>8583</c:v>
                </c:pt>
                <c:pt idx="298">
                  <c:v>8583</c:v>
                </c:pt>
                <c:pt idx="299">
                  <c:v>8583</c:v>
                </c:pt>
                <c:pt idx="300">
                  <c:v>8583</c:v>
                </c:pt>
                <c:pt idx="301">
                  <c:v>8583</c:v>
                </c:pt>
                <c:pt idx="302">
                  <c:v>8583</c:v>
                </c:pt>
                <c:pt idx="303">
                  <c:v>8583</c:v>
                </c:pt>
                <c:pt idx="304">
                  <c:v>8583</c:v>
                </c:pt>
                <c:pt idx="305">
                  <c:v>6831</c:v>
                </c:pt>
                <c:pt idx="306">
                  <c:v>6831</c:v>
                </c:pt>
                <c:pt idx="307">
                  <c:v>6831</c:v>
                </c:pt>
                <c:pt idx="308">
                  <c:v>6831</c:v>
                </c:pt>
                <c:pt idx="309">
                  <c:v>6831</c:v>
                </c:pt>
                <c:pt idx="310">
                  <c:v>6831</c:v>
                </c:pt>
                <c:pt idx="311">
                  <c:v>7766</c:v>
                </c:pt>
                <c:pt idx="312">
                  <c:v>7766</c:v>
                </c:pt>
                <c:pt idx="313">
                  <c:v>7766</c:v>
                </c:pt>
                <c:pt idx="314">
                  <c:v>7766</c:v>
                </c:pt>
                <c:pt idx="315">
                  <c:v>8648</c:v>
                </c:pt>
                <c:pt idx="316">
                  <c:v>8648</c:v>
                </c:pt>
                <c:pt idx="317">
                  <c:v>8648</c:v>
                </c:pt>
                <c:pt idx="318">
                  <c:v>8648</c:v>
                </c:pt>
                <c:pt idx="319">
                  <c:v>7168</c:v>
                </c:pt>
                <c:pt idx="320">
                  <c:v>7168</c:v>
                </c:pt>
                <c:pt idx="321">
                  <c:v>7168</c:v>
                </c:pt>
                <c:pt idx="322">
                  <c:v>7168</c:v>
                </c:pt>
                <c:pt idx="323">
                  <c:v>7168</c:v>
                </c:pt>
                <c:pt idx="324">
                  <c:v>7168</c:v>
                </c:pt>
                <c:pt idx="325">
                  <c:v>8549</c:v>
                </c:pt>
                <c:pt idx="326">
                  <c:v>8549</c:v>
                </c:pt>
                <c:pt idx="327">
                  <c:v>8549</c:v>
                </c:pt>
                <c:pt idx="328">
                  <c:v>8549</c:v>
                </c:pt>
                <c:pt idx="329">
                  <c:v>8549</c:v>
                </c:pt>
                <c:pt idx="330">
                  <c:v>8549</c:v>
                </c:pt>
                <c:pt idx="331">
                  <c:v>9945</c:v>
                </c:pt>
                <c:pt idx="332">
                  <c:v>9945</c:v>
                </c:pt>
                <c:pt idx="333">
                  <c:v>9320</c:v>
                </c:pt>
                <c:pt idx="334">
                  <c:v>9320</c:v>
                </c:pt>
                <c:pt idx="335">
                  <c:v>9320</c:v>
                </c:pt>
                <c:pt idx="336">
                  <c:v>9320</c:v>
                </c:pt>
                <c:pt idx="337">
                  <c:v>9320</c:v>
                </c:pt>
                <c:pt idx="338">
                  <c:v>9320</c:v>
                </c:pt>
                <c:pt idx="339">
                  <c:v>9320</c:v>
                </c:pt>
                <c:pt idx="340">
                  <c:v>9320</c:v>
                </c:pt>
                <c:pt idx="341">
                  <c:v>9320</c:v>
                </c:pt>
                <c:pt idx="342">
                  <c:v>9320</c:v>
                </c:pt>
                <c:pt idx="343">
                  <c:v>9320</c:v>
                </c:pt>
                <c:pt idx="344">
                  <c:v>9320</c:v>
                </c:pt>
                <c:pt idx="345">
                  <c:v>9320</c:v>
                </c:pt>
                <c:pt idx="346">
                  <c:v>9320</c:v>
                </c:pt>
                <c:pt idx="347">
                  <c:v>8429</c:v>
                </c:pt>
                <c:pt idx="348">
                  <c:v>8429</c:v>
                </c:pt>
                <c:pt idx="349">
                  <c:v>8429</c:v>
                </c:pt>
                <c:pt idx="350">
                  <c:v>8429</c:v>
                </c:pt>
                <c:pt idx="351">
                  <c:v>8429</c:v>
                </c:pt>
                <c:pt idx="352">
                  <c:v>8429</c:v>
                </c:pt>
                <c:pt idx="353">
                  <c:v>8429</c:v>
                </c:pt>
                <c:pt idx="354">
                  <c:v>8429</c:v>
                </c:pt>
                <c:pt idx="355">
                  <c:v>9177</c:v>
                </c:pt>
                <c:pt idx="356">
                  <c:v>9177</c:v>
                </c:pt>
                <c:pt idx="357">
                  <c:v>9177</c:v>
                </c:pt>
                <c:pt idx="358">
                  <c:v>9177</c:v>
                </c:pt>
                <c:pt idx="359">
                  <c:v>9177</c:v>
                </c:pt>
                <c:pt idx="360">
                  <c:v>9177</c:v>
                </c:pt>
                <c:pt idx="361">
                  <c:v>7840</c:v>
                </c:pt>
                <c:pt idx="362">
                  <c:v>7840</c:v>
                </c:pt>
                <c:pt idx="363">
                  <c:v>7840</c:v>
                </c:pt>
                <c:pt idx="364">
                  <c:v>7840</c:v>
                </c:pt>
                <c:pt idx="365">
                  <c:v>8808</c:v>
                </c:pt>
                <c:pt idx="366">
                  <c:v>8808</c:v>
                </c:pt>
                <c:pt idx="367">
                  <c:v>8808</c:v>
                </c:pt>
                <c:pt idx="368">
                  <c:v>8808</c:v>
                </c:pt>
                <c:pt idx="369">
                  <c:v>8808</c:v>
                </c:pt>
                <c:pt idx="370">
                  <c:v>8808</c:v>
                </c:pt>
                <c:pt idx="371">
                  <c:v>8808</c:v>
                </c:pt>
                <c:pt idx="372">
                  <c:v>8808</c:v>
                </c:pt>
                <c:pt idx="373">
                  <c:v>8808</c:v>
                </c:pt>
                <c:pt idx="374">
                  <c:v>8808</c:v>
                </c:pt>
                <c:pt idx="375">
                  <c:v>7331</c:v>
                </c:pt>
                <c:pt idx="376">
                  <c:v>7331</c:v>
                </c:pt>
                <c:pt idx="377">
                  <c:v>8145</c:v>
                </c:pt>
                <c:pt idx="378">
                  <c:v>8145</c:v>
                </c:pt>
                <c:pt idx="379">
                  <c:v>9113</c:v>
                </c:pt>
                <c:pt idx="380">
                  <c:v>9113</c:v>
                </c:pt>
                <c:pt idx="381">
                  <c:v>9113</c:v>
                </c:pt>
                <c:pt idx="382">
                  <c:v>9113</c:v>
                </c:pt>
                <c:pt idx="383">
                  <c:v>9113</c:v>
                </c:pt>
                <c:pt idx="384">
                  <c:v>9113</c:v>
                </c:pt>
                <c:pt idx="385">
                  <c:v>9657</c:v>
                </c:pt>
                <c:pt idx="386">
                  <c:v>9657</c:v>
                </c:pt>
                <c:pt idx="387">
                  <c:v>9657</c:v>
                </c:pt>
                <c:pt idx="388">
                  <c:v>9657</c:v>
                </c:pt>
                <c:pt idx="389">
                  <c:v>7840</c:v>
                </c:pt>
                <c:pt idx="390">
                  <c:v>7840</c:v>
                </c:pt>
                <c:pt idx="391">
                  <c:v>7840</c:v>
                </c:pt>
                <c:pt idx="392">
                  <c:v>7840</c:v>
                </c:pt>
                <c:pt idx="393">
                  <c:v>7840</c:v>
                </c:pt>
                <c:pt idx="394">
                  <c:v>7840</c:v>
                </c:pt>
                <c:pt idx="395">
                  <c:v>9532</c:v>
                </c:pt>
                <c:pt idx="396">
                  <c:v>9532</c:v>
                </c:pt>
                <c:pt idx="397">
                  <c:v>9532</c:v>
                </c:pt>
                <c:pt idx="398">
                  <c:v>9532</c:v>
                </c:pt>
                <c:pt idx="399">
                  <c:v>10424</c:v>
                </c:pt>
                <c:pt idx="400">
                  <c:v>10424</c:v>
                </c:pt>
                <c:pt idx="401">
                  <c:v>10424</c:v>
                </c:pt>
                <c:pt idx="402">
                  <c:v>10424</c:v>
                </c:pt>
                <c:pt idx="403">
                  <c:v>8623</c:v>
                </c:pt>
                <c:pt idx="404">
                  <c:v>8623</c:v>
                </c:pt>
                <c:pt idx="405">
                  <c:v>8623</c:v>
                </c:pt>
                <c:pt idx="406">
                  <c:v>8623</c:v>
                </c:pt>
                <c:pt idx="407">
                  <c:v>8623</c:v>
                </c:pt>
                <c:pt idx="408">
                  <c:v>8623</c:v>
                </c:pt>
                <c:pt idx="409">
                  <c:v>8623</c:v>
                </c:pt>
                <c:pt idx="410">
                  <c:v>8623</c:v>
                </c:pt>
                <c:pt idx="411">
                  <c:v>8623</c:v>
                </c:pt>
                <c:pt idx="412">
                  <c:v>8623</c:v>
                </c:pt>
                <c:pt idx="413">
                  <c:v>9503</c:v>
                </c:pt>
                <c:pt idx="414">
                  <c:v>9503</c:v>
                </c:pt>
                <c:pt idx="415">
                  <c:v>9503</c:v>
                </c:pt>
                <c:pt idx="416">
                  <c:v>9503</c:v>
                </c:pt>
                <c:pt idx="417">
                  <c:v>7754</c:v>
                </c:pt>
                <c:pt idx="418">
                  <c:v>7754</c:v>
                </c:pt>
                <c:pt idx="419">
                  <c:v>7754</c:v>
                </c:pt>
                <c:pt idx="420">
                  <c:v>7754</c:v>
                </c:pt>
                <c:pt idx="421">
                  <c:v>7754</c:v>
                </c:pt>
                <c:pt idx="422">
                  <c:v>7754</c:v>
                </c:pt>
                <c:pt idx="423">
                  <c:v>8684</c:v>
                </c:pt>
                <c:pt idx="424">
                  <c:v>8684</c:v>
                </c:pt>
                <c:pt idx="425">
                  <c:v>8684</c:v>
                </c:pt>
                <c:pt idx="426">
                  <c:v>8684</c:v>
                </c:pt>
                <c:pt idx="427">
                  <c:v>8684</c:v>
                </c:pt>
                <c:pt idx="428">
                  <c:v>8684</c:v>
                </c:pt>
                <c:pt idx="429">
                  <c:v>8684</c:v>
                </c:pt>
                <c:pt idx="430">
                  <c:v>8684</c:v>
                </c:pt>
                <c:pt idx="431">
                  <c:v>7144</c:v>
                </c:pt>
                <c:pt idx="432">
                  <c:v>7144</c:v>
                </c:pt>
                <c:pt idx="433">
                  <c:v>7144</c:v>
                </c:pt>
                <c:pt idx="434">
                  <c:v>7144</c:v>
                </c:pt>
                <c:pt idx="435">
                  <c:v>7144</c:v>
                </c:pt>
                <c:pt idx="436">
                  <c:v>7144</c:v>
                </c:pt>
                <c:pt idx="437">
                  <c:v>8074</c:v>
                </c:pt>
                <c:pt idx="438">
                  <c:v>8074</c:v>
                </c:pt>
                <c:pt idx="439">
                  <c:v>8652</c:v>
                </c:pt>
                <c:pt idx="440">
                  <c:v>8652</c:v>
                </c:pt>
                <c:pt idx="441">
                  <c:v>8652</c:v>
                </c:pt>
                <c:pt idx="442">
                  <c:v>8652</c:v>
                </c:pt>
                <c:pt idx="443">
                  <c:v>8652</c:v>
                </c:pt>
                <c:pt idx="444">
                  <c:v>8652</c:v>
                </c:pt>
                <c:pt idx="445">
                  <c:v>6870</c:v>
                </c:pt>
                <c:pt idx="446">
                  <c:v>6870</c:v>
                </c:pt>
                <c:pt idx="447">
                  <c:v>7510</c:v>
                </c:pt>
                <c:pt idx="448">
                  <c:v>7510</c:v>
                </c:pt>
                <c:pt idx="449">
                  <c:v>7510</c:v>
                </c:pt>
                <c:pt idx="450">
                  <c:v>7510</c:v>
                </c:pt>
                <c:pt idx="451">
                  <c:v>7510</c:v>
                </c:pt>
                <c:pt idx="452">
                  <c:v>7510</c:v>
                </c:pt>
                <c:pt idx="453">
                  <c:v>8423</c:v>
                </c:pt>
                <c:pt idx="454">
                  <c:v>8423</c:v>
                </c:pt>
                <c:pt idx="455">
                  <c:v>9149</c:v>
                </c:pt>
                <c:pt idx="456">
                  <c:v>9149</c:v>
                </c:pt>
                <c:pt idx="457">
                  <c:v>9149</c:v>
                </c:pt>
                <c:pt idx="458">
                  <c:v>9149</c:v>
                </c:pt>
                <c:pt idx="459">
                  <c:v>8257</c:v>
                </c:pt>
                <c:pt idx="460">
                  <c:v>8257</c:v>
                </c:pt>
                <c:pt idx="461">
                  <c:v>8257</c:v>
                </c:pt>
                <c:pt idx="462">
                  <c:v>8257</c:v>
                </c:pt>
                <c:pt idx="463">
                  <c:v>8257</c:v>
                </c:pt>
                <c:pt idx="464">
                  <c:v>8257</c:v>
                </c:pt>
                <c:pt idx="465">
                  <c:v>9198</c:v>
                </c:pt>
                <c:pt idx="466">
                  <c:v>9198</c:v>
                </c:pt>
                <c:pt idx="467">
                  <c:v>9198</c:v>
                </c:pt>
                <c:pt idx="468">
                  <c:v>9198</c:v>
                </c:pt>
                <c:pt idx="469">
                  <c:v>9198</c:v>
                </c:pt>
                <c:pt idx="470">
                  <c:v>9198</c:v>
                </c:pt>
                <c:pt idx="471">
                  <c:v>9198</c:v>
                </c:pt>
                <c:pt idx="472">
                  <c:v>9198</c:v>
                </c:pt>
                <c:pt idx="473">
                  <c:v>7382</c:v>
                </c:pt>
                <c:pt idx="474">
                  <c:v>7382</c:v>
                </c:pt>
                <c:pt idx="475">
                  <c:v>7382</c:v>
                </c:pt>
                <c:pt idx="476">
                  <c:v>7382</c:v>
                </c:pt>
                <c:pt idx="477">
                  <c:v>7382</c:v>
                </c:pt>
                <c:pt idx="478">
                  <c:v>7382</c:v>
                </c:pt>
                <c:pt idx="479">
                  <c:v>7382</c:v>
                </c:pt>
                <c:pt idx="480">
                  <c:v>7382</c:v>
                </c:pt>
                <c:pt idx="481">
                  <c:v>7382</c:v>
                </c:pt>
                <c:pt idx="482">
                  <c:v>7382</c:v>
                </c:pt>
                <c:pt idx="483">
                  <c:v>8279</c:v>
                </c:pt>
                <c:pt idx="484">
                  <c:v>8279</c:v>
                </c:pt>
                <c:pt idx="485">
                  <c:v>8279</c:v>
                </c:pt>
                <c:pt idx="486">
                  <c:v>8279</c:v>
                </c:pt>
                <c:pt idx="487">
                  <c:v>7489</c:v>
                </c:pt>
                <c:pt idx="488">
                  <c:v>7489</c:v>
                </c:pt>
                <c:pt idx="489">
                  <c:v>7489</c:v>
                </c:pt>
                <c:pt idx="490">
                  <c:v>7489</c:v>
                </c:pt>
                <c:pt idx="491">
                  <c:v>7489</c:v>
                </c:pt>
                <c:pt idx="492">
                  <c:v>7489</c:v>
                </c:pt>
                <c:pt idx="493">
                  <c:v>7489</c:v>
                </c:pt>
                <c:pt idx="494">
                  <c:v>7489</c:v>
                </c:pt>
                <c:pt idx="495">
                  <c:v>8397</c:v>
                </c:pt>
                <c:pt idx="496">
                  <c:v>8397</c:v>
                </c:pt>
                <c:pt idx="497">
                  <c:v>8397</c:v>
                </c:pt>
                <c:pt idx="498">
                  <c:v>8397</c:v>
                </c:pt>
                <c:pt idx="499">
                  <c:v>9085</c:v>
                </c:pt>
                <c:pt idx="500">
                  <c:v>9085</c:v>
                </c:pt>
                <c:pt idx="501">
                  <c:v>7515</c:v>
                </c:pt>
                <c:pt idx="502">
                  <c:v>7515</c:v>
                </c:pt>
                <c:pt idx="503">
                  <c:v>7515</c:v>
                </c:pt>
                <c:pt idx="504">
                  <c:v>7515</c:v>
                </c:pt>
                <c:pt idx="505">
                  <c:v>7515</c:v>
                </c:pt>
                <c:pt idx="506">
                  <c:v>7515</c:v>
                </c:pt>
                <c:pt idx="507">
                  <c:v>7515</c:v>
                </c:pt>
                <c:pt idx="508">
                  <c:v>7515</c:v>
                </c:pt>
                <c:pt idx="509">
                  <c:v>8423</c:v>
                </c:pt>
                <c:pt idx="510">
                  <c:v>8423</c:v>
                </c:pt>
                <c:pt idx="511">
                  <c:v>8423</c:v>
                </c:pt>
                <c:pt idx="512">
                  <c:v>8423</c:v>
                </c:pt>
                <c:pt idx="513">
                  <c:v>8423</c:v>
                </c:pt>
                <c:pt idx="514">
                  <c:v>8423</c:v>
                </c:pt>
                <c:pt idx="515">
                  <c:v>7431</c:v>
                </c:pt>
                <c:pt idx="516">
                  <c:v>7431</c:v>
                </c:pt>
                <c:pt idx="517">
                  <c:v>7431</c:v>
                </c:pt>
                <c:pt idx="518">
                  <c:v>7431</c:v>
                </c:pt>
                <c:pt idx="519">
                  <c:v>8399</c:v>
                </c:pt>
                <c:pt idx="520">
                  <c:v>8399</c:v>
                </c:pt>
                <c:pt idx="521">
                  <c:v>8399</c:v>
                </c:pt>
                <c:pt idx="522">
                  <c:v>8399</c:v>
                </c:pt>
                <c:pt idx="523">
                  <c:v>8399</c:v>
                </c:pt>
                <c:pt idx="524">
                  <c:v>8399</c:v>
                </c:pt>
                <c:pt idx="525">
                  <c:v>8399</c:v>
                </c:pt>
                <c:pt idx="526">
                  <c:v>8399</c:v>
                </c:pt>
                <c:pt idx="527">
                  <c:v>9271</c:v>
                </c:pt>
                <c:pt idx="528">
                  <c:v>9271</c:v>
                </c:pt>
                <c:pt idx="529">
                  <c:v>7514</c:v>
                </c:pt>
                <c:pt idx="530">
                  <c:v>7514</c:v>
                </c:pt>
                <c:pt idx="531">
                  <c:v>8493</c:v>
                </c:pt>
                <c:pt idx="532">
                  <c:v>8493</c:v>
                </c:pt>
                <c:pt idx="533">
                  <c:v>9109</c:v>
                </c:pt>
                <c:pt idx="534">
                  <c:v>9109</c:v>
                </c:pt>
                <c:pt idx="535">
                  <c:v>9109</c:v>
                </c:pt>
                <c:pt idx="536">
                  <c:v>9109</c:v>
                </c:pt>
                <c:pt idx="537">
                  <c:v>9109</c:v>
                </c:pt>
                <c:pt idx="538">
                  <c:v>9109</c:v>
                </c:pt>
                <c:pt idx="539">
                  <c:v>9109</c:v>
                </c:pt>
                <c:pt idx="540">
                  <c:v>9109</c:v>
                </c:pt>
                <c:pt idx="541">
                  <c:v>9109</c:v>
                </c:pt>
                <c:pt idx="542">
                  <c:v>9109</c:v>
                </c:pt>
                <c:pt idx="543">
                  <c:v>7500</c:v>
                </c:pt>
                <c:pt idx="544">
                  <c:v>7500</c:v>
                </c:pt>
                <c:pt idx="545">
                  <c:v>7500</c:v>
                </c:pt>
                <c:pt idx="546">
                  <c:v>7500</c:v>
                </c:pt>
                <c:pt idx="547">
                  <c:v>7500</c:v>
                </c:pt>
                <c:pt idx="548">
                  <c:v>7500</c:v>
                </c:pt>
                <c:pt idx="549">
                  <c:v>7500</c:v>
                </c:pt>
                <c:pt idx="550">
                  <c:v>7500</c:v>
                </c:pt>
                <c:pt idx="551">
                  <c:v>8413</c:v>
                </c:pt>
                <c:pt idx="552">
                  <c:v>8413</c:v>
                </c:pt>
                <c:pt idx="553">
                  <c:v>8413</c:v>
                </c:pt>
                <c:pt idx="554">
                  <c:v>8413</c:v>
                </c:pt>
                <c:pt idx="555">
                  <c:v>8413</c:v>
                </c:pt>
                <c:pt idx="556">
                  <c:v>8413</c:v>
                </c:pt>
                <c:pt idx="557">
                  <c:v>6828</c:v>
                </c:pt>
                <c:pt idx="558">
                  <c:v>6828</c:v>
                </c:pt>
                <c:pt idx="559">
                  <c:v>6828</c:v>
                </c:pt>
                <c:pt idx="560">
                  <c:v>6828</c:v>
                </c:pt>
                <c:pt idx="561">
                  <c:v>7780</c:v>
                </c:pt>
                <c:pt idx="562">
                  <c:v>7780</c:v>
                </c:pt>
                <c:pt idx="563">
                  <c:v>7780</c:v>
                </c:pt>
                <c:pt idx="564">
                  <c:v>7780</c:v>
                </c:pt>
                <c:pt idx="565">
                  <c:v>7780</c:v>
                </c:pt>
                <c:pt idx="566">
                  <c:v>7780</c:v>
                </c:pt>
                <c:pt idx="567">
                  <c:v>7780</c:v>
                </c:pt>
                <c:pt idx="568">
                  <c:v>7780</c:v>
                </c:pt>
                <c:pt idx="569">
                  <c:v>7780</c:v>
                </c:pt>
                <c:pt idx="570">
                  <c:v>7780</c:v>
                </c:pt>
                <c:pt idx="571">
                  <c:v>7209</c:v>
                </c:pt>
                <c:pt idx="572">
                  <c:v>7209</c:v>
                </c:pt>
                <c:pt idx="573">
                  <c:v>7209</c:v>
                </c:pt>
                <c:pt idx="574">
                  <c:v>7209</c:v>
                </c:pt>
                <c:pt idx="575">
                  <c:v>7209</c:v>
                </c:pt>
                <c:pt idx="576">
                  <c:v>7209</c:v>
                </c:pt>
                <c:pt idx="577">
                  <c:v>7819</c:v>
                </c:pt>
                <c:pt idx="578">
                  <c:v>7819</c:v>
                </c:pt>
                <c:pt idx="579">
                  <c:v>7819</c:v>
                </c:pt>
                <c:pt idx="580">
                  <c:v>7819</c:v>
                </c:pt>
                <c:pt idx="581">
                  <c:v>7819</c:v>
                </c:pt>
                <c:pt idx="582">
                  <c:v>7819</c:v>
                </c:pt>
                <c:pt idx="583">
                  <c:v>7819</c:v>
                </c:pt>
                <c:pt idx="584">
                  <c:v>7819</c:v>
                </c:pt>
                <c:pt idx="585">
                  <c:v>7958</c:v>
                </c:pt>
                <c:pt idx="586">
                  <c:v>7958</c:v>
                </c:pt>
                <c:pt idx="587">
                  <c:v>7958</c:v>
                </c:pt>
                <c:pt idx="588">
                  <c:v>7958</c:v>
                </c:pt>
                <c:pt idx="589">
                  <c:v>7958</c:v>
                </c:pt>
                <c:pt idx="590">
                  <c:v>7958</c:v>
                </c:pt>
                <c:pt idx="591">
                  <c:v>8224</c:v>
                </c:pt>
                <c:pt idx="592">
                  <c:v>8224</c:v>
                </c:pt>
                <c:pt idx="593">
                  <c:v>8976</c:v>
                </c:pt>
                <c:pt idx="594">
                  <c:v>8976</c:v>
                </c:pt>
                <c:pt idx="595">
                  <c:v>9852</c:v>
                </c:pt>
                <c:pt idx="596">
                  <c:v>9852</c:v>
                </c:pt>
                <c:pt idx="597">
                  <c:v>9852</c:v>
                </c:pt>
                <c:pt idx="598">
                  <c:v>9852</c:v>
                </c:pt>
                <c:pt idx="599">
                  <c:v>8012</c:v>
                </c:pt>
                <c:pt idx="600">
                  <c:v>8012</c:v>
                </c:pt>
                <c:pt idx="601">
                  <c:v>8997</c:v>
                </c:pt>
                <c:pt idx="602">
                  <c:v>8997</c:v>
                </c:pt>
                <c:pt idx="603">
                  <c:v>8997</c:v>
                </c:pt>
                <c:pt idx="604">
                  <c:v>8997</c:v>
                </c:pt>
                <c:pt idx="605">
                  <c:v>8997</c:v>
                </c:pt>
                <c:pt idx="606">
                  <c:v>8997</c:v>
                </c:pt>
                <c:pt idx="607">
                  <c:v>8997</c:v>
                </c:pt>
                <c:pt idx="608">
                  <c:v>8997</c:v>
                </c:pt>
                <c:pt idx="609">
                  <c:v>8997</c:v>
                </c:pt>
                <c:pt idx="610">
                  <c:v>8997</c:v>
                </c:pt>
                <c:pt idx="611">
                  <c:v>8997</c:v>
                </c:pt>
                <c:pt idx="612">
                  <c:v>8997</c:v>
                </c:pt>
                <c:pt idx="613">
                  <c:v>8759</c:v>
                </c:pt>
                <c:pt idx="614">
                  <c:v>8759</c:v>
                </c:pt>
                <c:pt idx="615">
                  <c:v>8759</c:v>
                </c:pt>
                <c:pt idx="616">
                  <c:v>8759</c:v>
                </c:pt>
                <c:pt idx="617">
                  <c:v>8759</c:v>
                </c:pt>
                <c:pt idx="618">
                  <c:v>8759</c:v>
                </c:pt>
                <c:pt idx="619">
                  <c:v>8759</c:v>
                </c:pt>
                <c:pt idx="620">
                  <c:v>8759</c:v>
                </c:pt>
                <c:pt idx="621">
                  <c:v>8759</c:v>
                </c:pt>
                <c:pt idx="622">
                  <c:v>8759</c:v>
                </c:pt>
                <c:pt idx="623">
                  <c:v>8759</c:v>
                </c:pt>
                <c:pt idx="624">
                  <c:v>8759</c:v>
                </c:pt>
                <c:pt idx="625">
                  <c:v>9455</c:v>
                </c:pt>
                <c:pt idx="626">
                  <c:v>9455</c:v>
                </c:pt>
                <c:pt idx="627">
                  <c:v>7932</c:v>
                </c:pt>
                <c:pt idx="628">
                  <c:v>7932</c:v>
                </c:pt>
                <c:pt idx="629">
                  <c:v>9093</c:v>
                </c:pt>
                <c:pt idx="630">
                  <c:v>9093</c:v>
                </c:pt>
                <c:pt idx="631">
                  <c:v>9093</c:v>
                </c:pt>
                <c:pt idx="632">
                  <c:v>9093</c:v>
                </c:pt>
                <c:pt idx="633">
                  <c:v>9093</c:v>
                </c:pt>
                <c:pt idx="634">
                  <c:v>9093</c:v>
                </c:pt>
                <c:pt idx="635">
                  <c:v>9093</c:v>
                </c:pt>
                <c:pt idx="636">
                  <c:v>9093</c:v>
                </c:pt>
                <c:pt idx="637">
                  <c:v>9805</c:v>
                </c:pt>
                <c:pt idx="638">
                  <c:v>9805</c:v>
                </c:pt>
                <c:pt idx="639">
                  <c:v>10667</c:v>
                </c:pt>
                <c:pt idx="640">
                  <c:v>10667</c:v>
                </c:pt>
                <c:pt idx="641">
                  <c:v>9053</c:v>
                </c:pt>
                <c:pt idx="642">
                  <c:v>9053</c:v>
                </c:pt>
                <c:pt idx="643">
                  <c:v>9053</c:v>
                </c:pt>
                <c:pt idx="644">
                  <c:v>9053</c:v>
                </c:pt>
                <c:pt idx="645">
                  <c:v>9053</c:v>
                </c:pt>
                <c:pt idx="646">
                  <c:v>9053</c:v>
                </c:pt>
                <c:pt idx="647">
                  <c:v>9829</c:v>
                </c:pt>
                <c:pt idx="648">
                  <c:v>9829</c:v>
                </c:pt>
                <c:pt idx="649">
                  <c:v>9829</c:v>
                </c:pt>
                <c:pt idx="650">
                  <c:v>9829</c:v>
                </c:pt>
                <c:pt idx="651">
                  <c:v>9829</c:v>
                </c:pt>
                <c:pt idx="652">
                  <c:v>9829</c:v>
                </c:pt>
                <c:pt idx="653">
                  <c:v>10852</c:v>
                </c:pt>
                <c:pt idx="654">
                  <c:v>10852</c:v>
                </c:pt>
                <c:pt idx="655">
                  <c:v>9941</c:v>
                </c:pt>
                <c:pt idx="656">
                  <c:v>9941</c:v>
                </c:pt>
                <c:pt idx="657">
                  <c:v>9941</c:v>
                </c:pt>
                <c:pt idx="658">
                  <c:v>9941</c:v>
                </c:pt>
                <c:pt idx="659">
                  <c:v>9941</c:v>
                </c:pt>
                <c:pt idx="660">
                  <c:v>9941</c:v>
                </c:pt>
                <c:pt idx="661">
                  <c:v>9941</c:v>
                </c:pt>
                <c:pt idx="662">
                  <c:v>9941</c:v>
                </c:pt>
                <c:pt idx="663">
                  <c:v>9941</c:v>
                </c:pt>
                <c:pt idx="664">
                  <c:v>9941</c:v>
                </c:pt>
                <c:pt idx="665">
                  <c:v>9941</c:v>
                </c:pt>
                <c:pt idx="666">
                  <c:v>9941</c:v>
                </c:pt>
                <c:pt idx="667">
                  <c:v>9941</c:v>
                </c:pt>
                <c:pt idx="668">
                  <c:v>9941</c:v>
                </c:pt>
                <c:pt idx="669">
                  <c:v>8064</c:v>
                </c:pt>
                <c:pt idx="670">
                  <c:v>8064</c:v>
                </c:pt>
                <c:pt idx="671">
                  <c:v>8064</c:v>
                </c:pt>
                <c:pt idx="672">
                  <c:v>8064</c:v>
                </c:pt>
                <c:pt idx="673">
                  <c:v>9032</c:v>
                </c:pt>
                <c:pt idx="674">
                  <c:v>9032</c:v>
                </c:pt>
                <c:pt idx="675">
                  <c:v>9032</c:v>
                </c:pt>
                <c:pt idx="676">
                  <c:v>9032</c:v>
                </c:pt>
                <c:pt idx="677">
                  <c:v>9032</c:v>
                </c:pt>
                <c:pt idx="678">
                  <c:v>9032</c:v>
                </c:pt>
                <c:pt idx="679">
                  <c:v>9744</c:v>
                </c:pt>
                <c:pt idx="680">
                  <c:v>9744</c:v>
                </c:pt>
                <c:pt idx="681">
                  <c:v>10778</c:v>
                </c:pt>
                <c:pt idx="682">
                  <c:v>10778</c:v>
                </c:pt>
                <c:pt idx="683">
                  <c:v>9097</c:v>
                </c:pt>
                <c:pt idx="684">
                  <c:v>9097</c:v>
                </c:pt>
                <c:pt idx="685">
                  <c:v>9917</c:v>
                </c:pt>
                <c:pt idx="686">
                  <c:v>9917</c:v>
                </c:pt>
                <c:pt idx="687">
                  <c:v>9917</c:v>
                </c:pt>
                <c:pt idx="688">
                  <c:v>9917</c:v>
                </c:pt>
                <c:pt idx="689">
                  <c:v>9917</c:v>
                </c:pt>
                <c:pt idx="690">
                  <c:v>9917</c:v>
                </c:pt>
                <c:pt idx="691">
                  <c:v>9917</c:v>
                </c:pt>
                <c:pt idx="692">
                  <c:v>9917</c:v>
                </c:pt>
                <c:pt idx="693">
                  <c:v>9917</c:v>
                </c:pt>
                <c:pt idx="694">
                  <c:v>9917</c:v>
                </c:pt>
                <c:pt idx="695">
                  <c:v>9917</c:v>
                </c:pt>
                <c:pt idx="696">
                  <c:v>9917</c:v>
                </c:pt>
                <c:pt idx="697">
                  <c:v>8198</c:v>
                </c:pt>
                <c:pt idx="698">
                  <c:v>8198</c:v>
                </c:pt>
                <c:pt idx="699">
                  <c:v>8198</c:v>
                </c:pt>
                <c:pt idx="700">
                  <c:v>8198</c:v>
                </c:pt>
                <c:pt idx="701">
                  <c:v>8198</c:v>
                </c:pt>
                <c:pt idx="702">
                  <c:v>8198</c:v>
                </c:pt>
                <c:pt idx="703">
                  <c:v>8198</c:v>
                </c:pt>
                <c:pt idx="704">
                  <c:v>8198</c:v>
                </c:pt>
                <c:pt idx="705">
                  <c:v>8198</c:v>
                </c:pt>
                <c:pt idx="706">
                  <c:v>8198</c:v>
                </c:pt>
                <c:pt idx="707">
                  <c:v>8198</c:v>
                </c:pt>
                <c:pt idx="708">
                  <c:v>8198</c:v>
                </c:pt>
                <c:pt idx="709">
                  <c:v>8892</c:v>
                </c:pt>
                <c:pt idx="710">
                  <c:v>8892</c:v>
                </c:pt>
                <c:pt idx="711">
                  <c:v>7254</c:v>
                </c:pt>
                <c:pt idx="712">
                  <c:v>7254</c:v>
                </c:pt>
                <c:pt idx="713">
                  <c:v>7254</c:v>
                </c:pt>
                <c:pt idx="714">
                  <c:v>7254</c:v>
                </c:pt>
                <c:pt idx="715">
                  <c:v>7254</c:v>
                </c:pt>
                <c:pt idx="716">
                  <c:v>7254</c:v>
                </c:pt>
                <c:pt idx="717">
                  <c:v>7254</c:v>
                </c:pt>
                <c:pt idx="718">
                  <c:v>7254</c:v>
                </c:pt>
                <c:pt idx="719">
                  <c:v>7254</c:v>
                </c:pt>
                <c:pt idx="720">
                  <c:v>7254</c:v>
                </c:pt>
                <c:pt idx="721">
                  <c:v>7254</c:v>
                </c:pt>
                <c:pt idx="722">
                  <c:v>7254</c:v>
                </c:pt>
                <c:pt idx="723">
                  <c:v>7254</c:v>
                </c:pt>
                <c:pt idx="724">
                  <c:v>7254</c:v>
                </c:pt>
                <c:pt idx="725">
                  <c:v>5251</c:v>
                </c:pt>
                <c:pt idx="726">
                  <c:v>5251</c:v>
                </c:pt>
                <c:pt idx="727">
                  <c:v>5251</c:v>
                </c:pt>
                <c:pt idx="728">
                  <c:v>5251</c:v>
                </c:pt>
                <c:pt idx="729">
                  <c:v>5251</c:v>
                </c:pt>
                <c:pt idx="730">
                  <c:v>5251</c:v>
                </c:pt>
                <c:pt idx="731">
                  <c:v>5251</c:v>
                </c:pt>
                <c:pt idx="732">
                  <c:v>5251</c:v>
                </c:pt>
                <c:pt idx="733">
                  <c:v>5251</c:v>
                </c:pt>
                <c:pt idx="734">
                  <c:v>5251</c:v>
                </c:pt>
                <c:pt idx="735">
                  <c:v>5251</c:v>
                </c:pt>
                <c:pt idx="736">
                  <c:v>5251</c:v>
                </c:pt>
                <c:pt idx="737">
                  <c:v>5251</c:v>
                </c:pt>
                <c:pt idx="738">
                  <c:v>5251</c:v>
                </c:pt>
                <c:pt idx="739">
                  <c:v>3516</c:v>
                </c:pt>
                <c:pt idx="740">
                  <c:v>3516</c:v>
                </c:pt>
                <c:pt idx="741">
                  <c:v>3516</c:v>
                </c:pt>
                <c:pt idx="742">
                  <c:v>3516</c:v>
                </c:pt>
                <c:pt idx="743">
                  <c:v>3516</c:v>
                </c:pt>
                <c:pt idx="744">
                  <c:v>3516</c:v>
                </c:pt>
                <c:pt idx="745">
                  <c:v>3516</c:v>
                </c:pt>
                <c:pt idx="746">
                  <c:v>3516</c:v>
                </c:pt>
                <c:pt idx="747">
                  <c:v>3516</c:v>
                </c:pt>
                <c:pt idx="748">
                  <c:v>3516</c:v>
                </c:pt>
                <c:pt idx="749">
                  <c:v>3516</c:v>
                </c:pt>
                <c:pt idx="750">
                  <c:v>3516</c:v>
                </c:pt>
                <c:pt idx="751">
                  <c:v>3516</c:v>
                </c:pt>
                <c:pt idx="752">
                  <c:v>3516</c:v>
                </c:pt>
                <c:pt idx="753">
                  <c:v>1728</c:v>
                </c:pt>
                <c:pt idx="754">
                  <c:v>1728</c:v>
                </c:pt>
                <c:pt idx="755">
                  <c:v>1728</c:v>
                </c:pt>
                <c:pt idx="756">
                  <c:v>1728</c:v>
                </c:pt>
                <c:pt idx="757">
                  <c:v>1728</c:v>
                </c:pt>
                <c:pt idx="758">
                  <c:v>1728</c:v>
                </c:pt>
                <c:pt idx="759">
                  <c:v>1728</c:v>
                </c:pt>
                <c:pt idx="760">
                  <c:v>1728</c:v>
                </c:pt>
                <c:pt idx="761">
                  <c:v>1728</c:v>
                </c:pt>
                <c:pt idx="762">
                  <c:v>1728</c:v>
                </c:pt>
                <c:pt idx="763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B-49EA-B10A-5A11791B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344"/>
        <c:axId val="164394112"/>
      </c:scatterChart>
      <c:valAx>
        <c:axId val="1643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4112"/>
        <c:crosses val="autoZero"/>
        <c:crossBetween val="midCat"/>
      </c:valAx>
      <c:valAx>
        <c:axId val="164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43811</c:v>
                </c:pt>
                <c:pt idx="1">
                  <c:v>43812</c:v>
                </c:pt>
                <c:pt idx="2">
                  <c:v>43812</c:v>
                </c:pt>
                <c:pt idx="3">
                  <c:v>43813</c:v>
                </c:pt>
                <c:pt idx="4">
                  <c:v>43813</c:v>
                </c:pt>
                <c:pt idx="5">
                  <c:v>43814</c:v>
                </c:pt>
                <c:pt idx="6">
                  <c:v>43814</c:v>
                </c:pt>
                <c:pt idx="7">
                  <c:v>43815</c:v>
                </c:pt>
                <c:pt idx="8">
                  <c:v>43815</c:v>
                </c:pt>
                <c:pt idx="9">
                  <c:v>43816</c:v>
                </c:pt>
                <c:pt idx="10">
                  <c:v>43816</c:v>
                </c:pt>
                <c:pt idx="11">
                  <c:v>43817</c:v>
                </c:pt>
                <c:pt idx="12">
                  <c:v>43817</c:v>
                </c:pt>
                <c:pt idx="13">
                  <c:v>43818</c:v>
                </c:pt>
                <c:pt idx="14">
                  <c:v>43818</c:v>
                </c:pt>
                <c:pt idx="15">
                  <c:v>43819</c:v>
                </c:pt>
                <c:pt idx="16">
                  <c:v>43819</c:v>
                </c:pt>
                <c:pt idx="17">
                  <c:v>43820</c:v>
                </c:pt>
                <c:pt idx="18">
                  <c:v>43820</c:v>
                </c:pt>
                <c:pt idx="19">
                  <c:v>43821</c:v>
                </c:pt>
                <c:pt idx="20">
                  <c:v>43821</c:v>
                </c:pt>
                <c:pt idx="21">
                  <c:v>43822</c:v>
                </c:pt>
                <c:pt idx="22">
                  <c:v>43822</c:v>
                </c:pt>
                <c:pt idx="23">
                  <c:v>43823</c:v>
                </c:pt>
                <c:pt idx="24">
                  <c:v>43823</c:v>
                </c:pt>
                <c:pt idx="25">
                  <c:v>43824</c:v>
                </c:pt>
                <c:pt idx="26">
                  <c:v>43824</c:v>
                </c:pt>
                <c:pt idx="27">
                  <c:v>43825</c:v>
                </c:pt>
                <c:pt idx="28">
                  <c:v>43825</c:v>
                </c:pt>
                <c:pt idx="29">
                  <c:v>43826</c:v>
                </c:pt>
                <c:pt idx="30">
                  <c:v>43826</c:v>
                </c:pt>
                <c:pt idx="31">
                  <c:v>43827</c:v>
                </c:pt>
                <c:pt idx="32">
                  <c:v>43827</c:v>
                </c:pt>
                <c:pt idx="33">
                  <c:v>43828</c:v>
                </c:pt>
                <c:pt idx="34">
                  <c:v>43828</c:v>
                </c:pt>
                <c:pt idx="35">
                  <c:v>43829</c:v>
                </c:pt>
                <c:pt idx="36">
                  <c:v>43829</c:v>
                </c:pt>
                <c:pt idx="37">
                  <c:v>43830</c:v>
                </c:pt>
                <c:pt idx="38">
                  <c:v>43830</c:v>
                </c:pt>
                <c:pt idx="39">
                  <c:v>43831</c:v>
                </c:pt>
                <c:pt idx="40">
                  <c:v>43831</c:v>
                </c:pt>
                <c:pt idx="41">
                  <c:v>43832</c:v>
                </c:pt>
                <c:pt idx="42">
                  <c:v>43832</c:v>
                </c:pt>
                <c:pt idx="43">
                  <c:v>43833</c:v>
                </c:pt>
                <c:pt idx="44">
                  <c:v>43833</c:v>
                </c:pt>
                <c:pt idx="45">
                  <c:v>43834</c:v>
                </c:pt>
                <c:pt idx="46">
                  <c:v>43834</c:v>
                </c:pt>
                <c:pt idx="47">
                  <c:v>43835</c:v>
                </c:pt>
                <c:pt idx="48">
                  <c:v>43835</c:v>
                </c:pt>
                <c:pt idx="49">
                  <c:v>43836</c:v>
                </c:pt>
                <c:pt idx="50">
                  <c:v>43836</c:v>
                </c:pt>
                <c:pt idx="51">
                  <c:v>43837</c:v>
                </c:pt>
                <c:pt idx="52">
                  <c:v>43837</c:v>
                </c:pt>
                <c:pt idx="53">
                  <c:v>43838</c:v>
                </c:pt>
                <c:pt idx="54">
                  <c:v>43838</c:v>
                </c:pt>
                <c:pt idx="55">
                  <c:v>43839</c:v>
                </c:pt>
                <c:pt idx="56">
                  <c:v>43839</c:v>
                </c:pt>
                <c:pt idx="57">
                  <c:v>43840</c:v>
                </c:pt>
                <c:pt idx="58">
                  <c:v>43840</c:v>
                </c:pt>
                <c:pt idx="59">
                  <c:v>43841</c:v>
                </c:pt>
                <c:pt idx="60">
                  <c:v>43841</c:v>
                </c:pt>
                <c:pt idx="61">
                  <c:v>43842</c:v>
                </c:pt>
                <c:pt idx="62">
                  <c:v>43842</c:v>
                </c:pt>
                <c:pt idx="63">
                  <c:v>43843</c:v>
                </c:pt>
                <c:pt idx="64">
                  <c:v>43843</c:v>
                </c:pt>
                <c:pt idx="65">
                  <c:v>43844</c:v>
                </c:pt>
                <c:pt idx="66">
                  <c:v>43844</c:v>
                </c:pt>
                <c:pt idx="67">
                  <c:v>43845</c:v>
                </c:pt>
                <c:pt idx="68">
                  <c:v>43845</c:v>
                </c:pt>
                <c:pt idx="69">
                  <c:v>43846</c:v>
                </c:pt>
                <c:pt idx="70">
                  <c:v>43846</c:v>
                </c:pt>
                <c:pt idx="71">
                  <c:v>43847</c:v>
                </c:pt>
                <c:pt idx="72">
                  <c:v>43847</c:v>
                </c:pt>
                <c:pt idx="73">
                  <c:v>43848</c:v>
                </c:pt>
                <c:pt idx="74">
                  <c:v>43848</c:v>
                </c:pt>
                <c:pt idx="75">
                  <c:v>43849</c:v>
                </c:pt>
                <c:pt idx="76">
                  <c:v>43849</c:v>
                </c:pt>
                <c:pt idx="77">
                  <c:v>43850</c:v>
                </c:pt>
                <c:pt idx="78">
                  <c:v>43850</c:v>
                </c:pt>
                <c:pt idx="79">
                  <c:v>43851</c:v>
                </c:pt>
                <c:pt idx="80">
                  <c:v>43851</c:v>
                </c:pt>
                <c:pt idx="81">
                  <c:v>43852</c:v>
                </c:pt>
                <c:pt idx="82">
                  <c:v>43852</c:v>
                </c:pt>
                <c:pt idx="83">
                  <c:v>43853</c:v>
                </c:pt>
                <c:pt idx="84">
                  <c:v>43853</c:v>
                </c:pt>
                <c:pt idx="85">
                  <c:v>43854</c:v>
                </c:pt>
                <c:pt idx="86">
                  <c:v>43854</c:v>
                </c:pt>
                <c:pt idx="87">
                  <c:v>43855</c:v>
                </c:pt>
                <c:pt idx="88">
                  <c:v>43855</c:v>
                </c:pt>
                <c:pt idx="89">
                  <c:v>43856</c:v>
                </c:pt>
                <c:pt idx="90">
                  <c:v>43856</c:v>
                </c:pt>
                <c:pt idx="91">
                  <c:v>43857</c:v>
                </c:pt>
                <c:pt idx="92">
                  <c:v>43857</c:v>
                </c:pt>
                <c:pt idx="93">
                  <c:v>43858</c:v>
                </c:pt>
                <c:pt idx="94">
                  <c:v>43858</c:v>
                </c:pt>
                <c:pt idx="95">
                  <c:v>43859</c:v>
                </c:pt>
                <c:pt idx="96">
                  <c:v>43859</c:v>
                </c:pt>
                <c:pt idx="97">
                  <c:v>43860</c:v>
                </c:pt>
                <c:pt idx="98">
                  <c:v>43860</c:v>
                </c:pt>
                <c:pt idx="99">
                  <c:v>43861</c:v>
                </c:pt>
                <c:pt idx="100">
                  <c:v>43861</c:v>
                </c:pt>
                <c:pt idx="101">
                  <c:v>43862</c:v>
                </c:pt>
                <c:pt idx="102">
                  <c:v>43862</c:v>
                </c:pt>
                <c:pt idx="103">
                  <c:v>43863</c:v>
                </c:pt>
                <c:pt idx="104">
                  <c:v>43863</c:v>
                </c:pt>
                <c:pt idx="105">
                  <c:v>43864</c:v>
                </c:pt>
                <c:pt idx="106">
                  <c:v>43864</c:v>
                </c:pt>
                <c:pt idx="107">
                  <c:v>43865</c:v>
                </c:pt>
                <c:pt idx="108">
                  <c:v>43865</c:v>
                </c:pt>
                <c:pt idx="109">
                  <c:v>43866</c:v>
                </c:pt>
                <c:pt idx="110">
                  <c:v>43866</c:v>
                </c:pt>
                <c:pt idx="111">
                  <c:v>43867</c:v>
                </c:pt>
                <c:pt idx="112">
                  <c:v>43867</c:v>
                </c:pt>
                <c:pt idx="113">
                  <c:v>43868</c:v>
                </c:pt>
                <c:pt idx="114">
                  <c:v>43868</c:v>
                </c:pt>
                <c:pt idx="115">
                  <c:v>43869</c:v>
                </c:pt>
                <c:pt idx="116">
                  <c:v>43869</c:v>
                </c:pt>
                <c:pt idx="117">
                  <c:v>43870</c:v>
                </c:pt>
                <c:pt idx="118">
                  <c:v>43870</c:v>
                </c:pt>
                <c:pt idx="119">
                  <c:v>43871</c:v>
                </c:pt>
                <c:pt idx="120">
                  <c:v>43871</c:v>
                </c:pt>
                <c:pt idx="121">
                  <c:v>43872</c:v>
                </c:pt>
                <c:pt idx="122">
                  <c:v>43872</c:v>
                </c:pt>
                <c:pt idx="123">
                  <c:v>43873</c:v>
                </c:pt>
                <c:pt idx="124">
                  <c:v>43873</c:v>
                </c:pt>
                <c:pt idx="125">
                  <c:v>43874</c:v>
                </c:pt>
                <c:pt idx="126">
                  <c:v>43874</c:v>
                </c:pt>
                <c:pt idx="127">
                  <c:v>43875</c:v>
                </c:pt>
                <c:pt idx="128">
                  <c:v>43875</c:v>
                </c:pt>
                <c:pt idx="129">
                  <c:v>43876</c:v>
                </c:pt>
                <c:pt idx="130">
                  <c:v>43876</c:v>
                </c:pt>
                <c:pt idx="131">
                  <c:v>43877</c:v>
                </c:pt>
                <c:pt idx="132">
                  <c:v>43877</c:v>
                </c:pt>
                <c:pt idx="133">
                  <c:v>43878</c:v>
                </c:pt>
                <c:pt idx="134">
                  <c:v>43878</c:v>
                </c:pt>
                <c:pt idx="135">
                  <c:v>43879</c:v>
                </c:pt>
                <c:pt idx="136">
                  <c:v>43879</c:v>
                </c:pt>
                <c:pt idx="137">
                  <c:v>43880</c:v>
                </c:pt>
                <c:pt idx="138">
                  <c:v>43880</c:v>
                </c:pt>
                <c:pt idx="139">
                  <c:v>43881</c:v>
                </c:pt>
                <c:pt idx="140">
                  <c:v>43881</c:v>
                </c:pt>
                <c:pt idx="141">
                  <c:v>43882</c:v>
                </c:pt>
                <c:pt idx="142">
                  <c:v>43882</c:v>
                </c:pt>
                <c:pt idx="143">
                  <c:v>43883</c:v>
                </c:pt>
                <c:pt idx="144">
                  <c:v>43883</c:v>
                </c:pt>
                <c:pt idx="145">
                  <c:v>43884</c:v>
                </c:pt>
                <c:pt idx="146">
                  <c:v>43884</c:v>
                </c:pt>
                <c:pt idx="147">
                  <c:v>43885</c:v>
                </c:pt>
                <c:pt idx="148">
                  <c:v>43885</c:v>
                </c:pt>
                <c:pt idx="149">
                  <c:v>43886</c:v>
                </c:pt>
                <c:pt idx="150">
                  <c:v>43886</c:v>
                </c:pt>
                <c:pt idx="151">
                  <c:v>43887</c:v>
                </c:pt>
                <c:pt idx="152">
                  <c:v>43887</c:v>
                </c:pt>
                <c:pt idx="153">
                  <c:v>43888</c:v>
                </c:pt>
                <c:pt idx="154">
                  <c:v>43888</c:v>
                </c:pt>
                <c:pt idx="155">
                  <c:v>43889</c:v>
                </c:pt>
                <c:pt idx="156">
                  <c:v>43889</c:v>
                </c:pt>
                <c:pt idx="157">
                  <c:v>43890</c:v>
                </c:pt>
                <c:pt idx="158">
                  <c:v>43890</c:v>
                </c:pt>
                <c:pt idx="159">
                  <c:v>43891</c:v>
                </c:pt>
                <c:pt idx="160">
                  <c:v>43891</c:v>
                </c:pt>
                <c:pt idx="161">
                  <c:v>43892</c:v>
                </c:pt>
                <c:pt idx="162">
                  <c:v>43892</c:v>
                </c:pt>
                <c:pt idx="163">
                  <c:v>43893</c:v>
                </c:pt>
                <c:pt idx="164">
                  <c:v>43893</c:v>
                </c:pt>
                <c:pt idx="165">
                  <c:v>43894</c:v>
                </c:pt>
                <c:pt idx="166">
                  <c:v>43894</c:v>
                </c:pt>
                <c:pt idx="167">
                  <c:v>43895</c:v>
                </c:pt>
                <c:pt idx="168">
                  <c:v>43895</c:v>
                </c:pt>
                <c:pt idx="169">
                  <c:v>43896</c:v>
                </c:pt>
                <c:pt idx="170">
                  <c:v>43896</c:v>
                </c:pt>
                <c:pt idx="171">
                  <c:v>43897</c:v>
                </c:pt>
                <c:pt idx="172">
                  <c:v>43897</c:v>
                </c:pt>
                <c:pt idx="173">
                  <c:v>43898</c:v>
                </c:pt>
                <c:pt idx="174">
                  <c:v>43898</c:v>
                </c:pt>
                <c:pt idx="175">
                  <c:v>43899</c:v>
                </c:pt>
                <c:pt idx="176">
                  <c:v>43899</c:v>
                </c:pt>
                <c:pt idx="177">
                  <c:v>43900</c:v>
                </c:pt>
                <c:pt idx="178">
                  <c:v>43900</c:v>
                </c:pt>
                <c:pt idx="179">
                  <c:v>43901</c:v>
                </c:pt>
                <c:pt idx="180">
                  <c:v>43901</c:v>
                </c:pt>
                <c:pt idx="181">
                  <c:v>43902</c:v>
                </c:pt>
                <c:pt idx="182">
                  <c:v>43902</c:v>
                </c:pt>
                <c:pt idx="183">
                  <c:v>43903</c:v>
                </c:pt>
                <c:pt idx="184">
                  <c:v>43903</c:v>
                </c:pt>
                <c:pt idx="185">
                  <c:v>43904</c:v>
                </c:pt>
                <c:pt idx="186">
                  <c:v>43904</c:v>
                </c:pt>
                <c:pt idx="187">
                  <c:v>43905</c:v>
                </c:pt>
                <c:pt idx="188">
                  <c:v>43905</c:v>
                </c:pt>
                <c:pt idx="189">
                  <c:v>43906</c:v>
                </c:pt>
                <c:pt idx="190">
                  <c:v>43906</c:v>
                </c:pt>
                <c:pt idx="191">
                  <c:v>43907</c:v>
                </c:pt>
                <c:pt idx="192">
                  <c:v>43907</c:v>
                </c:pt>
                <c:pt idx="193">
                  <c:v>43908</c:v>
                </c:pt>
                <c:pt idx="194">
                  <c:v>43908</c:v>
                </c:pt>
                <c:pt idx="195">
                  <c:v>43909</c:v>
                </c:pt>
                <c:pt idx="196">
                  <c:v>43909</c:v>
                </c:pt>
                <c:pt idx="197">
                  <c:v>43910</c:v>
                </c:pt>
                <c:pt idx="198">
                  <c:v>43910</c:v>
                </c:pt>
                <c:pt idx="199">
                  <c:v>43911</c:v>
                </c:pt>
                <c:pt idx="200">
                  <c:v>43911</c:v>
                </c:pt>
                <c:pt idx="201">
                  <c:v>43912</c:v>
                </c:pt>
                <c:pt idx="202">
                  <c:v>43912</c:v>
                </c:pt>
                <c:pt idx="203">
                  <c:v>43913</c:v>
                </c:pt>
                <c:pt idx="204">
                  <c:v>43913</c:v>
                </c:pt>
                <c:pt idx="205">
                  <c:v>43914</c:v>
                </c:pt>
                <c:pt idx="206">
                  <c:v>43914</c:v>
                </c:pt>
                <c:pt idx="207">
                  <c:v>43915</c:v>
                </c:pt>
                <c:pt idx="208">
                  <c:v>43915</c:v>
                </c:pt>
                <c:pt idx="209">
                  <c:v>43916</c:v>
                </c:pt>
                <c:pt idx="210">
                  <c:v>43916</c:v>
                </c:pt>
                <c:pt idx="211">
                  <c:v>43917</c:v>
                </c:pt>
                <c:pt idx="212">
                  <c:v>43917</c:v>
                </c:pt>
                <c:pt idx="213">
                  <c:v>43918</c:v>
                </c:pt>
                <c:pt idx="214">
                  <c:v>43918</c:v>
                </c:pt>
                <c:pt idx="215">
                  <c:v>43919</c:v>
                </c:pt>
                <c:pt idx="216">
                  <c:v>43919</c:v>
                </c:pt>
                <c:pt idx="217">
                  <c:v>43920</c:v>
                </c:pt>
                <c:pt idx="218">
                  <c:v>43920</c:v>
                </c:pt>
                <c:pt idx="219">
                  <c:v>43921</c:v>
                </c:pt>
                <c:pt idx="220">
                  <c:v>43921</c:v>
                </c:pt>
                <c:pt idx="221">
                  <c:v>43922</c:v>
                </c:pt>
                <c:pt idx="222">
                  <c:v>43922</c:v>
                </c:pt>
                <c:pt idx="223">
                  <c:v>43923</c:v>
                </c:pt>
                <c:pt idx="224">
                  <c:v>43923</c:v>
                </c:pt>
                <c:pt idx="225">
                  <c:v>43924</c:v>
                </c:pt>
                <c:pt idx="226">
                  <c:v>43924</c:v>
                </c:pt>
                <c:pt idx="227">
                  <c:v>43925</c:v>
                </c:pt>
                <c:pt idx="228">
                  <c:v>43925</c:v>
                </c:pt>
                <c:pt idx="229">
                  <c:v>43926</c:v>
                </c:pt>
                <c:pt idx="230">
                  <c:v>43926</c:v>
                </c:pt>
                <c:pt idx="231">
                  <c:v>43927</c:v>
                </c:pt>
                <c:pt idx="232">
                  <c:v>43927</c:v>
                </c:pt>
                <c:pt idx="233">
                  <c:v>43928</c:v>
                </c:pt>
                <c:pt idx="234">
                  <c:v>43928</c:v>
                </c:pt>
                <c:pt idx="235">
                  <c:v>43929</c:v>
                </c:pt>
                <c:pt idx="236">
                  <c:v>43929</c:v>
                </c:pt>
                <c:pt idx="237">
                  <c:v>43930</c:v>
                </c:pt>
                <c:pt idx="238">
                  <c:v>43930</c:v>
                </c:pt>
                <c:pt idx="239">
                  <c:v>43931</c:v>
                </c:pt>
                <c:pt idx="240">
                  <c:v>43931</c:v>
                </c:pt>
                <c:pt idx="241">
                  <c:v>43932</c:v>
                </c:pt>
                <c:pt idx="242">
                  <c:v>43932</c:v>
                </c:pt>
                <c:pt idx="243">
                  <c:v>43933</c:v>
                </c:pt>
                <c:pt idx="244">
                  <c:v>43933</c:v>
                </c:pt>
                <c:pt idx="245">
                  <c:v>43934</c:v>
                </c:pt>
                <c:pt idx="246">
                  <c:v>43934</c:v>
                </c:pt>
                <c:pt idx="247">
                  <c:v>43935</c:v>
                </c:pt>
                <c:pt idx="248">
                  <c:v>43935</c:v>
                </c:pt>
                <c:pt idx="249">
                  <c:v>43936</c:v>
                </c:pt>
                <c:pt idx="250">
                  <c:v>43936</c:v>
                </c:pt>
                <c:pt idx="251">
                  <c:v>43937</c:v>
                </c:pt>
                <c:pt idx="252">
                  <c:v>43937</c:v>
                </c:pt>
                <c:pt idx="253">
                  <c:v>43938</c:v>
                </c:pt>
                <c:pt idx="254">
                  <c:v>43938</c:v>
                </c:pt>
                <c:pt idx="255">
                  <c:v>43939</c:v>
                </c:pt>
                <c:pt idx="256">
                  <c:v>43939</c:v>
                </c:pt>
                <c:pt idx="257">
                  <c:v>43940</c:v>
                </c:pt>
                <c:pt idx="258">
                  <c:v>43940</c:v>
                </c:pt>
                <c:pt idx="259">
                  <c:v>43941</c:v>
                </c:pt>
                <c:pt idx="260">
                  <c:v>43941</c:v>
                </c:pt>
                <c:pt idx="261">
                  <c:v>43942</c:v>
                </c:pt>
                <c:pt idx="262">
                  <c:v>43942</c:v>
                </c:pt>
                <c:pt idx="263">
                  <c:v>43943</c:v>
                </c:pt>
                <c:pt idx="264">
                  <c:v>43943</c:v>
                </c:pt>
                <c:pt idx="265">
                  <c:v>43944</c:v>
                </c:pt>
                <c:pt idx="266">
                  <c:v>43944</c:v>
                </c:pt>
                <c:pt idx="267">
                  <c:v>43945</c:v>
                </c:pt>
                <c:pt idx="268">
                  <c:v>43945</c:v>
                </c:pt>
                <c:pt idx="269">
                  <c:v>43946</c:v>
                </c:pt>
                <c:pt idx="270">
                  <c:v>43946</c:v>
                </c:pt>
                <c:pt idx="271">
                  <c:v>43947</c:v>
                </c:pt>
                <c:pt idx="272">
                  <c:v>43947</c:v>
                </c:pt>
                <c:pt idx="273">
                  <c:v>43948</c:v>
                </c:pt>
                <c:pt idx="274">
                  <c:v>43948</c:v>
                </c:pt>
                <c:pt idx="275">
                  <c:v>43949</c:v>
                </c:pt>
                <c:pt idx="276">
                  <c:v>43949</c:v>
                </c:pt>
                <c:pt idx="277">
                  <c:v>43950</c:v>
                </c:pt>
                <c:pt idx="278">
                  <c:v>43950</c:v>
                </c:pt>
                <c:pt idx="279">
                  <c:v>43951</c:v>
                </c:pt>
                <c:pt idx="280">
                  <c:v>43951</c:v>
                </c:pt>
                <c:pt idx="281">
                  <c:v>43952</c:v>
                </c:pt>
                <c:pt idx="282">
                  <c:v>43952</c:v>
                </c:pt>
                <c:pt idx="283">
                  <c:v>43953</c:v>
                </c:pt>
                <c:pt idx="284">
                  <c:v>43953</c:v>
                </c:pt>
                <c:pt idx="285">
                  <c:v>43954</c:v>
                </c:pt>
                <c:pt idx="286">
                  <c:v>43954</c:v>
                </c:pt>
                <c:pt idx="287">
                  <c:v>43955</c:v>
                </c:pt>
                <c:pt idx="288">
                  <c:v>43955</c:v>
                </c:pt>
                <c:pt idx="289">
                  <c:v>43956</c:v>
                </c:pt>
                <c:pt idx="290">
                  <c:v>43956</c:v>
                </c:pt>
                <c:pt idx="291">
                  <c:v>43957</c:v>
                </c:pt>
                <c:pt idx="292">
                  <c:v>43957</c:v>
                </c:pt>
                <c:pt idx="293">
                  <c:v>43958</c:v>
                </c:pt>
                <c:pt idx="294">
                  <c:v>43958</c:v>
                </c:pt>
                <c:pt idx="295">
                  <c:v>43959</c:v>
                </c:pt>
                <c:pt idx="296">
                  <c:v>43959</c:v>
                </c:pt>
                <c:pt idx="297">
                  <c:v>43960</c:v>
                </c:pt>
                <c:pt idx="298">
                  <c:v>43960</c:v>
                </c:pt>
                <c:pt idx="299">
                  <c:v>43961</c:v>
                </c:pt>
                <c:pt idx="300">
                  <c:v>43961</c:v>
                </c:pt>
                <c:pt idx="301">
                  <c:v>43962</c:v>
                </c:pt>
                <c:pt idx="302">
                  <c:v>43962</c:v>
                </c:pt>
                <c:pt idx="303">
                  <c:v>43963</c:v>
                </c:pt>
                <c:pt idx="304">
                  <c:v>43963</c:v>
                </c:pt>
                <c:pt idx="305">
                  <c:v>43964</c:v>
                </c:pt>
                <c:pt idx="306">
                  <c:v>43964</c:v>
                </c:pt>
                <c:pt idx="307">
                  <c:v>43965</c:v>
                </c:pt>
                <c:pt idx="308">
                  <c:v>43965</c:v>
                </c:pt>
                <c:pt idx="309">
                  <c:v>43966</c:v>
                </c:pt>
                <c:pt idx="310">
                  <c:v>43966</c:v>
                </c:pt>
                <c:pt idx="311">
                  <c:v>43967</c:v>
                </c:pt>
                <c:pt idx="312">
                  <c:v>43967</c:v>
                </c:pt>
                <c:pt idx="313">
                  <c:v>43968</c:v>
                </c:pt>
                <c:pt idx="314">
                  <c:v>43968</c:v>
                </c:pt>
                <c:pt idx="315">
                  <c:v>43969</c:v>
                </c:pt>
                <c:pt idx="316">
                  <c:v>43969</c:v>
                </c:pt>
                <c:pt idx="317">
                  <c:v>43970</c:v>
                </c:pt>
                <c:pt idx="318">
                  <c:v>43970</c:v>
                </c:pt>
                <c:pt idx="319">
                  <c:v>43971</c:v>
                </c:pt>
                <c:pt idx="320">
                  <c:v>43971</c:v>
                </c:pt>
                <c:pt idx="321">
                  <c:v>43972</c:v>
                </c:pt>
                <c:pt idx="322">
                  <c:v>43972</c:v>
                </c:pt>
                <c:pt idx="323">
                  <c:v>43973</c:v>
                </c:pt>
                <c:pt idx="324">
                  <c:v>43973</c:v>
                </c:pt>
                <c:pt idx="325">
                  <c:v>43974</c:v>
                </c:pt>
                <c:pt idx="326">
                  <c:v>43974</c:v>
                </c:pt>
                <c:pt idx="327">
                  <c:v>43975</c:v>
                </c:pt>
                <c:pt idx="328">
                  <c:v>43975</c:v>
                </c:pt>
                <c:pt idx="329">
                  <c:v>43976</c:v>
                </c:pt>
                <c:pt idx="330">
                  <c:v>43976</c:v>
                </c:pt>
                <c:pt idx="331">
                  <c:v>43977</c:v>
                </c:pt>
                <c:pt idx="332">
                  <c:v>43977</c:v>
                </c:pt>
                <c:pt idx="333">
                  <c:v>43978</c:v>
                </c:pt>
                <c:pt idx="334">
                  <c:v>43978</c:v>
                </c:pt>
                <c:pt idx="335">
                  <c:v>43979</c:v>
                </c:pt>
                <c:pt idx="336">
                  <c:v>43979</c:v>
                </c:pt>
                <c:pt idx="337">
                  <c:v>43980</c:v>
                </c:pt>
                <c:pt idx="338">
                  <c:v>43980</c:v>
                </c:pt>
                <c:pt idx="339">
                  <c:v>43981</c:v>
                </c:pt>
                <c:pt idx="340">
                  <c:v>43981</c:v>
                </c:pt>
                <c:pt idx="341">
                  <c:v>43982</c:v>
                </c:pt>
                <c:pt idx="342">
                  <c:v>43982</c:v>
                </c:pt>
                <c:pt idx="343">
                  <c:v>43983</c:v>
                </c:pt>
                <c:pt idx="344">
                  <c:v>43983</c:v>
                </c:pt>
                <c:pt idx="345">
                  <c:v>43984</c:v>
                </c:pt>
                <c:pt idx="346">
                  <c:v>43984</c:v>
                </c:pt>
                <c:pt idx="347">
                  <c:v>43985</c:v>
                </c:pt>
                <c:pt idx="348">
                  <c:v>43985</c:v>
                </c:pt>
                <c:pt idx="349">
                  <c:v>43986</c:v>
                </c:pt>
                <c:pt idx="350">
                  <c:v>43986</c:v>
                </c:pt>
                <c:pt idx="351">
                  <c:v>43987</c:v>
                </c:pt>
                <c:pt idx="352">
                  <c:v>43987</c:v>
                </c:pt>
                <c:pt idx="353">
                  <c:v>43988</c:v>
                </c:pt>
                <c:pt idx="354">
                  <c:v>43988</c:v>
                </c:pt>
                <c:pt idx="355">
                  <c:v>43989</c:v>
                </c:pt>
                <c:pt idx="356">
                  <c:v>43989</c:v>
                </c:pt>
                <c:pt idx="357">
                  <c:v>43990</c:v>
                </c:pt>
                <c:pt idx="358">
                  <c:v>43990</c:v>
                </c:pt>
                <c:pt idx="359">
                  <c:v>43991</c:v>
                </c:pt>
                <c:pt idx="360">
                  <c:v>43991</c:v>
                </c:pt>
                <c:pt idx="361">
                  <c:v>43992</c:v>
                </c:pt>
                <c:pt idx="362">
                  <c:v>43992</c:v>
                </c:pt>
                <c:pt idx="363">
                  <c:v>43993</c:v>
                </c:pt>
                <c:pt idx="364">
                  <c:v>43993</c:v>
                </c:pt>
                <c:pt idx="365">
                  <c:v>43994</c:v>
                </c:pt>
                <c:pt idx="366">
                  <c:v>43994</c:v>
                </c:pt>
                <c:pt idx="367">
                  <c:v>43995</c:v>
                </c:pt>
                <c:pt idx="368">
                  <c:v>43995</c:v>
                </c:pt>
                <c:pt idx="369">
                  <c:v>43996</c:v>
                </c:pt>
                <c:pt idx="370">
                  <c:v>43996</c:v>
                </c:pt>
                <c:pt idx="371">
                  <c:v>43997</c:v>
                </c:pt>
                <c:pt idx="372">
                  <c:v>43997</c:v>
                </c:pt>
                <c:pt idx="373">
                  <c:v>43998</c:v>
                </c:pt>
                <c:pt idx="374">
                  <c:v>43998</c:v>
                </c:pt>
                <c:pt idx="375">
                  <c:v>43999</c:v>
                </c:pt>
                <c:pt idx="376">
                  <c:v>43999</c:v>
                </c:pt>
                <c:pt idx="377">
                  <c:v>44000</c:v>
                </c:pt>
                <c:pt idx="378">
                  <c:v>44000</c:v>
                </c:pt>
                <c:pt idx="379">
                  <c:v>44001</c:v>
                </c:pt>
                <c:pt idx="380">
                  <c:v>44001</c:v>
                </c:pt>
                <c:pt idx="381">
                  <c:v>44002</c:v>
                </c:pt>
                <c:pt idx="382">
                  <c:v>44002</c:v>
                </c:pt>
                <c:pt idx="383">
                  <c:v>44003</c:v>
                </c:pt>
                <c:pt idx="384">
                  <c:v>44003</c:v>
                </c:pt>
                <c:pt idx="385">
                  <c:v>44004</c:v>
                </c:pt>
                <c:pt idx="386">
                  <c:v>44004</c:v>
                </c:pt>
                <c:pt idx="387">
                  <c:v>44005</c:v>
                </c:pt>
                <c:pt idx="388">
                  <c:v>44005</c:v>
                </c:pt>
                <c:pt idx="389">
                  <c:v>44006</c:v>
                </c:pt>
                <c:pt idx="390">
                  <c:v>44006</c:v>
                </c:pt>
                <c:pt idx="391">
                  <c:v>44007</c:v>
                </c:pt>
                <c:pt idx="392">
                  <c:v>44007</c:v>
                </c:pt>
                <c:pt idx="393">
                  <c:v>44008</c:v>
                </c:pt>
                <c:pt idx="394">
                  <c:v>44008</c:v>
                </c:pt>
                <c:pt idx="395">
                  <c:v>44009</c:v>
                </c:pt>
                <c:pt idx="396">
                  <c:v>44009</c:v>
                </c:pt>
                <c:pt idx="397">
                  <c:v>44010</c:v>
                </c:pt>
                <c:pt idx="398">
                  <c:v>44010</c:v>
                </c:pt>
                <c:pt idx="399">
                  <c:v>44011</c:v>
                </c:pt>
                <c:pt idx="400">
                  <c:v>44011</c:v>
                </c:pt>
                <c:pt idx="401">
                  <c:v>44012</c:v>
                </c:pt>
                <c:pt idx="402">
                  <c:v>44012</c:v>
                </c:pt>
                <c:pt idx="403">
                  <c:v>44013</c:v>
                </c:pt>
                <c:pt idx="404">
                  <c:v>44013</c:v>
                </c:pt>
                <c:pt idx="405">
                  <c:v>44014</c:v>
                </c:pt>
                <c:pt idx="406">
                  <c:v>44014</c:v>
                </c:pt>
                <c:pt idx="407">
                  <c:v>44015</c:v>
                </c:pt>
                <c:pt idx="408">
                  <c:v>44015</c:v>
                </c:pt>
                <c:pt idx="409">
                  <c:v>44016</c:v>
                </c:pt>
                <c:pt idx="410">
                  <c:v>44016</c:v>
                </c:pt>
                <c:pt idx="411">
                  <c:v>44017</c:v>
                </c:pt>
                <c:pt idx="412">
                  <c:v>44017</c:v>
                </c:pt>
                <c:pt idx="413">
                  <c:v>44018</c:v>
                </c:pt>
                <c:pt idx="414">
                  <c:v>44018</c:v>
                </c:pt>
                <c:pt idx="415">
                  <c:v>44019</c:v>
                </c:pt>
                <c:pt idx="416">
                  <c:v>44019</c:v>
                </c:pt>
                <c:pt idx="417">
                  <c:v>44020</c:v>
                </c:pt>
                <c:pt idx="418">
                  <c:v>44020</c:v>
                </c:pt>
                <c:pt idx="419">
                  <c:v>44021</c:v>
                </c:pt>
                <c:pt idx="420">
                  <c:v>44021</c:v>
                </c:pt>
                <c:pt idx="421">
                  <c:v>44022</c:v>
                </c:pt>
                <c:pt idx="422">
                  <c:v>44022</c:v>
                </c:pt>
                <c:pt idx="423">
                  <c:v>44023</c:v>
                </c:pt>
                <c:pt idx="424">
                  <c:v>44023</c:v>
                </c:pt>
                <c:pt idx="425">
                  <c:v>44024</c:v>
                </c:pt>
                <c:pt idx="426">
                  <c:v>44024</c:v>
                </c:pt>
                <c:pt idx="427">
                  <c:v>44025</c:v>
                </c:pt>
                <c:pt idx="428">
                  <c:v>44025</c:v>
                </c:pt>
                <c:pt idx="429">
                  <c:v>44026</c:v>
                </c:pt>
                <c:pt idx="430">
                  <c:v>44026</c:v>
                </c:pt>
                <c:pt idx="431">
                  <c:v>44027</c:v>
                </c:pt>
                <c:pt idx="432">
                  <c:v>44027</c:v>
                </c:pt>
                <c:pt idx="433">
                  <c:v>44028</c:v>
                </c:pt>
                <c:pt idx="434">
                  <c:v>44028</c:v>
                </c:pt>
                <c:pt idx="435">
                  <c:v>44029</c:v>
                </c:pt>
                <c:pt idx="436">
                  <c:v>44029</c:v>
                </c:pt>
                <c:pt idx="437">
                  <c:v>44030</c:v>
                </c:pt>
                <c:pt idx="438">
                  <c:v>44030</c:v>
                </c:pt>
                <c:pt idx="439">
                  <c:v>44031</c:v>
                </c:pt>
                <c:pt idx="440">
                  <c:v>44031</c:v>
                </c:pt>
                <c:pt idx="441">
                  <c:v>44032</c:v>
                </c:pt>
                <c:pt idx="442">
                  <c:v>44032</c:v>
                </c:pt>
                <c:pt idx="443">
                  <c:v>44033</c:v>
                </c:pt>
                <c:pt idx="444">
                  <c:v>44033</c:v>
                </c:pt>
                <c:pt idx="445">
                  <c:v>44034</c:v>
                </c:pt>
                <c:pt idx="446">
                  <c:v>44034</c:v>
                </c:pt>
                <c:pt idx="447">
                  <c:v>44035</c:v>
                </c:pt>
                <c:pt idx="448">
                  <c:v>44035</c:v>
                </c:pt>
                <c:pt idx="449">
                  <c:v>44036</c:v>
                </c:pt>
                <c:pt idx="450">
                  <c:v>44036</c:v>
                </c:pt>
                <c:pt idx="451">
                  <c:v>44037</c:v>
                </c:pt>
                <c:pt idx="452">
                  <c:v>44037</c:v>
                </c:pt>
                <c:pt idx="453">
                  <c:v>44038</c:v>
                </c:pt>
                <c:pt idx="454">
                  <c:v>44038</c:v>
                </c:pt>
                <c:pt idx="455">
                  <c:v>44039</c:v>
                </c:pt>
                <c:pt idx="456">
                  <c:v>44039</c:v>
                </c:pt>
                <c:pt idx="457">
                  <c:v>44040</c:v>
                </c:pt>
                <c:pt idx="458">
                  <c:v>44040</c:v>
                </c:pt>
                <c:pt idx="459">
                  <c:v>44041</c:v>
                </c:pt>
                <c:pt idx="460">
                  <c:v>44041</c:v>
                </c:pt>
                <c:pt idx="461">
                  <c:v>44042</c:v>
                </c:pt>
                <c:pt idx="462">
                  <c:v>44042</c:v>
                </c:pt>
                <c:pt idx="463">
                  <c:v>44043</c:v>
                </c:pt>
                <c:pt idx="464">
                  <c:v>44043</c:v>
                </c:pt>
                <c:pt idx="465">
                  <c:v>44044</c:v>
                </c:pt>
                <c:pt idx="466">
                  <c:v>44044</c:v>
                </c:pt>
                <c:pt idx="467">
                  <c:v>44045</c:v>
                </c:pt>
                <c:pt idx="468">
                  <c:v>44045</c:v>
                </c:pt>
                <c:pt idx="469">
                  <c:v>44046</c:v>
                </c:pt>
                <c:pt idx="470">
                  <c:v>44046</c:v>
                </c:pt>
                <c:pt idx="471">
                  <c:v>44047</c:v>
                </c:pt>
                <c:pt idx="472">
                  <c:v>44047</c:v>
                </c:pt>
                <c:pt idx="473">
                  <c:v>44048</c:v>
                </c:pt>
                <c:pt idx="474">
                  <c:v>44048</c:v>
                </c:pt>
                <c:pt idx="475">
                  <c:v>44049</c:v>
                </c:pt>
                <c:pt idx="476">
                  <c:v>44049</c:v>
                </c:pt>
                <c:pt idx="477">
                  <c:v>44050</c:v>
                </c:pt>
                <c:pt idx="478">
                  <c:v>44050</c:v>
                </c:pt>
                <c:pt idx="479">
                  <c:v>44051</c:v>
                </c:pt>
                <c:pt idx="480">
                  <c:v>44051</c:v>
                </c:pt>
                <c:pt idx="481">
                  <c:v>44052</c:v>
                </c:pt>
                <c:pt idx="482">
                  <c:v>44052</c:v>
                </c:pt>
                <c:pt idx="483">
                  <c:v>44053</c:v>
                </c:pt>
                <c:pt idx="484">
                  <c:v>44053</c:v>
                </c:pt>
                <c:pt idx="485">
                  <c:v>44054</c:v>
                </c:pt>
                <c:pt idx="486">
                  <c:v>44054</c:v>
                </c:pt>
                <c:pt idx="487">
                  <c:v>44055</c:v>
                </c:pt>
                <c:pt idx="488">
                  <c:v>44055</c:v>
                </c:pt>
                <c:pt idx="489">
                  <c:v>44056</c:v>
                </c:pt>
                <c:pt idx="490">
                  <c:v>44056</c:v>
                </c:pt>
                <c:pt idx="491">
                  <c:v>44057</c:v>
                </c:pt>
                <c:pt idx="492">
                  <c:v>44057</c:v>
                </c:pt>
                <c:pt idx="493">
                  <c:v>44058</c:v>
                </c:pt>
                <c:pt idx="494">
                  <c:v>44058</c:v>
                </c:pt>
                <c:pt idx="495">
                  <c:v>44059</c:v>
                </c:pt>
                <c:pt idx="496">
                  <c:v>44059</c:v>
                </c:pt>
                <c:pt idx="497">
                  <c:v>44060</c:v>
                </c:pt>
                <c:pt idx="498">
                  <c:v>44060</c:v>
                </c:pt>
                <c:pt idx="499">
                  <c:v>44061</c:v>
                </c:pt>
                <c:pt idx="500">
                  <c:v>44061</c:v>
                </c:pt>
                <c:pt idx="501">
                  <c:v>44062</c:v>
                </c:pt>
                <c:pt idx="502">
                  <c:v>44062</c:v>
                </c:pt>
                <c:pt idx="503">
                  <c:v>44063</c:v>
                </c:pt>
                <c:pt idx="504">
                  <c:v>44063</c:v>
                </c:pt>
                <c:pt idx="505">
                  <c:v>44064</c:v>
                </c:pt>
                <c:pt idx="506">
                  <c:v>44064</c:v>
                </c:pt>
                <c:pt idx="507">
                  <c:v>44065</c:v>
                </c:pt>
                <c:pt idx="508">
                  <c:v>44065</c:v>
                </c:pt>
                <c:pt idx="509">
                  <c:v>44066</c:v>
                </c:pt>
                <c:pt idx="510">
                  <c:v>44066</c:v>
                </c:pt>
                <c:pt idx="511">
                  <c:v>44067</c:v>
                </c:pt>
                <c:pt idx="512">
                  <c:v>44067</c:v>
                </c:pt>
                <c:pt idx="513">
                  <c:v>44068</c:v>
                </c:pt>
                <c:pt idx="514">
                  <c:v>44068</c:v>
                </c:pt>
                <c:pt idx="515">
                  <c:v>44069</c:v>
                </c:pt>
                <c:pt idx="516">
                  <c:v>44069</c:v>
                </c:pt>
                <c:pt idx="517">
                  <c:v>44070</c:v>
                </c:pt>
                <c:pt idx="518">
                  <c:v>44070</c:v>
                </c:pt>
                <c:pt idx="519">
                  <c:v>44071</c:v>
                </c:pt>
                <c:pt idx="520">
                  <c:v>44071</c:v>
                </c:pt>
                <c:pt idx="521">
                  <c:v>44072</c:v>
                </c:pt>
                <c:pt idx="522">
                  <c:v>44072</c:v>
                </c:pt>
                <c:pt idx="523">
                  <c:v>44073</c:v>
                </c:pt>
                <c:pt idx="524">
                  <c:v>44073</c:v>
                </c:pt>
                <c:pt idx="525">
                  <c:v>44074</c:v>
                </c:pt>
                <c:pt idx="526">
                  <c:v>44074</c:v>
                </c:pt>
                <c:pt idx="527">
                  <c:v>44075</c:v>
                </c:pt>
                <c:pt idx="528">
                  <c:v>44075</c:v>
                </c:pt>
                <c:pt idx="529">
                  <c:v>44076</c:v>
                </c:pt>
                <c:pt idx="530">
                  <c:v>44076</c:v>
                </c:pt>
                <c:pt idx="531">
                  <c:v>44077</c:v>
                </c:pt>
                <c:pt idx="532">
                  <c:v>44077</c:v>
                </c:pt>
                <c:pt idx="533">
                  <c:v>44078</c:v>
                </c:pt>
                <c:pt idx="534">
                  <c:v>44078</c:v>
                </c:pt>
                <c:pt idx="535">
                  <c:v>44079</c:v>
                </c:pt>
                <c:pt idx="536">
                  <c:v>44079</c:v>
                </c:pt>
                <c:pt idx="537">
                  <c:v>44080</c:v>
                </c:pt>
                <c:pt idx="538">
                  <c:v>44080</c:v>
                </c:pt>
                <c:pt idx="539">
                  <c:v>44081</c:v>
                </c:pt>
                <c:pt idx="540">
                  <c:v>44081</c:v>
                </c:pt>
                <c:pt idx="541">
                  <c:v>44082</c:v>
                </c:pt>
                <c:pt idx="542">
                  <c:v>44082</c:v>
                </c:pt>
                <c:pt idx="543">
                  <c:v>44083</c:v>
                </c:pt>
                <c:pt idx="544">
                  <c:v>44083</c:v>
                </c:pt>
                <c:pt idx="545">
                  <c:v>44084</c:v>
                </c:pt>
                <c:pt idx="546">
                  <c:v>44084</c:v>
                </c:pt>
                <c:pt idx="547">
                  <c:v>44085</c:v>
                </c:pt>
                <c:pt idx="548">
                  <c:v>44085</c:v>
                </c:pt>
                <c:pt idx="549">
                  <c:v>44086</c:v>
                </c:pt>
                <c:pt idx="550">
                  <c:v>44086</c:v>
                </c:pt>
                <c:pt idx="551">
                  <c:v>44087</c:v>
                </c:pt>
                <c:pt idx="552">
                  <c:v>44087</c:v>
                </c:pt>
                <c:pt idx="553">
                  <c:v>44088</c:v>
                </c:pt>
                <c:pt idx="554">
                  <c:v>44088</c:v>
                </c:pt>
                <c:pt idx="555">
                  <c:v>44089</c:v>
                </c:pt>
                <c:pt idx="556">
                  <c:v>44089</c:v>
                </c:pt>
                <c:pt idx="557">
                  <c:v>44090</c:v>
                </c:pt>
                <c:pt idx="558">
                  <c:v>44090</c:v>
                </c:pt>
                <c:pt idx="559">
                  <c:v>44091</c:v>
                </c:pt>
                <c:pt idx="560">
                  <c:v>44091</c:v>
                </c:pt>
                <c:pt idx="561">
                  <c:v>44092</c:v>
                </c:pt>
                <c:pt idx="562">
                  <c:v>44092</c:v>
                </c:pt>
                <c:pt idx="563">
                  <c:v>44093</c:v>
                </c:pt>
                <c:pt idx="564">
                  <c:v>44093</c:v>
                </c:pt>
                <c:pt idx="565">
                  <c:v>44094</c:v>
                </c:pt>
                <c:pt idx="566">
                  <c:v>44094</c:v>
                </c:pt>
                <c:pt idx="567">
                  <c:v>44095</c:v>
                </c:pt>
                <c:pt idx="568">
                  <c:v>44095</c:v>
                </c:pt>
                <c:pt idx="569">
                  <c:v>44096</c:v>
                </c:pt>
                <c:pt idx="570">
                  <c:v>44096</c:v>
                </c:pt>
                <c:pt idx="571">
                  <c:v>44097</c:v>
                </c:pt>
                <c:pt idx="572">
                  <c:v>44097</c:v>
                </c:pt>
                <c:pt idx="573">
                  <c:v>44098</c:v>
                </c:pt>
                <c:pt idx="574">
                  <c:v>44098</c:v>
                </c:pt>
                <c:pt idx="575">
                  <c:v>44099</c:v>
                </c:pt>
                <c:pt idx="576">
                  <c:v>44099</c:v>
                </c:pt>
                <c:pt idx="577">
                  <c:v>44100</c:v>
                </c:pt>
                <c:pt idx="578">
                  <c:v>44100</c:v>
                </c:pt>
                <c:pt idx="579">
                  <c:v>44101</c:v>
                </c:pt>
                <c:pt idx="580">
                  <c:v>44101</c:v>
                </c:pt>
                <c:pt idx="581">
                  <c:v>44102</c:v>
                </c:pt>
                <c:pt idx="582">
                  <c:v>44102</c:v>
                </c:pt>
                <c:pt idx="583">
                  <c:v>44103</c:v>
                </c:pt>
                <c:pt idx="584">
                  <c:v>44103</c:v>
                </c:pt>
                <c:pt idx="585">
                  <c:v>44104</c:v>
                </c:pt>
                <c:pt idx="586">
                  <c:v>44104</c:v>
                </c:pt>
                <c:pt idx="587">
                  <c:v>44105</c:v>
                </c:pt>
                <c:pt idx="588">
                  <c:v>44105</c:v>
                </c:pt>
                <c:pt idx="589">
                  <c:v>44106</c:v>
                </c:pt>
                <c:pt idx="590">
                  <c:v>44106</c:v>
                </c:pt>
                <c:pt idx="591">
                  <c:v>44107</c:v>
                </c:pt>
                <c:pt idx="592">
                  <c:v>44107</c:v>
                </c:pt>
                <c:pt idx="593">
                  <c:v>44108</c:v>
                </c:pt>
                <c:pt idx="594">
                  <c:v>44108</c:v>
                </c:pt>
                <c:pt idx="595">
                  <c:v>44109</c:v>
                </c:pt>
                <c:pt idx="596">
                  <c:v>44109</c:v>
                </c:pt>
                <c:pt idx="597">
                  <c:v>44110</c:v>
                </c:pt>
                <c:pt idx="598">
                  <c:v>44110</c:v>
                </c:pt>
                <c:pt idx="599">
                  <c:v>44111</c:v>
                </c:pt>
                <c:pt idx="600">
                  <c:v>44111</c:v>
                </c:pt>
                <c:pt idx="601">
                  <c:v>44112</c:v>
                </c:pt>
                <c:pt idx="602">
                  <c:v>44112</c:v>
                </c:pt>
                <c:pt idx="603">
                  <c:v>44113</c:v>
                </c:pt>
                <c:pt idx="604">
                  <c:v>44113</c:v>
                </c:pt>
                <c:pt idx="605">
                  <c:v>44114</c:v>
                </c:pt>
                <c:pt idx="606">
                  <c:v>44114</c:v>
                </c:pt>
                <c:pt idx="607">
                  <c:v>44115</c:v>
                </c:pt>
                <c:pt idx="608">
                  <c:v>44115</c:v>
                </c:pt>
                <c:pt idx="609">
                  <c:v>44116</c:v>
                </c:pt>
                <c:pt idx="610">
                  <c:v>44116</c:v>
                </c:pt>
                <c:pt idx="611">
                  <c:v>44117</c:v>
                </c:pt>
                <c:pt idx="612">
                  <c:v>44117</c:v>
                </c:pt>
                <c:pt idx="613">
                  <c:v>44118</c:v>
                </c:pt>
                <c:pt idx="614">
                  <c:v>44118</c:v>
                </c:pt>
                <c:pt idx="615">
                  <c:v>44119</c:v>
                </c:pt>
                <c:pt idx="616">
                  <c:v>44119</c:v>
                </c:pt>
                <c:pt idx="617">
                  <c:v>44120</c:v>
                </c:pt>
                <c:pt idx="618">
                  <c:v>44120</c:v>
                </c:pt>
                <c:pt idx="619">
                  <c:v>44121</c:v>
                </c:pt>
                <c:pt idx="620">
                  <c:v>44121</c:v>
                </c:pt>
                <c:pt idx="621">
                  <c:v>44122</c:v>
                </c:pt>
                <c:pt idx="622">
                  <c:v>44122</c:v>
                </c:pt>
                <c:pt idx="623">
                  <c:v>44123</c:v>
                </c:pt>
                <c:pt idx="624">
                  <c:v>44123</c:v>
                </c:pt>
                <c:pt idx="625">
                  <c:v>44124</c:v>
                </c:pt>
                <c:pt idx="626">
                  <c:v>44124</c:v>
                </c:pt>
                <c:pt idx="627">
                  <c:v>44125</c:v>
                </c:pt>
                <c:pt idx="628">
                  <c:v>44125</c:v>
                </c:pt>
                <c:pt idx="629">
                  <c:v>44126</c:v>
                </c:pt>
                <c:pt idx="630">
                  <c:v>44126</c:v>
                </c:pt>
                <c:pt idx="631">
                  <c:v>44127</c:v>
                </c:pt>
                <c:pt idx="632">
                  <c:v>44127</c:v>
                </c:pt>
                <c:pt idx="633">
                  <c:v>44128</c:v>
                </c:pt>
                <c:pt idx="634">
                  <c:v>44128</c:v>
                </c:pt>
                <c:pt idx="635">
                  <c:v>44129</c:v>
                </c:pt>
                <c:pt idx="636">
                  <c:v>44129</c:v>
                </c:pt>
                <c:pt idx="637">
                  <c:v>44130</c:v>
                </c:pt>
                <c:pt idx="638">
                  <c:v>44130</c:v>
                </c:pt>
                <c:pt idx="639">
                  <c:v>44131</c:v>
                </c:pt>
                <c:pt idx="640">
                  <c:v>44131</c:v>
                </c:pt>
                <c:pt idx="641">
                  <c:v>44132</c:v>
                </c:pt>
                <c:pt idx="642">
                  <c:v>44132</c:v>
                </c:pt>
                <c:pt idx="643">
                  <c:v>44133</c:v>
                </c:pt>
                <c:pt idx="644">
                  <c:v>44133</c:v>
                </c:pt>
                <c:pt idx="645">
                  <c:v>44134</c:v>
                </c:pt>
                <c:pt idx="646">
                  <c:v>44134</c:v>
                </c:pt>
                <c:pt idx="647">
                  <c:v>44135</c:v>
                </c:pt>
                <c:pt idx="648">
                  <c:v>44135</c:v>
                </c:pt>
                <c:pt idx="649">
                  <c:v>44136</c:v>
                </c:pt>
                <c:pt idx="650">
                  <c:v>44136</c:v>
                </c:pt>
                <c:pt idx="651">
                  <c:v>44137</c:v>
                </c:pt>
                <c:pt idx="652">
                  <c:v>44137</c:v>
                </c:pt>
                <c:pt idx="653">
                  <c:v>44138</c:v>
                </c:pt>
                <c:pt idx="654">
                  <c:v>44138</c:v>
                </c:pt>
                <c:pt idx="655">
                  <c:v>44139</c:v>
                </c:pt>
                <c:pt idx="656">
                  <c:v>44139</c:v>
                </c:pt>
                <c:pt idx="657">
                  <c:v>44140</c:v>
                </c:pt>
                <c:pt idx="658">
                  <c:v>44140</c:v>
                </c:pt>
                <c:pt idx="659">
                  <c:v>44141</c:v>
                </c:pt>
                <c:pt idx="660">
                  <c:v>44141</c:v>
                </c:pt>
                <c:pt idx="661">
                  <c:v>44142</c:v>
                </c:pt>
                <c:pt idx="662">
                  <c:v>44142</c:v>
                </c:pt>
                <c:pt idx="663">
                  <c:v>44143</c:v>
                </c:pt>
                <c:pt idx="664">
                  <c:v>44143</c:v>
                </c:pt>
                <c:pt idx="665">
                  <c:v>44144</c:v>
                </c:pt>
                <c:pt idx="666">
                  <c:v>44144</c:v>
                </c:pt>
                <c:pt idx="667">
                  <c:v>44145</c:v>
                </c:pt>
                <c:pt idx="668">
                  <c:v>44145</c:v>
                </c:pt>
                <c:pt idx="669">
                  <c:v>44146</c:v>
                </c:pt>
                <c:pt idx="670">
                  <c:v>44146</c:v>
                </c:pt>
                <c:pt idx="671">
                  <c:v>44147</c:v>
                </c:pt>
                <c:pt idx="672">
                  <c:v>44147</c:v>
                </c:pt>
                <c:pt idx="673">
                  <c:v>44148</c:v>
                </c:pt>
                <c:pt idx="674">
                  <c:v>44148</c:v>
                </c:pt>
                <c:pt idx="675">
                  <c:v>44149</c:v>
                </c:pt>
                <c:pt idx="676">
                  <c:v>44149</c:v>
                </c:pt>
                <c:pt idx="677">
                  <c:v>44150</c:v>
                </c:pt>
                <c:pt idx="678">
                  <c:v>44150</c:v>
                </c:pt>
                <c:pt idx="679">
                  <c:v>44151</c:v>
                </c:pt>
                <c:pt idx="680">
                  <c:v>44151</c:v>
                </c:pt>
                <c:pt idx="681">
                  <c:v>44152</c:v>
                </c:pt>
                <c:pt idx="682">
                  <c:v>44152</c:v>
                </c:pt>
                <c:pt idx="683">
                  <c:v>44153</c:v>
                </c:pt>
                <c:pt idx="684">
                  <c:v>44153</c:v>
                </c:pt>
                <c:pt idx="685">
                  <c:v>44154</c:v>
                </c:pt>
                <c:pt idx="686">
                  <c:v>44154</c:v>
                </c:pt>
                <c:pt idx="687">
                  <c:v>44155</c:v>
                </c:pt>
                <c:pt idx="688">
                  <c:v>44155</c:v>
                </c:pt>
                <c:pt idx="689">
                  <c:v>44156</c:v>
                </c:pt>
                <c:pt idx="690">
                  <c:v>44156</c:v>
                </c:pt>
                <c:pt idx="691">
                  <c:v>44157</c:v>
                </c:pt>
                <c:pt idx="692">
                  <c:v>44157</c:v>
                </c:pt>
                <c:pt idx="693">
                  <c:v>44158</c:v>
                </c:pt>
                <c:pt idx="694">
                  <c:v>44158</c:v>
                </c:pt>
                <c:pt idx="695">
                  <c:v>44159</c:v>
                </c:pt>
                <c:pt idx="696">
                  <c:v>44159</c:v>
                </c:pt>
                <c:pt idx="697">
                  <c:v>44160</c:v>
                </c:pt>
                <c:pt idx="698">
                  <c:v>44160</c:v>
                </c:pt>
                <c:pt idx="699">
                  <c:v>44161</c:v>
                </c:pt>
                <c:pt idx="700">
                  <c:v>44161</c:v>
                </c:pt>
                <c:pt idx="701">
                  <c:v>44162</c:v>
                </c:pt>
                <c:pt idx="702">
                  <c:v>44162</c:v>
                </c:pt>
                <c:pt idx="703">
                  <c:v>44163</c:v>
                </c:pt>
                <c:pt idx="704">
                  <c:v>44163</c:v>
                </c:pt>
                <c:pt idx="705">
                  <c:v>44164</c:v>
                </c:pt>
                <c:pt idx="706">
                  <c:v>44164</c:v>
                </c:pt>
                <c:pt idx="707">
                  <c:v>44165</c:v>
                </c:pt>
                <c:pt idx="708">
                  <c:v>44165</c:v>
                </c:pt>
                <c:pt idx="709">
                  <c:v>44166</c:v>
                </c:pt>
                <c:pt idx="710">
                  <c:v>44166</c:v>
                </c:pt>
                <c:pt idx="711">
                  <c:v>44167</c:v>
                </c:pt>
                <c:pt idx="712">
                  <c:v>44167</c:v>
                </c:pt>
                <c:pt idx="713">
                  <c:v>44168</c:v>
                </c:pt>
                <c:pt idx="714">
                  <c:v>44168</c:v>
                </c:pt>
                <c:pt idx="715">
                  <c:v>44169</c:v>
                </c:pt>
                <c:pt idx="716">
                  <c:v>44169</c:v>
                </c:pt>
                <c:pt idx="717">
                  <c:v>44170</c:v>
                </c:pt>
                <c:pt idx="718">
                  <c:v>44170</c:v>
                </c:pt>
                <c:pt idx="719">
                  <c:v>44171</c:v>
                </c:pt>
                <c:pt idx="720">
                  <c:v>44171</c:v>
                </c:pt>
                <c:pt idx="721">
                  <c:v>44172</c:v>
                </c:pt>
                <c:pt idx="722">
                  <c:v>44172</c:v>
                </c:pt>
                <c:pt idx="723">
                  <c:v>44173</c:v>
                </c:pt>
                <c:pt idx="724">
                  <c:v>44173</c:v>
                </c:pt>
                <c:pt idx="725">
                  <c:v>44174</c:v>
                </c:pt>
                <c:pt idx="726">
                  <c:v>44174</c:v>
                </c:pt>
                <c:pt idx="727">
                  <c:v>44175</c:v>
                </c:pt>
                <c:pt idx="728">
                  <c:v>44175</c:v>
                </c:pt>
                <c:pt idx="729">
                  <c:v>44176</c:v>
                </c:pt>
                <c:pt idx="730">
                  <c:v>44176</c:v>
                </c:pt>
                <c:pt idx="731">
                  <c:v>44177</c:v>
                </c:pt>
                <c:pt idx="732">
                  <c:v>44177</c:v>
                </c:pt>
                <c:pt idx="733">
                  <c:v>44178</c:v>
                </c:pt>
                <c:pt idx="734">
                  <c:v>44178</c:v>
                </c:pt>
                <c:pt idx="735">
                  <c:v>44179</c:v>
                </c:pt>
                <c:pt idx="736">
                  <c:v>44179</c:v>
                </c:pt>
                <c:pt idx="737">
                  <c:v>44180</c:v>
                </c:pt>
                <c:pt idx="738">
                  <c:v>44180</c:v>
                </c:pt>
                <c:pt idx="739">
                  <c:v>44181</c:v>
                </c:pt>
                <c:pt idx="740">
                  <c:v>44181</c:v>
                </c:pt>
                <c:pt idx="741">
                  <c:v>44182</c:v>
                </c:pt>
                <c:pt idx="742">
                  <c:v>44182</c:v>
                </c:pt>
                <c:pt idx="743">
                  <c:v>44183</c:v>
                </c:pt>
                <c:pt idx="744">
                  <c:v>44183</c:v>
                </c:pt>
                <c:pt idx="745">
                  <c:v>44184</c:v>
                </c:pt>
                <c:pt idx="746">
                  <c:v>44184</c:v>
                </c:pt>
                <c:pt idx="747">
                  <c:v>44185</c:v>
                </c:pt>
                <c:pt idx="748">
                  <c:v>44185</c:v>
                </c:pt>
                <c:pt idx="749">
                  <c:v>44186</c:v>
                </c:pt>
                <c:pt idx="750">
                  <c:v>44186</c:v>
                </c:pt>
                <c:pt idx="751">
                  <c:v>44187</c:v>
                </c:pt>
                <c:pt idx="752">
                  <c:v>44187</c:v>
                </c:pt>
                <c:pt idx="753">
                  <c:v>44188</c:v>
                </c:pt>
                <c:pt idx="754">
                  <c:v>44188</c:v>
                </c:pt>
                <c:pt idx="755">
                  <c:v>44189</c:v>
                </c:pt>
                <c:pt idx="756">
                  <c:v>44189</c:v>
                </c:pt>
                <c:pt idx="757">
                  <c:v>44190</c:v>
                </c:pt>
                <c:pt idx="758">
                  <c:v>44190</c:v>
                </c:pt>
                <c:pt idx="759">
                  <c:v>44191</c:v>
                </c:pt>
                <c:pt idx="760">
                  <c:v>44191</c:v>
                </c:pt>
                <c:pt idx="761">
                  <c:v>44192</c:v>
                </c:pt>
                <c:pt idx="762">
                  <c:v>44192</c:v>
                </c:pt>
                <c:pt idx="763">
                  <c:v>44193</c:v>
                </c:pt>
                <c:pt idx="764">
                  <c:v>44193</c:v>
                </c:pt>
              </c:numCache>
            </c:numRef>
          </c:xVal>
          <c:yVal>
            <c:numRef>
              <c:f>CalcThroughput!$B$2:$B$768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456</c:v>
                </c:pt>
                <c:pt idx="41">
                  <c:v>456</c:v>
                </c:pt>
                <c:pt idx="42">
                  <c:v>456</c:v>
                </c:pt>
                <c:pt idx="43">
                  <c:v>456</c:v>
                </c:pt>
                <c:pt idx="44">
                  <c:v>456</c:v>
                </c:pt>
                <c:pt idx="45">
                  <c:v>456</c:v>
                </c:pt>
                <c:pt idx="46">
                  <c:v>456</c:v>
                </c:pt>
                <c:pt idx="47">
                  <c:v>456</c:v>
                </c:pt>
                <c:pt idx="48">
                  <c:v>456</c:v>
                </c:pt>
                <c:pt idx="49">
                  <c:v>456</c:v>
                </c:pt>
                <c:pt idx="50">
                  <c:v>456</c:v>
                </c:pt>
                <c:pt idx="51">
                  <c:v>456</c:v>
                </c:pt>
                <c:pt idx="52">
                  <c:v>456</c:v>
                </c:pt>
                <c:pt idx="53">
                  <c:v>456</c:v>
                </c:pt>
                <c:pt idx="54">
                  <c:v>1204</c:v>
                </c:pt>
                <c:pt idx="55">
                  <c:v>1204</c:v>
                </c:pt>
                <c:pt idx="56">
                  <c:v>1204</c:v>
                </c:pt>
                <c:pt idx="57">
                  <c:v>1204</c:v>
                </c:pt>
                <c:pt idx="58">
                  <c:v>1204</c:v>
                </c:pt>
                <c:pt idx="59">
                  <c:v>1204</c:v>
                </c:pt>
                <c:pt idx="60">
                  <c:v>1204</c:v>
                </c:pt>
                <c:pt idx="61">
                  <c:v>1204</c:v>
                </c:pt>
                <c:pt idx="62">
                  <c:v>1204</c:v>
                </c:pt>
                <c:pt idx="63">
                  <c:v>1204</c:v>
                </c:pt>
                <c:pt idx="64">
                  <c:v>1204</c:v>
                </c:pt>
                <c:pt idx="65">
                  <c:v>1204</c:v>
                </c:pt>
                <c:pt idx="66">
                  <c:v>1204</c:v>
                </c:pt>
                <c:pt idx="67">
                  <c:v>1204</c:v>
                </c:pt>
                <c:pt idx="68">
                  <c:v>2597</c:v>
                </c:pt>
                <c:pt idx="69">
                  <c:v>2597</c:v>
                </c:pt>
                <c:pt idx="70">
                  <c:v>2597</c:v>
                </c:pt>
                <c:pt idx="71">
                  <c:v>2597</c:v>
                </c:pt>
                <c:pt idx="72">
                  <c:v>2597</c:v>
                </c:pt>
                <c:pt idx="73">
                  <c:v>2597</c:v>
                </c:pt>
                <c:pt idx="74">
                  <c:v>2597</c:v>
                </c:pt>
                <c:pt idx="75">
                  <c:v>2597</c:v>
                </c:pt>
                <c:pt idx="76">
                  <c:v>2597</c:v>
                </c:pt>
                <c:pt idx="77">
                  <c:v>2597</c:v>
                </c:pt>
                <c:pt idx="78">
                  <c:v>2597</c:v>
                </c:pt>
                <c:pt idx="79">
                  <c:v>2597</c:v>
                </c:pt>
                <c:pt idx="80">
                  <c:v>2597</c:v>
                </c:pt>
                <c:pt idx="81">
                  <c:v>2597</c:v>
                </c:pt>
                <c:pt idx="82">
                  <c:v>4143</c:v>
                </c:pt>
                <c:pt idx="83">
                  <c:v>4143</c:v>
                </c:pt>
                <c:pt idx="84">
                  <c:v>4143</c:v>
                </c:pt>
                <c:pt idx="85">
                  <c:v>4143</c:v>
                </c:pt>
                <c:pt idx="86">
                  <c:v>4143</c:v>
                </c:pt>
                <c:pt idx="87">
                  <c:v>4143</c:v>
                </c:pt>
                <c:pt idx="88">
                  <c:v>4143</c:v>
                </c:pt>
                <c:pt idx="89">
                  <c:v>4143</c:v>
                </c:pt>
                <c:pt idx="90">
                  <c:v>4143</c:v>
                </c:pt>
                <c:pt idx="91">
                  <c:v>4143</c:v>
                </c:pt>
                <c:pt idx="92">
                  <c:v>4143</c:v>
                </c:pt>
                <c:pt idx="93">
                  <c:v>4143</c:v>
                </c:pt>
                <c:pt idx="94">
                  <c:v>4143</c:v>
                </c:pt>
                <c:pt idx="95">
                  <c:v>4143</c:v>
                </c:pt>
                <c:pt idx="96">
                  <c:v>5901</c:v>
                </c:pt>
                <c:pt idx="97">
                  <c:v>5901</c:v>
                </c:pt>
                <c:pt idx="98">
                  <c:v>5901</c:v>
                </c:pt>
                <c:pt idx="99">
                  <c:v>5901</c:v>
                </c:pt>
                <c:pt idx="100">
                  <c:v>5901</c:v>
                </c:pt>
                <c:pt idx="101">
                  <c:v>5901</c:v>
                </c:pt>
                <c:pt idx="102">
                  <c:v>5901</c:v>
                </c:pt>
                <c:pt idx="103">
                  <c:v>5901</c:v>
                </c:pt>
                <c:pt idx="104">
                  <c:v>5901</c:v>
                </c:pt>
                <c:pt idx="105">
                  <c:v>5901</c:v>
                </c:pt>
                <c:pt idx="106">
                  <c:v>5901</c:v>
                </c:pt>
                <c:pt idx="107">
                  <c:v>5901</c:v>
                </c:pt>
                <c:pt idx="108">
                  <c:v>5901</c:v>
                </c:pt>
                <c:pt idx="109">
                  <c:v>5901</c:v>
                </c:pt>
                <c:pt idx="110">
                  <c:v>7368</c:v>
                </c:pt>
                <c:pt idx="111">
                  <c:v>7368</c:v>
                </c:pt>
                <c:pt idx="112">
                  <c:v>7368</c:v>
                </c:pt>
                <c:pt idx="113">
                  <c:v>7368</c:v>
                </c:pt>
                <c:pt idx="114">
                  <c:v>7368</c:v>
                </c:pt>
                <c:pt idx="115">
                  <c:v>7368</c:v>
                </c:pt>
                <c:pt idx="116">
                  <c:v>7368</c:v>
                </c:pt>
                <c:pt idx="117">
                  <c:v>7368</c:v>
                </c:pt>
                <c:pt idx="118">
                  <c:v>7368</c:v>
                </c:pt>
                <c:pt idx="119">
                  <c:v>7368</c:v>
                </c:pt>
                <c:pt idx="120">
                  <c:v>7368</c:v>
                </c:pt>
                <c:pt idx="121">
                  <c:v>7368</c:v>
                </c:pt>
                <c:pt idx="122">
                  <c:v>7368</c:v>
                </c:pt>
                <c:pt idx="123">
                  <c:v>7368</c:v>
                </c:pt>
                <c:pt idx="124">
                  <c:v>8899</c:v>
                </c:pt>
                <c:pt idx="125">
                  <c:v>8899</c:v>
                </c:pt>
                <c:pt idx="126">
                  <c:v>8899</c:v>
                </c:pt>
                <c:pt idx="127">
                  <c:v>8899</c:v>
                </c:pt>
                <c:pt idx="128">
                  <c:v>8899</c:v>
                </c:pt>
                <c:pt idx="129">
                  <c:v>8899</c:v>
                </c:pt>
                <c:pt idx="130">
                  <c:v>8899</c:v>
                </c:pt>
                <c:pt idx="131">
                  <c:v>8899</c:v>
                </c:pt>
                <c:pt idx="132">
                  <c:v>8899</c:v>
                </c:pt>
                <c:pt idx="133">
                  <c:v>8899</c:v>
                </c:pt>
                <c:pt idx="134">
                  <c:v>8899</c:v>
                </c:pt>
                <c:pt idx="135">
                  <c:v>8899</c:v>
                </c:pt>
                <c:pt idx="136">
                  <c:v>8899</c:v>
                </c:pt>
                <c:pt idx="137">
                  <c:v>8899</c:v>
                </c:pt>
                <c:pt idx="138">
                  <c:v>10385</c:v>
                </c:pt>
                <c:pt idx="139">
                  <c:v>10385</c:v>
                </c:pt>
                <c:pt idx="140">
                  <c:v>10385</c:v>
                </c:pt>
                <c:pt idx="141">
                  <c:v>10385</c:v>
                </c:pt>
                <c:pt idx="142">
                  <c:v>10385</c:v>
                </c:pt>
                <c:pt idx="143">
                  <c:v>10385</c:v>
                </c:pt>
                <c:pt idx="144">
                  <c:v>10385</c:v>
                </c:pt>
                <c:pt idx="145">
                  <c:v>10385</c:v>
                </c:pt>
                <c:pt idx="146">
                  <c:v>10385</c:v>
                </c:pt>
                <c:pt idx="147">
                  <c:v>10385</c:v>
                </c:pt>
                <c:pt idx="148">
                  <c:v>10385</c:v>
                </c:pt>
                <c:pt idx="149">
                  <c:v>10385</c:v>
                </c:pt>
                <c:pt idx="150">
                  <c:v>10385</c:v>
                </c:pt>
                <c:pt idx="151">
                  <c:v>10385</c:v>
                </c:pt>
                <c:pt idx="152">
                  <c:v>12025</c:v>
                </c:pt>
                <c:pt idx="153">
                  <c:v>12025</c:v>
                </c:pt>
                <c:pt idx="154">
                  <c:v>12025</c:v>
                </c:pt>
                <c:pt idx="155">
                  <c:v>12025</c:v>
                </c:pt>
                <c:pt idx="156">
                  <c:v>12025</c:v>
                </c:pt>
                <c:pt idx="157">
                  <c:v>12025</c:v>
                </c:pt>
                <c:pt idx="158">
                  <c:v>12025</c:v>
                </c:pt>
                <c:pt idx="159">
                  <c:v>12025</c:v>
                </c:pt>
                <c:pt idx="160">
                  <c:v>12025</c:v>
                </c:pt>
                <c:pt idx="161">
                  <c:v>12025</c:v>
                </c:pt>
                <c:pt idx="162">
                  <c:v>12025</c:v>
                </c:pt>
                <c:pt idx="163">
                  <c:v>12025</c:v>
                </c:pt>
                <c:pt idx="164">
                  <c:v>12025</c:v>
                </c:pt>
                <c:pt idx="165">
                  <c:v>12025</c:v>
                </c:pt>
                <c:pt idx="166">
                  <c:v>13612</c:v>
                </c:pt>
                <c:pt idx="167">
                  <c:v>13612</c:v>
                </c:pt>
                <c:pt idx="168">
                  <c:v>13612</c:v>
                </c:pt>
                <c:pt idx="169">
                  <c:v>13612</c:v>
                </c:pt>
                <c:pt idx="170">
                  <c:v>13612</c:v>
                </c:pt>
                <c:pt idx="171">
                  <c:v>13612</c:v>
                </c:pt>
                <c:pt idx="172">
                  <c:v>13612</c:v>
                </c:pt>
                <c:pt idx="173">
                  <c:v>13612</c:v>
                </c:pt>
                <c:pt idx="174">
                  <c:v>13612</c:v>
                </c:pt>
                <c:pt idx="175">
                  <c:v>13612</c:v>
                </c:pt>
                <c:pt idx="176">
                  <c:v>13612</c:v>
                </c:pt>
                <c:pt idx="177">
                  <c:v>13612</c:v>
                </c:pt>
                <c:pt idx="178">
                  <c:v>13612</c:v>
                </c:pt>
                <c:pt idx="179">
                  <c:v>13612</c:v>
                </c:pt>
                <c:pt idx="180">
                  <c:v>15010</c:v>
                </c:pt>
                <c:pt idx="181">
                  <c:v>15010</c:v>
                </c:pt>
                <c:pt idx="182">
                  <c:v>15010</c:v>
                </c:pt>
                <c:pt idx="183">
                  <c:v>15010</c:v>
                </c:pt>
                <c:pt idx="184">
                  <c:v>15010</c:v>
                </c:pt>
                <c:pt idx="185">
                  <c:v>15010</c:v>
                </c:pt>
                <c:pt idx="186">
                  <c:v>15010</c:v>
                </c:pt>
                <c:pt idx="187">
                  <c:v>15010</c:v>
                </c:pt>
                <c:pt idx="188">
                  <c:v>15010</c:v>
                </c:pt>
                <c:pt idx="189">
                  <c:v>15010</c:v>
                </c:pt>
                <c:pt idx="190">
                  <c:v>15010</c:v>
                </c:pt>
                <c:pt idx="191">
                  <c:v>15010</c:v>
                </c:pt>
                <c:pt idx="192">
                  <c:v>15010</c:v>
                </c:pt>
                <c:pt idx="193">
                  <c:v>15010</c:v>
                </c:pt>
                <c:pt idx="194">
                  <c:v>16664</c:v>
                </c:pt>
                <c:pt idx="195">
                  <c:v>16664</c:v>
                </c:pt>
                <c:pt idx="196">
                  <c:v>16664</c:v>
                </c:pt>
                <c:pt idx="197">
                  <c:v>16664</c:v>
                </c:pt>
                <c:pt idx="198">
                  <c:v>16664</c:v>
                </c:pt>
                <c:pt idx="199">
                  <c:v>16664</c:v>
                </c:pt>
                <c:pt idx="200">
                  <c:v>16664</c:v>
                </c:pt>
                <c:pt idx="201">
                  <c:v>16664</c:v>
                </c:pt>
                <c:pt idx="202">
                  <c:v>16664</c:v>
                </c:pt>
                <c:pt idx="203">
                  <c:v>16664</c:v>
                </c:pt>
                <c:pt idx="204">
                  <c:v>16664</c:v>
                </c:pt>
                <c:pt idx="205">
                  <c:v>16664</c:v>
                </c:pt>
                <c:pt idx="206">
                  <c:v>16664</c:v>
                </c:pt>
                <c:pt idx="207">
                  <c:v>16664</c:v>
                </c:pt>
                <c:pt idx="208">
                  <c:v>18325</c:v>
                </c:pt>
                <c:pt idx="209">
                  <c:v>18325</c:v>
                </c:pt>
                <c:pt idx="210">
                  <c:v>18325</c:v>
                </c:pt>
                <c:pt idx="211">
                  <c:v>18325</c:v>
                </c:pt>
                <c:pt idx="212">
                  <c:v>18325</c:v>
                </c:pt>
                <c:pt idx="213">
                  <c:v>18325</c:v>
                </c:pt>
                <c:pt idx="214">
                  <c:v>18325</c:v>
                </c:pt>
                <c:pt idx="215">
                  <c:v>18325</c:v>
                </c:pt>
                <c:pt idx="216">
                  <c:v>18325</c:v>
                </c:pt>
                <c:pt idx="217">
                  <c:v>18325</c:v>
                </c:pt>
                <c:pt idx="218">
                  <c:v>18325</c:v>
                </c:pt>
                <c:pt idx="219">
                  <c:v>18325</c:v>
                </c:pt>
                <c:pt idx="220">
                  <c:v>18325</c:v>
                </c:pt>
                <c:pt idx="221">
                  <c:v>18325</c:v>
                </c:pt>
                <c:pt idx="222">
                  <c:v>19865</c:v>
                </c:pt>
                <c:pt idx="223">
                  <c:v>19865</c:v>
                </c:pt>
                <c:pt idx="224">
                  <c:v>19865</c:v>
                </c:pt>
                <c:pt idx="225">
                  <c:v>19865</c:v>
                </c:pt>
                <c:pt idx="226">
                  <c:v>19865</c:v>
                </c:pt>
                <c:pt idx="227">
                  <c:v>19865</c:v>
                </c:pt>
                <c:pt idx="228">
                  <c:v>19865</c:v>
                </c:pt>
                <c:pt idx="229">
                  <c:v>19865</c:v>
                </c:pt>
                <c:pt idx="230">
                  <c:v>19865</c:v>
                </c:pt>
                <c:pt idx="231">
                  <c:v>19865</c:v>
                </c:pt>
                <c:pt idx="232">
                  <c:v>19865</c:v>
                </c:pt>
                <c:pt idx="233">
                  <c:v>19865</c:v>
                </c:pt>
                <c:pt idx="234">
                  <c:v>19865</c:v>
                </c:pt>
                <c:pt idx="235">
                  <c:v>19865</c:v>
                </c:pt>
                <c:pt idx="236">
                  <c:v>21676</c:v>
                </c:pt>
                <c:pt idx="237">
                  <c:v>21676</c:v>
                </c:pt>
                <c:pt idx="238">
                  <c:v>21676</c:v>
                </c:pt>
                <c:pt idx="239">
                  <c:v>21676</c:v>
                </c:pt>
                <c:pt idx="240">
                  <c:v>21676</c:v>
                </c:pt>
                <c:pt idx="241">
                  <c:v>21676</c:v>
                </c:pt>
                <c:pt idx="242">
                  <c:v>21676</c:v>
                </c:pt>
                <c:pt idx="243">
                  <c:v>21676</c:v>
                </c:pt>
                <c:pt idx="244">
                  <c:v>21676</c:v>
                </c:pt>
                <c:pt idx="245">
                  <c:v>21676</c:v>
                </c:pt>
                <c:pt idx="246">
                  <c:v>21676</c:v>
                </c:pt>
                <c:pt idx="247">
                  <c:v>21676</c:v>
                </c:pt>
                <c:pt idx="248">
                  <c:v>21676</c:v>
                </c:pt>
                <c:pt idx="249">
                  <c:v>21676</c:v>
                </c:pt>
                <c:pt idx="250">
                  <c:v>23327</c:v>
                </c:pt>
                <c:pt idx="251">
                  <c:v>23327</c:v>
                </c:pt>
                <c:pt idx="252">
                  <c:v>23327</c:v>
                </c:pt>
                <c:pt idx="253">
                  <c:v>23327</c:v>
                </c:pt>
                <c:pt idx="254">
                  <c:v>23327</c:v>
                </c:pt>
                <c:pt idx="255">
                  <c:v>23327</c:v>
                </c:pt>
                <c:pt idx="256">
                  <c:v>23327</c:v>
                </c:pt>
                <c:pt idx="257">
                  <c:v>23327</c:v>
                </c:pt>
                <c:pt idx="258">
                  <c:v>23327</c:v>
                </c:pt>
                <c:pt idx="259">
                  <c:v>23327</c:v>
                </c:pt>
                <c:pt idx="260">
                  <c:v>23327</c:v>
                </c:pt>
                <c:pt idx="261">
                  <c:v>23327</c:v>
                </c:pt>
                <c:pt idx="262">
                  <c:v>23327</c:v>
                </c:pt>
                <c:pt idx="263">
                  <c:v>23327</c:v>
                </c:pt>
                <c:pt idx="264">
                  <c:v>24836</c:v>
                </c:pt>
                <c:pt idx="265">
                  <c:v>24836</c:v>
                </c:pt>
                <c:pt idx="266">
                  <c:v>24836</c:v>
                </c:pt>
                <c:pt idx="267">
                  <c:v>24836</c:v>
                </c:pt>
                <c:pt idx="268">
                  <c:v>24836</c:v>
                </c:pt>
                <c:pt idx="269">
                  <c:v>24836</c:v>
                </c:pt>
                <c:pt idx="270">
                  <c:v>24836</c:v>
                </c:pt>
                <c:pt idx="271">
                  <c:v>24836</c:v>
                </c:pt>
                <c:pt idx="272">
                  <c:v>24836</c:v>
                </c:pt>
                <c:pt idx="273">
                  <c:v>24836</c:v>
                </c:pt>
                <c:pt idx="274">
                  <c:v>24836</c:v>
                </c:pt>
                <c:pt idx="275">
                  <c:v>24836</c:v>
                </c:pt>
                <c:pt idx="276">
                  <c:v>24836</c:v>
                </c:pt>
                <c:pt idx="277">
                  <c:v>24836</c:v>
                </c:pt>
                <c:pt idx="278">
                  <c:v>26394</c:v>
                </c:pt>
                <c:pt idx="279">
                  <c:v>26394</c:v>
                </c:pt>
                <c:pt idx="280">
                  <c:v>26394</c:v>
                </c:pt>
                <c:pt idx="281">
                  <c:v>26394</c:v>
                </c:pt>
                <c:pt idx="282">
                  <c:v>26394</c:v>
                </c:pt>
                <c:pt idx="283">
                  <c:v>26394</c:v>
                </c:pt>
                <c:pt idx="284">
                  <c:v>26394</c:v>
                </c:pt>
                <c:pt idx="285">
                  <c:v>26394</c:v>
                </c:pt>
                <c:pt idx="286">
                  <c:v>26394</c:v>
                </c:pt>
                <c:pt idx="287">
                  <c:v>26394</c:v>
                </c:pt>
                <c:pt idx="288">
                  <c:v>26394</c:v>
                </c:pt>
                <c:pt idx="289">
                  <c:v>26394</c:v>
                </c:pt>
                <c:pt idx="290">
                  <c:v>26394</c:v>
                </c:pt>
                <c:pt idx="291">
                  <c:v>26394</c:v>
                </c:pt>
                <c:pt idx="292">
                  <c:v>27284</c:v>
                </c:pt>
                <c:pt idx="293">
                  <c:v>27284</c:v>
                </c:pt>
                <c:pt idx="294">
                  <c:v>27284</c:v>
                </c:pt>
                <c:pt idx="295">
                  <c:v>27284</c:v>
                </c:pt>
                <c:pt idx="296">
                  <c:v>27284</c:v>
                </c:pt>
                <c:pt idx="297">
                  <c:v>27284</c:v>
                </c:pt>
                <c:pt idx="298">
                  <c:v>27284</c:v>
                </c:pt>
                <c:pt idx="299">
                  <c:v>27284</c:v>
                </c:pt>
                <c:pt idx="300">
                  <c:v>27284</c:v>
                </c:pt>
                <c:pt idx="301">
                  <c:v>27284</c:v>
                </c:pt>
                <c:pt idx="302">
                  <c:v>27284</c:v>
                </c:pt>
                <c:pt idx="303">
                  <c:v>27284</c:v>
                </c:pt>
                <c:pt idx="304">
                  <c:v>27284</c:v>
                </c:pt>
                <c:pt idx="305">
                  <c:v>27284</c:v>
                </c:pt>
                <c:pt idx="306">
                  <c:v>29036</c:v>
                </c:pt>
                <c:pt idx="307">
                  <c:v>29036</c:v>
                </c:pt>
                <c:pt idx="308">
                  <c:v>29036</c:v>
                </c:pt>
                <c:pt idx="309">
                  <c:v>29036</c:v>
                </c:pt>
                <c:pt idx="310">
                  <c:v>29036</c:v>
                </c:pt>
                <c:pt idx="311">
                  <c:v>29036</c:v>
                </c:pt>
                <c:pt idx="312">
                  <c:v>29036</c:v>
                </c:pt>
                <c:pt idx="313">
                  <c:v>29036</c:v>
                </c:pt>
                <c:pt idx="314">
                  <c:v>29036</c:v>
                </c:pt>
                <c:pt idx="315">
                  <c:v>29036</c:v>
                </c:pt>
                <c:pt idx="316">
                  <c:v>29036</c:v>
                </c:pt>
                <c:pt idx="317">
                  <c:v>29036</c:v>
                </c:pt>
                <c:pt idx="318">
                  <c:v>29036</c:v>
                </c:pt>
                <c:pt idx="319">
                  <c:v>29036</c:v>
                </c:pt>
                <c:pt idx="320">
                  <c:v>30516</c:v>
                </c:pt>
                <c:pt idx="321">
                  <c:v>30516</c:v>
                </c:pt>
                <c:pt idx="322">
                  <c:v>30516</c:v>
                </c:pt>
                <c:pt idx="323">
                  <c:v>30516</c:v>
                </c:pt>
                <c:pt idx="324">
                  <c:v>30516</c:v>
                </c:pt>
                <c:pt idx="325">
                  <c:v>30516</c:v>
                </c:pt>
                <c:pt idx="326">
                  <c:v>30516</c:v>
                </c:pt>
                <c:pt idx="327">
                  <c:v>30516</c:v>
                </c:pt>
                <c:pt idx="328">
                  <c:v>30516</c:v>
                </c:pt>
                <c:pt idx="329">
                  <c:v>30516</c:v>
                </c:pt>
                <c:pt idx="330">
                  <c:v>30516</c:v>
                </c:pt>
                <c:pt idx="331">
                  <c:v>30516</c:v>
                </c:pt>
                <c:pt idx="332">
                  <c:v>30516</c:v>
                </c:pt>
                <c:pt idx="333">
                  <c:v>30516</c:v>
                </c:pt>
                <c:pt idx="334">
                  <c:v>32142</c:v>
                </c:pt>
                <c:pt idx="335">
                  <c:v>32142</c:v>
                </c:pt>
                <c:pt idx="336">
                  <c:v>32142</c:v>
                </c:pt>
                <c:pt idx="337">
                  <c:v>32142</c:v>
                </c:pt>
                <c:pt idx="338">
                  <c:v>32142</c:v>
                </c:pt>
                <c:pt idx="339">
                  <c:v>32142</c:v>
                </c:pt>
                <c:pt idx="340">
                  <c:v>32142</c:v>
                </c:pt>
                <c:pt idx="341">
                  <c:v>32142</c:v>
                </c:pt>
                <c:pt idx="342">
                  <c:v>32142</c:v>
                </c:pt>
                <c:pt idx="343">
                  <c:v>32142</c:v>
                </c:pt>
                <c:pt idx="344">
                  <c:v>32142</c:v>
                </c:pt>
                <c:pt idx="345">
                  <c:v>32142</c:v>
                </c:pt>
                <c:pt idx="346">
                  <c:v>32142</c:v>
                </c:pt>
                <c:pt idx="347">
                  <c:v>32142</c:v>
                </c:pt>
                <c:pt idx="348">
                  <c:v>34029</c:v>
                </c:pt>
                <c:pt idx="349">
                  <c:v>34029</c:v>
                </c:pt>
                <c:pt idx="350">
                  <c:v>34029</c:v>
                </c:pt>
                <c:pt idx="351">
                  <c:v>34029</c:v>
                </c:pt>
                <c:pt idx="352">
                  <c:v>34029</c:v>
                </c:pt>
                <c:pt idx="353">
                  <c:v>34029</c:v>
                </c:pt>
                <c:pt idx="354">
                  <c:v>34029</c:v>
                </c:pt>
                <c:pt idx="355">
                  <c:v>34029</c:v>
                </c:pt>
                <c:pt idx="356">
                  <c:v>34029</c:v>
                </c:pt>
                <c:pt idx="357">
                  <c:v>34029</c:v>
                </c:pt>
                <c:pt idx="358">
                  <c:v>34029</c:v>
                </c:pt>
                <c:pt idx="359">
                  <c:v>34029</c:v>
                </c:pt>
                <c:pt idx="360">
                  <c:v>34029</c:v>
                </c:pt>
                <c:pt idx="361">
                  <c:v>34029</c:v>
                </c:pt>
                <c:pt idx="362">
                  <c:v>35366</c:v>
                </c:pt>
                <c:pt idx="363">
                  <c:v>35366</c:v>
                </c:pt>
                <c:pt idx="364">
                  <c:v>35366</c:v>
                </c:pt>
                <c:pt idx="365">
                  <c:v>35366</c:v>
                </c:pt>
                <c:pt idx="366">
                  <c:v>35366</c:v>
                </c:pt>
                <c:pt idx="367">
                  <c:v>35366</c:v>
                </c:pt>
                <c:pt idx="368">
                  <c:v>35366</c:v>
                </c:pt>
                <c:pt idx="369">
                  <c:v>35366</c:v>
                </c:pt>
                <c:pt idx="370">
                  <c:v>35366</c:v>
                </c:pt>
                <c:pt idx="371">
                  <c:v>35366</c:v>
                </c:pt>
                <c:pt idx="372">
                  <c:v>35366</c:v>
                </c:pt>
                <c:pt idx="373">
                  <c:v>35366</c:v>
                </c:pt>
                <c:pt idx="374">
                  <c:v>35366</c:v>
                </c:pt>
                <c:pt idx="375">
                  <c:v>35366</c:v>
                </c:pt>
                <c:pt idx="376">
                  <c:v>36843</c:v>
                </c:pt>
                <c:pt idx="377">
                  <c:v>36843</c:v>
                </c:pt>
                <c:pt idx="378">
                  <c:v>36843</c:v>
                </c:pt>
                <c:pt idx="379">
                  <c:v>36843</c:v>
                </c:pt>
                <c:pt idx="380">
                  <c:v>36843</c:v>
                </c:pt>
                <c:pt idx="381">
                  <c:v>36843</c:v>
                </c:pt>
                <c:pt idx="382">
                  <c:v>36843</c:v>
                </c:pt>
                <c:pt idx="383">
                  <c:v>36843</c:v>
                </c:pt>
                <c:pt idx="384">
                  <c:v>36843</c:v>
                </c:pt>
                <c:pt idx="385">
                  <c:v>36843</c:v>
                </c:pt>
                <c:pt idx="386">
                  <c:v>36843</c:v>
                </c:pt>
                <c:pt idx="387">
                  <c:v>36843</c:v>
                </c:pt>
                <c:pt idx="388">
                  <c:v>36843</c:v>
                </c:pt>
                <c:pt idx="389">
                  <c:v>36843</c:v>
                </c:pt>
                <c:pt idx="390">
                  <c:v>38660</c:v>
                </c:pt>
                <c:pt idx="391">
                  <c:v>38660</c:v>
                </c:pt>
                <c:pt idx="392">
                  <c:v>38660</c:v>
                </c:pt>
                <c:pt idx="393">
                  <c:v>38660</c:v>
                </c:pt>
                <c:pt idx="394">
                  <c:v>38660</c:v>
                </c:pt>
                <c:pt idx="395">
                  <c:v>38660</c:v>
                </c:pt>
                <c:pt idx="396">
                  <c:v>38660</c:v>
                </c:pt>
                <c:pt idx="397">
                  <c:v>38660</c:v>
                </c:pt>
                <c:pt idx="398">
                  <c:v>38660</c:v>
                </c:pt>
                <c:pt idx="399">
                  <c:v>38660</c:v>
                </c:pt>
                <c:pt idx="400">
                  <c:v>38660</c:v>
                </c:pt>
                <c:pt idx="401">
                  <c:v>38660</c:v>
                </c:pt>
                <c:pt idx="402">
                  <c:v>38660</c:v>
                </c:pt>
                <c:pt idx="403">
                  <c:v>38660</c:v>
                </c:pt>
                <c:pt idx="404">
                  <c:v>40461</c:v>
                </c:pt>
                <c:pt idx="405">
                  <c:v>40461</c:v>
                </c:pt>
                <c:pt idx="406">
                  <c:v>40461</c:v>
                </c:pt>
                <c:pt idx="407">
                  <c:v>40461</c:v>
                </c:pt>
                <c:pt idx="408">
                  <c:v>40461</c:v>
                </c:pt>
                <c:pt idx="409">
                  <c:v>40461</c:v>
                </c:pt>
                <c:pt idx="410">
                  <c:v>40461</c:v>
                </c:pt>
                <c:pt idx="411">
                  <c:v>40461</c:v>
                </c:pt>
                <c:pt idx="412">
                  <c:v>40461</c:v>
                </c:pt>
                <c:pt idx="413">
                  <c:v>40461</c:v>
                </c:pt>
                <c:pt idx="414">
                  <c:v>40461</c:v>
                </c:pt>
                <c:pt idx="415">
                  <c:v>40461</c:v>
                </c:pt>
                <c:pt idx="416">
                  <c:v>40461</c:v>
                </c:pt>
                <c:pt idx="417">
                  <c:v>40461</c:v>
                </c:pt>
                <c:pt idx="418">
                  <c:v>42210</c:v>
                </c:pt>
                <c:pt idx="419">
                  <c:v>42210</c:v>
                </c:pt>
                <c:pt idx="420">
                  <c:v>42210</c:v>
                </c:pt>
                <c:pt idx="421">
                  <c:v>42210</c:v>
                </c:pt>
                <c:pt idx="422">
                  <c:v>42210</c:v>
                </c:pt>
                <c:pt idx="423">
                  <c:v>42210</c:v>
                </c:pt>
                <c:pt idx="424">
                  <c:v>42210</c:v>
                </c:pt>
                <c:pt idx="425">
                  <c:v>42210</c:v>
                </c:pt>
                <c:pt idx="426">
                  <c:v>42210</c:v>
                </c:pt>
                <c:pt idx="427">
                  <c:v>42210</c:v>
                </c:pt>
                <c:pt idx="428">
                  <c:v>42210</c:v>
                </c:pt>
                <c:pt idx="429">
                  <c:v>42210</c:v>
                </c:pt>
                <c:pt idx="430">
                  <c:v>42210</c:v>
                </c:pt>
                <c:pt idx="431">
                  <c:v>42210</c:v>
                </c:pt>
                <c:pt idx="432">
                  <c:v>43750</c:v>
                </c:pt>
                <c:pt idx="433">
                  <c:v>43750</c:v>
                </c:pt>
                <c:pt idx="434">
                  <c:v>43750</c:v>
                </c:pt>
                <c:pt idx="435">
                  <c:v>43750</c:v>
                </c:pt>
                <c:pt idx="436">
                  <c:v>43750</c:v>
                </c:pt>
                <c:pt idx="437">
                  <c:v>43750</c:v>
                </c:pt>
                <c:pt idx="438">
                  <c:v>43750</c:v>
                </c:pt>
                <c:pt idx="439">
                  <c:v>43750</c:v>
                </c:pt>
                <c:pt idx="440">
                  <c:v>43750</c:v>
                </c:pt>
                <c:pt idx="441">
                  <c:v>43750</c:v>
                </c:pt>
                <c:pt idx="442">
                  <c:v>43750</c:v>
                </c:pt>
                <c:pt idx="443">
                  <c:v>43750</c:v>
                </c:pt>
                <c:pt idx="444">
                  <c:v>43750</c:v>
                </c:pt>
                <c:pt idx="445">
                  <c:v>43750</c:v>
                </c:pt>
                <c:pt idx="446">
                  <c:v>45532</c:v>
                </c:pt>
                <c:pt idx="447">
                  <c:v>45532</c:v>
                </c:pt>
                <c:pt idx="448">
                  <c:v>45532</c:v>
                </c:pt>
                <c:pt idx="449">
                  <c:v>45532</c:v>
                </c:pt>
                <c:pt idx="450">
                  <c:v>45532</c:v>
                </c:pt>
                <c:pt idx="451">
                  <c:v>45532</c:v>
                </c:pt>
                <c:pt idx="452">
                  <c:v>45532</c:v>
                </c:pt>
                <c:pt idx="453">
                  <c:v>45532</c:v>
                </c:pt>
                <c:pt idx="454">
                  <c:v>45532</c:v>
                </c:pt>
                <c:pt idx="455">
                  <c:v>45532</c:v>
                </c:pt>
                <c:pt idx="456">
                  <c:v>45532</c:v>
                </c:pt>
                <c:pt idx="457">
                  <c:v>45532</c:v>
                </c:pt>
                <c:pt idx="458">
                  <c:v>45532</c:v>
                </c:pt>
                <c:pt idx="459">
                  <c:v>45532</c:v>
                </c:pt>
                <c:pt idx="460">
                  <c:v>47268</c:v>
                </c:pt>
                <c:pt idx="461">
                  <c:v>47268</c:v>
                </c:pt>
                <c:pt idx="462">
                  <c:v>47268</c:v>
                </c:pt>
                <c:pt idx="463">
                  <c:v>47268</c:v>
                </c:pt>
                <c:pt idx="464">
                  <c:v>47268</c:v>
                </c:pt>
                <c:pt idx="465">
                  <c:v>47268</c:v>
                </c:pt>
                <c:pt idx="466">
                  <c:v>47268</c:v>
                </c:pt>
                <c:pt idx="467">
                  <c:v>47268</c:v>
                </c:pt>
                <c:pt idx="468">
                  <c:v>47268</c:v>
                </c:pt>
                <c:pt idx="469">
                  <c:v>47268</c:v>
                </c:pt>
                <c:pt idx="470">
                  <c:v>47268</c:v>
                </c:pt>
                <c:pt idx="471">
                  <c:v>47268</c:v>
                </c:pt>
                <c:pt idx="472">
                  <c:v>47268</c:v>
                </c:pt>
                <c:pt idx="473">
                  <c:v>47268</c:v>
                </c:pt>
                <c:pt idx="474">
                  <c:v>49084</c:v>
                </c:pt>
                <c:pt idx="475">
                  <c:v>49084</c:v>
                </c:pt>
                <c:pt idx="476">
                  <c:v>49084</c:v>
                </c:pt>
                <c:pt idx="477">
                  <c:v>49084</c:v>
                </c:pt>
                <c:pt idx="478">
                  <c:v>49084</c:v>
                </c:pt>
                <c:pt idx="479">
                  <c:v>49084</c:v>
                </c:pt>
                <c:pt idx="480">
                  <c:v>49084</c:v>
                </c:pt>
                <c:pt idx="481">
                  <c:v>49084</c:v>
                </c:pt>
                <c:pt idx="482">
                  <c:v>49084</c:v>
                </c:pt>
                <c:pt idx="483">
                  <c:v>49084</c:v>
                </c:pt>
                <c:pt idx="484">
                  <c:v>49084</c:v>
                </c:pt>
                <c:pt idx="485">
                  <c:v>49084</c:v>
                </c:pt>
                <c:pt idx="486">
                  <c:v>49084</c:v>
                </c:pt>
                <c:pt idx="487">
                  <c:v>49084</c:v>
                </c:pt>
                <c:pt idx="488">
                  <c:v>50542</c:v>
                </c:pt>
                <c:pt idx="489">
                  <c:v>50542</c:v>
                </c:pt>
                <c:pt idx="490">
                  <c:v>50542</c:v>
                </c:pt>
                <c:pt idx="491">
                  <c:v>50542</c:v>
                </c:pt>
                <c:pt idx="492">
                  <c:v>50542</c:v>
                </c:pt>
                <c:pt idx="493">
                  <c:v>50542</c:v>
                </c:pt>
                <c:pt idx="494">
                  <c:v>50542</c:v>
                </c:pt>
                <c:pt idx="495">
                  <c:v>50542</c:v>
                </c:pt>
                <c:pt idx="496">
                  <c:v>50542</c:v>
                </c:pt>
                <c:pt idx="497">
                  <c:v>50542</c:v>
                </c:pt>
                <c:pt idx="498">
                  <c:v>50542</c:v>
                </c:pt>
                <c:pt idx="499">
                  <c:v>50542</c:v>
                </c:pt>
                <c:pt idx="500">
                  <c:v>50542</c:v>
                </c:pt>
                <c:pt idx="501">
                  <c:v>50542</c:v>
                </c:pt>
                <c:pt idx="502">
                  <c:v>52112</c:v>
                </c:pt>
                <c:pt idx="503">
                  <c:v>52112</c:v>
                </c:pt>
                <c:pt idx="504">
                  <c:v>52112</c:v>
                </c:pt>
                <c:pt idx="505">
                  <c:v>52112</c:v>
                </c:pt>
                <c:pt idx="506">
                  <c:v>52112</c:v>
                </c:pt>
                <c:pt idx="507">
                  <c:v>52112</c:v>
                </c:pt>
                <c:pt idx="508">
                  <c:v>52112</c:v>
                </c:pt>
                <c:pt idx="509">
                  <c:v>52112</c:v>
                </c:pt>
                <c:pt idx="510">
                  <c:v>52112</c:v>
                </c:pt>
                <c:pt idx="511">
                  <c:v>52112</c:v>
                </c:pt>
                <c:pt idx="512">
                  <c:v>52112</c:v>
                </c:pt>
                <c:pt idx="513">
                  <c:v>52112</c:v>
                </c:pt>
                <c:pt idx="514">
                  <c:v>52112</c:v>
                </c:pt>
                <c:pt idx="515">
                  <c:v>52112</c:v>
                </c:pt>
                <c:pt idx="516">
                  <c:v>53768</c:v>
                </c:pt>
                <c:pt idx="517">
                  <c:v>53768</c:v>
                </c:pt>
                <c:pt idx="518">
                  <c:v>53768</c:v>
                </c:pt>
                <c:pt idx="519">
                  <c:v>53768</c:v>
                </c:pt>
                <c:pt idx="520">
                  <c:v>53768</c:v>
                </c:pt>
                <c:pt idx="521">
                  <c:v>53768</c:v>
                </c:pt>
                <c:pt idx="522">
                  <c:v>53768</c:v>
                </c:pt>
                <c:pt idx="523">
                  <c:v>53768</c:v>
                </c:pt>
                <c:pt idx="524">
                  <c:v>53768</c:v>
                </c:pt>
                <c:pt idx="525">
                  <c:v>53768</c:v>
                </c:pt>
                <c:pt idx="526">
                  <c:v>53768</c:v>
                </c:pt>
                <c:pt idx="527">
                  <c:v>53768</c:v>
                </c:pt>
                <c:pt idx="528">
                  <c:v>53768</c:v>
                </c:pt>
                <c:pt idx="529">
                  <c:v>53768</c:v>
                </c:pt>
                <c:pt idx="530">
                  <c:v>55525</c:v>
                </c:pt>
                <c:pt idx="531">
                  <c:v>55525</c:v>
                </c:pt>
                <c:pt idx="532">
                  <c:v>55525</c:v>
                </c:pt>
                <c:pt idx="533">
                  <c:v>55525</c:v>
                </c:pt>
                <c:pt idx="534">
                  <c:v>55525</c:v>
                </c:pt>
                <c:pt idx="535">
                  <c:v>55525</c:v>
                </c:pt>
                <c:pt idx="536">
                  <c:v>55525</c:v>
                </c:pt>
                <c:pt idx="537">
                  <c:v>55525</c:v>
                </c:pt>
                <c:pt idx="538">
                  <c:v>55525</c:v>
                </c:pt>
                <c:pt idx="539">
                  <c:v>55525</c:v>
                </c:pt>
                <c:pt idx="540">
                  <c:v>55525</c:v>
                </c:pt>
                <c:pt idx="541">
                  <c:v>55525</c:v>
                </c:pt>
                <c:pt idx="542">
                  <c:v>55525</c:v>
                </c:pt>
                <c:pt idx="543">
                  <c:v>55525</c:v>
                </c:pt>
                <c:pt idx="544">
                  <c:v>57134</c:v>
                </c:pt>
                <c:pt idx="545">
                  <c:v>57134</c:v>
                </c:pt>
                <c:pt idx="546">
                  <c:v>57134</c:v>
                </c:pt>
                <c:pt idx="547">
                  <c:v>57134</c:v>
                </c:pt>
                <c:pt idx="548">
                  <c:v>57134</c:v>
                </c:pt>
                <c:pt idx="549">
                  <c:v>57134</c:v>
                </c:pt>
                <c:pt idx="550">
                  <c:v>57134</c:v>
                </c:pt>
                <c:pt idx="551">
                  <c:v>57134</c:v>
                </c:pt>
                <c:pt idx="552">
                  <c:v>57134</c:v>
                </c:pt>
                <c:pt idx="553">
                  <c:v>57134</c:v>
                </c:pt>
                <c:pt idx="554">
                  <c:v>57134</c:v>
                </c:pt>
                <c:pt idx="555">
                  <c:v>57134</c:v>
                </c:pt>
                <c:pt idx="556">
                  <c:v>57134</c:v>
                </c:pt>
                <c:pt idx="557">
                  <c:v>57134</c:v>
                </c:pt>
                <c:pt idx="558">
                  <c:v>58719</c:v>
                </c:pt>
                <c:pt idx="559">
                  <c:v>58719</c:v>
                </c:pt>
                <c:pt idx="560">
                  <c:v>58719</c:v>
                </c:pt>
                <c:pt idx="561">
                  <c:v>58719</c:v>
                </c:pt>
                <c:pt idx="562">
                  <c:v>58719</c:v>
                </c:pt>
                <c:pt idx="563">
                  <c:v>58719</c:v>
                </c:pt>
                <c:pt idx="564">
                  <c:v>58719</c:v>
                </c:pt>
                <c:pt idx="565">
                  <c:v>58719</c:v>
                </c:pt>
                <c:pt idx="566">
                  <c:v>58719</c:v>
                </c:pt>
                <c:pt idx="567">
                  <c:v>58719</c:v>
                </c:pt>
                <c:pt idx="568">
                  <c:v>58719</c:v>
                </c:pt>
                <c:pt idx="569">
                  <c:v>58719</c:v>
                </c:pt>
                <c:pt idx="570">
                  <c:v>58719</c:v>
                </c:pt>
                <c:pt idx="571">
                  <c:v>58719</c:v>
                </c:pt>
                <c:pt idx="572">
                  <c:v>60291</c:v>
                </c:pt>
                <c:pt idx="573">
                  <c:v>60291</c:v>
                </c:pt>
                <c:pt idx="574">
                  <c:v>60291</c:v>
                </c:pt>
                <c:pt idx="575">
                  <c:v>60291</c:v>
                </c:pt>
                <c:pt idx="576">
                  <c:v>60291</c:v>
                </c:pt>
                <c:pt idx="577">
                  <c:v>60291</c:v>
                </c:pt>
                <c:pt idx="578">
                  <c:v>60291</c:v>
                </c:pt>
                <c:pt idx="579">
                  <c:v>60291</c:v>
                </c:pt>
                <c:pt idx="580">
                  <c:v>60291</c:v>
                </c:pt>
                <c:pt idx="581">
                  <c:v>60291</c:v>
                </c:pt>
                <c:pt idx="582">
                  <c:v>60291</c:v>
                </c:pt>
                <c:pt idx="583">
                  <c:v>60291</c:v>
                </c:pt>
                <c:pt idx="584">
                  <c:v>60291</c:v>
                </c:pt>
                <c:pt idx="585">
                  <c:v>60291</c:v>
                </c:pt>
                <c:pt idx="586">
                  <c:v>61815</c:v>
                </c:pt>
                <c:pt idx="587">
                  <c:v>61815</c:v>
                </c:pt>
                <c:pt idx="588">
                  <c:v>61815</c:v>
                </c:pt>
                <c:pt idx="589">
                  <c:v>61815</c:v>
                </c:pt>
                <c:pt idx="590">
                  <c:v>61815</c:v>
                </c:pt>
                <c:pt idx="591">
                  <c:v>61815</c:v>
                </c:pt>
                <c:pt idx="592">
                  <c:v>61815</c:v>
                </c:pt>
                <c:pt idx="593">
                  <c:v>61815</c:v>
                </c:pt>
                <c:pt idx="594">
                  <c:v>61815</c:v>
                </c:pt>
                <c:pt idx="595">
                  <c:v>61815</c:v>
                </c:pt>
                <c:pt idx="596">
                  <c:v>61815</c:v>
                </c:pt>
                <c:pt idx="597">
                  <c:v>61815</c:v>
                </c:pt>
                <c:pt idx="598">
                  <c:v>61815</c:v>
                </c:pt>
                <c:pt idx="599">
                  <c:v>61815</c:v>
                </c:pt>
                <c:pt idx="600">
                  <c:v>63655</c:v>
                </c:pt>
                <c:pt idx="601">
                  <c:v>63655</c:v>
                </c:pt>
                <c:pt idx="602">
                  <c:v>63655</c:v>
                </c:pt>
                <c:pt idx="603">
                  <c:v>63655</c:v>
                </c:pt>
                <c:pt idx="604">
                  <c:v>63655</c:v>
                </c:pt>
                <c:pt idx="605">
                  <c:v>63655</c:v>
                </c:pt>
                <c:pt idx="606">
                  <c:v>63655</c:v>
                </c:pt>
                <c:pt idx="607">
                  <c:v>63655</c:v>
                </c:pt>
                <c:pt idx="608">
                  <c:v>63655</c:v>
                </c:pt>
                <c:pt idx="609">
                  <c:v>63655</c:v>
                </c:pt>
                <c:pt idx="610">
                  <c:v>63655</c:v>
                </c:pt>
                <c:pt idx="611">
                  <c:v>63655</c:v>
                </c:pt>
                <c:pt idx="612">
                  <c:v>63655</c:v>
                </c:pt>
                <c:pt idx="613">
                  <c:v>63655</c:v>
                </c:pt>
                <c:pt idx="614">
                  <c:v>64900</c:v>
                </c:pt>
                <c:pt idx="615">
                  <c:v>64900</c:v>
                </c:pt>
                <c:pt idx="616">
                  <c:v>64900</c:v>
                </c:pt>
                <c:pt idx="617">
                  <c:v>64900</c:v>
                </c:pt>
                <c:pt idx="618">
                  <c:v>64900</c:v>
                </c:pt>
                <c:pt idx="619">
                  <c:v>64900</c:v>
                </c:pt>
                <c:pt idx="620">
                  <c:v>64900</c:v>
                </c:pt>
                <c:pt idx="621">
                  <c:v>64900</c:v>
                </c:pt>
                <c:pt idx="622">
                  <c:v>64900</c:v>
                </c:pt>
                <c:pt idx="623">
                  <c:v>64900</c:v>
                </c:pt>
                <c:pt idx="624">
                  <c:v>64900</c:v>
                </c:pt>
                <c:pt idx="625">
                  <c:v>64900</c:v>
                </c:pt>
                <c:pt idx="626">
                  <c:v>64900</c:v>
                </c:pt>
                <c:pt idx="627">
                  <c:v>64900</c:v>
                </c:pt>
                <c:pt idx="628">
                  <c:v>66423</c:v>
                </c:pt>
                <c:pt idx="629">
                  <c:v>66423</c:v>
                </c:pt>
                <c:pt idx="630">
                  <c:v>66423</c:v>
                </c:pt>
                <c:pt idx="631">
                  <c:v>66423</c:v>
                </c:pt>
                <c:pt idx="632">
                  <c:v>66423</c:v>
                </c:pt>
                <c:pt idx="633">
                  <c:v>66423</c:v>
                </c:pt>
                <c:pt idx="634">
                  <c:v>66423</c:v>
                </c:pt>
                <c:pt idx="635">
                  <c:v>66423</c:v>
                </c:pt>
                <c:pt idx="636">
                  <c:v>66423</c:v>
                </c:pt>
                <c:pt idx="637">
                  <c:v>66423</c:v>
                </c:pt>
                <c:pt idx="638">
                  <c:v>66423</c:v>
                </c:pt>
                <c:pt idx="639">
                  <c:v>66423</c:v>
                </c:pt>
                <c:pt idx="640">
                  <c:v>66423</c:v>
                </c:pt>
                <c:pt idx="641">
                  <c:v>66423</c:v>
                </c:pt>
                <c:pt idx="642">
                  <c:v>68037</c:v>
                </c:pt>
                <c:pt idx="643">
                  <c:v>68037</c:v>
                </c:pt>
                <c:pt idx="644">
                  <c:v>68037</c:v>
                </c:pt>
                <c:pt idx="645">
                  <c:v>68037</c:v>
                </c:pt>
                <c:pt idx="646">
                  <c:v>68037</c:v>
                </c:pt>
                <c:pt idx="647">
                  <c:v>68037</c:v>
                </c:pt>
                <c:pt idx="648">
                  <c:v>68037</c:v>
                </c:pt>
                <c:pt idx="649">
                  <c:v>68037</c:v>
                </c:pt>
                <c:pt idx="650">
                  <c:v>68037</c:v>
                </c:pt>
                <c:pt idx="651">
                  <c:v>68037</c:v>
                </c:pt>
                <c:pt idx="652">
                  <c:v>68037</c:v>
                </c:pt>
                <c:pt idx="653">
                  <c:v>68037</c:v>
                </c:pt>
                <c:pt idx="654">
                  <c:v>68037</c:v>
                </c:pt>
                <c:pt idx="655">
                  <c:v>68037</c:v>
                </c:pt>
                <c:pt idx="656">
                  <c:v>69790</c:v>
                </c:pt>
                <c:pt idx="657">
                  <c:v>69790</c:v>
                </c:pt>
                <c:pt idx="658">
                  <c:v>69790</c:v>
                </c:pt>
                <c:pt idx="659">
                  <c:v>69790</c:v>
                </c:pt>
                <c:pt idx="660">
                  <c:v>69790</c:v>
                </c:pt>
                <c:pt idx="661">
                  <c:v>69790</c:v>
                </c:pt>
                <c:pt idx="662">
                  <c:v>69790</c:v>
                </c:pt>
                <c:pt idx="663">
                  <c:v>69790</c:v>
                </c:pt>
                <c:pt idx="664">
                  <c:v>69790</c:v>
                </c:pt>
                <c:pt idx="665">
                  <c:v>69790</c:v>
                </c:pt>
                <c:pt idx="666">
                  <c:v>69790</c:v>
                </c:pt>
                <c:pt idx="667">
                  <c:v>69790</c:v>
                </c:pt>
                <c:pt idx="668">
                  <c:v>69790</c:v>
                </c:pt>
                <c:pt idx="669">
                  <c:v>69790</c:v>
                </c:pt>
                <c:pt idx="670">
                  <c:v>71667</c:v>
                </c:pt>
                <c:pt idx="671">
                  <c:v>71667</c:v>
                </c:pt>
                <c:pt idx="672">
                  <c:v>71667</c:v>
                </c:pt>
                <c:pt idx="673">
                  <c:v>71667</c:v>
                </c:pt>
                <c:pt idx="674">
                  <c:v>71667</c:v>
                </c:pt>
                <c:pt idx="675">
                  <c:v>71667</c:v>
                </c:pt>
                <c:pt idx="676">
                  <c:v>71667</c:v>
                </c:pt>
                <c:pt idx="677">
                  <c:v>71667</c:v>
                </c:pt>
                <c:pt idx="678">
                  <c:v>71667</c:v>
                </c:pt>
                <c:pt idx="679">
                  <c:v>71667</c:v>
                </c:pt>
                <c:pt idx="680">
                  <c:v>71667</c:v>
                </c:pt>
                <c:pt idx="681">
                  <c:v>71667</c:v>
                </c:pt>
                <c:pt idx="682">
                  <c:v>71667</c:v>
                </c:pt>
                <c:pt idx="683">
                  <c:v>71667</c:v>
                </c:pt>
                <c:pt idx="684">
                  <c:v>73348</c:v>
                </c:pt>
                <c:pt idx="685">
                  <c:v>73348</c:v>
                </c:pt>
                <c:pt idx="686">
                  <c:v>73348</c:v>
                </c:pt>
                <c:pt idx="687">
                  <c:v>73348</c:v>
                </c:pt>
                <c:pt idx="688">
                  <c:v>73348</c:v>
                </c:pt>
                <c:pt idx="689">
                  <c:v>73348</c:v>
                </c:pt>
                <c:pt idx="690">
                  <c:v>73348</c:v>
                </c:pt>
                <c:pt idx="691">
                  <c:v>73348</c:v>
                </c:pt>
                <c:pt idx="692">
                  <c:v>73348</c:v>
                </c:pt>
                <c:pt idx="693">
                  <c:v>73348</c:v>
                </c:pt>
                <c:pt idx="694">
                  <c:v>73348</c:v>
                </c:pt>
                <c:pt idx="695">
                  <c:v>73348</c:v>
                </c:pt>
                <c:pt idx="696">
                  <c:v>73348</c:v>
                </c:pt>
                <c:pt idx="697">
                  <c:v>73348</c:v>
                </c:pt>
                <c:pt idx="698">
                  <c:v>75067</c:v>
                </c:pt>
                <c:pt idx="699">
                  <c:v>75067</c:v>
                </c:pt>
                <c:pt idx="700">
                  <c:v>75067</c:v>
                </c:pt>
                <c:pt idx="701">
                  <c:v>75067</c:v>
                </c:pt>
                <c:pt idx="702">
                  <c:v>75067</c:v>
                </c:pt>
                <c:pt idx="703">
                  <c:v>75067</c:v>
                </c:pt>
                <c:pt idx="704">
                  <c:v>75067</c:v>
                </c:pt>
                <c:pt idx="705">
                  <c:v>75067</c:v>
                </c:pt>
                <c:pt idx="706">
                  <c:v>75067</c:v>
                </c:pt>
                <c:pt idx="707">
                  <c:v>75067</c:v>
                </c:pt>
                <c:pt idx="708">
                  <c:v>75067</c:v>
                </c:pt>
                <c:pt idx="709">
                  <c:v>75067</c:v>
                </c:pt>
                <c:pt idx="710">
                  <c:v>75067</c:v>
                </c:pt>
                <c:pt idx="711">
                  <c:v>75067</c:v>
                </c:pt>
                <c:pt idx="712">
                  <c:v>76705</c:v>
                </c:pt>
                <c:pt idx="713">
                  <c:v>76705</c:v>
                </c:pt>
                <c:pt idx="714">
                  <c:v>76705</c:v>
                </c:pt>
                <c:pt idx="715">
                  <c:v>76705</c:v>
                </c:pt>
                <c:pt idx="716">
                  <c:v>76705</c:v>
                </c:pt>
                <c:pt idx="717">
                  <c:v>76705</c:v>
                </c:pt>
                <c:pt idx="718">
                  <c:v>76705</c:v>
                </c:pt>
                <c:pt idx="719">
                  <c:v>76705</c:v>
                </c:pt>
                <c:pt idx="720">
                  <c:v>76705</c:v>
                </c:pt>
                <c:pt idx="721">
                  <c:v>76705</c:v>
                </c:pt>
                <c:pt idx="722">
                  <c:v>76705</c:v>
                </c:pt>
                <c:pt idx="723">
                  <c:v>76705</c:v>
                </c:pt>
                <c:pt idx="724">
                  <c:v>76705</c:v>
                </c:pt>
                <c:pt idx="725">
                  <c:v>76705</c:v>
                </c:pt>
                <c:pt idx="726">
                  <c:v>78708</c:v>
                </c:pt>
                <c:pt idx="727">
                  <c:v>78708</c:v>
                </c:pt>
                <c:pt idx="728">
                  <c:v>78708</c:v>
                </c:pt>
                <c:pt idx="729">
                  <c:v>78708</c:v>
                </c:pt>
                <c:pt idx="730">
                  <c:v>78708</c:v>
                </c:pt>
                <c:pt idx="731">
                  <c:v>78708</c:v>
                </c:pt>
                <c:pt idx="732">
                  <c:v>78708</c:v>
                </c:pt>
                <c:pt idx="733">
                  <c:v>78708</c:v>
                </c:pt>
                <c:pt idx="734">
                  <c:v>78708</c:v>
                </c:pt>
                <c:pt idx="735">
                  <c:v>78708</c:v>
                </c:pt>
                <c:pt idx="736">
                  <c:v>78708</c:v>
                </c:pt>
                <c:pt idx="737">
                  <c:v>78708</c:v>
                </c:pt>
                <c:pt idx="738">
                  <c:v>78708</c:v>
                </c:pt>
                <c:pt idx="739">
                  <c:v>78708</c:v>
                </c:pt>
                <c:pt idx="740">
                  <c:v>80443</c:v>
                </c:pt>
                <c:pt idx="741">
                  <c:v>80443</c:v>
                </c:pt>
                <c:pt idx="742">
                  <c:v>80443</c:v>
                </c:pt>
                <c:pt idx="743">
                  <c:v>80443</c:v>
                </c:pt>
                <c:pt idx="744">
                  <c:v>80443</c:v>
                </c:pt>
                <c:pt idx="745">
                  <c:v>80443</c:v>
                </c:pt>
                <c:pt idx="746">
                  <c:v>80443</c:v>
                </c:pt>
                <c:pt idx="747">
                  <c:v>80443</c:v>
                </c:pt>
                <c:pt idx="748">
                  <c:v>80443</c:v>
                </c:pt>
                <c:pt idx="749">
                  <c:v>80443</c:v>
                </c:pt>
                <c:pt idx="750">
                  <c:v>80443</c:v>
                </c:pt>
                <c:pt idx="751">
                  <c:v>80443</c:v>
                </c:pt>
                <c:pt idx="752">
                  <c:v>80443</c:v>
                </c:pt>
                <c:pt idx="753">
                  <c:v>80443</c:v>
                </c:pt>
                <c:pt idx="754">
                  <c:v>82231</c:v>
                </c:pt>
                <c:pt idx="755">
                  <c:v>82231</c:v>
                </c:pt>
                <c:pt idx="756">
                  <c:v>82231</c:v>
                </c:pt>
                <c:pt idx="757">
                  <c:v>82231</c:v>
                </c:pt>
                <c:pt idx="758">
                  <c:v>82231</c:v>
                </c:pt>
                <c:pt idx="759">
                  <c:v>82231</c:v>
                </c:pt>
                <c:pt idx="760">
                  <c:v>82231</c:v>
                </c:pt>
                <c:pt idx="761">
                  <c:v>82231</c:v>
                </c:pt>
                <c:pt idx="762">
                  <c:v>82231</c:v>
                </c:pt>
                <c:pt idx="763">
                  <c:v>82231</c:v>
                </c:pt>
                <c:pt idx="764">
                  <c:v>82231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83-818D-747F717C3B07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43811</c:v>
                </c:pt>
                <c:pt idx="1">
                  <c:v>43812</c:v>
                </c:pt>
                <c:pt idx="2">
                  <c:v>43812</c:v>
                </c:pt>
                <c:pt idx="3">
                  <c:v>43813</c:v>
                </c:pt>
                <c:pt idx="4">
                  <c:v>43813</c:v>
                </c:pt>
                <c:pt idx="5">
                  <c:v>43814</c:v>
                </c:pt>
                <c:pt idx="6">
                  <c:v>43814</c:v>
                </c:pt>
                <c:pt idx="7">
                  <c:v>43815</c:v>
                </c:pt>
                <c:pt idx="8">
                  <c:v>43815</c:v>
                </c:pt>
                <c:pt idx="9">
                  <c:v>43816</c:v>
                </c:pt>
                <c:pt idx="10">
                  <c:v>43816</c:v>
                </c:pt>
                <c:pt idx="11">
                  <c:v>43817</c:v>
                </c:pt>
                <c:pt idx="12">
                  <c:v>43817</c:v>
                </c:pt>
                <c:pt idx="13">
                  <c:v>43818</c:v>
                </c:pt>
                <c:pt idx="14">
                  <c:v>43818</c:v>
                </c:pt>
                <c:pt idx="15">
                  <c:v>43819</c:v>
                </c:pt>
                <c:pt idx="16">
                  <c:v>43819</c:v>
                </c:pt>
                <c:pt idx="17">
                  <c:v>43820</c:v>
                </c:pt>
                <c:pt idx="18">
                  <c:v>43820</c:v>
                </c:pt>
                <c:pt idx="19">
                  <c:v>43821</c:v>
                </c:pt>
                <c:pt idx="20">
                  <c:v>43821</c:v>
                </c:pt>
                <c:pt idx="21">
                  <c:v>43822</c:v>
                </c:pt>
                <c:pt idx="22">
                  <c:v>43822</c:v>
                </c:pt>
                <c:pt idx="23">
                  <c:v>43823</c:v>
                </c:pt>
                <c:pt idx="24">
                  <c:v>43823</c:v>
                </c:pt>
                <c:pt idx="25">
                  <c:v>43824</c:v>
                </c:pt>
                <c:pt idx="26">
                  <c:v>43824</c:v>
                </c:pt>
                <c:pt idx="27">
                  <c:v>43825</c:v>
                </c:pt>
                <c:pt idx="28">
                  <c:v>43825</c:v>
                </c:pt>
                <c:pt idx="29">
                  <c:v>43826</c:v>
                </c:pt>
                <c:pt idx="30">
                  <c:v>43826</c:v>
                </c:pt>
                <c:pt idx="31">
                  <c:v>43827</c:v>
                </c:pt>
                <c:pt idx="32">
                  <c:v>43827</c:v>
                </c:pt>
                <c:pt idx="33">
                  <c:v>43828</c:v>
                </c:pt>
                <c:pt idx="34">
                  <c:v>43828</c:v>
                </c:pt>
                <c:pt idx="35">
                  <c:v>43829</c:v>
                </c:pt>
                <c:pt idx="36">
                  <c:v>43829</c:v>
                </c:pt>
                <c:pt idx="37">
                  <c:v>43830</c:v>
                </c:pt>
                <c:pt idx="38">
                  <c:v>43830</c:v>
                </c:pt>
                <c:pt idx="39">
                  <c:v>43831</c:v>
                </c:pt>
                <c:pt idx="40">
                  <c:v>43831</c:v>
                </c:pt>
                <c:pt idx="41">
                  <c:v>43832</c:v>
                </c:pt>
                <c:pt idx="42">
                  <c:v>43832</c:v>
                </c:pt>
                <c:pt idx="43">
                  <c:v>43833</c:v>
                </c:pt>
                <c:pt idx="44">
                  <c:v>43833</c:v>
                </c:pt>
                <c:pt idx="45">
                  <c:v>43834</c:v>
                </c:pt>
                <c:pt idx="46">
                  <c:v>43834</c:v>
                </c:pt>
                <c:pt idx="47">
                  <c:v>43835</c:v>
                </c:pt>
                <c:pt idx="48">
                  <c:v>43835</c:v>
                </c:pt>
                <c:pt idx="49">
                  <c:v>43836</c:v>
                </c:pt>
                <c:pt idx="50">
                  <c:v>43836</c:v>
                </c:pt>
                <c:pt idx="51">
                  <c:v>43837</c:v>
                </c:pt>
                <c:pt idx="52">
                  <c:v>43837</c:v>
                </c:pt>
                <c:pt idx="53">
                  <c:v>43838</c:v>
                </c:pt>
                <c:pt idx="54">
                  <c:v>43838</c:v>
                </c:pt>
                <c:pt idx="55">
                  <c:v>43839</c:v>
                </c:pt>
                <c:pt idx="56">
                  <c:v>43839</c:v>
                </c:pt>
                <c:pt idx="57">
                  <c:v>43840</c:v>
                </c:pt>
                <c:pt idx="58">
                  <c:v>43840</c:v>
                </c:pt>
                <c:pt idx="59">
                  <c:v>43841</c:v>
                </c:pt>
                <c:pt idx="60">
                  <c:v>43841</c:v>
                </c:pt>
                <c:pt idx="61">
                  <c:v>43842</c:v>
                </c:pt>
                <c:pt idx="62">
                  <c:v>43842</c:v>
                </c:pt>
                <c:pt idx="63">
                  <c:v>43843</c:v>
                </c:pt>
                <c:pt idx="64">
                  <c:v>43843</c:v>
                </c:pt>
                <c:pt idx="65">
                  <c:v>43844</c:v>
                </c:pt>
                <c:pt idx="66">
                  <c:v>43844</c:v>
                </c:pt>
                <c:pt idx="67">
                  <c:v>43845</c:v>
                </c:pt>
                <c:pt idx="68">
                  <c:v>43845</c:v>
                </c:pt>
                <c:pt idx="69">
                  <c:v>43846</c:v>
                </c:pt>
                <c:pt idx="70">
                  <c:v>43846</c:v>
                </c:pt>
                <c:pt idx="71">
                  <c:v>43847</c:v>
                </c:pt>
                <c:pt idx="72">
                  <c:v>43847</c:v>
                </c:pt>
                <c:pt idx="73">
                  <c:v>43848</c:v>
                </c:pt>
                <c:pt idx="74">
                  <c:v>43848</c:v>
                </c:pt>
                <c:pt idx="75">
                  <c:v>43849</c:v>
                </c:pt>
                <c:pt idx="76">
                  <c:v>43849</c:v>
                </c:pt>
                <c:pt idx="77">
                  <c:v>43850</c:v>
                </c:pt>
                <c:pt idx="78">
                  <c:v>43850</c:v>
                </c:pt>
                <c:pt idx="79">
                  <c:v>43851</c:v>
                </c:pt>
                <c:pt idx="80">
                  <c:v>43851</c:v>
                </c:pt>
                <c:pt idx="81">
                  <c:v>43852</c:v>
                </c:pt>
                <c:pt idx="82">
                  <c:v>43852</c:v>
                </c:pt>
                <c:pt idx="83">
                  <c:v>43853</c:v>
                </c:pt>
                <c:pt idx="84">
                  <c:v>43853</c:v>
                </c:pt>
                <c:pt idx="85">
                  <c:v>43854</c:v>
                </c:pt>
                <c:pt idx="86">
                  <c:v>43854</c:v>
                </c:pt>
                <c:pt idx="87">
                  <c:v>43855</c:v>
                </c:pt>
                <c:pt idx="88">
                  <c:v>43855</c:v>
                </c:pt>
                <c:pt idx="89">
                  <c:v>43856</c:v>
                </c:pt>
                <c:pt idx="90">
                  <c:v>43856</c:v>
                </c:pt>
                <c:pt idx="91">
                  <c:v>43857</c:v>
                </c:pt>
                <c:pt idx="92">
                  <c:v>43857</c:v>
                </c:pt>
                <c:pt idx="93">
                  <c:v>43858</c:v>
                </c:pt>
                <c:pt idx="94">
                  <c:v>43858</c:v>
                </c:pt>
                <c:pt idx="95">
                  <c:v>43859</c:v>
                </c:pt>
                <c:pt idx="96">
                  <c:v>43859</c:v>
                </c:pt>
                <c:pt idx="97">
                  <c:v>43860</c:v>
                </c:pt>
                <c:pt idx="98">
                  <c:v>43860</c:v>
                </c:pt>
                <c:pt idx="99">
                  <c:v>43861</c:v>
                </c:pt>
                <c:pt idx="100">
                  <c:v>43861</c:v>
                </c:pt>
                <c:pt idx="101">
                  <c:v>43862</c:v>
                </c:pt>
                <c:pt idx="102">
                  <c:v>43862</c:v>
                </c:pt>
                <c:pt idx="103">
                  <c:v>43863</c:v>
                </c:pt>
                <c:pt idx="104">
                  <c:v>43863</c:v>
                </c:pt>
                <c:pt idx="105">
                  <c:v>43864</c:v>
                </c:pt>
                <c:pt idx="106">
                  <c:v>43864</c:v>
                </c:pt>
                <c:pt idx="107">
                  <c:v>43865</c:v>
                </c:pt>
                <c:pt idx="108">
                  <c:v>43865</c:v>
                </c:pt>
                <c:pt idx="109">
                  <c:v>43866</c:v>
                </c:pt>
                <c:pt idx="110">
                  <c:v>43866</c:v>
                </c:pt>
                <c:pt idx="111">
                  <c:v>43867</c:v>
                </c:pt>
                <c:pt idx="112">
                  <c:v>43867</c:v>
                </c:pt>
                <c:pt idx="113">
                  <c:v>43868</c:v>
                </c:pt>
                <c:pt idx="114">
                  <c:v>43868</c:v>
                </c:pt>
                <c:pt idx="115">
                  <c:v>43869</c:v>
                </c:pt>
                <c:pt idx="116">
                  <c:v>43869</c:v>
                </c:pt>
                <c:pt idx="117">
                  <c:v>43870</c:v>
                </c:pt>
                <c:pt idx="118">
                  <c:v>43870</c:v>
                </c:pt>
                <c:pt idx="119">
                  <c:v>43871</c:v>
                </c:pt>
                <c:pt idx="120">
                  <c:v>43871</c:v>
                </c:pt>
                <c:pt idx="121">
                  <c:v>43872</c:v>
                </c:pt>
                <c:pt idx="122">
                  <c:v>43872</c:v>
                </c:pt>
                <c:pt idx="123">
                  <c:v>43873</c:v>
                </c:pt>
                <c:pt idx="124">
                  <c:v>43873</c:v>
                </c:pt>
                <c:pt idx="125">
                  <c:v>43874</c:v>
                </c:pt>
                <c:pt idx="126">
                  <c:v>43874</c:v>
                </c:pt>
                <c:pt idx="127">
                  <c:v>43875</c:v>
                </c:pt>
                <c:pt idx="128">
                  <c:v>43875</c:v>
                </c:pt>
                <c:pt idx="129">
                  <c:v>43876</c:v>
                </c:pt>
                <c:pt idx="130">
                  <c:v>43876</c:v>
                </c:pt>
                <c:pt idx="131">
                  <c:v>43877</c:v>
                </c:pt>
                <c:pt idx="132">
                  <c:v>43877</c:v>
                </c:pt>
                <c:pt idx="133">
                  <c:v>43878</c:v>
                </c:pt>
                <c:pt idx="134">
                  <c:v>43878</c:v>
                </c:pt>
                <c:pt idx="135">
                  <c:v>43879</c:v>
                </c:pt>
                <c:pt idx="136">
                  <c:v>43879</c:v>
                </c:pt>
                <c:pt idx="137">
                  <c:v>43880</c:v>
                </c:pt>
                <c:pt idx="138">
                  <c:v>43880</c:v>
                </c:pt>
                <c:pt idx="139">
                  <c:v>43881</c:v>
                </c:pt>
                <c:pt idx="140">
                  <c:v>43881</c:v>
                </c:pt>
                <c:pt idx="141">
                  <c:v>43882</c:v>
                </c:pt>
                <c:pt idx="142">
                  <c:v>43882</c:v>
                </c:pt>
                <c:pt idx="143">
                  <c:v>43883</c:v>
                </c:pt>
                <c:pt idx="144">
                  <c:v>43883</c:v>
                </c:pt>
                <c:pt idx="145">
                  <c:v>43884</c:v>
                </c:pt>
                <c:pt idx="146">
                  <c:v>43884</c:v>
                </c:pt>
                <c:pt idx="147">
                  <c:v>43885</c:v>
                </c:pt>
                <c:pt idx="148">
                  <c:v>43885</c:v>
                </c:pt>
                <c:pt idx="149">
                  <c:v>43886</c:v>
                </c:pt>
                <c:pt idx="150">
                  <c:v>43886</c:v>
                </c:pt>
                <c:pt idx="151">
                  <c:v>43887</c:v>
                </c:pt>
                <c:pt idx="152">
                  <c:v>43887</c:v>
                </c:pt>
                <c:pt idx="153">
                  <c:v>43888</c:v>
                </c:pt>
                <c:pt idx="154">
                  <c:v>43888</c:v>
                </c:pt>
                <c:pt idx="155">
                  <c:v>43889</c:v>
                </c:pt>
                <c:pt idx="156">
                  <c:v>43889</c:v>
                </c:pt>
                <c:pt idx="157">
                  <c:v>43890</c:v>
                </c:pt>
                <c:pt idx="158">
                  <c:v>43890</c:v>
                </c:pt>
                <c:pt idx="159">
                  <c:v>43891</c:v>
                </c:pt>
                <c:pt idx="160">
                  <c:v>43891</c:v>
                </c:pt>
                <c:pt idx="161">
                  <c:v>43892</c:v>
                </c:pt>
                <c:pt idx="162">
                  <c:v>43892</c:v>
                </c:pt>
                <c:pt idx="163">
                  <c:v>43893</c:v>
                </c:pt>
                <c:pt idx="164">
                  <c:v>43893</c:v>
                </c:pt>
                <c:pt idx="165">
                  <c:v>43894</c:v>
                </c:pt>
                <c:pt idx="166">
                  <c:v>43894</c:v>
                </c:pt>
                <c:pt idx="167">
                  <c:v>43895</c:v>
                </c:pt>
                <c:pt idx="168">
                  <c:v>43895</c:v>
                </c:pt>
                <c:pt idx="169">
                  <c:v>43896</c:v>
                </c:pt>
                <c:pt idx="170">
                  <c:v>43896</c:v>
                </c:pt>
                <c:pt idx="171">
                  <c:v>43897</c:v>
                </c:pt>
                <c:pt idx="172">
                  <c:v>43897</c:v>
                </c:pt>
                <c:pt idx="173">
                  <c:v>43898</c:v>
                </c:pt>
                <c:pt idx="174">
                  <c:v>43898</c:v>
                </c:pt>
                <c:pt idx="175">
                  <c:v>43899</c:v>
                </c:pt>
                <c:pt idx="176">
                  <c:v>43899</c:v>
                </c:pt>
                <c:pt idx="177">
                  <c:v>43900</c:v>
                </c:pt>
                <c:pt idx="178">
                  <c:v>43900</c:v>
                </c:pt>
                <c:pt idx="179">
                  <c:v>43901</c:v>
                </c:pt>
                <c:pt idx="180">
                  <c:v>43901</c:v>
                </c:pt>
                <c:pt idx="181">
                  <c:v>43902</c:v>
                </c:pt>
                <c:pt idx="182">
                  <c:v>43902</c:v>
                </c:pt>
                <c:pt idx="183">
                  <c:v>43903</c:v>
                </c:pt>
                <c:pt idx="184">
                  <c:v>43903</c:v>
                </c:pt>
                <c:pt idx="185">
                  <c:v>43904</c:v>
                </c:pt>
                <c:pt idx="186">
                  <c:v>43904</c:v>
                </c:pt>
                <c:pt idx="187">
                  <c:v>43905</c:v>
                </c:pt>
                <c:pt idx="188">
                  <c:v>43905</c:v>
                </c:pt>
                <c:pt idx="189">
                  <c:v>43906</c:v>
                </c:pt>
                <c:pt idx="190">
                  <c:v>43906</c:v>
                </c:pt>
                <c:pt idx="191">
                  <c:v>43907</c:v>
                </c:pt>
                <c:pt idx="192">
                  <c:v>43907</c:v>
                </c:pt>
                <c:pt idx="193">
                  <c:v>43908</c:v>
                </c:pt>
                <c:pt idx="194">
                  <c:v>43908</c:v>
                </c:pt>
                <c:pt idx="195">
                  <c:v>43909</c:v>
                </c:pt>
                <c:pt idx="196">
                  <c:v>43909</c:v>
                </c:pt>
                <c:pt idx="197">
                  <c:v>43910</c:v>
                </c:pt>
                <c:pt idx="198">
                  <c:v>43910</c:v>
                </c:pt>
                <c:pt idx="199">
                  <c:v>43911</c:v>
                </c:pt>
                <c:pt idx="200">
                  <c:v>43911</c:v>
                </c:pt>
                <c:pt idx="201">
                  <c:v>43912</c:v>
                </c:pt>
                <c:pt idx="202">
                  <c:v>43912</c:v>
                </c:pt>
                <c:pt idx="203">
                  <c:v>43913</c:v>
                </c:pt>
                <c:pt idx="204">
                  <c:v>43913</c:v>
                </c:pt>
                <c:pt idx="205">
                  <c:v>43914</c:v>
                </c:pt>
                <c:pt idx="206">
                  <c:v>43914</c:v>
                </c:pt>
                <c:pt idx="207">
                  <c:v>43915</c:v>
                </c:pt>
                <c:pt idx="208">
                  <c:v>43915</c:v>
                </c:pt>
                <c:pt idx="209">
                  <c:v>43916</c:v>
                </c:pt>
                <c:pt idx="210">
                  <c:v>43916</c:v>
                </c:pt>
                <c:pt idx="211">
                  <c:v>43917</c:v>
                </c:pt>
                <c:pt idx="212">
                  <c:v>43917</c:v>
                </c:pt>
                <c:pt idx="213">
                  <c:v>43918</c:v>
                </c:pt>
                <c:pt idx="214">
                  <c:v>43918</c:v>
                </c:pt>
                <c:pt idx="215">
                  <c:v>43919</c:v>
                </c:pt>
                <c:pt idx="216">
                  <c:v>43919</c:v>
                </c:pt>
                <c:pt idx="217">
                  <c:v>43920</c:v>
                </c:pt>
                <c:pt idx="218">
                  <c:v>43920</c:v>
                </c:pt>
                <c:pt idx="219">
                  <c:v>43921</c:v>
                </c:pt>
                <c:pt idx="220">
                  <c:v>43921</c:v>
                </c:pt>
                <c:pt idx="221">
                  <c:v>43922</c:v>
                </c:pt>
                <c:pt idx="222">
                  <c:v>43922</c:v>
                </c:pt>
                <c:pt idx="223">
                  <c:v>43923</c:v>
                </c:pt>
                <c:pt idx="224">
                  <c:v>43923</c:v>
                </c:pt>
                <c:pt idx="225">
                  <c:v>43924</c:v>
                </c:pt>
                <c:pt idx="226">
                  <c:v>43924</c:v>
                </c:pt>
                <c:pt idx="227">
                  <c:v>43925</c:v>
                </c:pt>
                <c:pt idx="228">
                  <c:v>43925</c:v>
                </c:pt>
                <c:pt idx="229">
                  <c:v>43926</c:v>
                </c:pt>
                <c:pt idx="230">
                  <c:v>43926</c:v>
                </c:pt>
                <c:pt idx="231">
                  <c:v>43927</c:v>
                </c:pt>
                <c:pt idx="232">
                  <c:v>43927</c:v>
                </c:pt>
                <c:pt idx="233">
                  <c:v>43928</c:v>
                </c:pt>
                <c:pt idx="234">
                  <c:v>43928</c:v>
                </c:pt>
                <c:pt idx="235">
                  <c:v>43929</c:v>
                </c:pt>
                <c:pt idx="236">
                  <c:v>43929</c:v>
                </c:pt>
                <c:pt idx="237">
                  <c:v>43930</c:v>
                </c:pt>
                <c:pt idx="238">
                  <c:v>43930</c:v>
                </c:pt>
                <c:pt idx="239">
                  <c:v>43931</c:v>
                </c:pt>
                <c:pt idx="240">
                  <c:v>43931</c:v>
                </c:pt>
                <c:pt idx="241">
                  <c:v>43932</c:v>
                </c:pt>
                <c:pt idx="242">
                  <c:v>43932</c:v>
                </c:pt>
                <c:pt idx="243">
                  <c:v>43933</c:v>
                </c:pt>
                <c:pt idx="244">
                  <c:v>43933</c:v>
                </c:pt>
                <c:pt idx="245">
                  <c:v>43934</c:v>
                </c:pt>
                <c:pt idx="246">
                  <c:v>43934</c:v>
                </c:pt>
                <c:pt idx="247">
                  <c:v>43935</c:v>
                </c:pt>
                <c:pt idx="248">
                  <c:v>43935</c:v>
                </c:pt>
                <c:pt idx="249">
                  <c:v>43936</c:v>
                </c:pt>
                <c:pt idx="250">
                  <c:v>43936</c:v>
                </c:pt>
                <c:pt idx="251">
                  <c:v>43937</c:v>
                </c:pt>
                <c:pt idx="252">
                  <c:v>43937</c:v>
                </c:pt>
                <c:pt idx="253">
                  <c:v>43938</c:v>
                </c:pt>
                <c:pt idx="254">
                  <c:v>43938</c:v>
                </c:pt>
                <c:pt idx="255">
                  <c:v>43939</c:v>
                </c:pt>
                <c:pt idx="256">
                  <c:v>43939</c:v>
                </c:pt>
                <c:pt idx="257">
                  <c:v>43940</c:v>
                </c:pt>
                <c:pt idx="258">
                  <c:v>43940</c:v>
                </c:pt>
                <c:pt idx="259">
                  <c:v>43941</c:v>
                </c:pt>
                <c:pt idx="260">
                  <c:v>43941</c:v>
                </c:pt>
                <c:pt idx="261">
                  <c:v>43942</c:v>
                </c:pt>
                <c:pt idx="262">
                  <c:v>43942</c:v>
                </c:pt>
                <c:pt idx="263">
                  <c:v>43943</c:v>
                </c:pt>
                <c:pt idx="264">
                  <c:v>43943</c:v>
                </c:pt>
                <c:pt idx="265">
                  <c:v>43944</c:v>
                </c:pt>
                <c:pt idx="266">
                  <c:v>43944</c:v>
                </c:pt>
                <c:pt idx="267">
                  <c:v>43945</c:v>
                </c:pt>
                <c:pt idx="268">
                  <c:v>43945</c:v>
                </c:pt>
                <c:pt idx="269">
                  <c:v>43946</c:v>
                </c:pt>
                <c:pt idx="270">
                  <c:v>43946</c:v>
                </c:pt>
                <c:pt idx="271">
                  <c:v>43947</c:v>
                </c:pt>
                <c:pt idx="272">
                  <c:v>43947</c:v>
                </c:pt>
                <c:pt idx="273">
                  <c:v>43948</c:v>
                </c:pt>
                <c:pt idx="274">
                  <c:v>43948</c:v>
                </c:pt>
                <c:pt idx="275">
                  <c:v>43949</c:v>
                </c:pt>
                <c:pt idx="276">
                  <c:v>43949</c:v>
                </c:pt>
                <c:pt idx="277">
                  <c:v>43950</c:v>
                </c:pt>
                <c:pt idx="278">
                  <c:v>43950</c:v>
                </c:pt>
                <c:pt idx="279">
                  <c:v>43951</c:v>
                </c:pt>
                <c:pt idx="280">
                  <c:v>43951</c:v>
                </c:pt>
                <c:pt idx="281">
                  <c:v>43952</c:v>
                </c:pt>
                <c:pt idx="282">
                  <c:v>43952</c:v>
                </c:pt>
                <c:pt idx="283">
                  <c:v>43953</c:v>
                </c:pt>
                <c:pt idx="284">
                  <c:v>43953</c:v>
                </c:pt>
                <c:pt idx="285">
                  <c:v>43954</c:v>
                </c:pt>
                <c:pt idx="286">
                  <c:v>43954</c:v>
                </c:pt>
                <c:pt idx="287">
                  <c:v>43955</c:v>
                </c:pt>
                <c:pt idx="288">
                  <c:v>43955</c:v>
                </c:pt>
                <c:pt idx="289">
                  <c:v>43956</c:v>
                </c:pt>
                <c:pt idx="290">
                  <c:v>43956</c:v>
                </c:pt>
                <c:pt idx="291">
                  <c:v>43957</c:v>
                </c:pt>
                <c:pt idx="292">
                  <c:v>43957</c:v>
                </c:pt>
                <c:pt idx="293">
                  <c:v>43958</c:v>
                </c:pt>
                <c:pt idx="294">
                  <c:v>43958</c:v>
                </c:pt>
                <c:pt idx="295">
                  <c:v>43959</c:v>
                </c:pt>
                <c:pt idx="296">
                  <c:v>43959</c:v>
                </c:pt>
                <c:pt idx="297">
                  <c:v>43960</c:v>
                </c:pt>
                <c:pt idx="298">
                  <c:v>43960</c:v>
                </c:pt>
                <c:pt idx="299">
                  <c:v>43961</c:v>
                </c:pt>
                <c:pt idx="300">
                  <c:v>43961</c:v>
                </c:pt>
                <c:pt idx="301">
                  <c:v>43962</c:v>
                </c:pt>
                <c:pt idx="302">
                  <c:v>43962</c:v>
                </c:pt>
                <c:pt idx="303">
                  <c:v>43963</c:v>
                </c:pt>
                <c:pt idx="304">
                  <c:v>43963</c:v>
                </c:pt>
                <c:pt idx="305">
                  <c:v>43964</c:v>
                </c:pt>
                <c:pt idx="306">
                  <c:v>43964</c:v>
                </c:pt>
                <c:pt idx="307">
                  <c:v>43965</c:v>
                </c:pt>
                <c:pt idx="308">
                  <c:v>43965</c:v>
                </c:pt>
                <c:pt idx="309">
                  <c:v>43966</c:v>
                </c:pt>
                <c:pt idx="310">
                  <c:v>43966</c:v>
                </c:pt>
                <c:pt idx="311">
                  <c:v>43967</c:v>
                </c:pt>
                <c:pt idx="312">
                  <c:v>43967</c:v>
                </c:pt>
                <c:pt idx="313">
                  <c:v>43968</c:v>
                </c:pt>
                <c:pt idx="314">
                  <c:v>43968</c:v>
                </c:pt>
                <c:pt idx="315">
                  <c:v>43969</c:v>
                </c:pt>
                <c:pt idx="316">
                  <c:v>43969</c:v>
                </c:pt>
                <c:pt idx="317">
                  <c:v>43970</c:v>
                </c:pt>
                <c:pt idx="318">
                  <c:v>43970</c:v>
                </c:pt>
                <c:pt idx="319">
                  <c:v>43971</c:v>
                </c:pt>
                <c:pt idx="320">
                  <c:v>43971</c:v>
                </c:pt>
                <c:pt idx="321">
                  <c:v>43972</c:v>
                </c:pt>
                <c:pt idx="322">
                  <c:v>43972</c:v>
                </c:pt>
                <c:pt idx="323">
                  <c:v>43973</c:v>
                </c:pt>
                <c:pt idx="324">
                  <c:v>43973</c:v>
                </c:pt>
                <c:pt idx="325">
                  <c:v>43974</c:v>
                </c:pt>
                <c:pt idx="326">
                  <c:v>43974</c:v>
                </c:pt>
                <c:pt idx="327">
                  <c:v>43975</c:v>
                </c:pt>
                <c:pt idx="328">
                  <c:v>43975</c:v>
                </c:pt>
                <c:pt idx="329">
                  <c:v>43976</c:v>
                </c:pt>
                <c:pt idx="330">
                  <c:v>43976</c:v>
                </c:pt>
                <c:pt idx="331">
                  <c:v>43977</c:v>
                </c:pt>
                <c:pt idx="332">
                  <c:v>43977</c:v>
                </c:pt>
                <c:pt idx="333">
                  <c:v>43978</c:v>
                </c:pt>
                <c:pt idx="334">
                  <c:v>43978</c:v>
                </c:pt>
                <c:pt idx="335">
                  <c:v>43979</c:v>
                </c:pt>
                <c:pt idx="336">
                  <c:v>43979</c:v>
                </c:pt>
                <c:pt idx="337">
                  <c:v>43980</c:v>
                </c:pt>
                <c:pt idx="338">
                  <c:v>43980</c:v>
                </c:pt>
                <c:pt idx="339">
                  <c:v>43981</c:v>
                </c:pt>
                <c:pt idx="340">
                  <c:v>43981</c:v>
                </c:pt>
                <c:pt idx="341">
                  <c:v>43982</c:v>
                </c:pt>
                <c:pt idx="342">
                  <c:v>43982</c:v>
                </c:pt>
                <c:pt idx="343">
                  <c:v>43983</c:v>
                </c:pt>
                <c:pt idx="344">
                  <c:v>43983</c:v>
                </c:pt>
                <c:pt idx="345">
                  <c:v>43984</c:v>
                </c:pt>
                <c:pt idx="346">
                  <c:v>43984</c:v>
                </c:pt>
                <c:pt idx="347">
                  <c:v>43985</c:v>
                </c:pt>
                <c:pt idx="348">
                  <c:v>43985</c:v>
                </c:pt>
                <c:pt idx="349">
                  <c:v>43986</c:v>
                </c:pt>
                <c:pt idx="350">
                  <c:v>43986</c:v>
                </c:pt>
                <c:pt idx="351">
                  <c:v>43987</c:v>
                </c:pt>
                <c:pt idx="352">
                  <c:v>43987</c:v>
                </c:pt>
                <c:pt idx="353">
                  <c:v>43988</c:v>
                </c:pt>
                <c:pt idx="354">
                  <c:v>43988</c:v>
                </c:pt>
                <c:pt idx="355">
                  <c:v>43989</c:v>
                </c:pt>
                <c:pt idx="356">
                  <c:v>43989</c:v>
                </c:pt>
                <c:pt idx="357">
                  <c:v>43990</c:v>
                </c:pt>
                <c:pt idx="358">
                  <c:v>43990</c:v>
                </c:pt>
                <c:pt idx="359">
                  <c:v>43991</c:v>
                </c:pt>
                <c:pt idx="360">
                  <c:v>43991</c:v>
                </c:pt>
                <c:pt idx="361">
                  <c:v>43992</c:v>
                </c:pt>
                <c:pt idx="362">
                  <c:v>43992</c:v>
                </c:pt>
                <c:pt idx="363">
                  <c:v>43993</c:v>
                </c:pt>
                <c:pt idx="364">
                  <c:v>43993</c:v>
                </c:pt>
                <c:pt idx="365">
                  <c:v>43994</c:v>
                </c:pt>
                <c:pt idx="366">
                  <c:v>43994</c:v>
                </c:pt>
                <c:pt idx="367">
                  <c:v>43995</c:v>
                </c:pt>
                <c:pt idx="368">
                  <c:v>43995</c:v>
                </c:pt>
                <c:pt idx="369">
                  <c:v>43996</c:v>
                </c:pt>
                <c:pt idx="370">
                  <c:v>43996</c:v>
                </c:pt>
                <c:pt idx="371">
                  <c:v>43997</c:v>
                </c:pt>
                <c:pt idx="372">
                  <c:v>43997</c:v>
                </c:pt>
                <c:pt idx="373">
                  <c:v>43998</c:v>
                </c:pt>
                <c:pt idx="374">
                  <c:v>43998</c:v>
                </c:pt>
                <c:pt idx="375">
                  <c:v>43999</c:v>
                </c:pt>
                <c:pt idx="376">
                  <c:v>43999</c:v>
                </c:pt>
                <c:pt idx="377">
                  <c:v>44000</c:v>
                </c:pt>
                <c:pt idx="378">
                  <c:v>44000</c:v>
                </c:pt>
                <c:pt idx="379">
                  <c:v>44001</c:v>
                </c:pt>
                <c:pt idx="380">
                  <c:v>44001</c:v>
                </c:pt>
                <c:pt idx="381">
                  <c:v>44002</c:v>
                </c:pt>
                <c:pt idx="382">
                  <c:v>44002</c:v>
                </c:pt>
                <c:pt idx="383">
                  <c:v>44003</c:v>
                </c:pt>
                <c:pt idx="384">
                  <c:v>44003</c:v>
                </c:pt>
                <c:pt idx="385">
                  <c:v>44004</c:v>
                </c:pt>
                <c:pt idx="386">
                  <c:v>44004</c:v>
                </c:pt>
                <c:pt idx="387">
                  <c:v>44005</c:v>
                </c:pt>
                <c:pt idx="388">
                  <c:v>44005</c:v>
                </c:pt>
                <c:pt idx="389">
                  <c:v>44006</c:v>
                </c:pt>
                <c:pt idx="390">
                  <c:v>44006</c:v>
                </c:pt>
                <c:pt idx="391">
                  <c:v>44007</c:v>
                </c:pt>
                <c:pt idx="392">
                  <c:v>44007</c:v>
                </c:pt>
                <c:pt idx="393">
                  <c:v>44008</c:v>
                </c:pt>
                <c:pt idx="394">
                  <c:v>44008</c:v>
                </c:pt>
                <c:pt idx="395">
                  <c:v>44009</c:v>
                </c:pt>
                <c:pt idx="396">
                  <c:v>44009</c:v>
                </c:pt>
                <c:pt idx="397">
                  <c:v>44010</c:v>
                </c:pt>
                <c:pt idx="398">
                  <c:v>44010</c:v>
                </c:pt>
                <c:pt idx="399">
                  <c:v>44011</c:v>
                </c:pt>
                <c:pt idx="400">
                  <c:v>44011</c:v>
                </c:pt>
                <c:pt idx="401">
                  <c:v>44012</c:v>
                </c:pt>
                <c:pt idx="402">
                  <c:v>44012</c:v>
                </c:pt>
                <c:pt idx="403">
                  <c:v>44013</c:v>
                </c:pt>
                <c:pt idx="404">
                  <c:v>44013</c:v>
                </c:pt>
                <c:pt idx="405">
                  <c:v>44014</c:v>
                </c:pt>
                <c:pt idx="406">
                  <c:v>44014</c:v>
                </c:pt>
                <c:pt idx="407">
                  <c:v>44015</c:v>
                </c:pt>
                <c:pt idx="408">
                  <c:v>44015</c:v>
                </c:pt>
                <c:pt idx="409">
                  <c:v>44016</c:v>
                </c:pt>
                <c:pt idx="410">
                  <c:v>44016</c:v>
                </c:pt>
                <c:pt idx="411">
                  <c:v>44017</c:v>
                </c:pt>
                <c:pt idx="412">
                  <c:v>44017</c:v>
                </c:pt>
                <c:pt idx="413">
                  <c:v>44018</c:v>
                </c:pt>
                <c:pt idx="414">
                  <c:v>44018</c:v>
                </c:pt>
                <c:pt idx="415">
                  <c:v>44019</c:v>
                </c:pt>
                <c:pt idx="416">
                  <c:v>44019</c:v>
                </c:pt>
                <c:pt idx="417">
                  <c:v>44020</c:v>
                </c:pt>
                <c:pt idx="418">
                  <c:v>44020</c:v>
                </c:pt>
                <c:pt idx="419">
                  <c:v>44021</c:v>
                </c:pt>
                <c:pt idx="420">
                  <c:v>44021</c:v>
                </c:pt>
                <c:pt idx="421">
                  <c:v>44022</c:v>
                </c:pt>
                <c:pt idx="422">
                  <c:v>44022</c:v>
                </c:pt>
                <c:pt idx="423">
                  <c:v>44023</c:v>
                </c:pt>
                <c:pt idx="424">
                  <c:v>44023</c:v>
                </c:pt>
                <c:pt idx="425">
                  <c:v>44024</c:v>
                </c:pt>
                <c:pt idx="426">
                  <c:v>44024</c:v>
                </c:pt>
                <c:pt idx="427">
                  <c:v>44025</c:v>
                </c:pt>
                <c:pt idx="428">
                  <c:v>44025</c:v>
                </c:pt>
                <c:pt idx="429">
                  <c:v>44026</c:v>
                </c:pt>
                <c:pt idx="430">
                  <c:v>44026</c:v>
                </c:pt>
                <c:pt idx="431">
                  <c:v>44027</c:v>
                </c:pt>
                <c:pt idx="432">
                  <c:v>44027</c:v>
                </c:pt>
                <c:pt idx="433">
                  <c:v>44028</c:v>
                </c:pt>
                <c:pt idx="434">
                  <c:v>44028</c:v>
                </c:pt>
                <c:pt idx="435">
                  <c:v>44029</c:v>
                </c:pt>
                <c:pt idx="436">
                  <c:v>44029</c:v>
                </c:pt>
                <c:pt idx="437">
                  <c:v>44030</c:v>
                </c:pt>
                <c:pt idx="438">
                  <c:v>44030</c:v>
                </c:pt>
                <c:pt idx="439">
                  <c:v>44031</c:v>
                </c:pt>
                <c:pt idx="440">
                  <c:v>44031</c:v>
                </c:pt>
                <c:pt idx="441">
                  <c:v>44032</c:v>
                </c:pt>
                <c:pt idx="442">
                  <c:v>44032</c:v>
                </c:pt>
                <c:pt idx="443">
                  <c:v>44033</c:v>
                </c:pt>
                <c:pt idx="444">
                  <c:v>44033</c:v>
                </c:pt>
                <c:pt idx="445">
                  <c:v>44034</c:v>
                </c:pt>
                <c:pt idx="446">
                  <c:v>44034</c:v>
                </c:pt>
                <c:pt idx="447">
                  <c:v>44035</c:v>
                </c:pt>
                <c:pt idx="448">
                  <c:v>44035</c:v>
                </c:pt>
                <c:pt idx="449">
                  <c:v>44036</c:v>
                </c:pt>
                <c:pt idx="450">
                  <c:v>44036</c:v>
                </c:pt>
                <c:pt idx="451">
                  <c:v>44037</c:v>
                </c:pt>
                <c:pt idx="452">
                  <c:v>44037</c:v>
                </c:pt>
                <c:pt idx="453">
                  <c:v>44038</c:v>
                </c:pt>
                <c:pt idx="454">
                  <c:v>44038</c:v>
                </c:pt>
                <c:pt idx="455">
                  <c:v>44039</c:v>
                </c:pt>
                <c:pt idx="456">
                  <c:v>44039</c:v>
                </c:pt>
                <c:pt idx="457">
                  <c:v>44040</c:v>
                </c:pt>
                <c:pt idx="458">
                  <c:v>44040</c:v>
                </c:pt>
                <c:pt idx="459">
                  <c:v>44041</c:v>
                </c:pt>
                <c:pt idx="460">
                  <c:v>44041</c:v>
                </c:pt>
                <c:pt idx="461">
                  <c:v>44042</c:v>
                </c:pt>
                <c:pt idx="462">
                  <c:v>44042</c:v>
                </c:pt>
                <c:pt idx="463">
                  <c:v>44043</c:v>
                </c:pt>
                <c:pt idx="464">
                  <c:v>44043</c:v>
                </c:pt>
                <c:pt idx="465">
                  <c:v>44044</c:v>
                </c:pt>
                <c:pt idx="466">
                  <c:v>44044</c:v>
                </c:pt>
                <c:pt idx="467">
                  <c:v>44045</c:v>
                </c:pt>
                <c:pt idx="468">
                  <c:v>44045</c:v>
                </c:pt>
                <c:pt idx="469">
                  <c:v>44046</c:v>
                </c:pt>
                <c:pt idx="470">
                  <c:v>44046</c:v>
                </c:pt>
                <c:pt idx="471">
                  <c:v>44047</c:v>
                </c:pt>
                <c:pt idx="472">
                  <c:v>44047</c:v>
                </c:pt>
                <c:pt idx="473">
                  <c:v>44048</c:v>
                </c:pt>
                <c:pt idx="474">
                  <c:v>44048</c:v>
                </c:pt>
                <c:pt idx="475">
                  <c:v>44049</c:v>
                </c:pt>
                <c:pt idx="476">
                  <c:v>44049</c:v>
                </c:pt>
                <c:pt idx="477">
                  <c:v>44050</c:v>
                </c:pt>
                <c:pt idx="478">
                  <c:v>44050</c:v>
                </c:pt>
                <c:pt idx="479">
                  <c:v>44051</c:v>
                </c:pt>
                <c:pt idx="480">
                  <c:v>44051</c:v>
                </c:pt>
                <c:pt idx="481">
                  <c:v>44052</c:v>
                </c:pt>
                <c:pt idx="482">
                  <c:v>44052</c:v>
                </c:pt>
                <c:pt idx="483">
                  <c:v>44053</c:v>
                </c:pt>
                <c:pt idx="484">
                  <c:v>44053</c:v>
                </c:pt>
                <c:pt idx="485">
                  <c:v>44054</c:v>
                </c:pt>
                <c:pt idx="486">
                  <c:v>44054</c:v>
                </c:pt>
                <c:pt idx="487">
                  <c:v>44055</c:v>
                </c:pt>
                <c:pt idx="488">
                  <c:v>44055</c:v>
                </c:pt>
                <c:pt idx="489">
                  <c:v>44056</c:v>
                </c:pt>
                <c:pt idx="490">
                  <c:v>44056</c:v>
                </c:pt>
                <c:pt idx="491">
                  <c:v>44057</c:v>
                </c:pt>
                <c:pt idx="492">
                  <c:v>44057</c:v>
                </c:pt>
                <c:pt idx="493">
                  <c:v>44058</c:v>
                </c:pt>
                <c:pt idx="494">
                  <c:v>44058</c:v>
                </c:pt>
                <c:pt idx="495">
                  <c:v>44059</c:v>
                </c:pt>
                <c:pt idx="496">
                  <c:v>44059</c:v>
                </c:pt>
                <c:pt idx="497">
                  <c:v>44060</c:v>
                </c:pt>
                <c:pt idx="498">
                  <c:v>44060</c:v>
                </c:pt>
                <c:pt idx="499">
                  <c:v>44061</c:v>
                </c:pt>
                <c:pt idx="500">
                  <c:v>44061</c:v>
                </c:pt>
                <c:pt idx="501">
                  <c:v>44062</c:v>
                </c:pt>
                <c:pt idx="502">
                  <c:v>44062</c:v>
                </c:pt>
                <c:pt idx="503">
                  <c:v>44063</c:v>
                </c:pt>
                <c:pt idx="504">
                  <c:v>44063</c:v>
                </c:pt>
                <c:pt idx="505">
                  <c:v>44064</c:v>
                </c:pt>
                <c:pt idx="506">
                  <c:v>44064</c:v>
                </c:pt>
                <c:pt idx="507">
                  <c:v>44065</c:v>
                </c:pt>
                <c:pt idx="508">
                  <c:v>44065</c:v>
                </c:pt>
                <c:pt idx="509">
                  <c:v>44066</c:v>
                </c:pt>
                <c:pt idx="510">
                  <c:v>44066</c:v>
                </c:pt>
                <c:pt idx="511">
                  <c:v>44067</c:v>
                </c:pt>
                <c:pt idx="512">
                  <c:v>44067</c:v>
                </c:pt>
                <c:pt idx="513">
                  <c:v>44068</c:v>
                </c:pt>
                <c:pt idx="514">
                  <c:v>44068</c:v>
                </c:pt>
                <c:pt idx="515">
                  <c:v>44069</c:v>
                </c:pt>
                <c:pt idx="516">
                  <c:v>44069</c:v>
                </c:pt>
                <c:pt idx="517">
                  <c:v>44070</c:v>
                </c:pt>
                <c:pt idx="518">
                  <c:v>44070</c:v>
                </c:pt>
                <c:pt idx="519">
                  <c:v>44071</c:v>
                </c:pt>
                <c:pt idx="520">
                  <c:v>44071</c:v>
                </c:pt>
                <c:pt idx="521">
                  <c:v>44072</c:v>
                </c:pt>
                <c:pt idx="522">
                  <c:v>44072</c:v>
                </c:pt>
                <c:pt idx="523">
                  <c:v>44073</c:v>
                </c:pt>
                <c:pt idx="524">
                  <c:v>44073</c:v>
                </c:pt>
                <c:pt idx="525">
                  <c:v>44074</c:v>
                </c:pt>
                <c:pt idx="526">
                  <c:v>44074</c:v>
                </c:pt>
                <c:pt idx="527">
                  <c:v>44075</c:v>
                </c:pt>
                <c:pt idx="528">
                  <c:v>44075</c:v>
                </c:pt>
                <c:pt idx="529">
                  <c:v>44076</c:v>
                </c:pt>
                <c:pt idx="530">
                  <c:v>44076</c:v>
                </c:pt>
                <c:pt idx="531">
                  <c:v>44077</c:v>
                </c:pt>
                <c:pt idx="532">
                  <c:v>44077</c:v>
                </c:pt>
                <c:pt idx="533">
                  <c:v>44078</c:v>
                </c:pt>
                <c:pt idx="534">
                  <c:v>44078</c:v>
                </c:pt>
                <c:pt idx="535">
                  <c:v>44079</c:v>
                </c:pt>
                <c:pt idx="536">
                  <c:v>44079</c:v>
                </c:pt>
                <c:pt idx="537">
                  <c:v>44080</c:v>
                </c:pt>
                <c:pt idx="538">
                  <c:v>44080</c:v>
                </c:pt>
                <c:pt idx="539">
                  <c:v>44081</c:v>
                </c:pt>
                <c:pt idx="540">
                  <c:v>44081</c:v>
                </c:pt>
                <c:pt idx="541">
                  <c:v>44082</c:v>
                </c:pt>
                <c:pt idx="542">
                  <c:v>44082</c:v>
                </c:pt>
                <c:pt idx="543">
                  <c:v>44083</c:v>
                </c:pt>
                <c:pt idx="544">
                  <c:v>44083</c:v>
                </c:pt>
                <c:pt idx="545">
                  <c:v>44084</c:v>
                </c:pt>
                <c:pt idx="546">
                  <c:v>44084</c:v>
                </c:pt>
                <c:pt idx="547">
                  <c:v>44085</c:v>
                </c:pt>
                <c:pt idx="548">
                  <c:v>44085</c:v>
                </c:pt>
                <c:pt idx="549">
                  <c:v>44086</c:v>
                </c:pt>
                <c:pt idx="550">
                  <c:v>44086</c:v>
                </c:pt>
                <c:pt idx="551">
                  <c:v>44087</c:v>
                </c:pt>
                <c:pt idx="552">
                  <c:v>44087</c:v>
                </c:pt>
                <c:pt idx="553">
                  <c:v>44088</c:v>
                </c:pt>
                <c:pt idx="554">
                  <c:v>44088</c:v>
                </c:pt>
                <c:pt idx="555">
                  <c:v>44089</c:v>
                </c:pt>
                <c:pt idx="556">
                  <c:v>44089</c:v>
                </c:pt>
                <c:pt idx="557">
                  <c:v>44090</c:v>
                </c:pt>
                <c:pt idx="558">
                  <c:v>44090</c:v>
                </c:pt>
                <c:pt idx="559">
                  <c:v>44091</c:v>
                </c:pt>
                <c:pt idx="560">
                  <c:v>44091</c:v>
                </c:pt>
                <c:pt idx="561">
                  <c:v>44092</c:v>
                </c:pt>
                <c:pt idx="562">
                  <c:v>44092</c:v>
                </c:pt>
                <c:pt idx="563">
                  <c:v>44093</c:v>
                </c:pt>
                <c:pt idx="564">
                  <c:v>44093</c:v>
                </c:pt>
                <c:pt idx="565">
                  <c:v>44094</c:v>
                </c:pt>
                <c:pt idx="566">
                  <c:v>44094</c:v>
                </c:pt>
                <c:pt idx="567">
                  <c:v>44095</c:v>
                </c:pt>
                <c:pt idx="568">
                  <c:v>44095</c:v>
                </c:pt>
                <c:pt idx="569">
                  <c:v>44096</c:v>
                </c:pt>
                <c:pt idx="570">
                  <c:v>44096</c:v>
                </c:pt>
                <c:pt idx="571">
                  <c:v>44097</c:v>
                </c:pt>
                <c:pt idx="572">
                  <c:v>44097</c:v>
                </c:pt>
                <c:pt idx="573">
                  <c:v>44098</c:v>
                </c:pt>
                <c:pt idx="574">
                  <c:v>44098</c:v>
                </c:pt>
                <c:pt idx="575">
                  <c:v>44099</c:v>
                </c:pt>
                <c:pt idx="576">
                  <c:v>44099</c:v>
                </c:pt>
                <c:pt idx="577">
                  <c:v>44100</c:v>
                </c:pt>
                <c:pt idx="578">
                  <c:v>44100</c:v>
                </c:pt>
                <c:pt idx="579">
                  <c:v>44101</c:v>
                </c:pt>
                <c:pt idx="580">
                  <c:v>44101</c:v>
                </c:pt>
                <c:pt idx="581">
                  <c:v>44102</c:v>
                </c:pt>
                <c:pt idx="582">
                  <c:v>44102</c:v>
                </c:pt>
                <c:pt idx="583">
                  <c:v>44103</c:v>
                </c:pt>
                <c:pt idx="584">
                  <c:v>44103</c:v>
                </c:pt>
                <c:pt idx="585">
                  <c:v>44104</c:v>
                </c:pt>
                <c:pt idx="586">
                  <c:v>44104</c:v>
                </c:pt>
                <c:pt idx="587">
                  <c:v>44105</c:v>
                </c:pt>
                <c:pt idx="588">
                  <c:v>44105</c:v>
                </c:pt>
                <c:pt idx="589">
                  <c:v>44106</c:v>
                </c:pt>
                <c:pt idx="590">
                  <c:v>44106</c:v>
                </c:pt>
                <c:pt idx="591">
                  <c:v>44107</c:v>
                </c:pt>
                <c:pt idx="592">
                  <c:v>44107</c:v>
                </c:pt>
                <c:pt idx="593">
                  <c:v>44108</c:v>
                </c:pt>
                <c:pt idx="594">
                  <c:v>44108</c:v>
                </c:pt>
                <c:pt idx="595">
                  <c:v>44109</c:v>
                </c:pt>
                <c:pt idx="596">
                  <c:v>44109</c:v>
                </c:pt>
                <c:pt idx="597">
                  <c:v>44110</c:v>
                </c:pt>
                <c:pt idx="598">
                  <c:v>44110</c:v>
                </c:pt>
                <c:pt idx="599">
                  <c:v>44111</c:v>
                </c:pt>
                <c:pt idx="600">
                  <c:v>44111</c:v>
                </c:pt>
                <c:pt idx="601">
                  <c:v>44112</c:v>
                </c:pt>
                <c:pt idx="602">
                  <c:v>44112</c:v>
                </c:pt>
                <c:pt idx="603">
                  <c:v>44113</c:v>
                </c:pt>
                <c:pt idx="604">
                  <c:v>44113</c:v>
                </c:pt>
                <c:pt idx="605">
                  <c:v>44114</c:v>
                </c:pt>
                <c:pt idx="606">
                  <c:v>44114</c:v>
                </c:pt>
                <c:pt idx="607">
                  <c:v>44115</c:v>
                </c:pt>
                <c:pt idx="608">
                  <c:v>44115</c:v>
                </c:pt>
                <c:pt idx="609">
                  <c:v>44116</c:v>
                </c:pt>
                <c:pt idx="610">
                  <c:v>44116</c:v>
                </c:pt>
                <c:pt idx="611">
                  <c:v>44117</c:v>
                </c:pt>
                <c:pt idx="612">
                  <c:v>44117</c:v>
                </c:pt>
                <c:pt idx="613">
                  <c:v>44118</c:v>
                </c:pt>
                <c:pt idx="614">
                  <c:v>44118</c:v>
                </c:pt>
                <c:pt idx="615">
                  <c:v>44119</c:v>
                </c:pt>
                <c:pt idx="616">
                  <c:v>44119</c:v>
                </c:pt>
                <c:pt idx="617">
                  <c:v>44120</c:v>
                </c:pt>
                <c:pt idx="618">
                  <c:v>44120</c:v>
                </c:pt>
                <c:pt idx="619">
                  <c:v>44121</c:v>
                </c:pt>
                <c:pt idx="620">
                  <c:v>44121</c:v>
                </c:pt>
                <c:pt idx="621">
                  <c:v>44122</c:v>
                </c:pt>
                <c:pt idx="622">
                  <c:v>44122</c:v>
                </c:pt>
                <c:pt idx="623">
                  <c:v>44123</c:v>
                </c:pt>
                <c:pt idx="624">
                  <c:v>44123</c:v>
                </c:pt>
                <c:pt idx="625">
                  <c:v>44124</c:v>
                </c:pt>
                <c:pt idx="626">
                  <c:v>44124</c:v>
                </c:pt>
                <c:pt idx="627">
                  <c:v>44125</c:v>
                </c:pt>
                <c:pt idx="628">
                  <c:v>44125</c:v>
                </c:pt>
                <c:pt idx="629">
                  <c:v>44126</c:v>
                </c:pt>
                <c:pt idx="630">
                  <c:v>44126</c:v>
                </c:pt>
                <c:pt idx="631">
                  <c:v>44127</c:v>
                </c:pt>
                <c:pt idx="632">
                  <c:v>44127</c:v>
                </c:pt>
                <c:pt idx="633">
                  <c:v>44128</c:v>
                </c:pt>
                <c:pt idx="634">
                  <c:v>44128</c:v>
                </c:pt>
                <c:pt idx="635">
                  <c:v>44129</c:v>
                </c:pt>
                <c:pt idx="636">
                  <c:v>44129</c:v>
                </c:pt>
                <c:pt idx="637">
                  <c:v>44130</c:v>
                </c:pt>
                <c:pt idx="638">
                  <c:v>44130</c:v>
                </c:pt>
                <c:pt idx="639">
                  <c:v>44131</c:v>
                </c:pt>
                <c:pt idx="640">
                  <c:v>44131</c:v>
                </c:pt>
                <c:pt idx="641">
                  <c:v>44132</c:v>
                </c:pt>
                <c:pt idx="642">
                  <c:v>44132</c:v>
                </c:pt>
                <c:pt idx="643">
                  <c:v>44133</c:v>
                </c:pt>
                <c:pt idx="644">
                  <c:v>44133</c:v>
                </c:pt>
                <c:pt idx="645">
                  <c:v>44134</c:v>
                </c:pt>
                <c:pt idx="646">
                  <c:v>44134</c:v>
                </c:pt>
                <c:pt idx="647">
                  <c:v>44135</c:v>
                </c:pt>
                <c:pt idx="648">
                  <c:v>44135</c:v>
                </c:pt>
                <c:pt idx="649">
                  <c:v>44136</c:v>
                </c:pt>
                <c:pt idx="650">
                  <c:v>44136</c:v>
                </c:pt>
                <c:pt idx="651">
                  <c:v>44137</c:v>
                </c:pt>
                <c:pt idx="652">
                  <c:v>44137</c:v>
                </c:pt>
                <c:pt idx="653">
                  <c:v>44138</c:v>
                </c:pt>
                <c:pt idx="654">
                  <c:v>44138</c:v>
                </c:pt>
                <c:pt idx="655">
                  <c:v>44139</c:v>
                </c:pt>
                <c:pt idx="656">
                  <c:v>44139</c:v>
                </c:pt>
                <c:pt idx="657">
                  <c:v>44140</c:v>
                </c:pt>
                <c:pt idx="658">
                  <c:v>44140</c:v>
                </c:pt>
                <c:pt idx="659">
                  <c:v>44141</c:v>
                </c:pt>
                <c:pt idx="660">
                  <c:v>44141</c:v>
                </c:pt>
                <c:pt idx="661">
                  <c:v>44142</c:v>
                </c:pt>
                <c:pt idx="662">
                  <c:v>44142</c:v>
                </c:pt>
                <c:pt idx="663">
                  <c:v>44143</c:v>
                </c:pt>
                <c:pt idx="664">
                  <c:v>44143</c:v>
                </c:pt>
                <c:pt idx="665">
                  <c:v>44144</c:v>
                </c:pt>
                <c:pt idx="666">
                  <c:v>44144</c:v>
                </c:pt>
                <c:pt idx="667">
                  <c:v>44145</c:v>
                </c:pt>
                <c:pt idx="668">
                  <c:v>44145</c:v>
                </c:pt>
                <c:pt idx="669">
                  <c:v>44146</c:v>
                </c:pt>
                <c:pt idx="670">
                  <c:v>44146</c:v>
                </c:pt>
                <c:pt idx="671">
                  <c:v>44147</c:v>
                </c:pt>
                <c:pt idx="672">
                  <c:v>44147</c:v>
                </c:pt>
                <c:pt idx="673">
                  <c:v>44148</c:v>
                </c:pt>
                <c:pt idx="674">
                  <c:v>44148</c:v>
                </c:pt>
                <c:pt idx="675">
                  <c:v>44149</c:v>
                </c:pt>
                <c:pt idx="676">
                  <c:v>44149</c:v>
                </c:pt>
                <c:pt idx="677">
                  <c:v>44150</c:v>
                </c:pt>
                <c:pt idx="678">
                  <c:v>44150</c:v>
                </c:pt>
                <c:pt idx="679">
                  <c:v>44151</c:v>
                </c:pt>
                <c:pt idx="680">
                  <c:v>44151</c:v>
                </c:pt>
                <c:pt idx="681">
                  <c:v>44152</c:v>
                </c:pt>
                <c:pt idx="682">
                  <c:v>44152</c:v>
                </c:pt>
                <c:pt idx="683">
                  <c:v>44153</c:v>
                </c:pt>
                <c:pt idx="684">
                  <c:v>44153</c:v>
                </c:pt>
                <c:pt idx="685">
                  <c:v>44154</c:v>
                </c:pt>
                <c:pt idx="686">
                  <c:v>44154</c:v>
                </c:pt>
                <c:pt idx="687">
                  <c:v>44155</c:v>
                </c:pt>
                <c:pt idx="688">
                  <c:v>44155</c:v>
                </c:pt>
                <c:pt idx="689">
                  <c:v>44156</c:v>
                </c:pt>
                <c:pt idx="690">
                  <c:v>44156</c:v>
                </c:pt>
                <c:pt idx="691">
                  <c:v>44157</c:v>
                </c:pt>
                <c:pt idx="692">
                  <c:v>44157</c:v>
                </c:pt>
                <c:pt idx="693">
                  <c:v>44158</c:v>
                </c:pt>
                <c:pt idx="694">
                  <c:v>44158</c:v>
                </c:pt>
                <c:pt idx="695">
                  <c:v>44159</c:v>
                </c:pt>
                <c:pt idx="696">
                  <c:v>44159</c:v>
                </c:pt>
                <c:pt idx="697">
                  <c:v>44160</c:v>
                </c:pt>
                <c:pt idx="698">
                  <c:v>44160</c:v>
                </c:pt>
                <c:pt idx="699">
                  <c:v>44161</c:v>
                </c:pt>
                <c:pt idx="700">
                  <c:v>44161</c:v>
                </c:pt>
                <c:pt idx="701">
                  <c:v>44162</c:v>
                </c:pt>
                <c:pt idx="702">
                  <c:v>44162</c:v>
                </c:pt>
                <c:pt idx="703">
                  <c:v>44163</c:v>
                </c:pt>
                <c:pt idx="704">
                  <c:v>44163</c:v>
                </c:pt>
                <c:pt idx="705">
                  <c:v>44164</c:v>
                </c:pt>
                <c:pt idx="706">
                  <c:v>44164</c:v>
                </c:pt>
                <c:pt idx="707">
                  <c:v>44165</c:v>
                </c:pt>
                <c:pt idx="708">
                  <c:v>44165</c:v>
                </c:pt>
                <c:pt idx="709">
                  <c:v>44166</c:v>
                </c:pt>
                <c:pt idx="710">
                  <c:v>44166</c:v>
                </c:pt>
                <c:pt idx="711">
                  <c:v>44167</c:v>
                </c:pt>
                <c:pt idx="712">
                  <c:v>44167</c:v>
                </c:pt>
                <c:pt idx="713">
                  <c:v>44168</c:v>
                </c:pt>
                <c:pt idx="714">
                  <c:v>44168</c:v>
                </c:pt>
                <c:pt idx="715">
                  <c:v>44169</c:v>
                </c:pt>
                <c:pt idx="716">
                  <c:v>44169</c:v>
                </c:pt>
                <c:pt idx="717">
                  <c:v>44170</c:v>
                </c:pt>
                <c:pt idx="718">
                  <c:v>44170</c:v>
                </c:pt>
                <c:pt idx="719">
                  <c:v>44171</c:v>
                </c:pt>
                <c:pt idx="720">
                  <c:v>44171</c:v>
                </c:pt>
                <c:pt idx="721">
                  <c:v>44172</c:v>
                </c:pt>
                <c:pt idx="722">
                  <c:v>44172</c:v>
                </c:pt>
                <c:pt idx="723">
                  <c:v>44173</c:v>
                </c:pt>
                <c:pt idx="724">
                  <c:v>44173</c:v>
                </c:pt>
                <c:pt idx="725">
                  <c:v>44174</c:v>
                </c:pt>
                <c:pt idx="726">
                  <c:v>44174</c:v>
                </c:pt>
                <c:pt idx="727">
                  <c:v>44175</c:v>
                </c:pt>
                <c:pt idx="728">
                  <c:v>44175</c:v>
                </c:pt>
                <c:pt idx="729">
                  <c:v>44176</c:v>
                </c:pt>
                <c:pt idx="730">
                  <c:v>44176</c:v>
                </c:pt>
                <c:pt idx="731">
                  <c:v>44177</c:v>
                </c:pt>
                <c:pt idx="732">
                  <c:v>44177</c:v>
                </c:pt>
                <c:pt idx="733">
                  <c:v>44178</c:v>
                </c:pt>
                <c:pt idx="734">
                  <c:v>44178</c:v>
                </c:pt>
                <c:pt idx="735">
                  <c:v>44179</c:v>
                </c:pt>
                <c:pt idx="736">
                  <c:v>44179</c:v>
                </c:pt>
                <c:pt idx="737">
                  <c:v>44180</c:v>
                </c:pt>
                <c:pt idx="738">
                  <c:v>44180</c:v>
                </c:pt>
                <c:pt idx="739">
                  <c:v>44181</c:v>
                </c:pt>
                <c:pt idx="740">
                  <c:v>44181</c:v>
                </c:pt>
                <c:pt idx="741">
                  <c:v>44182</c:v>
                </c:pt>
                <c:pt idx="742">
                  <c:v>44182</c:v>
                </c:pt>
                <c:pt idx="743">
                  <c:v>44183</c:v>
                </c:pt>
                <c:pt idx="744">
                  <c:v>44183</c:v>
                </c:pt>
                <c:pt idx="745">
                  <c:v>44184</c:v>
                </c:pt>
                <c:pt idx="746">
                  <c:v>44184</c:v>
                </c:pt>
                <c:pt idx="747">
                  <c:v>44185</c:v>
                </c:pt>
                <c:pt idx="748">
                  <c:v>44185</c:v>
                </c:pt>
                <c:pt idx="749">
                  <c:v>44186</c:v>
                </c:pt>
                <c:pt idx="750">
                  <c:v>44186</c:v>
                </c:pt>
                <c:pt idx="751">
                  <c:v>44187</c:v>
                </c:pt>
                <c:pt idx="752">
                  <c:v>44187</c:v>
                </c:pt>
                <c:pt idx="753">
                  <c:v>44188</c:v>
                </c:pt>
                <c:pt idx="754">
                  <c:v>44188</c:v>
                </c:pt>
                <c:pt idx="755">
                  <c:v>44189</c:v>
                </c:pt>
                <c:pt idx="756">
                  <c:v>44189</c:v>
                </c:pt>
                <c:pt idx="757">
                  <c:v>44190</c:v>
                </c:pt>
                <c:pt idx="758">
                  <c:v>44190</c:v>
                </c:pt>
                <c:pt idx="759">
                  <c:v>44191</c:v>
                </c:pt>
                <c:pt idx="760">
                  <c:v>44191</c:v>
                </c:pt>
                <c:pt idx="761">
                  <c:v>44192</c:v>
                </c:pt>
                <c:pt idx="762">
                  <c:v>44192</c:v>
                </c:pt>
                <c:pt idx="763">
                  <c:v>44193</c:v>
                </c:pt>
                <c:pt idx="764">
                  <c:v>44193</c:v>
                </c:pt>
              </c:numCache>
            </c:numRef>
          </c:xVal>
          <c:yVal>
            <c:numRef>
              <c:f>CalcThroughput!$C$2:$C$768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456</c:v>
                </c:pt>
                <c:pt idx="3">
                  <c:v>456</c:v>
                </c:pt>
                <c:pt idx="4">
                  <c:v>1963</c:v>
                </c:pt>
                <c:pt idx="5">
                  <c:v>1963</c:v>
                </c:pt>
                <c:pt idx="6">
                  <c:v>1963</c:v>
                </c:pt>
                <c:pt idx="7">
                  <c:v>1963</c:v>
                </c:pt>
                <c:pt idx="8">
                  <c:v>1963</c:v>
                </c:pt>
                <c:pt idx="9">
                  <c:v>1963</c:v>
                </c:pt>
                <c:pt idx="10">
                  <c:v>1963</c:v>
                </c:pt>
                <c:pt idx="11">
                  <c:v>1963</c:v>
                </c:pt>
                <c:pt idx="12">
                  <c:v>1963</c:v>
                </c:pt>
                <c:pt idx="13">
                  <c:v>1963</c:v>
                </c:pt>
                <c:pt idx="14">
                  <c:v>1963</c:v>
                </c:pt>
                <c:pt idx="15">
                  <c:v>1963</c:v>
                </c:pt>
                <c:pt idx="16">
                  <c:v>4349</c:v>
                </c:pt>
                <c:pt idx="17">
                  <c:v>4349</c:v>
                </c:pt>
                <c:pt idx="18">
                  <c:v>4349</c:v>
                </c:pt>
                <c:pt idx="19">
                  <c:v>4349</c:v>
                </c:pt>
                <c:pt idx="20">
                  <c:v>5103</c:v>
                </c:pt>
                <c:pt idx="21">
                  <c:v>5103</c:v>
                </c:pt>
                <c:pt idx="22">
                  <c:v>5103</c:v>
                </c:pt>
                <c:pt idx="23">
                  <c:v>5103</c:v>
                </c:pt>
                <c:pt idx="24">
                  <c:v>5103</c:v>
                </c:pt>
                <c:pt idx="25">
                  <c:v>5103</c:v>
                </c:pt>
                <c:pt idx="26">
                  <c:v>5103</c:v>
                </c:pt>
                <c:pt idx="27">
                  <c:v>5103</c:v>
                </c:pt>
                <c:pt idx="28">
                  <c:v>5103</c:v>
                </c:pt>
                <c:pt idx="29">
                  <c:v>5103</c:v>
                </c:pt>
                <c:pt idx="30">
                  <c:v>5901</c:v>
                </c:pt>
                <c:pt idx="31">
                  <c:v>5901</c:v>
                </c:pt>
                <c:pt idx="32">
                  <c:v>5901</c:v>
                </c:pt>
                <c:pt idx="33">
                  <c:v>5901</c:v>
                </c:pt>
                <c:pt idx="34">
                  <c:v>5901</c:v>
                </c:pt>
                <c:pt idx="35">
                  <c:v>5901</c:v>
                </c:pt>
                <c:pt idx="36">
                  <c:v>5901</c:v>
                </c:pt>
                <c:pt idx="37">
                  <c:v>5901</c:v>
                </c:pt>
                <c:pt idx="38">
                  <c:v>5901</c:v>
                </c:pt>
                <c:pt idx="39">
                  <c:v>5901</c:v>
                </c:pt>
                <c:pt idx="40">
                  <c:v>6748</c:v>
                </c:pt>
                <c:pt idx="41">
                  <c:v>6748</c:v>
                </c:pt>
                <c:pt idx="42">
                  <c:v>6748</c:v>
                </c:pt>
                <c:pt idx="43">
                  <c:v>6748</c:v>
                </c:pt>
                <c:pt idx="44">
                  <c:v>6748</c:v>
                </c:pt>
                <c:pt idx="45">
                  <c:v>6748</c:v>
                </c:pt>
                <c:pt idx="46">
                  <c:v>6748</c:v>
                </c:pt>
                <c:pt idx="47">
                  <c:v>6748</c:v>
                </c:pt>
                <c:pt idx="48">
                  <c:v>6748</c:v>
                </c:pt>
                <c:pt idx="49">
                  <c:v>6748</c:v>
                </c:pt>
                <c:pt idx="50">
                  <c:v>6748</c:v>
                </c:pt>
                <c:pt idx="51">
                  <c:v>6748</c:v>
                </c:pt>
                <c:pt idx="52">
                  <c:v>7601</c:v>
                </c:pt>
                <c:pt idx="53">
                  <c:v>7601</c:v>
                </c:pt>
                <c:pt idx="54">
                  <c:v>7601</c:v>
                </c:pt>
                <c:pt idx="55">
                  <c:v>7601</c:v>
                </c:pt>
                <c:pt idx="56">
                  <c:v>7601</c:v>
                </c:pt>
                <c:pt idx="57">
                  <c:v>7601</c:v>
                </c:pt>
                <c:pt idx="58">
                  <c:v>8221</c:v>
                </c:pt>
                <c:pt idx="59">
                  <c:v>8221</c:v>
                </c:pt>
                <c:pt idx="60">
                  <c:v>8221</c:v>
                </c:pt>
                <c:pt idx="61">
                  <c:v>8221</c:v>
                </c:pt>
                <c:pt idx="62">
                  <c:v>8221</c:v>
                </c:pt>
                <c:pt idx="63">
                  <c:v>8221</c:v>
                </c:pt>
                <c:pt idx="64">
                  <c:v>9101</c:v>
                </c:pt>
                <c:pt idx="65">
                  <c:v>9101</c:v>
                </c:pt>
                <c:pt idx="66">
                  <c:v>9101</c:v>
                </c:pt>
                <c:pt idx="67">
                  <c:v>9101</c:v>
                </c:pt>
                <c:pt idx="68">
                  <c:v>9779</c:v>
                </c:pt>
                <c:pt idx="69">
                  <c:v>9779</c:v>
                </c:pt>
                <c:pt idx="70">
                  <c:v>9779</c:v>
                </c:pt>
                <c:pt idx="71">
                  <c:v>9779</c:v>
                </c:pt>
                <c:pt idx="72">
                  <c:v>9779</c:v>
                </c:pt>
                <c:pt idx="73">
                  <c:v>9779</c:v>
                </c:pt>
                <c:pt idx="74">
                  <c:v>9779</c:v>
                </c:pt>
                <c:pt idx="75">
                  <c:v>9779</c:v>
                </c:pt>
                <c:pt idx="76">
                  <c:v>9779</c:v>
                </c:pt>
                <c:pt idx="77">
                  <c:v>9779</c:v>
                </c:pt>
                <c:pt idx="78">
                  <c:v>10665</c:v>
                </c:pt>
                <c:pt idx="79">
                  <c:v>10665</c:v>
                </c:pt>
                <c:pt idx="80">
                  <c:v>10665</c:v>
                </c:pt>
                <c:pt idx="81">
                  <c:v>10665</c:v>
                </c:pt>
                <c:pt idx="82">
                  <c:v>10665</c:v>
                </c:pt>
                <c:pt idx="83">
                  <c:v>10665</c:v>
                </c:pt>
                <c:pt idx="84">
                  <c:v>10665</c:v>
                </c:pt>
                <c:pt idx="85">
                  <c:v>10665</c:v>
                </c:pt>
                <c:pt idx="86">
                  <c:v>10665</c:v>
                </c:pt>
                <c:pt idx="87">
                  <c:v>10665</c:v>
                </c:pt>
                <c:pt idx="88">
                  <c:v>11271</c:v>
                </c:pt>
                <c:pt idx="89">
                  <c:v>11271</c:v>
                </c:pt>
                <c:pt idx="90">
                  <c:v>12025</c:v>
                </c:pt>
                <c:pt idx="91">
                  <c:v>12025</c:v>
                </c:pt>
                <c:pt idx="92">
                  <c:v>12916</c:v>
                </c:pt>
                <c:pt idx="93">
                  <c:v>12916</c:v>
                </c:pt>
                <c:pt idx="94">
                  <c:v>12916</c:v>
                </c:pt>
                <c:pt idx="95">
                  <c:v>12916</c:v>
                </c:pt>
                <c:pt idx="96">
                  <c:v>12916</c:v>
                </c:pt>
                <c:pt idx="97">
                  <c:v>12916</c:v>
                </c:pt>
                <c:pt idx="98">
                  <c:v>12916</c:v>
                </c:pt>
                <c:pt idx="99">
                  <c:v>12916</c:v>
                </c:pt>
                <c:pt idx="100">
                  <c:v>12916</c:v>
                </c:pt>
                <c:pt idx="101">
                  <c:v>12916</c:v>
                </c:pt>
                <c:pt idx="102">
                  <c:v>12916</c:v>
                </c:pt>
                <c:pt idx="103">
                  <c:v>12916</c:v>
                </c:pt>
                <c:pt idx="104">
                  <c:v>12916</c:v>
                </c:pt>
                <c:pt idx="105">
                  <c:v>12916</c:v>
                </c:pt>
                <c:pt idx="106">
                  <c:v>13796</c:v>
                </c:pt>
                <c:pt idx="107">
                  <c:v>13796</c:v>
                </c:pt>
                <c:pt idx="108">
                  <c:v>14492</c:v>
                </c:pt>
                <c:pt idx="109">
                  <c:v>14492</c:v>
                </c:pt>
                <c:pt idx="110">
                  <c:v>14492</c:v>
                </c:pt>
                <c:pt idx="111">
                  <c:v>14492</c:v>
                </c:pt>
                <c:pt idx="112">
                  <c:v>14492</c:v>
                </c:pt>
                <c:pt idx="113">
                  <c:v>14492</c:v>
                </c:pt>
                <c:pt idx="114">
                  <c:v>14492</c:v>
                </c:pt>
                <c:pt idx="115">
                  <c:v>14492</c:v>
                </c:pt>
                <c:pt idx="116">
                  <c:v>14492</c:v>
                </c:pt>
                <c:pt idx="117">
                  <c:v>14492</c:v>
                </c:pt>
                <c:pt idx="118">
                  <c:v>14492</c:v>
                </c:pt>
                <c:pt idx="119">
                  <c:v>14492</c:v>
                </c:pt>
                <c:pt idx="120">
                  <c:v>15378</c:v>
                </c:pt>
                <c:pt idx="121">
                  <c:v>15378</c:v>
                </c:pt>
                <c:pt idx="122">
                  <c:v>15378</c:v>
                </c:pt>
                <c:pt idx="123">
                  <c:v>15378</c:v>
                </c:pt>
                <c:pt idx="124">
                  <c:v>15378</c:v>
                </c:pt>
                <c:pt idx="125">
                  <c:v>15378</c:v>
                </c:pt>
                <c:pt idx="126">
                  <c:v>15378</c:v>
                </c:pt>
                <c:pt idx="127">
                  <c:v>15378</c:v>
                </c:pt>
                <c:pt idx="128">
                  <c:v>15378</c:v>
                </c:pt>
                <c:pt idx="129">
                  <c:v>15378</c:v>
                </c:pt>
                <c:pt idx="130">
                  <c:v>16146</c:v>
                </c:pt>
                <c:pt idx="131">
                  <c:v>16146</c:v>
                </c:pt>
                <c:pt idx="132">
                  <c:v>17059</c:v>
                </c:pt>
                <c:pt idx="133">
                  <c:v>17059</c:v>
                </c:pt>
                <c:pt idx="134">
                  <c:v>17059</c:v>
                </c:pt>
                <c:pt idx="135">
                  <c:v>17059</c:v>
                </c:pt>
                <c:pt idx="136">
                  <c:v>17577</c:v>
                </c:pt>
                <c:pt idx="137">
                  <c:v>17577</c:v>
                </c:pt>
                <c:pt idx="138">
                  <c:v>17577</c:v>
                </c:pt>
                <c:pt idx="139">
                  <c:v>17577</c:v>
                </c:pt>
                <c:pt idx="140">
                  <c:v>17577</c:v>
                </c:pt>
                <c:pt idx="141">
                  <c:v>17577</c:v>
                </c:pt>
                <c:pt idx="142">
                  <c:v>17577</c:v>
                </c:pt>
                <c:pt idx="143">
                  <c:v>17577</c:v>
                </c:pt>
                <c:pt idx="144">
                  <c:v>17577</c:v>
                </c:pt>
                <c:pt idx="145">
                  <c:v>17577</c:v>
                </c:pt>
                <c:pt idx="146">
                  <c:v>19233</c:v>
                </c:pt>
                <c:pt idx="147">
                  <c:v>19233</c:v>
                </c:pt>
                <c:pt idx="148">
                  <c:v>19233</c:v>
                </c:pt>
                <c:pt idx="149">
                  <c:v>19233</c:v>
                </c:pt>
                <c:pt idx="150">
                  <c:v>19233</c:v>
                </c:pt>
                <c:pt idx="151">
                  <c:v>19233</c:v>
                </c:pt>
                <c:pt idx="152">
                  <c:v>19233</c:v>
                </c:pt>
                <c:pt idx="153">
                  <c:v>19233</c:v>
                </c:pt>
                <c:pt idx="154">
                  <c:v>19233</c:v>
                </c:pt>
                <c:pt idx="155">
                  <c:v>19233</c:v>
                </c:pt>
                <c:pt idx="156">
                  <c:v>19233</c:v>
                </c:pt>
                <c:pt idx="157">
                  <c:v>19233</c:v>
                </c:pt>
                <c:pt idx="158">
                  <c:v>20174</c:v>
                </c:pt>
                <c:pt idx="159">
                  <c:v>20174</c:v>
                </c:pt>
                <c:pt idx="160">
                  <c:v>20174</c:v>
                </c:pt>
                <c:pt idx="161">
                  <c:v>20174</c:v>
                </c:pt>
                <c:pt idx="162">
                  <c:v>20174</c:v>
                </c:pt>
                <c:pt idx="163">
                  <c:v>20174</c:v>
                </c:pt>
                <c:pt idx="164">
                  <c:v>21044</c:v>
                </c:pt>
                <c:pt idx="165">
                  <c:v>21044</c:v>
                </c:pt>
                <c:pt idx="166">
                  <c:v>21044</c:v>
                </c:pt>
                <c:pt idx="167">
                  <c:v>21044</c:v>
                </c:pt>
                <c:pt idx="168">
                  <c:v>21044</c:v>
                </c:pt>
                <c:pt idx="169">
                  <c:v>21044</c:v>
                </c:pt>
                <c:pt idx="170">
                  <c:v>21676</c:v>
                </c:pt>
                <c:pt idx="171">
                  <c:v>21676</c:v>
                </c:pt>
                <c:pt idx="172">
                  <c:v>21676</c:v>
                </c:pt>
                <c:pt idx="173">
                  <c:v>21676</c:v>
                </c:pt>
                <c:pt idx="174">
                  <c:v>22589</c:v>
                </c:pt>
                <c:pt idx="175">
                  <c:v>22589</c:v>
                </c:pt>
                <c:pt idx="176">
                  <c:v>22589</c:v>
                </c:pt>
                <c:pt idx="177">
                  <c:v>22589</c:v>
                </c:pt>
                <c:pt idx="178">
                  <c:v>22589</c:v>
                </c:pt>
                <c:pt idx="179">
                  <c:v>22589</c:v>
                </c:pt>
                <c:pt idx="180">
                  <c:v>22589</c:v>
                </c:pt>
                <c:pt idx="181">
                  <c:v>22589</c:v>
                </c:pt>
                <c:pt idx="182">
                  <c:v>22589</c:v>
                </c:pt>
                <c:pt idx="183">
                  <c:v>22589</c:v>
                </c:pt>
                <c:pt idx="184">
                  <c:v>22589</c:v>
                </c:pt>
                <c:pt idx="185">
                  <c:v>22589</c:v>
                </c:pt>
                <c:pt idx="186">
                  <c:v>22589</c:v>
                </c:pt>
                <c:pt idx="187">
                  <c:v>22589</c:v>
                </c:pt>
                <c:pt idx="188">
                  <c:v>23327</c:v>
                </c:pt>
                <c:pt idx="189">
                  <c:v>23327</c:v>
                </c:pt>
                <c:pt idx="190">
                  <c:v>24224</c:v>
                </c:pt>
                <c:pt idx="191">
                  <c:v>24224</c:v>
                </c:pt>
                <c:pt idx="192">
                  <c:v>24224</c:v>
                </c:pt>
                <c:pt idx="193">
                  <c:v>24224</c:v>
                </c:pt>
                <c:pt idx="194">
                  <c:v>24224</c:v>
                </c:pt>
                <c:pt idx="195">
                  <c:v>24224</c:v>
                </c:pt>
                <c:pt idx="196">
                  <c:v>24224</c:v>
                </c:pt>
                <c:pt idx="197">
                  <c:v>24224</c:v>
                </c:pt>
                <c:pt idx="198">
                  <c:v>24224</c:v>
                </c:pt>
                <c:pt idx="199">
                  <c:v>24224</c:v>
                </c:pt>
                <c:pt idx="200">
                  <c:v>24224</c:v>
                </c:pt>
                <c:pt idx="201">
                  <c:v>24224</c:v>
                </c:pt>
                <c:pt idx="202">
                  <c:v>24224</c:v>
                </c:pt>
                <c:pt idx="203">
                  <c:v>24224</c:v>
                </c:pt>
                <c:pt idx="204">
                  <c:v>24224</c:v>
                </c:pt>
                <c:pt idx="205">
                  <c:v>24224</c:v>
                </c:pt>
                <c:pt idx="206">
                  <c:v>24224</c:v>
                </c:pt>
                <c:pt idx="207">
                  <c:v>24224</c:v>
                </c:pt>
                <c:pt idx="208">
                  <c:v>25072</c:v>
                </c:pt>
                <c:pt idx="209">
                  <c:v>25072</c:v>
                </c:pt>
                <c:pt idx="210">
                  <c:v>25072</c:v>
                </c:pt>
                <c:pt idx="211">
                  <c:v>25072</c:v>
                </c:pt>
                <c:pt idx="212">
                  <c:v>25684</c:v>
                </c:pt>
                <c:pt idx="213">
                  <c:v>25684</c:v>
                </c:pt>
                <c:pt idx="214">
                  <c:v>25684</c:v>
                </c:pt>
                <c:pt idx="215">
                  <c:v>25684</c:v>
                </c:pt>
                <c:pt idx="216">
                  <c:v>25684</c:v>
                </c:pt>
                <c:pt idx="217">
                  <c:v>25684</c:v>
                </c:pt>
                <c:pt idx="218">
                  <c:v>26394</c:v>
                </c:pt>
                <c:pt idx="219">
                  <c:v>26394</c:v>
                </c:pt>
                <c:pt idx="220">
                  <c:v>27428</c:v>
                </c:pt>
                <c:pt idx="221">
                  <c:v>27428</c:v>
                </c:pt>
                <c:pt idx="222">
                  <c:v>27428</c:v>
                </c:pt>
                <c:pt idx="223">
                  <c:v>27428</c:v>
                </c:pt>
                <c:pt idx="224">
                  <c:v>27428</c:v>
                </c:pt>
                <c:pt idx="225">
                  <c:v>27428</c:v>
                </c:pt>
                <c:pt idx="226">
                  <c:v>27428</c:v>
                </c:pt>
                <c:pt idx="227">
                  <c:v>27428</c:v>
                </c:pt>
                <c:pt idx="228">
                  <c:v>27428</c:v>
                </c:pt>
                <c:pt idx="229">
                  <c:v>27428</c:v>
                </c:pt>
                <c:pt idx="230">
                  <c:v>27428</c:v>
                </c:pt>
                <c:pt idx="231">
                  <c:v>27428</c:v>
                </c:pt>
                <c:pt idx="232">
                  <c:v>27428</c:v>
                </c:pt>
                <c:pt idx="233">
                  <c:v>27428</c:v>
                </c:pt>
                <c:pt idx="234">
                  <c:v>28116</c:v>
                </c:pt>
                <c:pt idx="235">
                  <c:v>28116</c:v>
                </c:pt>
                <c:pt idx="236">
                  <c:v>28116</c:v>
                </c:pt>
                <c:pt idx="237">
                  <c:v>28116</c:v>
                </c:pt>
                <c:pt idx="238">
                  <c:v>28116</c:v>
                </c:pt>
                <c:pt idx="239">
                  <c:v>28116</c:v>
                </c:pt>
                <c:pt idx="240">
                  <c:v>28116</c:v>
                </c:pt>
                <c:pt idx="241">
                  <c:v>28116</c:v>
                </c:pt>
                <c:pt idx="242">
                  <c:v>28116</c:v>
                </c:pt>
                <c:pt idx="243">
                  <c:v>28116</c:v>
                </c:pt>
                <c:pt idx="244">
                  <c:v>29024</c:v>
                </c:pt>
                <c:pt idx="245">
                  <c:v>29024</c:v>
                </c:pt>
                <c:pt idx="246">
                  <c:v>29742</c:v>
                </c:pt>
                <c:pt idx="247">
                  <c:v>29742</c:v>
                </c:pt>
                <c:pt idx="248">
                  <c:v>29742</c:v>
                </c:pt>
                <c:pt idx="249">
                  <c:v>29742</c:v>
                </c:pt>
                <c:pt idx="250">
                  <c:v>29742</c:v>
                </c:pt>
                <c:pt idx="251">
                  <c:v>29742</c:v>
                </c:pt>
                <c:pt idx="252">
                  <c:v>29742</c:v>
                </c:pt>
                <c:pt idx="253">
                  <c:v>29742</c:v>
                </c:pt>
                <c:pt idx="254">
                  <c:v>29742</c:v>
                </c:pt>
                <c:pt idx="255">
                  <c:v>29742</c:v>
                </c:pt>
                <c:pt idx="256">
                  <c:v>29742</c:v>
                </c:pt>
                <c:pt idx="257">
                  <c:v>29742</c:v>
                </c:pt>
                <c:pt idx="258">
                  <c:v>29742</c:v>
                </c:pt>
                <c:pt idx="259">
                  <c:v>29742</c:v>
                </c:pt>
                <c:pt idx="260">
                  <c:v>29742</c:v>
                </c:pt>
                <c:pt idx="261">
                  <c:v>29742</c:v>
                </c:pt>
                <c:pt idx="262">
                  <c:v>30600</c:v>
                </c:pt>
                <c:pt idx="263">
                  <c:v>30600</c:v>
                </c:pt>
                <c:pt idx="264">
                  <c:v>30600</c:v>
                </c:pt>
                <c:pt idx="265">
                  <c:v>30600</c:v>
                </c:pt>
                <c:pt idx="266">
                  <c:v>30600</c:v>
                </c:pt>
                <c:pt idx="267">
                  <c:v>30600</c:v>
                </c:pt>
                <c:pt idx="268">
                  <c:v>31568</c:v>
                </c:pt>
                <c:pt idx="269">
                  <c:v>31568</c:v>
                </c:pt>
                <c:pt idx="270">
                  <c:v>32336</c:v>
                </c:pt>
                <c:pt idx="271">
                  <c:v>32336</c:v>
                </c:pt>
                <c:pt idx="272">
                  <c:v>33827</c:v>
                </c:pt>
                <c:pt idx="273">
                  <c:v>33827</c:v>
                </c:pt>
                <c:pt idx="274">
                  <c:v>33827</c:v>
                </c:pt>
                <c:pt idx="275">
                  <c:v>33827</c:v>
                </c:pt>
                <c:pt idx="276">
                  <c:v>34029</c:v>
                </c:pt>
                <c:pt idx="277">
                  <c:v>34029</c:v>
                </c:pt>
                <c:pt idx="278">
                  <c:v>34029</c:v>
                </c:pt>
                <c:pt idx="279">
                  <c:v>34029</c:v>
                </c:pt>
                <c:pt idx="280">
                  <c:v>34029</c:v>
                </c:pt>
                <c:pt idx="281">
                  <c:v>34029</c:v>
                </c:pt>
                <c:pt idx="282">
                  <c:v>34029</c:v>
                </c:pt>
                <c:pt idx="283">
                  <c:v>34029</c:v>
                </c:pt>
                <c:pt idx="284">
                  <c:v>34029</c:v>
                </c:pt>
                <c:pt idx="285">
                  <c:v>34029</c:v>
                </c:pt>
                <c:pt idx="286">
                  <c:v>34029</c:v>
                </c:pt>
                <c:pt idx="287">
                  <c:v>34029</c:v>
                </c:pt>
                <c:pt idx="288">
                  <c:v>34926</c:v>
                </c:pt>
                <c:pt idx="289">
                  <c:v>34926</c:v>
                </c:pt>
                <c:pt idx="290">
                  <c:v>34926</c:v>
                </c:pt>
                <c:pt idx="291">
                  <c:v>34926</c:v>
                </c:pt>
                <c:pt idx="292">
                  <c:v>34926</c:v>
                </c:pt>
                <c:pt idx="293">
                  <c:v>34926</c:v>
                </c:pt>
                <c:pt idx="294">
                  <c:v>34926</c:v>
                </c:pt>
                <c:pt idx="295">
                  <c:v>34926</c:v>
                </c:pt>
                <c:pt idx="296">
                  <c:v>34926</c:v>
                </c:pt>
                <c:pt idx="297">
                  <c:v>34926</c:v>
                </c:pt>
                <c:pt idx="298">
                  <c:v>35867</c:v>
                </c:pt>
                <c:pt idx="299">
                  <c:v>35867</c:v>
                </c:pt>
                <c:pt idx="300">
                  <c:v>35867</c:v>
                </c:pt>
                <c:pt idx="301">
                  <c:v>35867</c:v>
                </c:pt>
                <c:pt idx="302">
                  <c:v>35867</c:v>
                </c:pt>
                <c:pt idx="303">
                  <c:v>35867</c:v>
                </c:pt>
                <c:pt idx="304">
                  <c:v>35867</c:v>
                </c:pt>
                <c:pt idx="305">
                  <c:v>35867</c:v>
                </c:pt>
                <c:pt idx="306">
                  <c:v>35867</c:v>
                </c:pt>
                <c:pt idx="307">
                  <c:v>35867</c:v>
                </c:pt>
                <c:pt idx="308">
                  <c:v>35867</c:v>
                </c:pt>
                <c:pt idx="309">
                  <c:v>35867</c:v>
                </c:pt>
                <c:pt idx="310">
                  <c:v>35867</c:v>
                </c:pt>
                <c:pt idx="311">
                  <c:v>35867</c:v>
                </c:pt>
                <c:pt idx="312">
                  <c:v>36802</c:v>
                </c:pt>
                <c:pt idx="313">
                  <c:v>36802</c:v>
                </c:pt>
                <c:pt idx="314">
                  <c:v>36802</c:v>
                </c:pt>
                <c:pt idx="315">
                  <c:v>36802</c:v>
                </c:pt>
                <c:pt idx="316">
                  <c:v>37684</c:v>
                </c:pt>
                <c:pt idx="317">
                  <c:v>37684</c:v>
                </c:pt>
                <c:pt idx="318">
                  <c:v>37684</c:v>
                </c:pt>
                <c:pt idx="319">
                  <c:v>37684</c:v>
                </c:pt>
                <c:pt idx="320">
                  <c:v>37684</c:v>
                </c:pt>
                <c:pt idx="321">
                  <c:v>37684</c:v>
                </c:pt>
                <c:pt idx="322">
                  <c:v>37684</c:v>
                </c:pt>
                <c:pt idx="323">
                  <c:v>37684</c:v>
                </c:pt>
                <c:pt idx="324">
                  <c:v>37684</c:v>
                </c:pt>
                <c:pt idx="325">
                  <c:v>37684</c:v>
                </c:pt>
                <c:pt idx="326">
                  <c:v>39065</c:v>
                </c:pt>
                <c:pt idx="327">
                  <c:v>39065</c:v>
                </c:pt>
                <c:pt idx="328">
                  <c:v>39065</c:v>
                </c:pt>
                <c:pt idx="329">
                  <c:v>39065</c:v>
                </c:pt>
                <c:pt idx="330">
                  <c:v>39065</c:v>
                </c:pt>
                <c:pt idx="331">
                  <c:v>39065</c:v>
                </c:pt>
                <c:pt idx="332">
                  <c:v>40461</c:v>
                </c:pt>
                <c:pt idx="333">
                  <c:v>40461</c:v>
                </c:pt>
                <c:pt idx="334">
                  <c:v>41462</c:v>
                </c:pt>
                <c:pt idx="335">
                  <c:v>41462</c:v>
                </c:pt>
                <c:pt idx="336">
                  <c:v>41462</c:v>
                </c:pt>
                <c:pt idx="337">
                  <c:v>41462</c:v>
                </c:pt>
                <c:pt idx="338">
                  <c:v>41462</c:v>
                </c:pt>
                <c:pt idx="339">
                  <c:v>41462</c:v>
                </c:pt>
                <c:pt idx="340">
                  <c:v>41462</c:v>
                </c:pt>
                <c:pt idx="341">
                  <c:v>41462</c:v>
                </c:pt>
                <c:pt idx="342">
                  <c:v>41462</c:v>
                </c:pt>
                <c:pt idx="343">
                  <c:v>41462</c:v>
                </c:pt>
                <c:pt idx="344">
                  <c:v>41462</c:v>
                </c:pt>
                <c:pt idx="345">
                  <c:v>41462</c:v>
                </c:pt>
                <c:pt idx="346">
                  <c:v>41462</c:v>
                </c:pt>
                <c:pt idx="347">
                  <c:v>41462</c:v>
                </c:pt>
                <c:pt idx="348">
                  <c:v>42458</c:v>
                </c:pt>
                <c:pt idx="349">
                  <c:v>42458</c:v>
                </c:pt>
                <c:pt idx="350">
                  <c:v>42458</c:v>
                </c:pt>
                <c:pt idx="351">
                  <c:v>42458</c:v>
                </c:pt>
                <c:pt idx="352">
                  <c:v>42458</c:v>
                </c:pt>
                <c:pt idx="353">
                  <c:v>42458</c:v>
                </c:pt>
                <c:pt idx="354">
                  <c:v>42458</c:v>
                </c:pt>
                <c:pt idx="355">
                  <c:v>42458</c:v>
                </c:pt>
                <c:pt idx="356">
                  <c:v>43206</c:v>
                </c:pt>
                <c:pt idx="357">
                  <c:v>43206</c:v>
                </c:pt>
                <c:pt idx="358">
                  <c:v>43206</c:v>
                </c:pt>
                <c:pt idx="359">
                  <c:v>43206</c:v>
                </c:pt>
                <c:pt idx="360">
                  <c:v>43206</c:v>
                </c:pt>
                <c:pt idx="361">
                  <c:v>43206</c:v>
                </c:pt>
                <c:pt idx="362">
                  <c:v>43206</c:v>
                </c:pt>
                <c:pt idx="363">
                  <c:v>43206</c:v>
                </c:pt>
                <c:pt idx="364">
                  <c:v>43206</c:v>
                </c:pt>
                <c:pt idx="365">
                  <c:v>43206</c:v>
                </c:pt>
                <c:pt idx="366">
                  <c:v>44174</c:v>
                </c:pt>
                <c:pt idx="367">
                  <c:v>44174</c:v>
                </c:pt>
                <c:pt idx="368">
                  <c:v>44174</c:v>
                </c:pt>
                <c:pt idx="369">
                  <c:v>44174</c:v>
                </c:pt>
                <c:pt idx="370">
                  <c:v>44174</c:v>
                </c:pt>
                <c:pt idx="371">
                  <c:v>44174</c:v>
                </c:pt>
                <c:pt idx="372">
                  <c:v>44174</c:v>
                </c:pt>
                <c:pt idx="373">
                  <c:v>44174</c:v>
                </c:pt>
                <c:pt idx="374">
                  <c:v>44174</c:v>
                </c:pt>
                <c:pt idx="375">
                  <c:v>44174</c:v>
                </c:pt>
                <c:pt idx="376">
                  <c:v>44174</c:v>
                </c:pt>
                <c:pt idx="377">
                  <c:v>44174</c:v>
                </c:pt>
                <c:pt idx="378">
                  <c:v>44988</c:v>
                </c:pt>
                <c:pt idx="379">
                  <c:v>44988</c:v>
                </c:pt>
                <c:pt idx="380">
                  <c:v>45956</c:v>
                </c:pt>
                <c:pt idx="381">
                  <c:v>45956</c:v>
                </c:pt>
                <c:pt idx="382">
                  <c:v>45956</c:v>
                </c:pt>
                <c:pt idx="383">
                  <c:v>45956</c:v>
                </c:pt>
                <c:pt idx="384">
                  <c:v>45956</c:v>
                </c:pt>
                <c:pt idx="385">
                  <c:v>45956</c:v>
                </c:pt>
                <c:pt idx="386">
                  <c:v>46500</c:v>
                </c:pt>
                <c:pt idx="387">
                  <c:v>46500</c:v>
                </c:pt>
                <c:pt idx="388">
                  <c:v>46500</c:v>
                </c:pt>
                <c:pt idx="389">
                  <c:v>46500</c:v>
                </c:pt>
                <c:pt idx="390">
                  <c:v>46500</c:v>
                </c:pt>
                <c:pt idx="391">
                  <c:v>46500</c:v>
                </c:pt>
                <c:pt idx="392">
                  <c:v>46500</c:v>
                </c:pt>
                <c:pt idx="393">
                  <c:v>46500</c:v>
                </c:pt>
                <c:pt idx="394">
                  <c:v>46500</c:v>
                </c:pt>
                <c:pt idx="395">
                  <c:v>46500</c:v>
                </c:pt>
                <c:pt idx="396">
                  <c:v>48192</c:v>
                </c:pt>
                <c:pt idx="397">
                  <c:v>48192</c:v>
                </c:pt>
                <c:pt idx="398">
                  <c:v>48192</c:v>
                </c:pt>
                <c:pt idx="399">
                  <c:v>48192</c:v>
                </c:pt>
                <c:pt idx="400">
                  <c:v>49084</c:v>
                </c:pt>
                <c:pt idx="401">
                  <c:v>49084</c:v>
                </c:pt>
                <c:pt idx="402">
                  <c:v>49084</c:v>
                </c:pt>
                <c:pt idx="403">
                  <c:v>49084</c:v>
                </c:pt>
                <c:pt idx="404">
                  <c:v>49084</c:v>
                </c:pt>
                <c:pt idx="405">
                  <c:v>49084</c:v>
                </c:pt>
                <c:pt idx="406">
                  <c:v>49084</c:v>
                </c:pt>
                <c:pt idx="407">
                  <c:v>49084</c:v>
                </c:pt>
                <c:pt idx="408">
                  <c:v>49084</c:v>
                </c:pt>
                <c:pt idx="409">
                  <c:v>49084</c:v>
                </c:pt>
                <c:pt idx="410">
                  <c:v>49084</c:v>
                </c:pt>
                <c:pt idx="411">
                  <c:v>49084</c:v>
                </c:pt>
                <c:pt idx="412">
                  <c:v>49084</c:v>
                </c:pt>
                <c:pt idx="413">
                  <c:v>49084</c:v>
                </c:pt>
                <c:pt idx="414">
                  <c:v>49964</c:v>
                </c:pt>
                <c:pt idx="415">
                  <c:v>49964</c:v>
                </c:pt>
                <c:pt idx="416">
                  <c:v>49964</c:v>
                </c:pt>
                <c:pt idx="417">
                  <c:v>49964</c:v>
                </c:pt>
                <c:pt idx="418">
                  <c:v>49964</c:v>
                </c:pt>
                <c:pt idx="419">
                  <c:v>49964</c:v>
                </c:pt>
                <c:pt idx="420">
                  <c:v>49964</c:v>
                </c:pt>
                <c:pt idx="421">
                  <c:v>49964</c:v>
                </c:pt>
                <c:pt idx="422">
                  <c:v>49964</c:v>
                </c:pt>
                <c:pt idx="423">
                  <c:v>49964</c:v>
                </c:pt>
                <c:pt idx="424">
                  <c:v>50894</c:v>
                </c:pt>
                <c:pt idx="425">
                  <c:v>50894</c:v>
                </c:pt>
                <c:pt idx="426">
                  <c:v>50894</c:v>
                </c:pt>
                <c:pt idx="427">
                  <c:v>50894</c:v>
                </c:pt>
                <c:pt idx="428">
                  <c:v>50894</c:v>
                </c:pt>
                <c:pt idx="429">
                  <c:v>50894</c:v>
                </c:pt>
                <c:pt idx="430">
                  <c:v>50894</c:v>
                </c:pt>
                <c:pt idx="431">
                  <c:v>50894</c:v>
                </c:pt>
                <c:pt idx="432">
                  <c:v>50894</c:v>
                </c:pt>
                <c:pt idx="433">
                  <c:v>50894</c:v>
                </c:pt>
                <c:pt idx="434">
                  <c:v>50894</c:v>
                </c:pt>
                <c:pt idx="435">
                  <c:v>50894</c:v>
                </c:pt>
                <c:pt idx="436">
                  <c:v>50894</c:v>
                </c:pt>
                <c:pt idx="437">
                  <c:v>50894</c:v>
                </c:pt>
                <c:pt idx="438">
                  <c:v>51824</c:v>
                </c:pt>
                <c:pt idx="439">
                  <c:v>51824</c:v>
                </c:pt>
                <c:pt idx="440">
                  <c:v>52402</c:v>
                </c:pt>
                <c:pt idx="441">
                  <c:v>52402</c:v>
                </c:pt>
                <c:pt idx="442">
                  <c:v>52402</c:v>
                </c:pt>
                <c:pt idx="443">
                  <c:v>52402</c:v>
                </c:pt>
                <c:pt idx="444">
                  <c:v>52402</c:v>
                </c:pt>
                <c:pt idx="445">
                  <c:v>52402</c:v>
                </c:pt>
                <c:pt idx="446">
                  <c:v>52402</c:v>
                </c:pt>
                <c:pt idx="447">
                  <c:v>52402</c:v>
                </c:pt>
                <c:pt idx="448">
                  <c:v>53042</c:v>
                </c:pt>
                <c:pt idx="449">
                  <c:v>53042</c:v>
                </c:pt>
                <c:pt idx="450">
                  <c:v>53042</c:v>
                </c:pt>
                <c:pt idx="451">
                  <c:v>53042</c:v>
                </c:pt>
                <c:pt idx="452">
                  <c:v>53042</c:v>
                </c:pt>
                <c:pt idx="453">
                  <c:v>53042</c:v>
                </c:pt>
                <c:pt idx="454">
                  <c:v>53955</c:v>
                </c:pt>
                <c:pt idx="455">
                  <c:v>53955</c:v>
                </c:pt>
                <c:pt idx="456">
                  <c:v>54681</c:v>
                </c:pt>
                <c:pt idx="457">
                  <c:v>54681</c:v>
                </c:pt>
                <c:pt idx="458">
                  <c:v>54681</c:v>
                </c:pt>
                <c:pt idx="459">
                  <c:v>54681</c:v>
                </c:pt>
                <c:pt idx="460">
                  <c:v>55525</c:v>
                </c:pt>
                <c:pt idx="461">
                  <c:v>55525</c:v>
                </c:pt>
                <c:pt idx="462">
                  <c:v>55525</c:v>
                </c:pt>
                <c:pt idx="463">
                  <c:v>55525</c:v>
                </c:pt>
                <c:pt idx="464">
                  <c:v>55525</c:v>
                </c:pt>
                <c:pt idx="465">
                  <c:v>55525</c:v>
                </c:pt>
                <c:pt idx="466">
                  <c:v>56466</c:v>
                </c:pt>
                <c:pt idx="467">
                  <c:v>56466</c:v>
                </c:pt>
                <c:pt idx="468">
                  <c:v>56466</c:v>
                </c:pt>
                <c:pt idx="469">
                  <c:v>56466</c:v>
                </c:pt>
                <c:pt idx="470">
                  <c:v>56466</c:v>
                </c:pt>
                <c:pt idx="471">
                  <c:v>56466</c:v>
                </c:pt>
                <c:pt idx="472">
                  <c:v>56466</c:v>
                </c:pt>
                <c:pt idx="473">
                  <c:v>56466</c:v>
                </c:pt>
                <c:pt idx="474">
                  <c:v>56466</c:v>
                </c:pt>
                <c:pt idx="475">
                  <c:v>56466</c:v>
                </c:pt>
                <c:pt idx="476">
                  <c:v>56466</c:v>
                </c:pt>
                <c:pt idx="477">
                  <c:v>56466</c:v>
                </c:pt>
                <c:pt idx="478">
                  <c:v>56466</c:v>
                </c:pt>
                <c:pt idx="479">
                  <c:v>56466</c:v>
                </c:pt>
                <c:pt idx="480">
                  <c:v>56466</c:v>
                </c:pt>
                <c:pt idx="481">
                  <c:v>56466</c:v>
                </c:pt>
                <c:pt idx="482">
                  <c:v>56466</c:v>
                </c:pt>
                <c:pt idx="483">
                  <c:v>56466</c:v>
                </c:pt>
                <c:pt idx="484">
                  <c:v>57363</c:v>
                </c:pt>
                <c:pt idx="485">
                  <c:v>57363</c:v>
                </c:pt>
                <c:pt idx="486">
                  <c:v>57363</c:v>
                </c:pt>
                <c:pt idx="487">
                  <c:v>57363</c:v>
                </c:pt>
                <c:pt idx="488">
                  <c:v>58031</c:v>
                </c:pt>
                <c:pt idx="489">
                  <c:v>58031</c:v>
                </c:pt>
                <c:pt idx="490">
                  <c:v>58031</c:v>
                </c:pt>
                <c:pt idx="491">
                  <c:v>58031</c:v>
                </c:pt>
                <c:pt idx="492">
                  <c:v>58031</c:v>
                </c:pt>
                <c:pt idx="493">
                  <c:v>58031</c:v>
                </c:pt>
                <c:pt idx="494">
                  <c:v>58031</c:v>
                </c:pt>
                <c:pt idx="495">
                  <c:v>58031</c:v>
                </c:pt>
                <c:pt idx="496">
                  <c:v>58939</c:v>
                </c:pt>
                <c:pt idx="497">
                  <c:v>58939</c:v>
                </c:pt>
                <c:pt idx="498">
                  <c:v>58939</c:v>
                </c:pt>
                <c:pt idx="499">
                  <c:v>58939</c:v>
                </c:pt>
                <c:pt idx="500">
                  <c:v>59627</c:v>
                </c:pt>
                <c:pt idx="501">
                  <c:v>59627</c:v>
                </c:pt>
                <c:pt idx="502">
                  <c:v>59627</c:v>
                </c:pt>
                <c:pt idx="503">
                  <c:v>59627</c:v>
                </c:pt>
                <c:pt idx="504">
                  <c:v>59627</c:v>
                </c:pt>
                <c:pt idx="505">
                  <c:v>59627</c:v>
                </c:pt>
                <c:pt idx="506">
                  <c:v>59627</c:v>
                </c:pt>
                <c:pt idx="507">
                  <c:v>59627</c:v>
                </c:pt>
                <c:pt idx="508">
                  <c:v>59627</c:v>
                </c:pt>
                <c:pt idx="509">
                  <c:v>59627</c:v>
                </c:pt>
                <c:pt idx="510">
                  <c:v>60535</c:v>
                </c:pt>
                <c:pt idx="511">
                  <c:v>60535</c:v>
                </c:pt>
                <c:pt idx="512">
                  <c:v>60535</c:v>
                </c:pt>
                <c:pt idx="513">
                  <c:v>60535</c:v>
                </c:pt>
                <c:pt idx="514">
                  <c:v>60535</c:v>
                </c:pt>
                <c:pt idx="515">
                  <c:v>60535</c:v>
                </c:pt>
                <c:pt idx="516">
                  <c:v>61199</c:v>
                </c:pt>
                <c:pt idx="517">
                  <c:v>61199</c:v>
                </c:pt>
                <c:pt idx="518">
                  <c:v>61199</c:v>
                </c:pt>
                <c:pt idx="519">
                  <c:v>61199</c:v>
                </c:pt>
                <c:pt idx="520">
                  <c:v>62167</c:v>
                </c:pt>
                <c:pt idx="521">
                  <c:v>62167</c:v>
                </c:pt>
                <c:pt idx="522">
                  <c:v>62167</c:v>
                </c:pt>
                <c:pt idx="523">
                  <c:v>62167</c:v>
                </c:pt>
                <c:pt idx="524">
                  <c:v>62167</c:v>
                </c:pt>
                <c:pt idx="525">
                  <c:v>62167</c:v>
                </c:pt>
                <c:pt idx="526">
                  <c:v>62167</c:v>
                </c:pt>
                <c:pt idx="527">
                  <c:v>62167</c:v>
                </c:pt>
                <c:pt idx="528">
                  <c:v>63039</c:v>
                </c:pt>
                <c:pt idx="529">
                  <c:v>63039</c:v>
                </c:pt>
                <c:pt idx="530">
                  <c:v>63039</c:v>
                </c:pt>
                <c:pt idx="531">
                  <c:v>63039</c:v>
                </c:pt>
                <c:pt idx="532">
                  <c:v>64018</c:v>
                </c:pt>
                <c:pt idx="533">
                  <c:v>64018</c:v>
                </c:pt>
                <c:pt idx="534">
                  <c:v>64634</c:v>
                </c:pt>
                <c:pt idx="535">
                  <c:v>64634</c:v>
                </c:pt>
                <c:pt idx="536">
                  <c:v>64634</c:v>
                </c:pt>
                <c:pt idx="537">
                  <c:v>64634</c:v>
                </c:pt>
                <c:pt idx="538">
                  <c:v>64634</c:v>
                </c:pt>
                <c:pt idx="539">
                  <c:v>64634</c:v>
                </c:pt>
                <c:pt idx="540">
                  <c:v>64634</c:v>
                </c:pt>
                <c:pt idx="541">
                  <c:v>64634</c:v>
                </c:pt>
                <c:pt idx="542">
                  <c:v>64634</c:v>
                </c:pt>
                <c:pt idx="543">
                  <c:v>64634</c:v>
                </c:pt>
                <c:pt idx="544">
                  <c:v>64634</c:v>
                </c:pt>
                <c:pt idx="545">
                  <c:v>64634</c:v>
                </c:pt>
                <c:pt idx="546">
                  <c:v>64634</c:v>
                </c:pt>
                <c:pt idx="547">
                  <c:v>64634</c:v>
                </c:pt>
                <c:pt idx="548">
                  <c:v>64634</c:v>
                </c:pt>
                <c:pt idx="549">
                  <c:v>64634</c:v>
                </c:pt>
                <c:pt idx="550">
                  <c:v>64634</c:v>
                </c:pt>
                <c:pt idx="551">
                  <c:v>64634</c:v>
                </c:pt>
                <c:pt idx="552">
                  <c:v>65547</c:v>
                </c:pt>
                <c:pt idx="553">
                  <c:v>65547</c:v>
                </c:pt>
                <c:pt idx="554">
                  <c:v>65547</c:v>
                </c:pt>
                <c:pt idx="555">
                  <c:v>65547</c:v>
                </c:pt>
                <c:pt idx="556">
                  <c:v>65547</c:v>
                </c:pt>
                <c:pt idx="557">
                  <c:v>65547</c:v>
                </c:pt>
                <c:pt idx="558">
                  <c:v>65547</c:v>
                </c:pt>
                <c:pt idx="559">
                  <c:v>65547</c:v>
                </c:pt>
                <c:pt idx="560">
                  <c:v>65547</c:v>
                </c:pt>
                <c:pt idx="561">
                  <c:v>65547</c:v>
                </c:pt>
                <c:pt idx="562">
                  <c:v>66499</c:v>
                </c:pt>
                <c:pt idx="563">
                  <c:v>66499</c:v>
                </c:pt>
                <c:pt idx="564">
                  <c:v>66499</c:v>
                </c:pt>
                <c:pt idx="565">
                  <c:v>66499</c:v>
                </c:pt>
                <c:pt idx="566">
                  <c:v>66499</c:v>
                </c:pt>
                <c:pt idx="567">
                  <c:v>66499</c:v>
                </c:pt>
                <c:pt idx="568">
                  <c:v>66499</c:v>
                </c:pt>
                <c:pt idx="569">
                  <c:v>66499</c:v>
                </c:pt>
                <c:pt idx="570">
                  <c:v>66499</c:v>
                </c:pt>
                <c:pt idx="571">
                  <c:v>66499</c:v>
                </c:pt>
                <c:pt idx="572">
                  <c:v>67500</c:v>
                </c:pt>
                <c:pt idx="573">
                  <c:v>67500</c:v>
                </c:pt>
                <c:pt idx="574">
                  <c:v>67500</c:v>
                </c:pt>
                <c:pt idx="575">
                  <c:v>67500</c:v>
                </c:pt>
                <c:pt idx="576">
                  <c:v>67500</c:v>
                </c:pt>
                <c:pt idx="577">
                  <c:v>67500</c:v>
                </c:pt>
                <c:pt idx="578">
                  <c:v>68110</c:v>
                </c:pt>
                <c:pt idx="579">
                  <c:v>68110</c:v>
                </c:pt>
                <c:pt idx="580">
                  <c:v>68110</c:v>
                </c:pt>
                <c:pt idx="581">
                  <c:v>68110</c:v>
                </c:pt>
                <c:pt idx="582">
                  <c:v>68110</c:v>
                </c:pt>
                <c:pt idx="583">
                  <c:v>68110</c:v>
                </c:pt>
                <c:pt idx="584">
                  <c:v>68110</c:v>
                </c:pt>
                <c:pt idx="585">
                  <c:v>68110</c:v>
                </c:pt>
                <c:pt idx="586">
                  <c:v>69773</c:v>
                </c:pt>
                <c:pt idx="587">
                  <c:v>69773</c:v>
                </c:pt>
                <c:pt idx="588">
                  <c:v>69773</c:v>
                </c:pt>
                <c:pt idx="589">
                  <c:v>69773</c:v>
                </c:pt>
                <c:pt idx="590">
                  <c:v>69773</c:v>
                </c:pt>
                <c:pt idx="591">
                  <c:v>69773</c:v>
                </c:pt>
                <c:pt idx="592">
                  <c:v>70039</c:v>
                </c:pt>
                <c:pt idx="593">
                  <c:v>70039</c:v>
                </c:pt>
                <c:pt idx="594">
                  <c:v>70791</c:v>
                </c:pt>
                <c:pt idx="595">
                  <c:v>70791</c:v>
                </c:pt>
                <c:pt idx="596">
                  <c:v>71667</c:v>
                </c:pt>
                <c:pt idx="597">
                  <c:v>71667</c:v>
                </c:pt>
                <c:pt idx="598">
                  <c:v>71667</c:v>
                </c:pt>
                <c:pt idx="599">
                  <c:v>71667</c:v>
                </c:pt>
                <c:pt idx="600">
                  <c:v>71667</c:v>
                </c:pt>
                <c:pt idx="601">
                  <c:v>71667</c:v>
                </c:pt>
                <c:pt idx="602">
                  <c:v>72652</c:v>
                </c:pt>
                <c:pt idx="603">
                  <c:v>72652</c:v>
                </c:pt>
                <c:pt idx="604">
                  <c:v>72652</c:v>
                </c:pt>
                <c:pt idx="605">
                  <c:v>72652</c:v>
                </c:pt>
                <c:pt idx="606">
                  <c:v>72652</c:v>
                </c:pt>
                <c:pt idx="607">
                  <c:v>72652</c:v>
                </c:pt>
                <c:pt idx="608">
                  <c:v>72652</c:v>
                </c:pt>
                <c:pt idx="609">
                  <c:v>72652</c:v>
                </c:pt>
                <c:pt idx="610">
                  <c:v>72652</c:v>
                </c:pt>
                <c:pt idx="611">
                  <c:v>72652</c:v>
                </c:pt>
                <c:pt idx="612">
                  <c:v>72652</c:v>
                </c:pt>
                <c:pt idx="613">
                  <c:v>72652</c:v>
                </c:pt>
                <c:pt idx="614">
                  <c:v>73659</c:v>
                </c:pt>
                <c:pt idx="615">
                  <c:v>73659</c:v>
                </c:pt>
                <c:pt idx="616">
                  <c:v>73659</c:v>
                </c:pt>
                <c:pt idx="617">
                  <c:v>73659</c:v>
                </c:pt>
                <c:pt idx="618">
                  <c:v>73659</c:v>
                </c:pt>
                <c:pt idx="619">
                  <c:v>73659</c:v>
                </c:pt>
                <c:pt idx="620">
                  <c:v>73659</c:v>
                </c:pt>
                <c:pt idx="621">
                  <c:v>73659</c:v>
                </c:pt>
                <c:pt idx="622">
                  <c:v>73659</c:v>
                </c:pt>
                <c:pt idx="623">
                  <c:v>73659</c:v>
                </c:pt>
                <c:pt idx="624">
                  <c:v>73659</c:v>
                </c:pt>
                <c:pt idx="625">
                  <c:v>73659</c:v>
                </c:pt>
                <c:pt idx="626">
                  <c:v>74355</c:v>
                </c:pt>
                <c:pt idx="627">
                  <c:v>74355</c:v>
                </c:pt>
                <c:pt idx="628">
                  <c:v>74355</c:v>
                </c:pt>
                <c:pt idx="629">
                  <c:v>74355</c:v>
                </c:pt>
                <c:pt idx="630">
                  <c:v>75516</c:v>
                </c:pt>
                <c:pt idx="631">
                  <c:v>75516</c:v>
                </c:pt>
                <c:pt idx="632">
                  <c:v>75516</c:v>
                </c:pt>
                <c:pt idx="633">
                  <c:v>75516</c:v>
                </c:pt>
                <c:pt idx="634">
                  <c:v>75516</c:v>
                </c:pt>
                <c:pt idx="635">
                  <c:v>75516</c:v>
                </c:pt>
                <c:pt idx="636">
                  <c:v>75516</c:v>
                </c:pt>
                <c:pt idx="637">
                  <c:v>75516</c:v>
                </c:pt>
                <c:pt idx="638">
                  <c:v>76228</c:v>
                </c:pt>
                <c:pt idx="639">
                  <c:v>76228</c:v>
                </c:pt>
                <c:pt idx="640">
                  <c:v>77090</c:v>
                </c:pt>
                <c:pt idx="641">
                  <c:v>77090</c:v>
                </c:pt>
                <c:pt idx="642">
                  <c:v>77090</c:v>
                </c:pt>
                <c:pt idx="643">
                  <c:v>77090</c:v>
                </c:pt>
                <c:pt idx="644">
                  <c:v>77090</c:v>
                </c:pt>
                <c:pt idx="645">
                  <c:v>77090</c:v>
                </c:pt>
                <c:pt idx="646">
                  <c:v>77090</c:v>
                </c:pt>
                <c:pt idx="647">
                  <c:v>77090</c:v>
                </c:pt>
                <c:pt idx="648">
                  <c:v>77866</c:v>
                </c:pt>
                <c:pt idx="649">
                  <c:v>77866</c:v>
                </c:pt>
                <c:pt idx="650">
                  <c:v>77866</c:v>
                </c:pt>
                <c:pt idx="651">
                  <c:v>77866</c:v>
                </c:pt>
                <c:pt idx="652">
                  <c:v>77866</c:v>
                </c:pt>
                <c:pt idx="653">
                  <c:v>77866</c:v>
                </c:pt>
                <c:pt idx="654">
                  <c:v>78889</c:v>
                </c:pt>
                <c:pt idx="655">
                  <c:v>78889</c:v>
                </c:pt>
                <c:pt idx="656">
                  <c:v>79731</c:v>
                </c:pt>
                <c:pt idx="657">
                  <c:v>79731</c:v>
                </c:pt>
                <c:pt idx="658">
                  <c:v>79731</c:v>
                </c:pt>
                <c:pt idx="659">
                  <c:v>79731</c:v>
                </c:pt>
                <c:pt idx="660">
                  <c:v>79731</c:v>
                </c:pt>
                <c:pt idx="661">
                  <c:v>79731</c:v>
                </c:pt>
                <c:pt idx="662">
                  <c:v>79731</c:v>
                </c:pt>
                <c:pt idx="663">
                  <c:v>79731</c:v>
                </c:pt>
                <c:pt idx="664">
                  <c:v>79731</c:v>
                </c:pt>
                <c:pt idx="665">
                  <c:v>79731</c:v>
                </c:pt>
                <c:pt idx="666">
                  <c:v>79731</c:v>
                </c:pt>
                <c:pt idx="667">
                  <c:v>79731</c:v>
                </c:pt>
                <c:pt idx="668">
                  <c:v>79731</c:v>
                </c:pt>
                <c:pt idx="669">
                  <c:v>79731</c:v>
                </c:pt>
                <c:pt idx="670">
                  <c:v>79731</c:v>
                </c:pt>
                <c:pt idx="671">
                  <c:v>79731</c:v>
                </c:pt>
                <c:pt idx="672">
                  <c:v>79731</c:v>
                </c:pt>
                <c:pt idx="673">
                  <c:v>79731</c:v>
                </c:pt>
                <c:pt idx="674">
                  <c:v>80699</c:v>
                </c:pt>
                <c:pt idx="675">
                  <c:v>80699</c:v>
                </c:pt>
                <c:pt idx="676">
                  <c:v>80699</c:v>
                </c:pt>
                <c:pt idx="677">
                  <c:v>80699</c:v>
                </c:pt>
                <c:pt idx="678">
                  <c:v>80699</c:v>
                </c:pt>
                <c:pt idx="679">
                  <c:v>80699</c:v>
                </c:pt>
                <c:pt idx="680">
                  <c:v>81411</c:v>
                </c:pt>
                <c:pt idx="681">
                  <c:v>81411</c:v>
                </c:pt>
                <c:pt idx="682">
                  <c:v>82445</c:v>
                </c:pt>
                <c:pt idx="683">
                  <c:v>82445</c:v>
                </c:pt>
                <c:pt idx="684">
                  <c:v>82445</c:v>
                </c:pt>
                <c:pt idx="685">
                  <c:v>82445</c:v>
                </c:pt>
                <c:pt idx="686">
                  <c:v>83265</c:v>
                </c:pt>
                <c:pt idx="687">
                  <c:v>83265</c:v>
                </c:pt>
                <c:pt idx="688">
                  <c:v>83265</c:v>
                </c:pt>
                <c:pt idx="689">
                  <c:v>83265</c:v>
                </c:pt>
                <c:pt idx="690">
                  <c:v>83265</c:v>
                </c:pt>
                <c:pt idx="691">
                  <c:v>83265</c:v>
                </c:pt>
                <c:pt idx="692">
                  <c:v>83265</c:v>
                </c:pt>
                <c:pt idx="693">
                  <c:v>83265</c:v>
                </c:pt>
                <c:pt idx="694">
                  <c:v>83265</c:v>
                </c:pt>
                <c:pt idx="695">
                  <c:v>83265</c:v>
                </c:pt>
                <c:pt idx="696">
                  <c:v>83265</c:v>
                </c:pt>
                <c:pt idx="697">
                  <c:v>83265</c:v>
                </c:pt>
                <c:pt idx="698">
                  <c:v>83265</c:v>
                </c:pt>
                <c:pt idx="699">
                  <c:v>83265</c:v>
                </c:pt>
                <c:pt idx="700">
                  <c:v>83265</c:v>
                </c:pt>
                <c:pt idx="701">
                  <c:v>83265</c:v>
                </c:pt>
                <c:pt idx="702">
                  <c:v>83265</c:v>
                </c:pt>
                <c:pt idx="703">
                  <c:v>83265</c:v>
                </c:pt>
                <c:pt idx="704">
                  <c:v>83265</c:v>
                </c:pt>
                <c:pt idx="705">
                  <c:v>83265</c:v>
                </c:pt>
                <c:pt idx="706">
                  <c:v>83265</c:v>
                </c:pt>
                <c:pt idx="707">
                  <c:v>83265</c:v>
                </c:pt>
                <c:pt idx="708">
                  <c:v>83265</c:v>
                </c:pt>
                <c:pt idx="709">
                  <c:v>83265</c:v>
                </c:pt>
                <c:pt idx="710">
                  <c:v>83959</c:v>
                </c:pt>
                <c:pt idx="711">
                  <c:v>83959</c:v>
                </c:pt>
                <c:pt idx="712">
                  <c:v>83959</c:v>
                </c:pt>
                <c:pt idx="713">
                  <c:v>83959</c:v>
                </c:pt>
                <c:pt idx="714">
                  <c:v>83959</c:v>
                </c:pt>
                <c:pt idx="715">
                  <c:v>83959</c:v>
                </c:pt>
                <c:pt idx="716">
                  <c:v>83959</c:v>
                </c:pt>
                <c:pt idx="717">
                  <c:v>83959</c:v>
                </c:pt>
                <c:pt idx="718">
                  <c:v>83959</c:v>
                </c:pt>
                <c:pt idx="719">
                  <c:v>83959</c:v>
                </c:pt>
                <c:pt idx="720">
                  <c:v>83959</c:v>
                </c:pt>
                <c:pt idx="721">
                  <c:v>83959</c:v>
                </c:pt>
                <c:pt idx="722">
                  <c:v>83959</c:v>
                </c:pt>
                <c:pt idx="723">
                  <c:v>83959</c:v>
                </c:pt>
                <c:pt idx="724">
                  <c:v>83959</c:v>
                </c:pt>
                <c:pt idx="725">
                  <c:v>83959</c:v>
                </c:pt>
                <c:pt idx="726">
                  <c:v>83959</c:v>
                </c:pt>
                <c:pt idx="727">
                  <c:v>83959</c:v>
                </c:pt>
                <c:pt idx="728">
                  <c:v>83959</c:v>
                </c:pt>
                <c:pt idx="729">
                  <c:v>83959</c:v>
                </c:pt>
                <c:pt idx="730">
                  <c:v>83959</c:v>
                </c:pt>
                <c:pt idx="731">
                  <c:v>83959</c:v>
                </c:pt>
                <c:pt idx="732">
                  <c:v>83959</c:v>
                </c:pt>
                <c:pt idx="733">
                  <c:v>83959</c:v>
                </c:pt>
                <c:pt idx="734">
                  <c:v>83959</c:v>
                </c:pt>
                <c:pt idx="735">
                  <c:v>83959</c:v>
                </c:pt>
                <c:pt idx="736">
                  <c:v>83959</c:v>
                </c:pt>
                <c:pt idx="737">
                  <c:v>83959</c:v>
                </c:pt>
                <c:pt idx="738">
                  <c:v>83959</c:v>
                </c:pt>
                <c:pt idx="739">
                  <c:v>83959</c:v>
                </c:pt>
                <c:pt idx="740">
                  <c:v>83959</c:v>
                </c:pt>
                <c:pt idx="741">
                  <c:v>83959</c:v>
                </c:pt>
                <c:pt idx="742">
                  <c:v>83959</c:v>
                </c:pt>
                <c:pt idx="743">
                  <c:v>83959</c:v>
                </c:pt>
                <c:pt idx="744">
                  <c:v>83959</c:v>
                </c:pt>
                <c:pt idx="745">
                  <c:v>83959</c:v>
                </c:pt>
                <c:pt idx="746">
                  <c:v>83959</c:v>
                </c:pt>
                <c:pt idx="747">
                  <c:v>83959</c:v>
                </c:pt>
                <c:pt idx="748">
                  <c:v>83959</c:v>
                </c:pt>
                <c:pt idx="749">
                  <c:v>83959</c:v>
                </c:pt>
                <c:pt idx="750">
                  <c:v>83959</c:v>
                </c:pt>
                <c:pt idx="751">
                  <c:v>83959</c:v>
                </c:pt>
                <c:pt idx="752">
                  <c:v>83959</c:v>
                </c:pt>
                <c:pt idx="753">
                  <c:v>83959</c:v>
                </c:pt>
                <c:pt idx="754">
                  <c:v>83959</c:v>
                </c:pt>
                <c:pt idx="755">
                  <c:v>83959</c:v>
                </c:pt>
                <c:pt idx="756">
                  <c:v>83959</c:v>
                </c:pt>
                <c:pt idx="757">
                  <c:v>83959</c:v>
                </c:pt>
                <c:pt idx="758">
                  <c:v>83959</c:v>
                </c:pt>
                <c:pt idx="759">
                  <c:v>83959</c:v>
                </c:pt>
                <c:pt idx="760">
                  <c:v>83959</c:v>
                </c:pt>
                <c:pt idx="761">
                  <c:v>83959</c:v>
                </c:pt>
                <c:pt idx="762">
                  <c:v>83959</c:v>
                </c:pt>
                <c:pt idx="763">
                  <c:v>83959</c:v>
                </c:pt>
                <c:pt idx="764">
                  <c:v>83959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83-818D-747F717C3B0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43806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575720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D83-818D-747F717C3B07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43811</c:v>
                </c:pt>
                <c:pt idx="1">
                  <c:v>43812</c:v>
                </c:pt>
                <c:pt idx="2">
                  <c:v>43812</c:v>
                </c:pt>
                <c:pt idx="3">
                  <c:v>43813</c:v>
                </c:pt>
                <c:pt idx="4">
                  <c:v>43813</c:v>
                </c:pt>
                <c:pt idx="5">
                  <c:v>43814</c:v>
                </c:pt>
                <c:pt idx="6">
                  <c:v>43814</c:v>
                </c:pt>
                <c:pt idx="7">
                  <c:v>43815</c:v>
                </c:pt>
                <c:pt idx="8">
                  <c:v>43815</c:v>
                </c:pt>
                <c:pt idx="9">
                  <c:v>43816</c:v>
                </c:pt>
                <c:pt idx="10">
                  <c:v>43816</c:v>
                </c:pt>
                <c:pt idx="11">
                  <c:v>43817</c:v>
                </c:pt>
                <c:pt idx="12">
                  <c:v>43817</c:v>
                </c:pt>
                <c:pt idx="13">
                  <c:v>43818</c:v>
                </c:pt>
                <c:pt idx="14">
                  <c:v>43818</c:v>
                </c:pt>
                <c:pt idx="15">
                  <c:v>43819</c:v>
                </c:pt>
                <c:pt idx="16">
                  <c:v>43819</c:v>
                </c:pt>
                <c:pt idx="17">
                  <c:v>43820</c:v>
                </c:pt>
                <c:pt idx="18">
                  <c:v>43820</c:v>
                </c:pt>
                <c:pt idx="19">
                  <c:v>43821</c:v>
                </c:pt>
                <c:pt idx="20">
                  <c:v>43821</c:v>
                </c:pt>
                <c:pt idx="21">
                  <c:v>43822</c:v>
                </c:pt>
                <c:pt idx="22">
                  <c:v>43822</c:v>
                </c:pt>
                <c:pt idx="23">
                  <c:v>43823</c:v>
                </c:pt>
                <c:pt idx="24">
                  <c:v>43823</c:v>
                </c:pt>
                <c:pt idx="25">
                  <c:v>43824</c:v>
                </c:pt>
                <c:pt idx="26">
                  <c:v>43824</c:v>
                </c:pt>
                <c:pt idx="27">
                  <c:v>43825</c:v>
                </c:pt>
                <c:pt idx="28">
                  <c:v>43825</c:v>
                </c:pt>
                <c:pt idx="29">
                  <c:v>43826</c:v>
                </c:pt>
                <c:pt idx="30">
                  <c:v>43826</c:v>
                </c:pt>
                <c:pt idx="31">
                  <c:v>43827</c:v>
                </c:pt>
                <c:pt idx="32">
                  <c:v>43827</c:v>
                </c:pt>
                <c:pt idx="33">
                  <c:v>43828</c:v>
                </c:pt>
                <c:pt idx="34">
                  <c:v>43828</c:v>
                </c:pt>
                <c:pt idx="35">
                  <c:v>43829</c:v>
                </c:pt>
                <c:pt idx="36">
                  <c:v>43829</c:v>
                </c:pt>
                <c:pt idx="37">
                  <c:v>43830</c:v>
                </c:pt>
                <c:pt idx="38">
                  <c:v>43830</c:v>
                </c:pt>
                <c:pt idx="39">
                  <c:v>43831</c:v>
                </c:pt>
                <c:pt idx="40">
                  <c:v>43831</c:v>
                </c:pt>
                <c:pt idx="41">
                  <c:v>43832</c:v>
                </c:pt>
                <c:pt idx="42">
                  <c:v>43832</c:v>
                </c:pt>
                <c:pt idx="43">
                  <c:v>43833</c:v>
                </c:pt>
                <c:pt idx="44">
                  <c:v>43833</c:v>
                </c:pt>
                <c:pt idx="45">
                  <c:v>43834</c:v>
                </c:pt>
                <c:pt idx="46">
                  <c:v>43834</c:v>
                </c:pt>
                <c:pt idx="47">
                  <c:v>43835</c:v>
                </c:pt>
                <c:pt idx="48">
                  <c:v>43835</c:v>
                </c:pt>
                <c:pt idx="49">
                  <c:v>43836</c:v>
                </c:pt>
                <c:pt idx="50">
                  <c:v>43836</c:v>
                </c:pt>
                <c:pt idx="51">
                  <c:v>43837</c:v>
                </c:pt>
                <c:pt idx="52">
                  <c:v>43837</c:v>
                </c:pt>
                <c:pt idx="53">
                  <c:v>43838</c:v>
                </c:pt>
                <c:pt idx="54">
                  <c:v>43838</c:v>
                </c:pt>
                <c:pt idx="55">
                  <c:v>43839</c:v>
                </c:pt>
                <c:pt idx="56">
                  <c:v>43839</c:v>
                </c:pt>
                <c:pt idx="57">
                  <c:v>43840</c:v>
                </c:pt>
                <c:pt idx="58">
                  <c:v>43840</c:v>
                </c:pt>
                <c:pt idx="59">
                  <c:v>43841</c:v>
                </c:pt>
                <c:pt idx="60">
                  <c:v>43841</c:v>
                </c:pt>
                <c:pt idx="61">
                  <c:v>43842</c:v>
                </c:pt>
                <c:pt idx="62">
                  <c:v>43842</c:v>
                </c:pt>
                <c:pt idx="63">
                  <c:v>43843</c:v>
                </c:pt>
                <c:pt idx="64">
                  <c:v>43843</c:v>
                </c:pt>
                <c:pt idx="65">
                  <c:v>43844</c:v>
                </c:pt>
                <c:pt idx="66">
                  <c:v>43844</c:v>
                </c:pt>
                <c:pt idx="67">
                  <c:v>43845</c:v>
                </c:pt>
                <c:pt idx="68">
                  <c:v>43845</c:v>
                </c:pt>
                <c:pt idx="69">
                  <c:v>43846</c:v>
                </c:pt>
                <c:pt idx="70">
                  <c:v>43846</c:v>
                </c:pt>
                <c:pt idx="71">
                  <c:v>43847</c:v>
                </c:pt>
                <c:pt idx="72">
                  <c:v>43847</c:v>
                </c:pt>
                <c:pt idx="73">
                  <c:v>43848</c:v>
                </c:pt>
                <c:pt idx="74">
                  <c:v>43848</c:v>
                </c:pt>
                <c:pt idx="75">
                  <c:v>43849</c:v>
                </c:pt>
                <c:pt idx="76">
                  <c:v>43849</c:v>
                </c:pt>
                <c:pt idx="77">
                  <c:v>43850</c:v>
                </c:pt>
                <c:pt idx="78">
                  <c:v>43850</c:v>
                </c:pt>
                <c:pt idx="79">
                  <c:v>43851</c:v>
                </c:pt>
                <c:pt idx="80">
                  <c:v>43851</c:v>
                </c:pt>
                <c:pt idx="81">
                  <c:v>43852</c:v>
                </c:pt>
                <c:pt idx="82">
                  <c:v>43852</c:v>
                </c:pt>
                <c:pt idx="83">
                  <c:v>43853</c:v>
                </c:pt>
                <c:pt idx="84">
                  <c:v>43853</c:v>
                </c:pt>
                <c:pt idx="85">
                  <c:v>43854</c:v>
                </c:pt>
                <c:pt idx="86">
                  <c:v>43854</c:v>
                </c:pt>
                <c:pt idx="87">
                  <c:v>43855</c:v>
                </c:pt>
                <c:pt idx="88">
                  <c:v>43855</c:v>
                </c:pt>
                <c:pt idx="89">
                  <c:v>43856</c:v>
                </c:pt>
                <c:pt idx="90">
                  <c:v>43856</c:v>
                </c:pt>
                <c:pt idx="91">
                  <c:v>43857</c:v>
                </c:pt>
                <c:pt idx="92">
                  <c:v>43857</c:v>
                </c:pt>
                <c:pt idx="93">
                  <c:v>43858</c:v>
                </c:pt>
                <c:pt idx="94">
                  <c:v>43858</c:v>
                </c:pt>
                <c:pt idx="95">
                  <c:v>43859</c:v>
                </c:pt>
                <c:pt idx="96">
                  <c:v>43859</c:v>
                </c:pt>
                <c:pt idx="97">
                  <c:v>43860</c:v>
                </c:pt>
                <c:pt idx="98">
                  <c:v>43860</c:v>
                </c:pt>
                <c:pt idx="99">
                  <c:v>43861</c:v>
                </c:pt>
                <c:pt idx="100">
                  <c:v>43861</c:v>
                </c:pt>
                <c:pt idx="101">
                  <c:v>43862</c:v>
                </c:pt>
                <c:pt idx="102">
                  <c:v>43862</c:v>
                </c:pt>
                <c:pt idx="103">
                  <c:v>43863</c:v>
                </c:pt>
                <c:pt idx="104">
                  <c:v>43863</c:v>
                </c:pt>
                <c:pt idx="105">
                  <c:v>43864</c:v>
                </c:pt>
                <c:pt idx="106">
                  <c:v>43864</c:v>
                </c:pt>
                <c:pt idx="107">
                  <c:v>43865</c:v>
                </c:pt>
                <c:pt idx="108">
                  <c:v>43865</c:v>
                </c:pt>
                <c:pt idx="109">
                  <c:v>43866</c:v>
                </c:pt>
                <c:pt idx="110">
                  <c:v>43866</c:v>
                </c:pt>
                <c:pt idx="111">
                  <c:v>43867</c:v>
                </c:pt>
                <c:pt idx="112">
                  <c:v>43867</c:v>
                </c:pt>
                <c:pt idx="113">
                  <c:v>43868</c:v>
                </c:pt>
                <c:pt idx="114">
                  <c:v>43868</c:v>
                </c:pt>
                <c:pt idx="115">
                  <c:v>43869</c:v>
                </c:pt>
                <c:pt idx="116">
                  <c:v>43869</c:v>
                </c:pt>
                <c:pt idx="117">
                  <c:v>43870</c:v>
                </c:pt>
                <c:pt idx="118">
                  <c:v>43870</c:v>
                </c:pt>
                <c:pt idx="119">
                  <c:v>43871</c:v>
                </c:pt>
                <c:pt idx="120">
                  <c:v>43871</c:v>
                </c:pt>
                <c:pt idx="121">
                  <c:v>43872</c:v>
                </c:pt>
                <c:pt idx="122">
                  <c:v>43872</c:v>
                </c:pt>
                <c:pt idx="123">
                  <c:v>43873</c:v>
                </c:pt>
                <c:pt idx="124">
                  <c:v>43873</c:v>
                </c:pt>
                <c:pt idx="125">
                  <c:v>43874</c:v>
                </c:pt>
                <c:pt idx="126">
                  <c:v>43874</c:v>
                </c:pt>
                <c:pt idx="127">
                  <c:v>43875</c:v>
                </c:pt>
                <c:pt idx="128">
                  <c:v>43875</c:v>
                </c:pt>
                <c:pt idx="129">
                  <c:v>43876</c:v>
                </c:pt>
                <c:pt idx="130">
                  <c:v>43876</c:v>
                </c:pt>
                <c:pt idx="131">
                  <c:v>43877</c:v>
                </c:pt>
                <c:pt idx="132">
                  <c:v>43877</c:v>
                </c:pt>
                <c:pt idx="133">
                  <c:v>43878</c:v>
                </c:pt>
                <c:pt idx="134">
                  <c:v>43878</c:v>
                </c:pt>
                <c:pt idx="135">
                  <c:v>43879</c:v>
                </c:pt>
                <c:pt idx="136">
                  <c:v>43879</c:v>
                </c:pt>
                <c:pt idx="137">
                  <c:v>43880</c:v>
                </c:pt>
                <c:pt idx="138">
                  <c:v>43880</c:v>
                </c:pt>
                <c:pt idx="139">
                  <c:v>43881</c:v>
                </c:pt>
                <c:pt idx="140">
                  <c:v>43881</c:v>
                </c:pt>
                <c:pt idx="141">
                  <c:v>43882</c:v>
                </c:pt>
                <c:pt idx="142">
                  <c:v>43882</c:v>
                </c:pt>
                <c:pt idx="143">
                  <c:v>43883</c:v>
                </c:pt>
                <c:pt idx="144">
                  <c:v>43883</c:v>
                </c:pt>
                <c:pt idx="145">
                  <c:v>43884</c:v>
                </c:pt>
                <c:pt idx="146">
                  <c:v>43884</c:v>
                </c:pt>
                <c:pt idx="147">
                  <c:v>43885</c:v>
                </c:pt>
                <c:pt idx="148">
                  <c:v>43885</c:v>
                </c:pt>
                <c:pt idx="149">
                  <c:v>43886</c:v>
                </c:pt>
                <c:pt idx="150">
                  <c:v>43886</c:v>
                </c:pt>
                <c:pt idx="151">
                  <c:v>43887</c:v>
                </c:pt>
                <c:pt idx="152">
                  <c:v>43887</c:v>
                </c:pt>
                <c:pt idx="153">
                  <c:v>43888</c:v>
                </c:pt>
                <c:pt idx="154">
                  <c:v>43888</c:v>
                </c:pt>
                <c:pt idx="155">
                  <c:v>43889</c:v>
                </c:pt>
                <c:pt idx="156">
                  <c:v>43889</c:v>
                </c:pt>
                <c:pt idx="157">
                  <c:v>43890</c:v>
                </c:pt>
                <c:pt idx="158">
                  <c:v>43890</c:v>
                </c:pt>
                <c:pt idx="159">
                  <c:v>43891</c:v>
                </c:pt>
                <c:pt idx="160">
                  <c:v>43891</c:v>
                </c:pt>
                <c:pt idx="161">
                  <c:v>43892</c:v>
                </c:pt>
                <c:pt idx="162">
                  <c:v>43892</c:v>
                </c:pt>
                <c:pt idx="163">
                  <c:v>43893</c:v>
                </c:pt>
                <c:pt idx="164">
                  <c:v>43893</c:v>
                </c:pt>
                <c:pt idx="165">
                  <c:v>43894</c:v>
                </c:pt>
                <c:pt idx="166">
                  <c:v>43894</c:v>
                </c:pt>
                <c:pt idx="167">
                  <c:v>43895</c:v>
                </c:pt>
                <c:pt idx="168">
                  <c:v>43895</c:v>
                </c:pt>
                <c:pt idx="169">
                  <c:v>43896</c:v>
                </c:pt>
                <c:pt idx="170">
                  <c:v>43896</c:v>
                </c:pt>
                <c:pt idx="171">
                  <c:v>43897</c:v>
                </c:pt>
                <c:pt idx="172">
                  <c:v>43897</c:v>
                </c:pt>
                <c:pt idx="173">
                  <c:v>43898</c:v>
                </c:pt>
                <c:pt idx="174">
                  <c:v>43898</c:v>
                </c:pt>
                <c:pt idx="175">
                  <c:v>43899</c:v>
                </c:pt>
                <c:pt idx="176">
                  <c:v>43899</c:v>
                </c:pt>
                <c:pt idx="177">
                  <c:v>43900</c:v>
                </c:pt>
                <c:pt idx="178">
                  <c:v>43900</c:v>
                </c:pt>
                <c:pt idx="179">
                  <c:v>43901</c:v>
                </c:pt>
                <c:pt idx="180">
                  <c:v>43901</c:v>
                </c:pt>
                <c:pt idx="181">
                  <c:v>43902</c:v>
                </c:pt>
                <c:pt idx="182">
                  <c:v>43902</c:v>
                </c:pt>
                <c:pt idx="183">
                  <c:v>43903</c:v>
                </c:pt>
                <c:pt idx="184">
                  <c:v>43903</c:v>
                </c:pt>
                <c:pt idx="185">
                  <c:v>43904</c:v>
                </c:pt>
                <c:pt idx="186">
                  <c:v>43904</c:v>
                </c:pt>
                <c:pt idx="187">
                  <c:v>43905</c:v>
                </c:pt>
                <c:pt idx="188">
                  <c:v>43905</c:v>
                </c:pt>
                <c:pt idx="189">
                  <c:v>43906</c:v>
                </c:pt>
                <c:pt idx="190">
                  <c:v>43906</c:v>
                </c:pt>
                <c:pt idx="191">
                  <c:v>43907</c:v>
                </c:pt>
                <c:pt idx="192">
                  <c:v>43907</c:v>
                </c:pt>
                <c:pt idx="193">
                  <c:v>43908</c:v>
                </c:pt>
                <c:pt idx="194">
                  <c:v>43908</c:v>
                </c:pt>
                <c:pt idx="195">
                  <c:v>43909</c:v>
                </c:pt>
                <c:pt idx="196">
                  <c:v>43909</c:v>
                </c:pt>
                <c:pt idx="197">
                  <c:v>43910</c:v>
                </c:pt>
                <c:pt idx="198">
                  <c:v>43910</c:v>
                </c:pt>
                <c:pt idx="199">
                  <c:v>43911</c:v>
                </c:pt>
                <c:pt idx="200">
                  <c:v>43911</c:v>
                </c:pt>
                <c:pt idx="201">
                  <c:v>43912</c:v>
                </c:pt>
                <c:pt idx="202">
                  <c:v>43912</c:v>
                </c:pt>
                <c:pt idx="203">
                  <c:v>43913</c:v>
                </c:pt>
                <c:pt idx="204">
                  <c:v>43913</c:v>
                </c:pt>
                <c:pt idx="205">
                  <c:v>43914</c:v>
                </c:pt>
                <c:pt idx="206">
                  <c:v>43914</c:v>
                </c:pt>
                <c:pt idx="207">
                  <c:v>43915</c:v>
                </c:pt>
                <c:pt idx="208">
                  <c:v>43915</c:v>
                </c:pt>
                <c:pt idx="209">
                  <c:v>43916</c:v>
                </c:pt>
                <c:pt idx="210">
                  <c:v>43916</c:v>
                </c:pt>
                <c:pt idx="211">
                  <c:v>43917</c:v>
                </c:pt>
                <c:pt idx="212">
                  <c:v>43917</c:v>
                </c:pt>
                <c:pt idx="213">
                  <c:v>43918</c:v>
                </c:pt>
                <c:pt idx="214">
                  <c:v>43918</c:v>
                </c:pt>
                <c:pt idx="215">
                  <c:v>43919</c:v>
                </c:pt>
                <c:pt idx="216">
                  <c:v>43919</c:v>
                </c:pt>
                <c:pt idx="217">
                  <c:v>43920</c:v>
                </c:pt>
                <c:pt idx="218">
                  <c:v>43920</c:v>
                </c:pt>
                <c:pt idx="219">
                  <c:v>43921</c:v>
                </c:pt>
                <c:pt idx="220">
                  <c:v>43921</c:v>
                </c:pt>
                <c:pt idx="221">
                  <c:v>43922</c:v>
                </c:pt>
                <c:pt idx="222">
                  <c:v>43922</c:v>
                </c:pt>
                <c:pt idx="223">
                  <c:v>43923</c:v>
                </c:pt>
                <c:pt idx="224">
                  <c:v>43923</c:v>
                </c:pt>
                <c:pt idx="225">
                  <c:v>43924</c:v>
                </c:pt>
                <c:pt idx="226">
                  <c:v>43924</c:v>
                </c:pt>
                <c:pt idx="227">
                  <c:v>43925</c:v>
                </c:pt>
                <c:pt idx="228">
                  <c:v>43925</c:v>
                </c:pt>
                <c:pt idx="229">
                  <c:v>43926</c:v>
                </c:pt>
                <c:pt idx="230">
                  <c:v>43926</c:v>
                </c:pt>
                <c:pt idx="231">
                  <c:v>43927</c:v>
                </c:pt>
                <c:pt idx="232">
                  <c:v>43927</c:v>
                </c:pt>
                <c:pt idx="233">
                  <c:v>43928</c:v>
                </c:pt>
                <c:pt idx="234">
                  <c:v>43928</c:v>
                </c:pt>
                <c:pt idx="235">
                  <c:v>43929</c:v>
                </c:pt>
                <c:pt idx="236">
                  <c:v>43929</c:v>
                </c:pt>
                <c:pt idx="237">
                  <c:v>43930</c:v>
                </c:pt>
                <c:pt idx="238">
                  <c:v>43930</c:v>
                </c:pt>
                <c:pt idx="239">
                  <c:v>43931</c:v>
                </c:pt>
                <c:pt idx="240">
                  <c:v>43931</c:v>
                </c:pt>
                <c:pt idx="241">
                  <c:v>43932</c:v>
                </c:pt>
                <c:pt idx="242">
                  <c:v>43932</c:v>
                </c:pt>
                <c:pt idx="243">
                  <c:v>43933</c:v>
                </c:pt>
                <c:pt idx="244">
                  <c:v>43933</c:v>
                </c:pt>
                <c:pt idx="245">
                  <c:v>43934</c:v>
                </c:pt>
                <c:pt idx="246">
                  <c:v>43934</c:v>
                </c:pt>
                <c:pt idx="247">
                  <c:v>43935</c:v>
                </c:pt>
                <c:pt idx="248">
                  <c:v>43935</c:v>
                </c:pt>
                <c:pt idx="249">
                  <c:v>43936</c:v>
                </c:pt>
                <c:pt idx="250">
                  <c:v>43936</c:v>
                </c:pt>
                <c:pt idx="251">
                  <c:v>43937</c:v>
                </c:pt>
                <c:pt idx="252">
                  <c:v>43937</c:v>
                </c:pt>
                <c:pt idx="253">
                  <c:v>43938</c:v>
                </c:pt>
                <c:pt idx="254">
                  <c:v>43938</c:v>
                </c:pt>
                <c:pt idx="255">
                  <c:v>43939</c:v>
                </c:pt>
                <c:pt idx="256">
                  <c:v>43939</c:v>
                </c:pt>
                <c:pt idx="257">
                  <c:v>43940</c:v>
                </c:pt>
                <c:pt idx="258">
                  <c:v>43940</c:v>
                </c:pt>
                <c:pt idx="259">
                  <c:v>43941</c:v>
                </c:pt>
                <c:pt idx="260">
                  <c:v>43941</c:v>
                </c:pt>
                <c:pt idx="261">
                  <c:v>43942</c:v>
                </c:pt>
                <c:pt idx="262">
                  <c:v>43942</c:v>
                </c:pt>
                <c:pt idx="263">
                  <c:v>43943</c:v>
                </c:pt>
                <c:pt idx="264">
                  <c:v>43943</c:v>
                </c:pt>
                <c:pt idx="265">
                  <c:v>43944</c:v>
                </c:pt>
                <c:pt idx="266">
                  <c:v>43944</c:v>
                </c:pt>
                <c:pt idx="267">
                  <c:v>43945</c:v>
                </c:pt>
                <c:pt idx="268">
                  <c:v>43945</c:v>
                </c:pt>
                <c:pt idx="269">
                  <c:v>43946</c:v>
                </c:pt>
                <c:pt idx="270">
                  <c:v>43946</c:v>
                </c:pt>
                <c:pt idx="271">
                  <c:v>43947</c:v>
                </c:pt>
                <c:pt idx="272">
                  <c:v>43947</c:v>
                </c:pt>
                <c:pt idx="273">
                  <c:v>43948</c:v>
                </c:pt>
                <c:pt idx="274">
                  <c:v>43948</c:v>
                </c:pt>
                <c:pt idx="275">
                  <c:v>43949</c:v>
                </c:pt>
                <c:pt idx="276">
                  <c:v>43949</c:v>
                </c:pt>
                <c:pt idx="277">
                  <c:v>43950</c:v>
                </c:pt>
                <c:pt idx="278">
                  <c:v>43950</c:v>
                </c:pt>
                <c:pt idx="279">
                  <c:v>43951</c:v>
                </c:pt>
                <c:pt idx="280">
                  <c:v>43951</c:v>
                </c:pt>
                <c:pt idx="281">
                  <c:v>43952</c:v>
                </c:pt>
                <c:pt idx="282">
                  <c:v>43952</c:v>
                </c:pt>
                <c:pt idx="283">
                  <c:v>43953</c:v>
                </c:pt>
                <c:pt idx="284">
                  <c:v>43953</c:v>
                </c:pt>
                <c:pt idx="285">
                  <c:v>43954</c:v>
                </c:pt>
                <c:pt idx="286">
                  <c:v>43954</c:v>
                </c:pt>
                <c:pt idx="287">
                  <c:v>43955</c:v>
                </c:pt>
                <c:pt idx="288">
                  <c:v>43955</c:v>
                </c:pt>
                <c:pt idx="289">
                  <c:v>43956</c:v>
                </c:pt>
                <c:pt idx="290">
                  <c:v>43956</c:v>
                </c:pt>
                <c:pt idx="291">
                  <c:v>43957</c:v>
                </c:pt>
                <c:pt idx="292">
                  <c:v>43957</c:v>
                </c:pt>
                <c:pt idx="293">
                  <c:v>43958</c:v>
                </c:pt>
                <c:pt idx="294">
                  <c:v>43958</c:v>
                </c:pt>
                <c:pt idx="295">
                  <c:v>43959</c:v>
                </c:pt>
                <c:pt idx="296">
                  <c:v>43959</c:v>
                </c:pt>
                <c:pt idx="297">
                  <c:v>43960</c:v>
                </c:pt>
                <c:pt idx="298">
                  <c:v>43960</c:v>
                </c:pt>
                <c:pt idx="299">
                  <c:v>43961</c:v>
                </c:pt>
                <c:pt idx="300">
                  <c:v>43961</c:v>
                </c:pt>
                <c:pt idx="301">
                  <c:v>43962</c:v>
                </c:pt>
                <c:pt idx="302">
                  <c:v>43962</c:v>
                </c:pt>
                <c:pt idx="303">
                  <c:v>43963</c:v>
                </c:pt>
                <c:pt idx="304">
                  <c:v>43963</c:v>
                </c:pt>
                <c:pt idx="305">
                  <c:v>43964</c:v>
                </c:pt>
                <c:pt idx="306">
                  <c:v>43964</c:v>
                </c:pt>
                <c:pt idx="307">
                  <c:v>43965</c:v>
                </c:pt>
                <c:pt idx="308">
                  <c:v>43965</c:v>
                </c:pt>
                <c:pt idx="309">
                  <c:v>43966</c:v>
                </c:pt>
                <c:pt idx="310">
                  <c:v>43966</c:v>
                </c:pt>
                <c:pt idx="311">
                  <c:v>43967</c:v>
                </c:pt>
                <c:pt idx="312">
                  <c:v>43967</c:v>
                </c:pt>
                <c:pt idx="313">
                  <c:v>43968</c:v>
                </c:pt>
                <c:pt idx="314">
                  <c:v>43968</c:v>
                </c:pt>
                <c:pt idx="315">
                  <c:v>43969</c:v>
                </c:pt>
                <c:pt idx="316">
                  <c:v>43969</c:v>
                </c:pt>
                <c:pt idx="317">
                  <c:v>43970</c:v>
                </c:pt>
                <c:pt idx="318">
                  <c:v>43970</c:v>
                </c:pt>
                <c:pt idx="319">
                  <c:v>43971</c:v>
                </c:pt>
                <c:pt idx="320">
                  <c:v>43971</c:v>
                </c:pt>
                <c:pt idx="321">
                  <c:v>43972</c:v>
                </c:pt>
                <c:pt idx="322">
                  <c:v>43972</c:v>
                </c:pt>
                <c:pt idx="323">
                  <c:v>43973</c:v>
                </c:pt>
                <c:pt idx="324">
                  <c:v>43973</c:v>
                </c:pt>
                <c:pt idx="325">
                  <c:v>43974</c:v>
                </c:pt>
                <c:pt idx="326">
                  <c:v>43974</c:v>
                </c:pt>
                <c:pt idx="327">
                  <c:v>43975</c:v>
                </c:pt>
                <c:pt idx="328">
                  <c:v>43975</c:v>
                </c:pt>
                <c:pt idx="329">
                  <c:v>43976</c:v>
                </c:pt>
                <c:pt idx="330">
                  <c:v>43976</c:v>
                </c:pt>
                <c:pt idx="331">
                  <c:v>43977</c:v>
                </c:pt>
                <c:pt idx="332">
                  <c:v>43977</c:v>
                </c:pt>
                <c:pt idx="333">
                  <c:v>43978</c:v>
                </c:pt>
                <c:pt idx="334">
                  <c:v>43978</c:v>
                </c:pt>
                <c:pt idx="335">
                  <c:v>43979</c:v>
                </c:pt>
                <c:pt idx="336">
                  <c:v>43979</c:v>
                </c:pt>
                <c:pt idx="337">
                  <c:v>43980</c:v>
                </c:pt>
                <c:pt idx="338">
                  <c:v>43980</c:v>
                </c:pt>
                <c:pt idx="339">
                  <c:v>43981</c:v>
                </c:pt>
                <c:pt idx="340">
                  <c:v>43981</c:v>
                </c:pt>
                <c:pt idx="341">
                  <c:v>43982</c:v>
                </c:pt>
                <c:pt idx="342">
                  <c:v>43982</c:v>
                </c:pt>
                <c:pt idx="343">
                  <c:v>43983</c:v>
                </c:pt>
                <c:pt idx="344">
                  <c:v>43983</c:v>
                </c:pt>
                <c:pt idx="345">
                  <c:v>43984</c:v>
                </c:pt>
                <c:pt idx="346">
                  <c:v>43984</c:v>
                </c:pt>
                <c:pt idx="347">
                  <c:v>43985</c:v>
                </c:pt>
                <c:pt idx="348">
                  <c:v>43985</c:v>
                </c:pt>
                <c:pt idx="349">
                  <c:v>43986</c:v>
                </c:pt>
                <c:pt idx="350">
                  <c:v>43986</c:v>
                </c:pt>
                <c:pt idx="351">
                  <c:v>43987</c:v>
                </c:pt>
                <c:pt idx="352">
                  <c:v>43987</c:v>
                </c:pt>
                <c:pt idx="353">
                  <c:v>43988</c:v>
                </c:pt>
                <c:pt idx="354">
                  <c:v>43988</c:v>
                </c:pt>
                <c:pt idx="355">
                  <c:v>43989</c:v>
                </c:pt>
                <c:pt idx="356">
                  <c:v>43989</c:v>
                </c:pt>
                <c:pt idx="357">
                  <c:v>43990</c:v>
                </c:pt>
                <c:pt idx="358">
                  <c:v>43990</c:v>
                </c:pt>
                <c:pt idx="359">
                  <c:v>43991</c:v>
                </c:pt>
                <c:pt idx="360">
                  <c:v>43991</c:v>
                </c:pt>
                <c:pt idx="361">
                  <c:v>43992</c:v>
                </c:pt>
                <c:pt idx="362">
                  <c:v>43992</c:v>
                </c:pt>
                <c:pt idx="363">
                  <c:v>43993</c:v>
                </c:pt>
                <c:pt idx="364">
                  <c:v>43993</c:v>
                </c:pt>
                <c:pt idx="365">
                  <c:v>43994</c:v>
                </c:pt>
                <c:pt idx="366">
                  <c:v>43994</c:v>
                </c:pt>
                <c:pt idx="367">
                  <c:v>43995</c:v>
                </c:pt>
                <c:pt idx="368">
                  <c:v>43995</c:v>
                </c:pt>
                <c:pt idx="369">
                  <c:v>43996</c:v>
                </c:pt>
                <c:pt idx="370">
                  <c:v>43996</c:v>
                </c:pt>
                <c:pt idx="371">
                  <c:v>43997</c:v>
                </c:pt>
                <c:pt idx="372">
                  <c:v>43997</c:v>
                </c:pt>
                <c:pt idx="373">
                  <c:v>43998</c:v>
                </c:pt>
                <c:pt idx="374">
                  <c:v>43998</c:v>
                </c:pt>
                <c:pt idx="375">
                  <c:v>43999</c:v>
                </c:pt>
                <c:pt idx="376">
                  <c:v>43999</c:v>
                </c:pt>
                <c:pt idx="377">
                  <c:v>44000</c:v>
                </c:pt>
                <c:pt idx="378">
                  <c:v>44000</c:v>
                </c:pt>
                <c:pt idx="379">
                  <c:v>44001</c:v>
                </c:pt>
                <c:pt idx="380">
                  <c:v>44001</c:v>
                </c:pt>
                <c:pt idx="381">
                  <c:v>44002</c:v>
                </c:pt>
                <c:pt idx="382">
                  <c:v>44002</c:v>
                </c:pt>
                <c:pt idx="383">
                  <c:v>44003</c:v>
                </c:pt>
                <c:pt idx="384">
                  <c:v>44003</c:v>
                </c:pt>
                <c:pt idx="385">
                  <c:v>44004</c:v>
                </c:pt>
                <c:pt idx="386">
                  <c:v>44004</c:v>
                </c:pt>
                <c:pt idx="387">
                  <c:v>44005</c:v>
                </c:pt>
                <c:pt idx="388">
                  <c:v>44005</c:v>
                </c:pt>
                <c:pt idx="389">
                  <c:v>44006</c:v>
                </c:pt>
                <c:pt idx="390">
                  <c:v>44006</c:v>
                </c:pt>
                <c:pt idx="391">
                  <c:v>44007</c:v>
                </c:pt>
                <c:pt idx="392">
                  <c:v>44007</c:v>
                </c:pt>
                <c:pt idx="393">
                  <c:v>44008</c:v>
                </c:pt>
                <c:pt idx="394">
                  <c:v>44008</c:v>
                </c:pt>
                <c:pt idx="395">
                  <c:v>44009</c:v>
                </c:pt>
                <c:pt idx="396">
                  <c:v>44009</c:v>
                </c:pt>
                <c:pt idx="397">
                  <c:v>44010</c:v>
                </c:pt>
                <c:pt idx="398">
                  <c:v>44010</c:v>
                </c:pt>
                <c:pt idx="399">
                  <c:v>44011</c:v>
                </c:pt>
                <c:pt idx="400">
                  <c:v>44011</c:v>
                </c:pt>
                <c:pt idx="401">
                  <c:v>44012</c:v>
                </c:pt>
                <c:pt idx="402">
                  <c:v>44012</c:v>
                </c:pt>
                <c:pt idx="403">
                  <c:v>44013</c:v>
                </c:pt>
                <c:pt idx="404">
                  <c:v>44013</c:v>
                </c:pt>
                <c:pt idx="405">
                  <c:v>44014</c:v>
                </c:pt>
                <c:pt idx="406">
                  <c:v>44014</c:v>
                </c:pt>
                <c:pt idx="407">
                  <c:v>44015</c:v>
                </c:pt>
                <c:pt idx="408">
                  <c:v>44015</c:v>
                </c:pt>
                <c:pt idx="409">
                  <c:v>44016</c:v>
                </c:pt>
                <c:pt idx="410">
                  <c:v>44016</c:v>
                </c:pt>
                <c:pt idx="411">
                  <c:v>44017</c:v>
                </c:pt>
                <c:pt idx="412">
                  <c:v>44017</c:v>
                </c:pt>
                <c:pt idx="413">
                  <c:v>44018</c:v>
                </c:pt>
                <c:pt idx="414">
                  <c:v>44018</c:v>
                </c:pt>
                <c:pt idx="415">
                  <c:v>44019</c:v>
                </c:pt>
                <c:pt idx="416">
                  <c:v>44019</c:v>
                </c:pt>
                <c:pt idx="417">
                  <c:v>44020</c:v>
                </c:pt>
                <c:pt idx="418">
                  <c:v>44020</c:v>
                </c:pt>
                <c:pt idx="419">
                  <c:v>44021</c:v>
                </c:pt>
                <c:pt idx="420">
                  <c:v>44021</c:v>
                </c:pt>
                <c:pt idx="421">
                  <c:v>44022</c:v>
                </c:pt>
                <c:pt idx="422">
                  <c:v>44022</c:v>
                </c:pt>
                <c:pt idx="423">
                  <c:v>44023</c:v>
                </c:pt>
                <c:pt idx="424">
                  <c:v>44023</c:v>
                </c:pt>
                <c:pt idx="425">
                  <c:v>44024</c:v>
                </c:pt>
                <c:pt idx="426">
                  <c:v>44024</c:v>
                </c:pt>
                <c:pt idx="427">
                  <c:v>44025</c:v>
                </c:pt>
                <c:pt idx="428">
                  <c:v>44025</c:v>
                </c:pt>
                <c:pt idx="429">
                  <c:v>44026</c:v>
                </c:pt>
                <c:pt idx="430">
                  <c:v>44026</c:v>
                </c:pt>
                <c:pt idx="431">
                  <c:v>44027</c:v>
                </c:pt>
                <c:pt idx="432">
                  <c:v>44027</c:v>
                </c:pt>
                <c:pt idx="433">
                  <c:v>44028</c:v>
                </c:pt>
                <c:pt idx="434">
                  <c:v>44028</c:v>
                </c:pt>
                <c:pt idx="435">
                  <c:v>44029</c:v>
                </c:pt>
                <c:pt idx="436">
                  <c:v>44029</c:v>
                </c:pt>
                <c:pt idx="437">
                  <c:v>44030</c:v>
                </c:pt>
                <c:pt idx="438">
                  <c:v>44030</c:v>
                </c:pt>
                <c:pt idx="439">
                  <c:v>44031</c:v>
                </c:pt>
                <c:pt idx="440">
                  <c:v>44031</c:v>
                </c:pt>
                <c:pt idx="441">
                  <c:v>44032</c:v>
                </c:pt>
                <c:pt idx="442">
                  <c:v>44032</c:v>
                </c:pt>
                <c:pt idx="443">
                  <c:v>44033</c:v>
                </c:pt>
                <c:pt idx="444">
                  <c:v>44033</c:v>
                </c:pt>
                <c:pt idx="445">
                  <c:v>44034</c:v>
                </c:pt>
                <c:pt idx="446">
                  <c:v>44034</c:v>
                </c:pt>
                <c:pt idx="447">
                  <c:v>44035</c:v>
                </c:pt>
                <c:pt idx="448">
                  <c:v>44035</c:v>
                </c:pt>
                <c:pt idx="449">
                  <c:v>44036</c:v>
                </c:pt>
                <c:pt idx="450">
                  <c:v>44036</c:v>
                </c:pt>
                <c:pt idx="451">
                  <c:v>44037</c:v>
                </c:pt>
                <c:pt idx="452">
                  <c:v>44037</c:v>
                </c:pt>
                <c:pt idx="453">
                  <c:v>44038</c:v>
                </c:pt>
                <c:pt idx="454">
                  <c:v>44038</c:v>
                </c:pt>
                <c:pt idx="455">
                  <c:v>44039</c:v>
                </c:pt>
                <c:pt idx="456">
                  <c:v>44039</c:v>
                </c:pt>
                <c:pt idx="457">
                  <c:v>44040</c:v>
                </c:pt>
                <c:pt idx="458">
                  <c:v>44040</c:v>
                </c:pt>
                <c:pt idx="459">
                  <c:v>44041</c:v>
                </c:pt>
                <c:pt idx="460">
                  <c:v>44041</c:v>
                </c:pt>
                <c:pt idx="461">
                  <c:v>44042</c:v>
                </c:pt>
                <c:pt idx="462">
                  <c:v>44042</c:v>
                </c:pt>
                <c:pt idx="463">
                  <c:v>44043</c:v>
                </c:pt>
                <c:pt idx="464">
                  <c:v>44043</c:v>
                </c:pt>
                <c:pt idx="465">
                  <c:v>44044</c:v>
                </c:pt>
                <c:pt idx="466">
                  <c:v>44044</c:v>
                </c:pt>
                <c:pt idx="467">
                  <c:v>44045</c:v>
                </c:pt>
                <c:pt idx="468">
                  <c:v>44045</c:v>
                </c:pt>
                <c:pt idx="469">
                  <c:v>44046</c:v>
                </c:pt>
                <c:pt idx="470">
                  <c:v>44046</c:v>
                </c:pt>
                <c:pt idx="471">
                  <c:v>44047</c:v>
                </c:pt>
                <c:pt idx="472">
                  <c:v>44047</c:v>
                </c:pt>
                <c:pt idx="473">
                  <c:v>44048</c:v>
                </c:pt>
                <c:pt idx="474">
                  <c:v>44048</c:v>
                </c:pt>
                <c:pt idx="475">
                  <c:v>44049</c:v>
                </c:pt>
                <c:pt idx="476">
                  <c:v>44049</c:v>
                </c:pt>
                <c:pt idx="477">
                  <c:v>44050</c:v>
                </c:pt>
                <c:pt idx="478">
                  <c:v>44050</c:v>
                </c:pt>
                <c:pt idx="479">
                  <c:v>44051</c:v>
                </c:pt>
                <c:pt idx="480">
                  <c:v>44051</c:v>
                </c:pt>
                <c:pt idx="481">
                  <c:v>44052</c:v>
                </c:pt>
                <c:pt idx="482">
                  <c:v>44052</c:v>
                </c:pt>
                <c:pt idx="483">
                  <c:v>44053</c:v>
                </c:pt>
                <c:pt idx="484">
                  <c:v>44053</c:v>
                </c:pt>
                <c:pt idx="485">
                  <c:v>44054</c:v>
                </c:pt>
                <c:pt idx="486">
                  <c:v>44054</c:v>
                </c:pt>
                <c:pt idx="487">
                  <c:v>44055</c:v>
                </c:pt>
                <c:pt idx="488">
                  <c:v>44055</c:v>
                </c:pt>
                <c:pt idx="489">
                  <c:v>44056</c:v>
                </c:pt>
                <c:pt idx="490">
                  <c:v>44056</c:v>
                </c:pt>
                <c:pt idx="491">
                  <c:v>44057</c:v>
                </c:pt>
                <c:pt idx="492">
                  <c:v>44057</c:v>
                </c:pt>
                <c:pt idx="493">
                  <c:v>44058</c:v>
                </c:pt>
                <c:pt idx="494">
                  <c:v>44058</c:v>
                </c:pt>
                <c:pt idx="495">
                  <c:v>44059</c:v>
                </c:pt>
                <c:pt idx="496">
                  <c:v>44059</c:v>
                </c:pt>
                <c:pt idx="497">
                  <c:v>44060</c:v>
                </c:pt>
                <c:pt idx="498">
                  <c:v>44060</c:v>
                </c:pt>
                <c:pt idx="499">
                  <c:v>44061</c:v>
                </c:pt>
                <c:pt idx="500">
                  <c:v>44061</c:v>
                </c:pt>
                <c:pt idx="501">
                  <c:v>44062</c:v>
                </c:pt>
                <c:pt idx="502">
                  <c:v>44062</c:v>
                </c:pt>
                <c:pt idx="503">
                  <c:v>44063</c:v>
                </c:pt>
                <c:pt idx="504">
                  <c:v>44063</c:v>
                </c:pt>
                <c:pt idx="505">
                  <c:v>44064</c:v>
                </c:pt>
                <c:pt idx="506">
                  <c:v>44064</c:v>
                </c:pt>
                <c:pt idx="507">
                  <c:v>44065</c:v>
                </c:pt>
                <c:pt idx="508">
                  <c:v>44065</c:v>
                </c:pt>
                <c:pt idx="509">
                  <c:v>44066</c:v>
                </c:pt>
                <c:pt idx="510">
                  <c:v>44066</c:v>
                </c:pt>
                <c:pt idx="511">
                  <c:v>44067</c:v>
                </c:pt>
                <c:pt idx="512">
                  <c:v>44067</c:v>
                </c:pt>
                <c:pt idx="513">
                  <c:v>44068</c:v>
                </c:pt>
                <c:pt idx="514">
                  <c:v>44068</c:v>
                </c:pt>
                <c:pt idx="515">
                  <c:v>44069</c:v>
                </c:pt>
                <c:pt idx="516">
                  <c:v>44069</c:v>
                </c:pt>
                <c:pt idx="517">
                  <c:v>44070</c:v>
                </c:pt>
                <c:pt idx="518">
                  <c:v>44070</c:v>
                </c:pt>
                <c:pt idx="519">
                  <c:v>44071</c:v>
                </c:pt>
                <c:pt idx="520">
                  <c:v>44071</c:v>
                </c:pt>
                <c:pt idx="521">
                  <c:v>44072</c:v>
                </c:pt>
                <c:pt idx="522">
                  <c:v>44072</c:v>
                </c:pt>
                <c:pt idx="523">
                  <c:v>44073</c:v>
                </c:pt>
                <c:pt idx="524">
                  <c:v>44073</c:v>
                </c:pt>
                <c:pt idx="525">
                  <c:v>44074</c:v>
                </c:pt>
                <c:pt idx="526">
                  <c:v>44074</c:v>
                </c:pt>
                <c:pt idx="527">
                  <c:v>44075</c:v>
                </c:pt>
                <c:pt idx="528">
                  <c:v>44075</c:v>
                </c:pt>
                <c:pt idx="529">
                  <c:v>44076</c:v>
                </c:pt>
                <c:pt idx="530">
                  <c:v>44076</c:v>
                </c:pt>
                <c:pt idx="531">
                  <c:v>44077</c:v>
                </c:pt>
                <c:pt idx="532">
                  <c:v>44077</c:v>
                </c:pt>
                <c:pt idx="533">
                  <c:v>44078</c:v>
                </c:pt>
                <c:pt idx="534">
                  <c:v>44078</c:v>
                </c:pt>
                <c:pt idx="535">
                  <c:v>44079</c:v>
                </c:pt>
                <c:pt idx="536">
                  <c:v>44079</c:v>
                </c:pt>
                <c:pt idx="537">
                  <c:v>44080</c:v>
                </c:pt>
                <c:pt idx="538">
                  <c:v>44080</c:v>
                </c:pt>
                <c:pt idx="539">
                  <c:v>44081</c:v>
                </c:pt>
                <c:pt idx="540">
                  <c:v>44081</c:v>
                </c:pt>
                <c:pt idx="541">
                  <c:v>44082</c:v>
                </c:pt>
                <c:pt idx="542">
                  <c:v>44082</c:v>
                </c:pt>
                <c:pt idx="543">
                  <c:v>44083</c:v>
                </c:pt>
                <c:pt idx="544">
                  <c:v>44083</c:v>
                </c:pt>
                <c:pt idx="545">
                  <c:v>44084</c:v>
                </c:pt>
                <c:pt idx="546">
                  <c:v>44084</c:v>
                </c:pt>
                <c:pt idx="547">
                  <c:v>44085</c:v>
                </c:pt>
                <c:pt idx="548">
                  <c:v>44085</c:v>
                </c:pt>
                <c:pt idx="549">
                  <c:v>44086</c:v>
                </c:pt>
                <c:pt idx="550">
                  <c:v>44086</c:v>
                </c:pt>
                <c:pt idx="551">
                  <c:v>44087</c:v>
                </c:pt>
                <c:pt idx="552">
                  <c:v>44087</c:v>
                </c:pt>
                <c:pt idx="553">
                  <c:v>44088</c:v>
                </c:pt>
                <c:pt idx="554">
                  <c:v>44088</c:v>
                </c:pt>
                <c:pt idx="555">
                  <c:v>44089</c:v>
                </c:pt>
                <c:pt idx="556">
                  <c:v>44089</c:v>
                </c:pt>
                <c:pt idx="557">
                  <c:v>44090</c:v>
                </c:pt>
                <c:pt idx="558">
                  <c:v>44090</c:v>
                </c:pt>
                <c:pt idx="559">
                  <c:v>44091</c:v>
                </c:pt>
                <c:pt idx="560">
                  <c:v>44091</c:v>
                </c:pt>
                <c:pt idx="561">
                  <c:v>44092</c:v>
                </c:pt>
                <c:pt idx="562">
                  <c:v>44092</c:v>
                </c:pt>
                <c:pt idx="563">
                  <c:v>44093</c:v>
                </c:pt>
                <c:pt idx="564">
                  <c:v>44093</c:v>
                </c:pt>
                <c:pt idx="565">
                  <c:v>44094</c:v>
                </c:pt>
                <c:pt idx="566">
                  <c:v>44094</c:v>
                </c:pt>
                <c:pt idx="567">
                  <c:v>44095</c:v>
                </c:pt>
                <c:pt idx="568">
                  <c:v>44095</c:v>
                </c:pt>
                <c:pt idx="569">
                  <c:v>44096</c:v>
                </c:pt>
                <c:pt idx="570">
                  <c:v>44096</c:v>
                </c:pt>
                <c:pt idx="571">
                  <c:v>44097</c:v>
                </c:pt>
                <c:pt idx="572">
                  <c:v>44097</c:v>
                </c:pt>
                <c:pt idx="573">
                  <c:v>44098</c:v>
                </c:pt>
                <c:pt idx="574">
                  <c:v>44098</c:v>
                </c:pt>
                <c:pt idx="575">
                  <c:v>44099</c:v>
                </c:pt>
                <c:pt idx="576">
                  <c:v>44099</c:v>
                </c:pt>
                <c:pt idx="577">
                  <c:v>44100</c:v>
                </c:pt>
                <c:pt idx="578">
                  <c:v>44100</c:v>
                </c:pt>
                <c:pt idx="579">
                  <c:v>44101</c:v>
                </c:pt>
                <c:pt idx="580">
                  <c:v>44101</c:v>
                </c:pt>
                <c:pt idx="581">
                  <c:v>44102</c:v>
                </c:pt>
                <c:pt idx="582">
                  <c:v>44102</c:v>
                </c:pt>
                <c:pt idx="583">
                  <c:v>44103</c:v>
                </c:pt>
                <c:pt idx="584">
                  <c:v>44103</c:v>
                </c:pt>
                <c:pt idx="585">
                  <c:v>44104</c:v>
                </c:pt>
                <c:pt idx="586">
                  <c:v>44104</c:v>
                </c:pt>
                <c:pt idx="587">
                  <c:v>44105</c:v>
                </c:pt>
                <c:pt idx="588">
                  <c:v>44105</c:v>
                </c:pt>
                <c:pt idx="589">
                  <c:v>44106</c:v>
                </c:pt>
                <c:pt idx="590">
                  <c:v>44106</c:v>
                </c:pt>
                <c:pt idx="591">
                  <c:v>44107</c:v>
                </c:pt>
                <c:pt idx="592">
                  <c:v>44107</c:v>
                </c:pt>
                <c:pt idx="593">
                  <c:v>44108</c:v>
                </c:pt>
                <c:pt idx="594">
                  <c:v>44108</c:v>
                </c:pt>
                <c:pt idx="595">
                  <c:v>44109</c:v>
                </c:pt>
                <c:pt idx="596">
                  <c:v>44109</c:v>
                </c:pt>
                <c:pt idx="597">
                  <c:v>44110</c:v>
                </c:pt>
                <c:pt idx="598">
                  <c:v>44110</c:v>
                </c:pt>
                <c:pt idx="599">
                  <c:v>44111</c:v>
                </c:pt>
                <c:pt idx="600">
                  <c:v>44111</c:v>
                </c:pt>
                <c:pt idx="601">
                  <c:v>44112</c:v>
                </c:pt>
                <c:pt idx="602">
                  <c:v>44112</c:v>
                </c:pt>
                <c:pt idx="603">
                  <c:v>44113</c:v>
                </c:pt>
                <c:pt idx="604">
                  <c:v>44113</c:v>
                </c:pt>
                <c:pt idx="605">
                  <c:v>44114</c:v>
                </c:pt>
                <c:pt idx="606">
                  <c:v>44114</c:v>
                </c:pt>
                <c:pt idx="607">
                  <c:v>44115</c:v>
                </c:pt>
                <c:pt idx="608">
                  <c:v>44115</c:v>
                </c:pt>
                <c:pt idx="609">
                  <c:v>44116</c:v>
                </c:pt>
                <c:pt idx="610">
                  <c:v>44116</c:v>
                </c:pt>
                <c:pt idx="611">
                  <c:v>44117</c:v>
                </c:pt>
                <c:pt idx="612">
                  <c:v>44117</c:v>
                </c:pt>
                <c:pt idx="613">
                  <c:v>44118</c:v>
                </c:pt>
                <c:pt idx="614">
                  <c:v>44118</c:v>
                </c:pt>
                <c:pt idx="615">
                  <c:v>44119</c:v>
                </c:pt>
                <c:pt idx="616">
                  <c:v>44119</c:v>
                </c:pt>
                <c:pt idx="617">
                  <c:v>44120</c:v>
                </c:pt>
                <c:pt idx="618">
                  <c:v>44120</c:v>
                </c:pt>
                <c:pt idx="619">
                  <c:v>44121</c:v>
                </c:pt>
                <c:pt idx="620">
                  <c:v>44121</c:v>
                </c:pt>
                <c:pt idx="621">
                  <c:v>44122</c:v>
                </c:pt>
                <c:pt idx="622">
                  <c:v>44122</c:v>
                </c:pt>
                <c:pt idx="623">
                  <c:v>44123</c:v>
                </c:pt>
                <c:pt idx="624">
                  <c:v>44123</c:v>
                </c:pt>
                <c:pt idx="625">
                  <c:v>44124</c:v>
                </c:pt>
                <c:pt idx="626">
                  <c:v>44124</c:v>
                </c:pt>
                <c:pt idx="627">
                  <c:v>44125</c:v>
                </c:pt>
                <c:pt idx="628">
                  <c:v>44125</c:v>
                </c:pt>
                <c:pt idx="629">
                  <c:v>44126</c:v>
                </c:pt>
                <c:pt idx="630">
                  <c:v>44126</c:v>
                </c:pt>
                <c:pt idx="631">
                  <c:v>44127</c:v>
                </c:pt>
                <c:pt idx="632">
                  <c:v>44127</c:v>
                </c:pt>
                <c:pt idx="633">
                  <c:v>44128</c:v>
                </c:pt>
                <c:pt idx="634">
                  <c:v>44128</c:v>
                </c:pt>
                <c:pt idx="635">
                  <c:v>44129</c:v>
                </c:pt>
                <c:pt idx="636">
                  <c:v>44129</c:v>
                </c:pt>
                <c:pt idx="637">
                  <c:v>44130</c:v>
                </c:pt>
                <c:pt idx="638">
                  <c:v>44130</c:v>
                </c:pt>
                <c:pt idx="639">
                  <c:v>44131</c:v>
                </c:pt>
                <c:pt idx="640">
                  <c:v>44131</c:v>
                </c:pt>
                <c:pt idx="641">
                  <c:v>44132</c:v>
                </c:pt>
                <c:pt idx="642">
                  <c:v>44132</c:v>
                </c:pt>
                <c:pt idx="643">
                  <c:v>44133</c:v>
                </c:pt>
                <c:pt idx="644">
                  <c:v>44133</c:v>
                </c:pt>
                <c:pt idx="645">
                  <c:v>44134</c:v>
                </c:pt>
                <c:pt idx="646">
                  <c:v>44134</c:v>
                </c:pt>
                <c:pt idx="647">
                  <c:v>44135</c:v>
                </c:pt>
                <c:pt idx="648">
                  <c:v>44135</c:v>
                </c:pt>
                <c:pt idx="649">
                  <c:v>44136</c:v>
                </c:pt>
                <c:pt idx="650">
                  <c:v>44136</c:v>
                </c:pt>
                <c:pt idx="651">
                  <c:v>44137</c:v>
                </c:pt>
                <c:pt idx="652">
                  <c:v>44137</c:v>
                </c:pt>
                <c:pt idx="653">
                  <c:v>44138</c:v>
                </c:pt>
                <c:pt idx="654">
                  <c:v>44138</c:v>
                </c:pt>
                <c:pt idx="655">
                  <c:v>44139</c:v>
                </c:pt>
                <c:pt idx="656">
                  <c:v>44139</c:v>
                </c:pt>
                <c:pt idx="657">
                  <c:v>44140</c:v>
                </c:pt>
                <c:pt idx="658">
                  <c:v>44140</c:v>
                </c:pt>
                <c:pt idx="659">
                  <c:v>44141</c:v>
                </c:pt>
                <c:pt idx="660">
                  <c:v>44141</c:v>
                </c:pt>
                <c:pt idx="661">
                  <c:v>44142</c:v>
                </c:pt>
                <c:pt idx="662">
                  <c:v>44142</c:v>
                </c:pt>
                <c:pt idx="663">
                  <c:v>44143</c:v>
                </c:pt>
                <c:pt idx="664">
                  <c:v>44143</c:v>
                </c:pt>
                <c:pt idx="665">
                  <c:v>44144</c:v>
                </c:pt>
                <c:pt idx="666">
                  <c:v>44144</c:v>
                </c:pt>
                <c:pt idx="667">
                  <c:v>44145</c:v>
                </c:pt>
                <c:pt idx="668">
                  <c:v>44145</c:v>
                </c:pt>
                <c:pt idx="669">
                  <c:v>44146</c:v>
                </c:pt>
                <c:pt idx="670">
                  <c:v>44146</c:v>
                </c:pt>
                <c:pt idx="671">
                  <c:v>44147</c:v>
                </c:pt>
                <c:pt idx="672">
                  <c:v>44147</c:v>
                </c:pt>
                <c:pt idx="673">
                  <c:v>44148</c:v>
                </c:pt>
                <c:pt idx="674">
                  <c:v>44148</c:v>
                </c:pt>
                <c:pt idx="675">
                  <c:v>44149</c:v>
                </c:pt>
                <c:pt idx="676">
                  <c:v>44149</c:v>
                </c:pt>
                <c:pt idx="677">
                  <c:v>44150</c:v>
                </c:pt>
                <c:pt idx="678">
                  <c:v>44150</c:v>
                </c:pt>
                <c:pt idx="679">
                  <c:v>44151</c:v>
                </c:pt>
                <c:pt idx="680">
                  <c:v>44151</c:v>
                </c:pt>
                <c:pt idx="681">
                  <c:v>44152</c:v>
                </c:pt>
                <c:pt idx="682">
                  <c:v>44152</c:v>
                </c:pt>
                <c:pt idx="683">
                  <c:v>44153</c:v>
                </c:pt>
                <c:pt idx="684">
                  <c:v>44153</c:v>
                </c:pt>
                <c:pt idx="685">
                  <c:v>44154</c:v>
                </c:pt>
                <c:pt idx="686">
                  <c:v>44154</c:v>
                </c:pt>
                <c:pt idx="687">
                  <c:v>44155</c:v>
                </c:pt>
                <c:pt idx="688">
                  <c:v>44155</c:v>
                </c:pt>
                <c:pt idx="689">
                  <c:v>44156</c:v>
                </c:pt>
                <c:pt idx="690">
                  <c:v>44156</c:v>
                </c:pt>
                <c:pt idx="691">
                  <c:v>44157</c:v>
                </c:pt>
                <c:pt idx="692">
                  <c:v>44157</c:v>
                </c:pt>
                <c:pt idx="693">
                  <c:v>44158</c:v>
                </c:pt>
                <c:pt idx="694">
                  <c:v>44158</c:v>
                </c:pt>
                <c:pt idx="695">
                  <c:v>44159</c:v>
                </c:pt>
                <c:pt idx="696">
                  <c:v>44159</c:v>
                </c:pt>
                <c:pt idx="697">
                  <c:v>44160</c:v>
                </c:pt>
                <c:pt idx="698">
                  <c:v>44160</c:v>
                </c:pt>
                <c:pt idx="699">
                  <c:v>44161</c:v>
                </c:pt>
                <c:pt idx="700">
                  <c:v>44161</c:v>
                </c:pt>
                <c:pt idx="701">
                  <c:v>44162</c:v>
                </c:pt>
                <c:pt idx="702">
                  <c:v>44162</c:v>
                </c:pt>
                <c:pt idx="703">
                  <c:v>44163</c:v>
                </c:pt>
                <c:pt idx="704">
                  <c:v>44163</c:v>
                </c:pt>
                <c:pt idx="705">
                  <c:v>44164</c:v>
                </c:pt>
                <c:pt idx="706">
                  <c:v>44164</c:v>
                </c:pt>
                <c:pt idx="707">
                  <c:v>44165</c:v>
                </c:pt>
                <c:pt idx="708">
                  <c:v>44165</c:v>
                </c:pt>
                <c:pt idx="709">
                  <c:v>44166</c:v>
                </c:pt>
                <c:pt idx="710">
                  <c:v>44166</c:v>
                </c:pt>
                <c:pt idx="711">
                  <c:v>44167</c:v>
                </c:pt>
                <c:pt idx="712">
                  <c:v>44167</c:v>
                </c:pt>
                <c:pt idx="713">
                  <c:v>44168</c:v>
                </c:pt>
                <c:pt idx="714">
                  <c:v>44168</c:v>
                </c:pt>
                <c:pt idx="715">
                  <c:v>44169</c:v>
                </c:pt>
                <c:pt idx="716">
                  <c:v>44169</c:v>
                </c:pt>
                <c:pt idx="717">
                  <c:v>44170</c:v>
                </c:pt>
                <c:pt idx="718">
                  <c:v>44170</c:v>
                </c:pt>
                <c:pt idx="719">
                  <c:v>44171</c:v>
                </c:pt>
                <c:pt idx="720">
                  <c:v>44171</c:v>
                </c:pt>
                <c:pt idx="721">
                  <c:v>44172</c:v>
                </c:pt>
                <c:pt idx="722">
                  <c:v>44172</c:v>
                </c:pt>
                <c:pt idx="723">
                  <c:v>44173</c:v>
                </c:pt>
                <c:pt idx="724">
                  <c:v>44173</c:v>
                </c:pt>
                <c:pt idx="725">
                  <c:v>44174</c:v>
                </c:pt>
                <c:pt idx="726">
                  <c:v>44174</c:v>
                </c:pt>
                <c:pt idx="727">
                  <c:v>44175</c:v>
                </c:pt>
                <c:pt idx="728">
                  <c:v>44175</c:v>
                </c:pt>
                <c:pt idx="729">
                  <c:v>44176</c:v>
                </c:pt>
                <c:pt idx="730">
                  <c:v>44176</c:v>
                </c:pt>
                <c:pt idx="731">
                  <c:v>44177</c:v>
                </c:pt>
                <c:pt idx="732">
                  <c:v>44177</c:v>
                </c:pt>
                <c:pt idx="733">
                  <c:v>44178</c:v>
                </c:pt>
                <c:pt idx="734">
                  <c:v>44178</c:v>
                </c:pt>
                <c:pt idx="735">
                  <c:v>44179</c:v>
                </c:pt>
                <c:pt idx="736">
                  <c:v>44179</c:v>
                </c:pt>
                <c:pt idx="737">
                  <c:v>44180</c:v>
                </c:pt>
                <c:pt idx="738">
                  <c:v>44180</c:v>
                </c:pt>
                <c:pt idx="739">
                  <c:v>44181</c:v>
                </c:pt>
                <c:pt idx="740">
                  <c:v>44181</c:v>
                </c:pt>
                <c:pt idx="741">
                  <c:v>44182</c:v>
                </c:pt>
                <c:pt idx="742">
                  <c:v>44182</c:v>
                </c:pt>
                <c:pt idx="743">
                  <c:v>44183</c:v>
                </c:pt>
                <c:pt idx="744">
                  <c:v>44183</c:v>
                </c:pt>
                <c:pt idx="745">
                  <c:v>44184</c:v>
                </c:pt>
                <c:pt idx="746">
                  <c:v>44184</c:v>
                </c:pt>
                <c:pt idx="747">
                  <c:v>44185</c:v>
                </c:pt>
                <c:pt idx="748">
                  <c:v>44185</c:v>
                </c:pt>
                <c:pt idx="749">
                  <c:v>44186</c:v>
                </c:pt>
                <c:pt idx="750">
                  <c:v>44186</c:v>
                </c:pt>
                <c:pt idx="751">
                  <c:v>44187</c:v>
                </c:pt>
                <c:pt idx="752">
                  <c:v>44187</c:v>
                </c:pt>
                <c:pt idx="753">
                  <c:v>44188</c:v>
                </c:pt>
                <c:pt idx="754">
                  <c:v>44188</c:v>
                </c:pt>
                <c:pt idx="755">
                  <c:v>44189</c:v>
                </c:pt>
                <c:pt idx="756">
                  <c:v>44189</c:v>
                </c:pt>
                <c:pt idx="757">
                  <c:v>44190</c:v>
                </c:pt>
                <c:pt idx="758">
                  <c:v>44190</c:v>
                </c:pt>
                <c:pt idx="759">
                  <c:v>44191</c:v>
                </c:pt>
                <c:pt idx="760">
                  <c:v>44191</c:v>
                </c:pt>
                <c:pt idx="761">
                  <c:v>44192</c:v>
                </c:pt>
                <c:pt idx="762">
                  <c:v>44192</c:v>
                </c:pt>
                <c:pt idx="763">
                  <c:v>44193</c:v>
                </c:pt>
                <c:pt idx="764">
                  <c:v>44193</c:v>
                </c:pt>
              </c:numCache>
            </c:numRef>
          </c:xVal>
          <c:yVal>
            <c:numRef>
              <c:f>CalcThroughput!$D$2:$D$7688</c:f>
              <c:numCache>
                <c:formatCode>0.00</c:formatCode>
                <c:ptCount val="7687"/>
                <c:pt idx="0">
                  <c:v>0</c:v>
                </c:pt>
                <c:pt idx="1">
                  <c:v>0</c:v>
                </c:pt>
                <c:pt idx="2">
                  <c:v>456</c:v>
                </c:pt>
                <c:pt idx="3">
                  <c:v>456</c:v>
                </c:pt>
                <c:pt idx="4">
                  <c:v>1963</c:v>
                </c:pt>
                <c:pt idx="5">
                  <c:v>1963</c:v>
                </c:pt>
                <c:pt idx="6">
                  <c:v>1963</c:v>
                </c:pt>
                <c:pt idx="7">
                  <c:v>1963</c:v>
                </c:pt>
                <c:pt idx="8">
                  <c:v>1963</c:v>
                </c:pt>
                <c:pt idx="9">
                  <c:v>1963</c:v>
                </c:pt>
                <c:pt idx="10">
                  <c:v>1963</c:v>
                </c:pt>
                <c:pt idx="11">
                  <c:v>1963</c:v>
                </c:pt>
                <c:pt idx="12">
                  <c:v>1963</c:v>
                </c:pt>
                <c:pt idx="13">
                  <c:v>1963</c:v>
                </c:pt>
                <c:pt idx="14">
                  <c:v>1963</c:v>
                </c:pt>
                <c:pt idx="15">
                  <c:v>1963</c:v>
                </c:pt>
                <c:pt idx="16">
                  <c:v>4349</c:v>
                </c:pt>
                <c:pt idx="17">
                  <c:v>4349</c:v>
                </c:pt>
                <c:pt idx="18">
                  <c:v>4349</c:v>
                </c:pt>
                <c:pt idx="19">
                  <c:v>4349</c:v>
                </c:pt>
                <c:pt idx="20">
                  <c:v>5103</c:v>
                </c:pt>
                <c:pt idx="21">
                  <c:v>5103</c:v>
                </c:pt>
                <c:pt idx="22">
                  <c:v>5103</c:v>
                </c:pt>
                <c:pt idx="23">
                  <c:v>5103</c:v>
                </c:pt>
                <c:pt idx="24">
                  <c:v>5103</c:v>
                </c:pt>
                <c:pt idx="25">
                  <c:v>5103</c:v>
                </c:pt>
                <c:pt idx="26">
                  <c:v>5103</c:v>
                </c:pt>
                <c:pt idx="27">
                  <c:v>5103</c:v>
                </c:pt>
                <c:pt idx="28">
                  <c:v>5103</c:v>
                </c:pt>
                <c:pt idx="29">
                  <c:v>5103</c:v>
                </c:pt>
                <c:pt idx="30">
                  <c:v>5901</c:v>
                </c:pt>
                <c:pt idx="31">
                  <c:v>5901</c:v>
                </c:pt>
                <c:pt idx="32">
                  <c:v>5901</c:v>
                </c:pt>
                <c:pt idx="33">
                  <c:v>5901</c:v>
                </c:pt>
                <c:pt idx="34">
                  <c:v>5901</c:v>
                </c:pt>
                <c:pt idx="35">
                  <c:v>5901</c:v>
                </c:pt>
                <c:pt idx="36">
                  <c:v>5901</c:v>
                </c:pt>
                <c:pt idx="37">
                  <c:v>5901</c:v>
                </c:pt>
                <c:pt idx="38">
                  <c:v>5901</c:v>
                </c:pt>
                <c:pt idx="39">
                  <c:v>5901</c:v>
                </c:pt>
                <c:pt idx="40">
                  <c:v>6292</c:v>
                </c:pt>
                <c:pt idx="41">
                  <c:v>6292</c:v>
                </c:pt>
                <c:pt idx="42">
                  <c:v>6292</c:v>
                </c:pt>
                <c:pt idx="43">
                  <c:v>6292</c:v>
                </c:pt>
                <c:pt idx="44">
                  <c:v>6292</c:v>
                </c:pt>
                <c:pt idx="45">
                  <c:v>6292</c:v>
                </c:pt>
                <c:pt idx="46">
                  <c:v>6292</c:v>
                </c:pt>
                <c:pt idx="47">
                  <c:v>6292</c:v>
                </c:pt>
                <c:pt idx="48">
                  <c:v>6292</c:v>
                </c:pt>
                <c:pt idx="49">
                  <c:v>6292</c:v>
                </c:pt>
                <c:pt idx="50">
                  <c:v>6292</c:v>
                </c:pt>
                <c:pt idx="51">
                  <c:v>6292</c:v>
                </c:pt>
                <c:pt idx="52">
                  <c:v>7145</c:v>
                </c:pt>
                <c:pt idx="53">
                  <c:v>7145</c:v>
                </c:pt>
                <c:pt idx="54">
                  <c:v>6397</c:v>
                </c:pt>
                <c:pt idx="55">
                  <c:v>6397</c:v>
                </c:pt>
                <c:pt idx="56">
                  <c:v>6397</c:v>
                </c:pt>
                <c:pt idx="57">
                  <c:v>6397</c:v>
                </c:pt>
                <c:pt idx="58">
                  <c:v>7017</c:v>
                </c:pt>
                <c:pt idx="59">
                  <c:v>7017</c:v>
                </c:pt>
                <c:pt idx="60">
                  <c:v>7017</c:v>
                </c:pt>
                <c:pt idx="61">
                  <c:v>7017</c:v>
                </c:pt>
                <c:pt idx="62">
                  <c:v>7017</c:v>
                </c:pt>
                <c:pt idx="63">
                  <c:v>7017</c:v>
                </c:pt>
                <c:pt idx="64">
                  <c:v>7897</c:v>
                </c:pt>
                <c:pt idx="65">
                  <c:v>7897</c:v>
                </c:pt>
                <c:pt idx="66">
                  <c:v>7897</c:v>
                </c:pt>
                <c:pt idx="67">
                  <c:v>7897</c:v>
                </c:pt>
                <c:pt idx="68">
                  <c:v>7182</c:v>
                </c:pt>
                <c:pt idx="69">
                  <c:v>7182</c:v>
                </c:pt>
                <c:pt idx="70">
                  <c:v>7182</c:v>
                </c:pt>
                <c:pt idx="71">
                  <c:v>7182</c:v>
                </c:pt>
                <c:pt idx="72">
                  <c:v>7182</c:v>
                </c:pt>
                <c:pt idx="73">
                  <c:v>7182</c:v>
                </c:pt>
                <c:pt idx="74">
                  <c:v>7182</c:v>
                </c:pt>
                <c:pt idx="75">
                  <c:v>7182</c:v>
                </c:pt>
                <c:pt idx="76">
                  <c:v>7182</c:v>
                </c:pt>
                <c:pt idx="77">
                  <c:v>7182</c:v>
                </c:pt>
                <c:pt idx="78">
                  <c:v>8068</c:v>
                </c:pt>
                <c:pt idx="79">
                  <c:v>8068</c:v>
                </c:pt>
                <c:pt idx="80">
                  <c:v>8068</c:v>
                </c:pt>
                <c:pt idx="81">
                  <c:v>8068</c:v>
                </c:pt>
                <c:pt idx="82">
                  <c:v>6522</c:v>
                </c:pt>
                <c:pt idx="83">
                  <c:v>6522</c:v>
                </c:pt>
                <c:pt idx="84">
                  <c:v>6522</c:v>
                </c:pt>
                <c:pt idx="85">
                  <c:v>6522</c:v>
                </c:pt>
                <c:pt idx="86">
                  <c:v>6522</c:v>
                </c:pt>
                <c:pt idx="87">
                  <c:v>6522</c:v>
                </c:pt>
                <c:pt idx="88">
                  <c:v>7128</c:v>
                </c:pt>
                <c:pt idx="89">
                  <c:v>7128</c:v>
                </c:pt>
                <c:pt idx="90">
                  <c:v>7882</c:v>
                </c:pt>
                <c:pt idx="91">
                  <c:v>7882</c:v>
                </c:pt>
                <c:pt idx="92">
                  <c:v>8773</c:v>
                </c:pt>
                <c:pt idx="93">
                  <c:v>8773</c:v>
                </c:pt>
                <c:pt idx="94">
                  <c:v>8773</c:v>
                </c:pt>
                <c:pt idx="95">
                  <c:v>8773</c:v>
                </c:pt>
                <c:pt idx="96">
                  <c:v>7015</c:v>
                </c:pt>
                <c:pt idx="97">
                  <c:v>7015</c:v>
                </c:pt>
                <c:pt idx="98">
                  <c:v>7015</c:v>
                </c:pt>
                <c:pt idx="99">
                  <c:v>7015</c:v>
                </c:pt>
                <c:pt idx="100">
                  <c:v>7015</c:v>
                </c:pt>
                <c:pt idx="101">
                  <c:v>7015</c:v>
                </c:pt>
                <c:pt idx="102">
                  <c:v>7015</c:v>
                </c:pt>
                <c:pt idx="103">
                  <c:v>7015</c:v>
                </c:pt>
                <c:pt idx="104">
                  <c:v>7015</c:v>
                </c:pt>
                <c:pt idx="105">
                  <c:v>7015</c:v>
                </c:pt>
                <c:pt idx="106">
                  <c:v>7895</c:v>
                </c:pt>
                <c:pt idx="107">
                  <c:v>7895</c:v>
                </c:pt>
                <c:pt idx="108">
                  <c:v>8591</c:v>
                </c:pt>
                <c:pt idx="109">
                  <c:v>8591</c:v>
                </c:pt>
                <c:pt idx="110">
                  <c:v>7124</c:v>
                </c:pt>
                <c:pt idx="111">
                  <c:v>7124</c:v>
                </c:pt>
                <c:pt idx="112">
                  <c:v>7124</c:v>
                </c:pt>
                <c:pt idx="113">
                  <c:v>7124</c:v>
                </c:pt>
                <c:pt idx="114">
                  <c:v>7124</c:v>
                </c:pt>
                <c:pt idx="115">
                  <c:v>7124</c:v>
                </c:pt>
                <c:pt idx="116">
                  <c:v>7124</c:v>
                </c:pt>
                <c:pt idx="117">
                  <c:v>7124</c:v>
                </c:pt>
                <c:pt idx="118">
                  <c:v>7124</c:v>
                </c:pt>
                <c:pt idx="119">
                  <c:v>7124</c:v>
                </c:pt>
                <c:pt idx="120">
                  <c:v>8010</c:v>
                </c:pt>
                <c:pt idx="121">
                  <c:v>8010</c:v>
                </c:pt>
                <c:pt idx="122">
                  <c:v>8010</c:v>
                </c:pt>
                <c:pt idx="123">
                  <c:v>8010</c:v>
                </c:pt>
                <c:pt idx="124">
                  <c:v>6479</c:v>
                </c:pt>
                <c:pt idx="125">
                  <c:v>6479</c:v>
                </c:pt>
                <c:pt idx="126">
                  <c:v>6479</c:v>
                </c:pt>
                <c:pt idx="127">
                  <c:v>6479</c:v>
                </c:pt>
                <c:pt idx="128">
                  <c:v>6479</c:v>
                </c:pt>
                <c:pt idx="129">
                  <c:v>6479</c:v>
                </c:pt>
                <c:pt idx="130">
                  <c:v>7247</c:v>
                </c:pt>
                <c:pt idx="131">
                  <c:v>7247</c:v>
                </c:pt>
                <c:pt idx="132">
                  <c:v>8160</c:v>
                </c:pt>
                <c:pt idx="133">
                  <c:v>8160</c:v>
                </c:pt>
                <c:pt idx="134">
                  <c:v>8160</c:v>
                </c:pt>
                <c:pt idx="135">
                  <c:v>8160</c:v>
                </c:pt>
                <c:pt idx="136">
                  <c:v>8678</c:v>
                </c:pt>
                <c:pt idx="137">
                  <c:v>8678</c:v>
                </c:pt>
                <c:pt idx="138">
                  <c:v>7192</c:v>
                </c:pt>
                <c:pt idx="139">
                  <c:v>7192</c:v>
                </c:pt>
                <c:pt idx="140">
                  <c:v>7192</c:v>
                </c:pt>
                <c:pt idx="141">
                  <c:v>7192</c:v>
                </c:pt>
                <c:pt idx="142">
                  <c:v>7192</c:v>
                </c:pt>
                <c:pt idx="143">
                  <c:v>7192</c:v>
                </c:pt>
                <c:pt idx="144">
                  <c:v>7192</c:v>
                </c:pt>
                <c:pt idx="145">
                  <c:v>7192</c:v>
                </c:pt>
                <c:pt idx="146">
                  <c:v>8848</c:v>
                </c:pt>
                <c:pt idx="147">
                  <c:v>8848</c:v>
                </c:pt>
                <c:pt idx="148">
                  <c:v>8848</c:v>
                </c:pt>
                <c:pt idx="149">
                  <c:v>8848</c:v>
                </c:pt>
                <c:pt idx="150">
                  <c:v>8848</c:v>
                </c:pt>
                <c:pt idx="151">
                  <c:v>8848</c:v>
                </c:pt>
                <c:pt idx="152">
                  <c:v>7208</c:v>
                </c:pt>
                <c:pt idx="153">
                  <c:v>7208</c:v>
                </c:pt>
                <c:pt idx="154">
                  <c:v>7208</c:v>
                </c:pt>
                <c:pt idx="155">
                  <c:v>7208</c:v>
                </c:pt>
                <c:pt idx="156">
                  <c:v>7208</c:v>
                </c:pt>
                <c:pt idx="157">
                  <c:v>7208</c:v>
                </c:pt>
                <c:pt idx="158">
                  <c:v>8149</c:v>
                </c:pt>
                <c:pt idx="159">
                  <c:v>8149</c:v>
                </c:pt>
                <c:pt idx="160">
                  <c:v>8149</c:v>
                </c:pt>
                <c:pt idx="161">
                  <c:v>8149</c:v>
                </c:pt>
                <c:pt idx="162">
                  <c:v>8149</c:v>
                </c:pt>
                <c:pt idx="163">
                  <c:v>8149</c:v>
                </c:pt>
                <c:pt idx="164">
                  <c:v>9019</c:v>
                </c:pt>
                <c:pt idx="165">
                  <c:v>9019</c:v>
                </c:pt>
                <c:pt idx="166">
                  <c:v>7432</c:v>
                </c:pt>
                <c:pt idx="167">
                  <c:v>7432</c:v>
                </c:pt>
                <c:pt idx="168">
                  <c:v>7432</c:v>
                </c:pt>
                <c:pt idx="169">
                  <c:v>7432</c:v>
                </c:pt>
                <c:pt idx="170">
                  <c:v>8064</c:v>
                </c:pt>
                <c:pt idx="171">
                  <c:v>8064</c:v>
                </c:pt>
                <c:pt idx="172">
                  <c:v>8064</c:v>
                </c:pt>
                <c:pt idx="173">
                  <c:v>8064</c:v>
                </c:pt>
                <c:pt idx="174">
                  <c:v>8977</c:v>
                </c:pt>
                <c:pt idx="175">
                  <c:v>8977</c:v>
                </c:pt>
                <c:pt idx="176">
                  <c:v>8977</c:v>
                </c:pt>
                <c:pt idx="177">
                  <c:v>8977</c:v>
                </c:pt>
                <c:pt idx="178">
                  <c:v>8977</c:v>
                </c:pt>
                <c:pt idx="179">
                  <c:v>8977</c:v>
                </c:pt>
                <c:pt idx="180">
                  <c:v>7579</c:v>
                </c:pt>
                <c:pt idx="181">
                  <c:v>7579</c:v>
                </c:pt>
                <c:pt idx="182">
                  <c:v>7579</c:v>
                </c:pt>
                <c:pt idx="183">
                  <c:v>7579</c:v>
                </c:pt>
                <c:pt idx="184">
                  <c:v>7579</c:v>
                </c:pt>
                <c:pt idx="185">
                  <c:v>7579</c:v>
                </c:pt>
                <c:pt idx="186">
                  <c:v>7579</c:v>
                </c:pt>
                <c:pt idx="187">
                  <c:v>7579</c:v>
                </c:pt>
                <c:pt idx="188">
                  <c:v>8317</c:v>
                </c:pt>
                <c:pt idx="189">
                  <c:v>8317</c:v>
                </c:pt>
                <c:pt idx="190">
                  <c:v>9214</c:v>
                </c:pt>
                <c:pt idx="191">
                  <c:v>9214</c:v>
                </c:pt>
                <c:pt idx="192">
                  <c:v>9214</c:v>
                </c:pt>
                <c:pt idx="193">
                  <c:v>9214</c:v>
                </c:pt>
                <c:pt idx="194">
                  <c:v>7560</c:v>
                </c:pt>
                <c:pt idx="195">
                  <c:v>7560</c:v>
                </c:pt>
                <c:pt idx="196">
                  <c:v>7560</c:v>
                </c:pt>
                <c:pt idx="197">
                  <c:v>7560</c:v>
                </c:pt>
                <c:pt idx="198">
                  <c:v>7560</c:v>
                </c:pt>
                <c:pt idx="199">
                  <c:v>7560</c:v>
                </c:pt>
                <c:pt idx="200">
                  <c:v>7560</c:v>
                </c:pt>
                <c:pt idx="201">
                  <c:v>7560</c:v>
                </c:pt>
                <c:pt idx="202">
                  <c:v>7560</c:v>
                </c:pt>
                <c:pt idx="203">
                  <c:v>7560</c:v>
                </c:pt>
                <c:pt idx="204">
                  <c:v>7560</c:v>
                </c:pt>
                <c:pt idx="205">
                  <c:v>7560</c:v>
                </c:pt>
                <c:pt idx="206">
                  <c:v>7560</c:v>
                </c:pt>
                <c:pt idx="207">
                  <c:v>7560</c:v>
                </c:pt>
                <c:pt idx="208">
                  <c:v>6747</c:v>
                </c:pt>
                <c:pt idx="209">
                  <c:v>6747</c:v>
                </c:pt>
                <c:pt idx="210">
                  <c:v>6747</c:v>
                </c:pt>
                <c:pt idx="211">
                  <c:v>6747</c:v>
                </c:pt>
                <c:pt idx="212">
                  <c:v>7359</c:v>
                </c:pt>
                <c:pt idx="213">
                  <c:v>7359</c:v>
                </c:pt>
                <c:pt idx="214">
                  <c:v>7359</c:v>
                </c:pt>
                <c:pt idx="215">
                  <c:v>7359</c:v>
                </c:pt>
                <c:pt idx="216">
                  <c:v>7359</c:v>
                </c:pt>
                <c:pt idx="217">
                  <c:v>7359</c:v>
                </c:pt>
                <c:pt idx="218">
                  <c:v>8069</c:v>
                </c:pt>
                <c:pt idx="219">
                  <c:v>8069</c:v>
                </c:pt>
                <c:pt idx="220">
                  <c:v>9103</c:v>
                </c:pt>
                <c:pt idx="221">
                  <c:v>9103</c:v>
                </c:pt>
                <c:pt idx="222">
                  <c:v>7563</c:v>
                </c:pt>
                <c:pt idx="223">
                  <c:v>7563</c:v>
                </c:pt>
                <c:pt idx="224">
                  <c:v>7563</c:v>
                </c:pt>
                <c:pt idx="225">
                  <c:v>7563</c:v>
                </c:pt>
                <c:pt idx="226">
                  <c:v>7563</c:v>
                </c:pt>
                <c:pt idx="227">
                  <c:v>7563</c:v>
                </c:pt>
                <c:pt idx="228">
                  <c:v>7563</c:v>
                </c:pt>
                <c:pt idx="229">
                  <c:v>7563</c:v>
                </c:pt>
                <c:pt idx="230">
                  <c:v>7563</c:v>
                </c:pt>
                <c:pt idx="231">
                  <c:v>7563</c:v>
                </c:pt>
                <c:pt idx="232">
                  <c:v>7563</c:v>
                </c:pt>
                <c:pt idx="233">
                  <c:v>7563</c:v>
                </c:pt>
                <c:pt idx="234">
                  <c:v>8251</c:v>
                </c:pt>
                <c:pt idx="235">
                  <c:v>8251</c:v>
                </c:pt>
                <c:pt idx="236">
                  <c:v>6440</c:v>
                </c:pt>
                <c:pt idx="237">
                  <c:v>6440</c:v>
                </c:pt>
                <c:pt idx="238">
                  <c:v>6440</c:v>
                </c:pt>
                <c:pt idx="239">
                  <c:v>6440</c:v>
                </c:pt>
                <c:pt idx="240">
                  <c:v>6440</c:v>
                </c:pt>
                <c:pt idx="241">
                  <c:v>6440</c:v>
                </c:pt>
                <c:pt idx="242">
                  <c:v>6440</c:v>
                </c:pt>
                <c:pt idx="243">
                  <c:v>6440</c:v>
                </c:pt>
                <c:pt idx="244">
                  <c:v>7348</c:v>
                </c:pt>
                <c:pt idx="245">
                  <c:v>7348</c:v>
                </c:pt>
                <c:pt idx="246">
                  <c:v>8066</c:v>
                </c:pt>
                <c:pt idx="247">
                  <c:v>8066</c:v>
                </c:pt>
                <c:pt idx="248">
                  <c:v>8066</c:v>
                </c:pt>
                <c:pt idx="249">
                  <c:v>8066</c:v>
                </c:pt>
                <c:pt idx="250">
                  <c:v>6415</c:v>
                </c:pt>
                <c:pt idx="251">
                  <c:v>6415</c:v>
                </c:pt>
                <c:pt idx="252">
                  <c:v>6415</c:v>
                </c:pt>
                <c:pt idx="253">
                  <c:v>6415</c:v>
                </c:pt>
                <c:pt idx="254">
                  <c:v>6415</c:v>
                </c:pt>
                <c:pt idx="255">
                  <c:v>6415</c:v>
                </c:pt>
                <c:pt idx="256">
                  <c:v>6415</c:v>
                </c:pt>
                <c:pt idx="257">
                  <c:v>6415</c:v>
                </c:pt>
                <c:pt idx="258">
                  <c:v>6415</c:v>
                </c:pt>
                <c:pt idx="259">
                  <c:v>6415</c:v>
                </c:pt>
                <c:pt idx="260">
                  <c:v>6415</c:v>
                </c:pt>
                <c:pt idx="261">
                  <c:v>6415</c:v>
                </c:pt>
                <c:pt idx="262">
                  <c:v>7273</c:v>
                </c:pt>
                <c:pt idx="263">
                  <c:v>7273</c:v>
                </c:pt>
                <c:pt idx="264">
                  <c:v>5764</c:v>
                </c:pt>
                <c:pt idx="265">
                  <c:v>5764</c:v>
                </c:pt>
                <c:pt idx="266">
                  <c:v>5764</c:v>
                </c:pt>
                <c:pt idx="267">
                  <c:v>5764</c:v>
                </c:pt>
                <c:pt idx="268">
                  <c:v>6732</c:v>
                </c:pt>
                <c:pt idx="269">
                  <c:v>6732</c:v>
                </c:pt>
                <c:pt idx="270">
                  <c:v>7500</c:v>
                </c:pt>
                <c:pt idx="271">
                  <c:v>7500</c:v>
                </c:pt>
                <c:pt idx="272">
                  <c:v>8991</c:v>
                </c:pt>
                <c:pt idx="273">
                  <c:v>8991</c:v>
                </c:pt>
                <c:pt idx="274">
                  <c:v>8991</c:v>
                </c:pt>
                <c:pt idx="275">
                  <c:v>8991</c:v>
                </c:pt>
                <c:pt idx="276">
                  <c:v>9193</c:v>
                </c:pt>
                <c:pt idx="277">
                  <c:v>9193</c:v>
                </c:pt>
                <c:pt idx="278">
                  <c:v>7635</c:v>
                </c:pt>
                <c:pt idx="279">
                  <c:v>7635</c:v>
                </c:pt>
                <c:pt idx="280">
                  <c:v>7635</c:v>
                </c:pt>
                <c:pt idx="281">
                  <c:v>7635</c:v>
                </c:pt>
                <c:pt idx="282">
                  <c:v>7635</c:v>
                </c:pt>
                <c:pt idx="283">
                  <c:v>7635</c:v>
                </c:pt>
                <c:pt idx="284">
                  <c:v>7635</c:v>
                </c:pt>
                <c:pt idx="285">
                  <c:v>7635</c:v>
                </c:pt>
                <c:pt idx="286">
                  <c:v>7635</c:v>
                </c:pt>
                <c:pt idx="287">
                  <c:v>7635</c:v>
                </c:pt>
                <c:pt idx="288">
                  <c:v>8532</c:v>
                </c:pt>
                <c:pt idx="289">
                  <c:v>8532</c:v>
                </c:pt>
                <c:pt idx="290">
                  <c:v>8532</c:v>
                </c:pt>
                <c:pt idx="291">
                  <c:v>8532</c:v>
                </c:pt>
                <c:pt idx="292">
                  <c:v>7642</c:v>
                </c:pt>
                <c:pt idx="293">
                  <c:v>7642</c:v>
                </c:pt>
                <c:pt idx="294">
                  <c:v>7642</c:v>
                </c:pt>
                <c:pt idx="295">
                  <c:v>7642</c:v>
                </c:pt>
                <c:pt idx="296">
                  <c:v>7642</c:v>
                </c:pt>
                <c:pt idx="297">
                  <c:v>7642</c:v>
                </c:pt>
                <c:pt idx="298">
                  <c:v>8583</c:v>
                </c:pt>
                <c:pt idx="299">
                  <c:v>8583</c:v>
                </c:pt>
                <c:pt idx="300">
                  <c:v>8583</c:v>
                </c:pt>
                <c:pt idx="301">
                  <c:v>8583</c:v>
                </c:pt>
                <c:pt idx="302">
                  <c:v>8583</c:v>
                </c:pt>
                <c:pt idx="303">
                  <c:v>8583</c:v>
                </c:pt>
                <c:pt idx="304">
                  <c:v>8583</c:v>
                </c:pt>
                <c:pt idx="305">
                  <c:v>8583</c:v>
                </c:pt>
                <c:pt idx="306">
                  <c:v>6831</c:v>
                </c:pt>
                <c:pt idx="307">
                  <c:v>6831</c:v>
                </c:pt>
                <c:pt idx="308">
                  <c:v>6831</c:v>
                </c:pt>
                <c:pt idx="309">
                  <c:v>6831</c:v>
                </c:pt>
                <c:pt idx="310">
                  <c:v>6831</c:v>
                </c:pt>
                <c:pt idx="311">
                  <c:v>6831</c:v>
                </c:pt>
                <c:pt idx="312">
                  <c:v>7766</c:v>
                </c:pt>
                <c:pt idx="313">
                  <c:v>7766</c:v>
                </c:pt>
                <c:pt idx="314">
                  <c:v>7766</c:v>
                </c:pt>
                <c:pt idx="315">
                  <c:v>7766</c:v>
                </c:pt>
                <c:pt idx="316">
                  <c:v>8648</c:v>
                </c:pt>
                <c:pt idx="317">
                  <c:v>8648</c:v>
                </c:pt>
                <c:pt idx="318">
                  <c:v>8648</c:v>
                </c:pt>
                <c:pt idx="319">
                  <c:v>8648</c:v>
                </c:pt>
                <c:pt idx="320">
                  <c:v>7168</c:v>
                </c:pt>
                <c:pt idx="321">
                  <c:v>7168</c:v>
                </c:pt>
                <c:pt idx="322">
                  <c:v>7168</c:v>
                </c:pt>
                <c:pt idx="323">
                  <c:v>7168</c:v>
                </c:pt>
                <c:pt idx="324">
                  <c:v>7168</c:v>
                </c:pt>
                <c:pt idx="325">
                  <c:v>7168</c:v>
                </c:pt>
                <c:pt idx="326">
                  <c:v>8549</c:v>
                </c:pt>
                <c:pt idx="327">
                  <c:v>8549</c:v>
                </c:pt>
                <c:pt idx="328">
                  <c:v>8549</c:v>
                </c:pt>
                <c:pt idx="329">
                  <c:v>8549</c:v>
                </c:pt>
                <c:pt idx="330">
                  <c:v>8549</c:v>
                </c:pt>
                <c:pt idx="331">
                  <c:v>8549</c:v>
                </c:pt>
                <c:pt idx="332">
                  <c:v>9945</c:v>
                </c:pt>
                <c:pt idx="333">
                  <c:v>9945</c:v>
                </c:pt>
                <c:pt idx="334">
                  <c:v>9320</c:v>
                </c:pt>
                <c:pt idx="335">
                  <c:v>9320</c:v>
                </c:pt>
                <c:pt idx="336">
                  <c:v>9320</c:v>
                </c:pt>
                <c:pt idx="337">
                  <c:v>9320</c:v>
                </c:pt>
                <c:pt idx="338">
                  <c:v>9320</c:v>
                </c:pt>
                <c:pt idx="339">
                  <c:v>9320</c:v>
                </c:pt>
                <c:pt idx="340">
                  <c:v>9320</c:v>
                </c:pt>
                <c:pt idx="341">
                  <c:v>9320</c:v>
                </c:pt>
                <c:pt idx="342">
                  <c:v>9320</c:v>
                </c:pt>
                <c:pt idx="343">
                  <c:v>9320</c:v>
                </c:pt>
                <c:pt idx="344">
                  <c:v>9320</c:v>
                </c:pt>
                <c:pt idx="345">
                  <c:v>9320</c:v>
                </c:pt>
                <c:pt idx="346">
                  <c:v>9320</c:v>
                </c:pt>
                <c:pt idx="347">
                  <c:v>9320</c:v>
                </c:pt>
                <c:pt idx="348">
                  <c:v>8429</c:v>
                </c:pt>
                <c:pt idx="349">
                  <c:v>8429</c:v>
                </c:pt>
                <c:pt idx="350">
                  <c:v>8429</c:v>
                </c:pt>
                <c:pt idx="351">
                  <c:v>8429</c:v>
                </c:pt>
                <c:pt idx="352">
                  <c:v>8429</c:v>
                </c:pt>
                <c:pt idx="353">
                  <c:v>8429</c:v>
                </c:pt>
                <c:pt idx="354">
                  <c:v>8429</c:v>
                </c:pt>
                <c:pt idx="355">
                  <c:v>8429</c:v>
                </c:pt>
                <c:pt idx="356">
                  <c:v>9177</c:v>
                </c:pt>
                <c:pt idx="357">
                  <c:v>9177</c:v>
                </c:pt>
                <c:pt idx="358">
                  <c:v>9177</c:v>
                </c:pt>
                <c:pt idx="359">
                  <c:v>9177</c:v>
                </c:pt>
                <c:pt idx="360">
                  <c:v>9177</c:v>
                </c:pt>
                <c:pt idx="361">
                  <c:v>9177</c:v>
                </c:pt>
                <c:pt idx="362">
                  <c:v>7840</c:v>
                </c:pt>
                <c:pt idx="363">
                  <c:v>7840</c:v>
                </c:pt>
                <c:pt idx="364">
                  <c:v>7840</c:v>
                </c:pt>
                <c:pt idx="365">
                  <c:v>7840</c:v>
                </c:pt>
                <c:pt idx="366">
                  <c:v>8808</c:v>
                </c:pt>
                <c:pt idx="367">
                  <c:v>8808</c:v>
                </c:pt>
                <c:pt idx="368">
                  <c:v>8808</c:v>
                </c:pt>
                <c:pt idx="369">
                  <c:v>8808</c:v>
                </c:pt>
                <c:pt idx="370">
                  <c:v>8808</c:v>
                </c:pt>
                <c:pt idx="371">
                  <c:v>8808</c:v>
                </c:pt>
                <c:pt idx="372">
                  <c:v>8808</c:v>
                </c:pt>
                <c:pt idx="373">
                  <c:v>8808</c:v>
                </c:pt>
                <c:pt idx="374">
                  <c:v>8808</c:v>
                </c:pt>
                <c:pt idx="375">
                  <c:v>8808</c:v>
                </c:pt>
                <c:pt idx="376">
                  <c:v>7331</c:v>
                </c:pt>
                <c:pt idx="377">
                  <c:v>7331</c:v>
                </c:pt>
                <c:pt idx="378">
                  <c:v>8145</c:v>
                </c:pt>
                <c:pt idx="379">
                  <c:v>8145</c:v>
                </c:pt>
                <c:pt idx="380">
                  <c:v>9113</c:v>
                </c:pt>
                <c:pt idx="381">
                  <c:v>9113</c:v>
                </c:pt>
                <c:pt idx="382">
                  <c:v>9113</c:v>
                </c:pt>
                <c:pt idx="383">
                  <c:v>9113</c:v>
                </c:pt>
                <c:pt idx="384">
                  <c:v>9113</c:v>
                </c:pt>
                <c:pt idx="385">
                  <c:v>9113</c:v>
                </c:pt>
                <c:pt idx="386">
                  <c:v>9657</c:v>
                </c:pt>
                <c:pt idx="387">
                  <c:v>9657</c:v>
                </c:pt>
                <c:pt idx="388">
                  <c:v>9657</c:v>
                </c:pt>
                <c:pt idx="389">
                  <c:v>9657</c:v>
                </c:pt>
                <c:pt idx="390">
                  <c:v>7840</c:v>
                </c:pt>
                <c:pt idx="391">
                  <c:v>7840</c:v>
                </c:pt>
                <c:pt idx="392">
                  <c:v>7840</c:v>
                </c:pt>
                <c:pt idx="393">
                  <c:v>7840</c:v>
                </c:pt>
                <c:pt idx="394">
                  <c:v>7840</c:v>
                </c:pt>
                <c:pt idx="395">
                  <c:v>7840</c:v>
                </c:pt>
                <c:pt idx="396">
                  <c:v>9532</c:v>
                </c:pt>
                <c:pt idx="397">
                  <c:v>9532</c:v>
                </c:pt>
                <c:pt idx="398">
                  <c:v>9532</c:v>
                </c:pt>
                <c:pt idx="399">
                  <c:v>9532</c:v>
                </c:pt>
                <c:pt idx="400">
                  <c:v>10424</c:v>
                </c:pt>
                <c:pt idx="401">
                  <c:v>10424</c:v>
                </c:pt>
                <c:pt idx="402">
                  <c:v>10424</c:v>
                </c:pt>
                <c:pt idx="403">
                  <c:v>10424</c:v>
                </c:pt>
                <c:pt idx="404">
                  <c:v>8623</c:v>
                </c:pt>
                <c:pt idx="405">
                  <c:v>8623</c:v>
                </c:pt>
                <c:pt idx="406">
                  <c:v>8623</c:v>
                </c:pt>
                <c:pt idx="407">
                  <c:v>8623</c:v>
                </c:pt>
                <c:pt idx="408">
                  <c:v>8623</c:v>
                </c:pt>
                <c:pt idx="409">
                  <c:v>8623</c:v>
                </c:pt>
                <c:pt idx="410">
                  <c:v>8623</c:v>
                </c:pt>
                <c:pt idx="411">
                  <c:v>8623</c:v>
                </c:pt>
                <c:pt idx="412">
                  <c:v>8623</c:v>
                </c:pt>
                <c:pt idx="413">
                  <c:v>8623</c:v>
                </c:pt>
                <c:pt idx="414">
                  <c:v>9503</c:v>
                </c:pt>
                <c:pt idx="415">
                  <c:v>9503</c:v>
                </c:pt>
                <c:pt idx="416">
                  <c:v>9503</c:v>
                </c:pt>
                <c:pt idx="417">
                  <c:v>9503</c:v>
                </c:pt>
                <c:pt idx="418">
                  <c:v>7754</c:v>
                </c:pt>
                <c:pt idx="419">
                  <c:v>7754</c:v>
                </c:pt>
                <c:pt idx="420">
                  <c:v>7754</c:v>
                </c:pt>
                <c:pt idx="421">
                  <c:v>7754</c:v>
                </c:pt>
                <c:pt idx="422">
                  <c:v>7754</c:v>
                </c:pt>
                <c:pt idx="423">
                  <c:v>7754</c:v>
                </c:pt>
                <c:pt idx="424">
                  <c:v>8684</c:v>
                </c:pt>
                <c:pt idx="425">
                  <c:v>8684</c:v>
                </c:pt>
                <c:pt idx="426">
                  <c:v>8684</c:v>
                </c:pt>
                <c:pt idx="427">
                  <c:v>8684</c:v>
                </c:pt>
                <c:pt idx="428">
                  <c:v>8684</c:v>
                </c:pt>
                <c:pt idx="429">
                  <c:v>8684</c:v>
                </c:pt>
                <c:pt idx="430">
                  <c:v>8684</c:v>
                </c:pt>
                <c:pt idx="431">
                  <c:v>8684</c:v>
                </c:pt>
                <c:pt idx="432">
                  <c:v>7144</c:v>
                </c:pt>
                <c:pt idx="433">
                  <c:v>7144</c:v>
                </c:pt>
                <c:pt idx="434">
                  <c:v>7144</c:v>
                </c:pt>
                <c:pt idx="435">
                  <c:v>7144</c:v>
                </c:pt>
                <c:pt idx="436">
                  <c:v>7144</c:v>
                </c:pt>
                <c:pt idx="437">
                  <c:v>7144</c:v>
                </c:pt>
                <c:pt idx="438">
                  <c:v>8074</c:v>
                </c:pt>
                <c:pt idx="439">
                  <c:v>8074</c:v>
                </c:pt>
                <c:pt idx="440">
                  <c:v>8652</c:v>
                </c:pt>
                <c:pt idx="441">
                  <c:v>8652</c:v>
                </c:pt>
                <c:pt idx="442">
                  <c:v>8652</c:v>
                </c:pt>
                <c:pt idx="443">
                  <c:v>8652</c:v>
                </c:pt>
                <c:pt idx="444">
                  <c:v>8652</c:v>
                </c:pt>
                <c:pt idx="445">
                  <c:v>8652</c:v>
                </c:pt>
                <c:pt idx="446">
                  <c:v>6870</c:v>
                </c:pt>
                <c:pt idx="447">
                  <c:v>6870</c:v>
                </c:pt>
                <c:pt idx="448">
                  <c:v>7510</c:v>
                </c:pt>
                <c:pt idx="449">
                  <c:v>7510</c:v>
                </c:pt>
                <c:pt idx="450">
                  <c:v>7510</c:v>
                </c:pt>
                <c:pt idx="451">
                  <c:v>7510</c:v>
                </c:pt>
                <c:pt idx="452">
                  <c:v>7510</c:v>
                </c:pt>
                <c:pt idx="453">
                  <c:v>7510</c:v>
                </c:pt>
                <c:pt idx="454">
                  <c:v>8423</c:v>
                </c:pt>
                <c:pt idx="455">
                  <c:v>8423</c:v>
                </c:pt>
                <c:pt idx="456">
                  <c:v>9149</c:v>
                </c:pt>
                <c:pt idx="457">
                  <c:v>9149</c:v>
                </c:pt>
                <c:pt idx="458">
                  <c:v>9149</c:v>
                </c:pt>
                <c:pt idx="459">
                  <c:v>9149</c:v>
                </c:pt>
                <c:pt idx="460">
                  <c:v>8257</c:v>
                </c:pt>
                <c:pt idx="461">
                  <c:v>8257</c:v>
                </c:pt>
                <c:pt idx="462">
                  <c:v>8257</c:v>
                </c:pt>
                <c:pt idx="463">
                  <c:v>8257</c:v>
                </c:pt>
                <c:pt idx="464">
                  <c:v>8257</c:v>
                </c:pt>
                <c:pt idx="465">
                  <c:v>8257</c:v>
                </c:pt>
                <c:pt idx="466">
                  <c:v>9198</c:v>
                </c:pt>
                <c:pt idx="467">
                  <c:v>9198</c:v>
                </c:pt>
                <c:pt idx="468">
                  <c:v>9198</c:v>
                </c:pt>
                <c:pt idx="469">
                  <c:v>9198</c:v>
                </c:pt>
                <c:pt idx="470">
                  <c:v>9198</c:v>
                </c:pt>
                <c:pt idx="471">
                  <c:v>9198</c:v>
                </c:pt>
                <c:pt idx="472">
                  <c:v>9198</c:v>
                </c:pt>
                <c:pt idx="473">
                  <c:v>9198</c:v>
                </c:pt>
                <c:pt idx="474">
                  <c:v>7382</c:v>
                </c:pt>
                <c:pt idx="475">
                  <c:v>7382</c:v>
                </c:pt>
                <c:pt idx="476">
                  <c:v>7382</c:v>
                </c:pt>
                <c:pt idx="477">
                  <c:v>7382</c:v>
                </c:pt>
                <c:pt idx="478">
                  <c:v>7382</c:v>
                </c:pt>
                <c:pt idx="479">
                  <c:v>7382</c:v>
                </c:pt>
                <c:pt idx="480">
                  <c:v>7382</c:v>
                </c:pt>
                <c:pt idx="481">
                  <c:v>7382</c:v>
                </c:pt>
                <c:pt idx="482">
                  <c:v>7382</c:v>
                </c:pt>
                <c:pt idx="483">
                  <c:v>7382</c:v>
                </c:pt>
                <c:pt idx="484">
                  <c:v>8279</c:v>
                </c:pt>
                <c:pt idx="485">
                  <c:v>8279</c:v>
                </c:pt>
                <c:pt idx="486">
                  <c:v>8279</c:v>
                </c:pt>
                <c:pt idx="487">
                  <c:v>8279</c:v>
                </c:pt>
                <c:pt idx="488">
                  <c:v>7489</c:v>
                </c:pt>
                <c:pt idx="489">
                  <c:v>7489</c:v>
                </c:pt>
                <c:pt idx="490">
                  <c:v>7489</c:v>
                </c:pt>
                <c:pt idx="491">
                  <c:v>7489</c:v>
                </c:pt>
                <c:pt idx="492">
                  <c:v>7489</c:v>
                </c:pt>
                <c:pt idx="493">
                  <c:v>7489</c:v>
                </c:pt>
                <c:pt idx="494">
                  <c:v>7489</c:v>
                </c:pt>
                <c:pt idx="495">
                  <c:v>7489</c:v>
                </c:pt>
                <c:pt idx="496">
                  <c:v>8397</c:v>
                </c:pt>
                <c:pt idx="497">
                  <c:v>8397</c:v>
                </c:pt>
                <c:pt idx="498">
                  <c:v>8397</c:v>
                </c:pt>
                <c:pt idx="499">
                  <c:v>8397</c:v>
                </c:pt>
                <c:pt idx="500">
                  <c:v>9085</c:v>
                </c:pt>
                <c:pt idx="501">
                  <c:v>9085</c:v>
                </c:pt>
                <c:pt idx="502">
                  <c:v>7515</c:v>
                </c:pt>
                <c:pt idx="503">
                  <c:v>7515</c:v>
                </c:pt>
                <c:pt idx="504">
                  <c:v>7515</c:v>
                </c:pt>
                <c:pt idx="505">
                  <c:v>7515</c:v>
                </c:pt>
                <c:pt idx="506">
                  <c:v>7515</c:v>
                </c:pt>
                <c:pt idx="507">
                  <c:v>7515</c:v>
                </c:pt>
                <c:pt idx="508">
                  <c:v>7515</c:v>
                </c:pt>
                <c:pt idx="509">
                  <c:v>7515</c:v>
                </c:pt>
                <c:pt idx="510">
                  <c:v>8423</c:v>
                </c:pt>
                <c:pt idx="511">
                  <c:v>8423</c:v>
                </c:pt>
                <c:pt idx="512">
                  <c:v>8423</c:v>
                </c:pt>
                <c:pt idx="513">
                  <c:v>8423</c:v>
                </c:pt>
                <c:pt idx="514">
                  <c:v>8423</c:v>
                </c:pt>
                <c:pt idx="515">
                  <c:v>8423</c:v>
                </c:pt>
                <c:pt idx="516">
                  <c:v>7431</c:v>
                </c:pt>
                <c:pt idx="517">
                  <c:v>7431</c:v>
                </c:pt>
                <c:pt idx="518">
                  <c:v>7431</c:v>
                </c:pt>
                <c:pt idx="519">
                  <c:v>7431</c:v>
                </c:pt>
                <c:pt idx="520">
                  <c:v>8399</c:v>
                </c:pt>
                <c:pt idx="521">
                  <c:v>8399</c:v>
                </c:pt>
                <c:pt idx="522">
                  <c:v>8399</c:v>
                </c:pt>
                <c:pt idx="523">
                  <c:v>8399</c:v>
                </c:pt>
                <c:pt idx="524">
                  <c:v>8399</c:v>
                </c:pt>
                <c:pt idx="525">
                  <c:v>8399</c:v>
                </c:pt>
                <c:pt idx="526">
                  <c:v>8399</c:v>
                </c:pt>
                <c:pt idx="527">
                  <c:v>8399</c:v>
                </c:pt>
                <c:pt idx="528">
                  <c:v>9271</c:v>
                </c:pt>
                <c:pt idx="529">
                  <c:v>9271</c:v>
                </c:pt>
                <c:pt idx="530">
                  <c:v>7514</c:v>
                </c:pt>
                <c:pt idx="531">
                  <c:v>7514</c:v>
                </c:pt>
                <c:pt idx="532">
                  <c:v>8493</c:v>
                </c:pt>
                <c:pt idx="533">
                  <c:v>8493</c:v>
                </c:pt>
                <c:pt idx="534">
                  <c:v>9109</c:v>
                </c:pt>
                <c:pt idx="535">
                  <c:v>9109</c:v>
                </c:pt>
                <c:pt idx="536">
                  <c:v>9109</c:v>
                </c:pt>
                <c:pt idx="537">
                  <c:v>9109</c:v>
                </c:pt>
                <c:pt idx="538">
                  <c:v>9109</c:v>
                </c:pt>
                <c:pt idx="539">
                  <c:v>9109</c:v>
                </c:pt>
                <c:pt idx="540">
                  <c:v>9109</c:v>
                </c:pt>
                <c:pt idx="541">
                  <c:v>9109</c:v>
                </c:pt>
                <c:pt idx="542">
                  <c:v>9109</c:v>
                </c:pt>
                <c:pt idx="543">
                  <c:v>9109</c:v>
                </c:pt>
                <c:pt idx="544">
                  <c:v>7500</c:v>
                </c:pt>
                <c:pt idx="545">
                  <c:v>7500</c:v>
                </c:pt>
                <c:pt idx="546">
                  <c:v>7500</c:v>
                </c:pt>
                <c:pt idx="547">
                  <c:v>7500</c:v>
                </c:pt>
                <c:pt idx="548">
                  <c:v>7500</c:v>
                </c:pt>
                <c:pt idx="549">
                  <c:v>7500</c:v>
                </c:pt>
                <c:pt idx="550">
                  <c:v>7500</c:v>
                </c:pt>
                <c:pt idx="551">
                  <c:v>7500</c:v>
                </c:pt>
                <c:pt idx="552">
                  <c:v>8413</c:v>
                </c:pt>
                <c:pt idx="553">
                  <c:v>8413</c:v>
                </c:pt>
                <c:pt idx="554">
                  <c:v>8413</c:v>
                </c:pt>
                <c:pt idx="555">
                  <c:v>8413</c:v>
                </c:pt>
                <c:pt idx="556">
                  <c:v>8413</c:v>
                </c:pt>
                <c:pt idx="557">
                  <c:v>8413</c:v>
                </c:pt>
                <c:pt idx="558">
                  <c:v>6828</c:v>
                </c:pt>
                <c:pt idx="559">
                  <c:v>6828</c:v>
                </c:pt>
                <c:pt idx="560">
                  <c:v>6828</c:v>
                </c:pt>
                <c:pt idx="561">
                  <c:v>6828</c:v>
                </c:pt>
                <c:pt idx="562">
                  <c:v>7780</c:v>
                </c:pt>
                <c:pt idx="563">
                  <c:v>7780</c:v>
                </c:pt>
                <c:pt idx="564">
                  <c:v>7780</c:v>
                </c:pt>
                <c:pt idx="565">
                  <c:v>7780</c:v>
                </c:pt>
                <c:pt idx="566">
                  <c:v>7780</c:v>
                </c:pt>
                <c:pt idx="567">
                  <c:v>7780</c:v>
                </c:pt>
                <c:pt idx="568">
                  <c:v>7780</c:v>
                </c:pt>
                <c:pt idx="569">
                  <c:v>7780</c:v>
                </c:pt>
                <c:pt idx="570">
                  <c:v>7780</c:v>
                </c:pt>
                <c:pt idx="571">
                  <c:v>7780</c:v>
                </c:pt>
                <c:pt idx="572">
                  <c:v>7209</c:v>
                </c:pt>
                <c:pt idx="573">
                  <c:v>7209</c:v>
                </c:pt>
                <c:pt idx="574">
                  <c:v>7209</c:v>
                </c:pt>
                <c:pt idx="575">
                  <c:v>7209</c:v>
                </c:pt>
                <c:pt idx="576">
                  <c:v>7209</c:v>
                </c:pt>
                <c:pt idx="577">
                  <c:v>7209</c:v>
                </c:pt>
                <c:pt idx="578">
                  <c:v>7819</c:v>
                </c:pt>
                <c:pt idx="579">
                  <c:v>7819</c:v>
                </c:pt>
                <c:pt idx="580">
                  <c:v>7819</c:v>
                </c:pt>
                <c:pt idx="581">
                  <c:v>7819</c:v>
                </c:pt>
                <c:pt idx="582">
                  <c:v>7819</c:v>
                </c:pt>
                <c:pt idx="583">
                  <c:v>7819</c:v>
                </c:pt>
                <c:pt idx="584">
                  <c:v>7819</c:v>
                </c:pt>
                <c:pt idx="585">
                  <c:v>7819</c:v>
                </c:pt>
                <c:pt idx="586">
                  <c:v>7958</c:v>
                </c:pt>
                <c:pt idx="587">
                  <c:v>7958</c:v>
                </c:pt>
                <c:pt idx="588">
                  <c:v>7958</c:v>
                </c:pt>
                <c:pt idx="589">
                  <c:v>7958</c:v>
                </c:pt>
                <c:pt idx="590">
                  <c:v>7958</c:v>
                </c:pt>
                <c:pt idx="591">
                  <c:v>7958</c:v>
                </c:pt>
                <c:pt idx="592">
                  <c:v>8224</c:v>
                </c:pt>
                <c:pt idx="593">
                  <c:v>8224</c:v>
                </c:pt>
                <c:pt idx="594">
                  <c:v>8976</c:v>
                </c:pt>
                <c:pt idx="595">
                  <c:v>8976</c:v>
                </c:pt>
                <c:pt idx="596">
                  <c:v>9852</c:v>
                </c:pt>
                <c:pt idx="597">
                  <c:v>9852</c:v>
                </c:pt>
                <c:pt idx="598">
                  <c:v>9852</c:v>
                </c:pt>
                <c:pt idx="599">
                  <c:v>9852</c:v>
                </c:pt>
                <c:pt idx="600">
                  <c:v>8012</c:v>
                </c:pt>
                <c:pt idx="601">
                  <c:v>8012</c:v>
                </c:pt>
                <c:pt idx="602">
                  <c:v>8997</c:v>
                </c:pt>
                <c:pt idx="603">
                  <c:v>8997</c:v>
                </c:pt>
                <c:pt idx="604">
                  <c:v>8997</c:v>
                </c:pt>
                <c:pt idx="605">
                  <c:v>8997</c:v>
                </c:pt>
                <c:pt idx="606">
                  <c:v>8997</c:v>
                </c:pt>
                <c:pt idx="607">
                  <c:v>8997</c:v>
                </c:pt>
                <c:pt idx="608">
                  <c:v>8997</c:v>
                </c:pt>
                <c:pt idx="609">
                  <c:v>8997</c:v>
                </c:pt>
                <c:pt idx="610">
                  <c:v>8997</c:v>
                </c:pt>
                <c:pt idx="611">
                  <c:v>8997</c:v>
                </c:pt>
                <c:pt idx="612">
                  <c:v>8997</c:v>
                </c:pt>
                <c:pt idx="613">
                  <c:v>8997</c:v>
                </c:pt>
                <c:pt idx="614">
                  <c:v>8759</c:v>
                </c:pt>
                <c:pt idx="615">
                  <c:v>8759</c:v>
                </c:pt>
                <c:pt idx="616">
                  <c:v>8759</c:v>
                </c:pt>
                <c:pt idx="617">
                  <c:v>8759</c:v>
                </c:pt>
                <c:pt idx="618">
                  <c:v>8759</c:v>
                </c:pt>
                <c:pt idx="619">
                  <c:v>8759</c:v>
                </c:pt>
                <c:pt idx="620">
                  <c:v>8759</c:v>
                </c:pt>
                <c:pt idx="621">
                  <c:v>8759</c:v>
                </c:pt>
                <c:pt idx="622">
                  <c:v>8759</c:v>
                </c:pt>
                <c:pt idx="623">
                  <c:v>8759</c:v>
                </c:pt>
                <c:pt idx="624">
                  <c:v>8759</c:v>
                </c:pt>
                <c:pt idx="625">
                  <c:v>8759</c:v>
                </c:pt>
                <c:pt idx="626">
                  <c:v>9455</c:v>
                </c:pt>
                <c:pt idx="627">
                  <c:v>9455</c:v>
                </c:pt>
                <c:pt idx="628">
                  <c:v>7932</c:v>
                </c:pt>
                <c:pt idx="629">
                  <c:v>7932</c:v>
                </c:pt>
                <c:pt idx="630">
                  <c:v>9093</c:v>
                </c:pt>
                <c:pt idx="631">
                  <c:v>9093</c:v>
                </c:pt>
                <c:pt idx="632">
                  <c:v>9093</c:v>
                </c:pt>
                <c:pt idx="633">
                  <c:v>9093</c:v>
                </c:pt>
                <c:pt idx="634">
                  <c:v>9093</c:v>
                </c:pt>
                <c:pt idx="635">
                  <c:v>9093</c:v>
                </c:pt>
                <c:pt idx="636">
                  <c:v>9093</c:v>
                </c:pt>
                <c:pt idx="637">
                  <c:v>9093</c:v>
                </c:pt>
                <c:pt idx="638">
                  <c:v>9805</c:v>
                </c:pt>
                <c:pt idx="639">
                  <c:v>9805</c:v>
                </c:pt>
                <c:pt idx="640">
                  <c:v>10667</c:v>
                </c:pt>
                <c:pt idx="641">
                  <c:v>10667</c:v>
                </c:pt>
                <c:pt idx="642">
                  <c:v>9053</c:v>
                </c:pt>
                <c:pt idx="643">
                  <c:v>9053</c:v>
                </c:pt>
                <c:pt idx="644">
                  <c:v>9053</c:v>
                </c:pt>
                <c:pt idx="645">
                  <c:v>9053</c:v>
                </c:pt>
                <c:pt idx="646">
                  <c:v>9053</c:v>
                </c:pt>
                <c:pt idx="647">
                  <c:v>9053</c:v>
                </c:pt>
                <c:pt idx="648">
                  <c:v>9829</c:v>
                </c:pt>
                <c:pt idx="649">
                  <c:v>9829</c:v>
                </c:pt>
                <c:pt idx="650">
                  <c:v>9829</c:v>
                </c:pt>
                <c:pt idx="651">
                  <c:v>9829</c:v>
                </c:pt>
                <c:pt idx="652">
                  <c:v>9829</c:v>
                </c:pt>
                <c:pt idx="653">
                  <c:v>9829</c:v>
                </c:pt>
                <c:pt idx="654">
                  <c:v>10852</c:v>
                </c:pt>
                <c:pt idx="655">
                  <c:v>10852</c:v>
                </c:pt>
                <c:pt idx="656">
                  <c:v>9941</c:v>
                </c:pt>
                <c:pt idx="657">
                  <c:v>9941</c:v>
                </c:pt>
                <c:pt idx="658">
                  <c:v>9941</c:v>
                </c:pt>
                <c:pt idx="659">
                  <c:v>9941</c:v>
                </c:pt>
                <c:pt idx="660">
                  <c:v>9941</c:v>
                </c:pt>
                <c:pt idx="661">
                  <c:v>9941</c:v>
                </c:pt>
                <c:pt idx="662">
                  <c:v>9941</c:v>
                </c:pt>
                <c:pt idx="663">
                  <c:v>9941</c:v>
                </c:pt>
                <c:pt idx="664">
                  <c:v>9941</c:v>
                </c:pt>
                <c:pt idx="665">
                  <c:v>9941</c:v>
                </c:pt>
                <c:pt idx="666">
                  <c:v>9941</c:v>
                </c:pt>
                <c:pt idx="667">
                  <c:v>9941</c:v>
                </c:pt>
                <c:pt idx="668">
                  <c:v>9941</c:v>
                </c:pt>
                <c:pt idx="669">
                  <c:v>9941</c:v>
                </c:pt>
                <c:pt idx="670">
                  <c:v>8064</c:v>
                </c:pt>
                <c:pt idx="671">
                  <c:v>8064</c:v>
                </c:pt>
                <c:pt idx="672">
                  <c:v>8064</c:v>
                </c:pt>
                <c:pt idx="673">
                  <c:v>8064</c:v>
                </c:pt>
                <c:pt idx="674">
                  <c:v>9032</c:v>
                </c:pt>
                <c:pt idx="675">
                  <c:v>9032</c:v>
                </c:pt>
                <c:pt idx="676">
                  <c:v>9032</c:v>
                </c:pt>
                <c:pt idx="677">
                  <c:v>9032</c:v>
                </c:pt>
                <c:pt idx="678">
                  <c:v>9032</c:v>
                </c:pt>
                <c:pt idx="679">
                  <c:v>9032</c:v>
                </c:pt>
                <c:pt idx="680">
                  <c:v>9744</c:v>
                </c:pt>
                <c:pt idx="681">
                  <c:v>9744</c:v>
                </c:pt>
                <c:pt idx="682">
                  <c:v>10778</c:v>
                </c:pt>
                <c:pt idx="683">
                  <c:v>10778</c:v>
                </c:pt>
                <c:pt idx="684">
                  <c:v>9097</c:v>
                </c:pt>
                <c:pt idx="685">
                  <c:v>9097</c:v>
                </c:pt>
                <c:pt idx="686">
                  <c:v>9917</c:v>
                </c:pt>
                <c:pt idx="687">
                  <c:v>9917</c:v>
                </c:pt>
                <c:pt idx="688">
                  <c:v>9917</c:v>
                </c:pt>
                <c:pt idx="689">
                  <c:v>9917</c:v>
                </c:pt>
                <c:pt idx="690">
                  <c:v>9917</c:v>
                </c:pt>
                <c:pt idx="691">
                  <c:v>9917</c:v>
                </c:pt>
                <c:pt idx="692">
                  <c:v>9917</c:v>
                </c:pt>
                <c:pt idx="693">
                  <c:v>9917</c:v>
                </c:pt>
                <c:pt idx="694">
                  <c:v>9917</c:v>
                </c:pt>
                <c:pt idx="695">
                  <c:v>9917</c:v>
                </c:pt>
                <c:pt idx="696">
                  <c:v>9917</c:v>
                </c:pt>
                <c:pt idx="697">
                  <c:v>9917</c:v>
                </c:pt>
                <c:pt idx="698">
                  <c:v>8198</c:v>
                </c:pt>
                <c:pt idx="699">
                  <c:v>8198</c:v>
                </c:pt>
                <c:pt idx="700">
                  <c:v>8198</c:v>
                </c:pt>
                <c:pt idx="701">
                  <c:v>8198</c:v>
                </c:pt>
                <c:pt idx="702">
                  <c:v>8198</c:v>
                </c:pt>
                <c:pt idx="703">
                  <c:v>8198</c:v>
                </c:pt>
                <c:pt idx="704">
                  <c:v>8198</c:v>
                </c:pt>
                <c:pt idx="705">
                  <c:v>8198</c:v>
                </c:pt>
                <c:pt idx="706">
                  <c:v>8198</c:v>
                </c:pt>
                <c:pt idx="707">
                  <c:v>8198</c:v>
                </c:pt>
                <c:pt idx="708">
                  <c:v>8198</c:v>
                </c:pt>
                <c:pt idx="709">
                  <c:v>8198</c:v>
                </c:pt>
                <c:pt idx="710">
                  <c:v>8892</c:v>
                </c:pt>
                <c:pt idx="711">
                  <c:v>8892</c:v>
                </c:pt>
                <c:pt idx="712">
                  <c:v>7254</c:v>
                </c:pt>
                <c:pt idx="713">
                  <c:v>7254</c:v>
                </c:pt>
                <c:pt idx="714">
                  <c:v>7254</c:v>
                </c:pt>
                <c:pt idx="715">
                  <c:v>7254</c:v>
                </c:pt>
                <c:pt idx="716">
                  <c:v>7254</c:v>
                </c:pt>
                <c:pt idx="717">
                  <c:v>7254</c:v>
                </c:pt>
                <c:pt idx="718">
                  <c:v>7254</c:v>
                </c:pt>
                <c:pt idx="719">
                  <c:v>7254</c:v>
                </c:pt>
                <c:pt idx="720">
                  <c:v>7254</c:v>
                </c:pt>
                <c:pt idx="721">
                  <c:v>7254</c:v>
                </c:pt>
                <c:pt idx="722">
                  <c:v>7254</c:v>
                </c:pt>
                <c:pt idx="723">
                  <c:v>7254</c:v>
                </c:pt>
                <c:pt idx="724">
                  <c:v>7254</c:v>
                </c:pt>
                <c:pt idx="725">
                  <c:v>7254</c:v>
                </c:pt>
                <c:pt idx="726">
                  <c:v>5251</c:v>
                </c:pt>
                <c:pt idx="727">
                  <c:v>5251</c:v>
                </c:pt>
                <c:pt idx="728">
                  <c:v>5251</c:v>
                </c:pt>
                <c:pt idx="729">
                  <c:v>5251</c:v>
                </c:pt>
                <c:pt idx="730">
                  <c:v>5251</c:v>
                </c:pt>
                <c:pt idx="731">
                  <c:v>5251</c:v>
                </c:pt>
                <c:pt idx="732">
                  <c:v>5251</c:v>
                </c:pt>
                <c:pt idx="733">
                  <c:v>5251</c:v>
                </c:pt>
                <c:pt idx="734">
                  <c:v>5251</c:v>
                </c:pt>
                <c:pt idx="735">
                  <c:v>5251</c:v>
                </c:pt>
                <c:pt idx="736">
                  <c:v>5251</c:v>
                </c:pt>
                <c:pt idx="737">
                  <c:v>5251</c:v>
                </c:pt>
                <c:pt idx="738">
                  <c:v>5251</c:v>
                </c:pt>
                <c:pt idx="739">
                  <c:v>5251</c:v>
                </c:pt>
                <c:pt idx="740">
                  <c:v>3516</c:v>
                </c:pt>
                <c:pt idx="741">
                  <c:v>3516</c:v>
                </c:pt>
                <c:pt idx="742">
                  <c:v>3516</c:v>
                </c:pt>
                <c:pt idx="743">
                  <c:v>3516</c:v>
                </c:pt>
                <c:pt idx="744">
                  <c:v>3516</c:v>
                </c:pt>
                <c:pt idx="745">
                  <c:v>3516</c:v>
                </c:pt>
                <c:pt idx="746">
                  <c:v>3516</c:v>
                </c:pt>
                <c:pt idx="747">
                  <c:v>3516</c:v>
                </c:pt>
                <c:pt idx="748">
                  <c:v>3516</c:v>
                </c:pt>
                <c:pt idx="749">
                  <c:v>3516</c:v>
                </c:pt>
                <c:pt idx="750">
                  <c:v>3516</c:v>
                </c:pt>
                <c:pt idx="751">
                  <c:v>3516</c:v>
                </c:pt>
                <c:pt idx="752">
                  <c:v>3516</c:v>
                </c:pt>
                <c:pt idx="753">
                  <c:v>3516</c:v>
                </c:pt>
                <c:pt idx="754">
                  <c:v>1728</c:v>
                </c:pt>
                <c:pt idx="755">
                  <c:v>1728</c:v>
                </c:pt>
                <c:pt idx="756">
                  <c:v>1728</c:v>
                </c:pt>
                <c:pt idx="757">
                  <c:v>1728</c:v>
                </c:pt>
                <c:pt idx="758">
                  <c:v>1728</c:v>
                </c:pt>
                <c:pt idx="759">
                  <c:v>1728</c:v>
                </c:pt>
                <c:pt idx="760">
                  <c:v>1728</c:v>
                </c:pt>
                <c:pt idx="761">
                  <c:v>1728</c:v>
                </c:pt>
                <c:pt idx="762">
                  <c:v>1728</c:v>
                </c:pt>
                <c:pt idx="763">
                  <c:v>1728</c:v>
                </c:pt>
                <c:pt idx="764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D83-818D-747F71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4032"/>
        <c:axId val="170605952"/>
      </c:scatterChart>
      <c:valAx>
        <c:axId val="170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5952"/>
        <c:crosses val="autoZero"/>
        <c:crossBetween val="midCat"/>
      </c:valAx>
      <c:valAx>
        <c:axId val="17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63.882614632121218</c:v>
                </c:pt>
                <c:pt idx="1">
                  <c:v>111.25795571209711</c:v>
                </c:pt>
                <c:pt idx="2">
                  <c:v>190.62910247268192</c:v>
                </c:pt>
                <c:pt idx="3">
                  <c:v>317.21679899999987</c:v>
                </c:pt>
                <c:pt idx="4">
                  <c:v>500.93205252539951</c:v>
                </c:pt>
                <c:pt idx="5">
                  <c:v>720.77317606700262</c:v>
                </c:pt>
                <c:pt idx="6">
                  <c:v>782.6140931284292</c:v>
                </c:pt>
                <c:pt idx="7">
                  <c:v>836.28020460055768</c:v>
                </c:pt>
                <c:pt idx="8">
                  <c:v>866.99823158540835</c:v>
                </c:pt>
                <c:pt idx="9">
                  <c:v>888.56720941137189</c:v>
                </c:pt>
                <c:pt idx="10">
                  <c:v>911.3029585315212</c:v>
                </c:pt>
                <c:pt idx="11">
                  <c:v>921.8189232703354</c:v>
                </c:pt>
                <c:pt idx="12">
                  <c:v>922.36114613331858</c:v>
                </c:pt>
                <c:pt idx="13">
                  <c:v>922.36114613331858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81F-95F7-7804C043D9D9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32.383183357533291</c:v>
                </c:pt>
                <c:pt idx="1">
                  <c:v>32.385587005853168</c:v>
                </c:pt>
                <c:pt idx="2">
                  <c:v>32.399663463774147</c:v>
                </c:pt>
                <c:pt idx="3">
                  <c:v>32.484758628754086</c:v>
                </c:pt>
                <c:pt idx="4">
                  <c:v>33.029115026835164</c:v>
                </c:pt>
                <c:pt idx="5">
                  <c:v>36.875376944442841</c:v>
                </c:pt>
                <c:pt idx="6">
                  <c:v>40.658065382742393</c:v>
                </c:pt>
                <c:pt idx="7">
                  <c:v>47.871351099909852</c:v>
                </c:pt>
                <c:pt idx="8">
                  <c:v>56.660023552450539</c:v>
                </c:pt>
                <c:pt idx="9">
                  <c:v>68.825817343074135</c:v>
                </c:pt>
                <c:pt idx="10">
                  <c:v>103.45054625045347</c:v>
                </c:pt>
                <c:pt idx="11">
                  <c:v>208.02552334594</c:v>
                </c:pt>
                <c:pt idx="12">
                  <c:v>278.13810636594252</c:v>
                </c:pt>
                <c:pt idx="13">
                  <c:v>278.13810636594252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81F-95F7-7804C043D9D9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35.106566029013436</c:v>
                </c:pt>
                <c:pt idx="1">
                  <c:v>35.108969677333313</c:v>
                </c:pt>
                <c:pt idx="2">
                  <c:v>35.123046135254292</c:v>
                </c:pt>
                <c:pt idx="3">
                  <c:v>35.208141300234232</c:v>
                </c:pt>
                <c:pt idx="4">
                  <c:v>35.75249769831531</c:v>
                </c:pt>
                <c:pt idx="5">
                  <c:v>39.598759615922987</c:v>
                </c:pt>
                <c:pt idx="6">
                  <c:v>43.381448054222538</c:v>
                </c:pt>
                <c:pt idx="7">
                  <c:v>50.594733771389997</c:v>
                </c:pt>
                <c:pt idx="8">
                  <c:v>59.383406223930685</c:v>
                </c:pt>
                <c:pt idx="9">
                  <c:v>71.549200014554273</c:v>
                </c:pt>
                <c:pt idx="10">
                  <c:v>106.17392892193361</c:v>
                </c:pt>
                <c:pt idx="11">
                  <c:v>210.74890601742015</c:v>
                </c:pt>
                <c:pt idx="12">
                  <c:v>280.86148903742264</c:v>
                </c:pt>
                <c:pt idx="13">
                  <c:v>280.86148903742264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81F-95F7-7804C043D9D9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259056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1480</c:v>
                </c:pt>
                <c:pt idx="1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0-481F-95F7-7804C043D9D9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7669.1</c:v>
                </c:pt>
                <c:pt idx="1">
                  <c:v>7669.1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218.64322916666666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0-481F-95F7-7804C043D9D9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CalcLOC!$B$30</c:f>
              <c:numCache>
                <c:formatCode>0.0</c:formatCode>
                <c:ptCount val="1"/>
                <c:pt idx="0">
                  <c:v>7669.1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35.075863218952108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0-481F-95F7-7804C043D9D9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CalcLOC!$B$31</c:f>
              <c:numCache>
                <c:formatCode>0.0</c:formatCode>
                <c:ptCount val="1"/>
                <c:pt idx="0">
                  <c:v>7669.1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29.153846153846153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0-481F-95F7-7804C04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5552"/>
        <c:axId val="170550400"/>
      </c:scatterChart>
      <c:valAx>
        <c:axId val="170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0400"/>
        <c:crosses val="autoZero"/>
        <c:crossBetween val="midCat"/>
      </c:valAx>
      <c:valAx>
        <c:axId val="170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116.1</c:v>
                </c:pt>
                <c:pt idx="2">
                  <c:v>232.2</c:v>
                </c:pt>
                <c:pt idx="3">
                  <c:v>348.29999999999995</c:v>
                </c:pt>
                <c:pt idx="4">
                  <c:v>464.4</c:v>
                </c:pt>
                <c:pt idx="5">
                  <c:v>580.5</c:v>
                </c:pt>
                <c:pt idx="6">
                  <c:v>696.6</c:v>
                </c:pt>
                <c:pt idx="7">
                  <c:v>812.7</c:v>
                </c:pt>
                <c:pt idx="8">
                  <c:v>928.80000000000007</c:v>
                </c:pt>
                <c:pt idx="9">
                  <c:v>1044.9000000000001</c:v>
                </c:pt>
                <c:pt idx="10">
                  <c:v>1161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754-8224-17B1C499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67168"/>
        <c:axId val="170569088"/>
      </c:barChart>
      <c:catAx>
        <c:axId val="1705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569088"/>
        <c:crosses val="autoZero"/>
        <c:auto val="1"/>
        <c:lblAlgn val="ctr"/>
        <c:lblOffset val="100"/>
        <c:noMultiLvlLbl val="0"/>
      </c:catAx>
      <c:valAx>
        <c:axId val="17056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6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4.8</c:v>
                </c:pt>
                <c:pt idx="2">
                  <c:v>9.6</c:v>
                </c:pt>
                <c:pt idx="3">
                  <c:v>14.399999999999999</c:v>
                </c:pt>
                <c:pt idx="4">
                  <c:v>19.2</c:v>
                </c:pt>
                <c:pt idx="5">
                  <c:v>24</c:v>
                </c:pt>
                <c:pt idx="6">
                  <c:v>28.8</c:v>
                </c:pt>
                <c:pt idx="7">
                  <c:v>33.6</c:v>
                </c:pt>
                <c:pt idx="8">
                  <c:v>38.4</c:v>
                </c:pt>
                <c:pt idx="9">
                  <c:v>43.199999999999996</c:v>
                </c:pt>
                <c:pt idx="10">
                  <c:v>48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0.11538461538461539</c:v>
                </c:pt>
                <c:pt idx="7">
                  <c:v>0.23076923076923078</c:v>
                </c:pt>
                <c:pt idx="8">
                  <c:v>0.31730769230769229</c:v>
                </c:pt>
                <c:pt idx="9">
                  <c:v>0.24038461538461539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692-AC34-34DD391B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9568"/>
        <c:axId val="170931712"/>
      </c:barChart>
      <c:catAx>
        <c:axId val="1705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931712"/>
        <c:crosses val="autoZero"/>
        <c:auto val="1"/>
        <c:lblAlgn val="ctr"/>
        <c:lblOffset val="100"/>
        <c:noMultiLvlLbl val="0"/>
      </c:catAx>
      <c:valAx>
        <c:axId val="1709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8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1846533889146E-2"/>
          <c:y val="1.3002576455405514E-2"/>
          <c:w val="0.74582738922340586"/>
          <c:h val="0.87993571062066489"/>
        </c:manualLayout>
      </c:layout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63.882614632121218</c:v>
                </c:pt>
                <c:pt idx="1">
                  <c:v>111.25795571209711</c:v>
                </c:pt>
                <c:pt idx="2">
                  <c:v>190.62910247268192</c:v>
                </c:pt>
                <c:pt idx="3">
                  <c:v>317.21679899999987</c:v>
                </c:pt>
                <c:pt idx="4">
                  <c:v>500.93205252539951</c:v>
                </c:pt>
                <c:pt idx="5">
                  <c:v>720.77317606700262</c:v>
                </c:pt>
                <c:pt idx="6">
                  <c:v>782.6140931284292</c:v>
                </c:pt>
                <c:pt idx="7">
                  <c:v>836.28020460055768</c:v>
                </c:pt>
                <c:pt idx="8">
                  <c:v>866.99823158540835</c:v>
                </c:pt>
                <c:pt idx="9">
                  <c:v>888.56720941137189</c:v>
                </c:pt>
                <c:pt idx="10">
                  <c:v>911.3029585315212</c:v>
                </c:pt>
                <c:pt idx="11">
                  <c:v>921.8189232703354</c:v>
                </c:pt>
                <c:pt idx="12">
                  <c:v>922.36114613331858</c:v>
                </c:pt>
                <c:pt idx="13">
                  <c:v>922.36114613331858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34A-A638-DFC75F358135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32.383183357533291</c:v>
                </c:pt>
                <c:pt idx="1">
                  <c:v>32.385587005853168</c:v>
                </c:pt>
                <c:pt idx="2">
                  <c:v>32.399663463774147</c:v>
                </c:pt>
                <c:pt idx="3">
                  <c:v>32.484758628754086</c:v>
                </c:pt>
                <c:pt idx="4">
                  <c:v>33.029115026835164</c:v>
                </c:pt>
                <c:pt idx="5">
                  <c:v>36.875376944442841</c:v>
                </c:pt>
                <c:pt idx="6">
                  <c:v>40.658065382742393</c:v>
                </c:pt>
                <c:pt idx="7">
                  <c:v>47.871351099909852</c:v>
                </c:pt>
                <c:pt idx="8">
                  <c:v>56.660023552450539</c:v>
                </c:pt>
                <c:pt idx="9">
                  <c:v>68.825817343074135</c:v>
                </c:pt>
                <c:pt idx="10">
                  <c:v>103.45054625045347</c:v>
                </c:pt>
                <c:pt idx="11">
                  <c:v>208.02552334594</c:v>
                </c:pt>
                <c:pt idx="12">
                  <c:v>278.13810636594252</c:v>
                </c:pt>
                <c:pt idx="13">
                  <c:v>278.13810636594252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6-434A-A638-DFC75F358135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2242.6992286885838</c:v>
                </c:pt>
                <c:pt idx="1">
                  <c:v>3906.1521934581101</c:v>
                </c:pt>
                <c:pt idx="2">
                  <c:v>6695.4747608701246</c:v>
                </c:pt>
                <c:pt idx="3">
                  <c:v>11168.613881999996</c:v>
                </c:pt>
                <c:pt idx="4">
                  <c:v>17909.57205492671</c:v>
                </c:pt>
                <c:pt idx="5">
                  <c:v>28541.723736682568</c:v>
                </c:pt>
                <c:pt idx="6">
                  <c:v>33950.932627553433</c:v>
                </c:pt>
                <c:pt idx="7">
                  <c:v>42311.374310048777</c:v>
                </c:pt>
                <c:pt idx="8">
                  <c:v>51485.308181665838</c:v>
                </c:pt>
                <c:pt idx="9">
                  <c:v>63576.272992548576</c:v>
                </c:pt>
                <c:pt idx="10">
                  <c:v>96756.615545473556</c:v>
                </c:pt>
                <c:pt idx="11">
                  <c:v>194272.32962537935</c:v>
                </c:pt>
                <c:pt idx="12">
                  <c:v>259055.72493326766</c:v>
                </c:pt>
                <c:pt idx="13">
                  <c:v>259055.72493326766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35.106566029013436</c:v>
                </c:pt>
                <c:pt idx="1">
                  <c:v>35.108969677333313</c:v>
                </c:pt>
                <c:pt idx="2">
                  <c:v>35.123046135254292</c:v>
                </c:pt>
                <c:pt idx="3">
                  <c:v>35.208141300234232</c:v>
                </c:pt>
                <c:pt idx="4">
                  <c:v>35.75249769831531</c:v>
                </c:pt>
                <c:pt idx="5">
                  <c:v>39.598759615922987</c:v>
                </c:pt>
                <c:pt idx="6">
                  <c:v>43.381448054222538</c:v>
                </c:pt>
                <c:pt idx="7">
                  <c:v>50.594733771389997</c:v>
                </c:pt>
                <c:pt idx="8">
                  <c:v>59.383406223930685</c:v>
                </c:pt>
                <c:pt idx="9">
                  <c:v>71.549200014554273</c:v>
                </c:pt>
                <c:pt idx="10">
                  <c:v>106.17392892193361</c:v>
                </c:pt>
                <c:pt idx="11">
                  <c:v>210.74890601742015</c:v>
                </c:pt>
                <c:pt idx="12">
                  <c:v>280.86148903742264</c:v>
                </c:pt>
                <c:pt idx="13">
                  <c:v>280.86148903742264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6-434A-A638-DFC75F358135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259056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1480</c:v>
                </c:pt>
                <c:pt idx="1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6-434A-A638-DFC75F358135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7669.1</c:v>
                </c:pt>
                <c:pt idx="1">
                  <c:v>7669.1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218.64322916666666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6-434A-A638-DFC75F358135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CalcLOC!$B$30</c:f>
              <c:numCache>
                <c:formatCode>0.0</c:formatCode>
                <c:ptCount val="1"/>
                <c:pt idx="0">
                  <c:v>7669.1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35.075863218952108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6-434A-A638-DFC75F358135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CalcLOC!$B$31</c:f>
              <c:numCache>
                <c:formatCode>0.0</c:formatCode>
                <c:ptCount val="1"/>
                <c:pt idx="0">
                  <c:v>7669.1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29.153846153846153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6-434A-A638-DFC75F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4704"/>
        <c:axId val="170666624"/>
      </c:scatterChart>
      <c:valAx>
        <c:axId val="1706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624"/>
        <c:crosses val="autoZero"/>
        <c:crossBetween val="midCat"/>
      </c:valAx>
      <c:valAx>
        <c:axId val="170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116.1</c:v>
                </c:pt>
                <c:pt idx="2">
                  <c:v>232.2</c:v>
                </c:pt>
                <c:pt idx="3">
                  <c:v>348.29999999999995</c:v>
                </c:pt>
                <c:pt idx="4">
                  <c:v>464.4</c:v>
                </c:pt>
                <c:pt idx="5">
                  <c:v>580.5</c:v>
                </c:pt>
                <c:pt idx="6">
                  <c:v>696.6</c:v>
                </c:pt>
                <c:pt idx="7">
                  <c:v>812.7</c:v>
                </c:pt>
                <c:pt idx="8">
                  <c:v>928.80000000000007</c:v>
                </c:pt>
                <c:pt idx="9">
                  <c:v>1044.9000000000001</c:v>
                </c:pt>
                <c:pt idx="10">
                  <c:v>1161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DE4-B571-8B25FC00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57152"/>
        <c:axId val="171479808"/>
      </c:barChart>
      <c:catAx>
        <c:axId val="1714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479808"/>
        <c:crosses val="autoZero"/>
        <c:auto val="1"/>
        <c:lblAlgn val="ctr"/>
        <c:lblOffset val="100"/>
        <c:noMultiLvlLbl val="0"/>
      </c:catAx>
      <c:valAx>
        <c:axId val="17147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45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4.8</c:v>
                </c:pt>
                <c:pt idx="2">
                  <c:v>9.6</c:v>
                </c:pt>
                <c:pt idx="3">
                  <c:v>14.399999999999999</c:v>
                </c:pt>
                <c:pt idx="4">
                  <c:v>19.2</c:v>
                </c:pt>
                <c:pt idx="5">
                  <c:v>24</c:v>
                </c:pt>
                <c:pt idx="6">
                  <c:v>28.8</c:v>
                </c:pt>
                <c:pt idx="7">
                  <c:v>33.6</c:v>
                </c:pt>
                <c:pt idx="8">
                  <c:v>38.4</c:v>
                </c:pt>
                <c:pt idx="9">
                  <c:v>43.199999999999996</c:v>
                </c:pt>
                <c:pt idx="10">
                  <c:v>48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0.11538461538461539</c:v>
                </c:pt>
                <c:pt idx="7">
                  <c:v>0.23076923076923078</c:v>
                </c:pt>
                <c:pt idx="8">
                  <c:v>0.31730769230769229</c:v>
                </c:pt>
                <c:pt idx="9">
                  <c:v>0.24038461538461539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F-92FA-E08A4EB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22912"/>
        <c:axId val="172824832"/>
      </c:barChart>
      <c:catAx>
        <c:axId val="172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824832"/>
        <c:crosses val="autoZero"/>
        <c:auto val="1"/>
        <c:lblAlgn val="ctr"/>
        <c:lblOffset val="100"/>
        <c:noMultiLvlLbl val="0"/>
      </c:catAx>
      <c:valAx>
        <c:axId val="17282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82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19048</xdr:rowOff>
    </xdr:from>
    <xdr:to>
      <xdr:col>10</xdr:col>
      <xdr:colOff>520624</xdr:colOff>
      <xdr:row>23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18208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9526</xdr:rowOff>
    </xdr:from>
    <xdr:to>
      <xdr:col>6</xdr:col>
      <xdr:colOff>546445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0</xdr:row>
      <xdr:rowOff>1</xdr:rowOff>
    </xdr:from>
    <xdr:to>
      <xdr:col>9</xdr:col>
      <xdr:colOff>2066925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</xdr:rowOff>
    </xdr:from>
    <xdr:to>
      <xdr:col>10</xdr:col>
      <xdr:colOff>28575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52917</xdr:colOff>
      <xdr:row>6</xdr:row>
      <xdr:rowOff>127000</xdr:rowOff>
    </xdr:from>
    <xdr:to>
      <xdr:col>16</xdr:col>
      <xdr:colOff>539749</xdr:colOff>
      <xdr:row>8</xdr:row>
      <xdr:rowOff>74083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3430250" y="13123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88901</xdr:colOff>
      <xdr:row>15</xdr:row>
      <xdr:rowOff>131233</xdr:rowOff>
    </xdr:from>
    <xdr:to>
      <xdr:col>16</xdr:col>
      <xdr:colOff>575733</xdr:colOff>
      <xdr:row>17</xdr:row>
      <xdr:rowOff>78316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466234" y="3094566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82550</xdr:colOff>
      <xdr:row>19</xdr:row>
      <xdr:rowOff>156633</xdr:rowOff>
    </xdr:from>
    <xdr:to>
      <xdr:col>16</xdr:col>
      <xdr:colOff>569382</xdr:colOff>
      <xdr:row>21</xdr:row>
      <xdr:rowOff>93133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59883" y="39031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174345</xdr:rowOff>
    </xdr:from>
    <xdr:to>
      <xdr:col>16</xdr:col>
      <xdr:colOff>17318</xdr:colOff>
      <xdr:row>33</xdr:row>
      <xdr:rowOff>129222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536862</xdr:colOff>
      <xdr:row>6</xdr:row>
      <xdr:rowOff>72931</xdr:rowOff>
    </xdr:from>
    <xdr:to>
      <xdr:col>11</xdr:col>
      <xdr:colOff>582581</xdr:colOff>
      <xdr:row>14</xdr:row>
      <xdr:rowOff>63500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289029" y="1215931"/>
          <a:ext cx="45719" cy="1514569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12</xdr:col>
      <xdr:colOff>61577</xdr:colOff>
      <xdr:row>8</xdr:row>
      <xdr:rowOff>66385</xdr:rowOff>
    </xdr:from>
    <xdr:to>
      <xdr:col>13</xdr:col>
      <xdr:colOff>554183</xdr:colOff>
      <xdr:row>12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427577" y="1590385"/>
          <a:ext cx="1106439" cy="822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independent loss of utilization</a:t>
          </a:r>
        </a:p>
      </xdr:txBody>
    </xdr:sp>
    <xdr:clientData/>
  </xdr:twoCellAnchor>
  <xdr:twoCellAnchor>
    <xdr:from>
      <xdr:col>12</xdr:col>
      <xdr:colOff>58305</xdr:colOff>
      <xdr:row>15</xdr:row>
      <xdr:rowOff>7888</xdr:rowOff>
    </xdr:from>
    <xdr:to>
      <xdr:col>13</xdr:col>
      <xdr:colOff>606329</xdr:colOff>
      <xdr:row>18</xdr:row>
      <xdr:rowOff>93516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424305" y="2865388"/>
          <a:ext cx="1161857" cy="657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dependent</a:t>
          </a:r>
        </a:p>
        <a:p>
          <a:r>
            <a:rPr lang="et-EE" sz="1100"/>
            <a:t> loss of utilization</a:t>
          </a:r>
        </a:p>
      </xdr:txBody>
    </xdr:sp>
    <xdr:clientData/>
  </xdr:twoCellAnchor>
  <xdr:twoCellAnchor>
    <xdr:from>
      <xdr:col>11</xdr:col>
      <xdr:colOff>446615</xdr:colOff>
      <xdr:row>14</xdr:row>
      <xdr:rowOff>148166</xdr:rowOff>
    </xdr:from>
    <xdr:to>
      <xdr:col>11</xdr:col>
      <xdr:colOff>539750</xdr:colOff>
      <xdr:row>26</xdr:row>
      <xdr:rowOff>95250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198782" y="2815166"/>
          <a:ext cx="93135" cy="2233084"/>
        </a:xfrm>
        <a:prstGeom prst="rightBrace">
          <a:avLst>
            <a:gd name="adj1" fmla="val 15476"/>
            <a:gd name="adj2" fmla="val 4512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</xdr:col>
      <xdr:colOff>137583</xdr:colOff>
      <xdr:row>26</xdr:row>
      <xdr:rowOff>158751</xdr:rowOff>
    </xdr:from>
    <xdr:to>
      <xdr:col>11</xdr:col>
      <xdr:colOff>569383</xdr:colOff>
      <xdr:row>26</xdr:row>
      <xdr:rowOff>167217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751416" y="5111751"/>
          <a:ext cx="6570134" cy="846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14286</xdr:rowOff>
    </xdr:from>
    <xdr:to>
      <xdr:col>7</xdr:col>
      <xdr:colOff>95249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119061</xdr:rowOff>
    </xdr:from>
    <xdr:to>
      <xdr:col>17</xdr:col>
      <xdr:colOff>257175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TU\administration\Ericsson\2014\students%20contribution\Harald\LOC%20files\Copy%20of%20LOPROM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I3\Users\user\Downloads\Wel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>
        <row r="2">
          <cell r="D2">
            <v>7</v>
          </cell>
          <cell r="E2">
            <v>4</v>
          </cell>
        </row>
        <row r="3">
          <cell r="D3">
            <v>14</v>
          </cell>
          <cell r="E3">
            <v>16</v>
          </cell>
        </row>
        <row r="4">
          <cell r="D4">
            <v>26</v>
          </cell>
          <cell r="E4">
            <v>5</v>
          </cell>
        </row>
        <row r="5">
          <cell r="D5">
            <v>11</v>
          </cell>
          <cell r="E5">
            <v>3</v>
          </cell>
        </row>
        <row r="6">
          <cell r="D6">
            <v>6</v>
          </cell>
          <cell r="E6">
            <v>1</v>
          </cell>
        </row>
        <row r="7">
          <cell r="D7">
            <v>10</v>
          </cell>
          <cell r="E7">
            <v>12</v>
          </cell>
        </row>
        <row r="8">
          <cell r="D8">
            <v>11</v>
          </cell>
          <cell r="E8">
            <v>5</v>
          </cell>
        </row>
        <row r="9">
          <cell r="D9">
            <v>16</v>
          </cell>
          <cell r="E9">
            <v>3</v>
          </cell>
        </row>
        <row r="10">
          <cell r="D10">
            <v>26</v>
          </cell>
          <cell r="E10">
            <v>10</v>
          </cell>
        </row>
        <row r="11">
          <cell r="D11">
            <v>15</v>
          </cell>
          <cell r="E11">
            <v>6</v>
          </cell>
        </row>
        <row r="12">
          <cell r="D12">
            <v>5</v>
          </cell>
          <cell r="E12">
            <v>3</v>
          </cell>
        </row>
        <row r="13">
          <cell r="D13">
            <v>14</v>
          </cell>
          <cell r="E13">
            <v>3</v>
          </cell>
        </row>
        <row r="14">
          <cell r="D14">
            <v>20</v>
          </cell>
          <cell r="E14">
            <v>3</v>
          </cell>
        </row>
        <row r="15">
          <cell r="D15">
            <v>6</v>
          </cell>
          <cell r="E15">
            <v>8</v>
          </cell>
        </row>
        <row r="16">
          <cell r="D16">
            <v>28</v>
          </cell>
          <cell r="E16">
            <v>4</v>
          </cell>
        </row>
        <row r="17">
          <cell r="D17">
            <v>49</v>
          </cell>
          <cell r="E17">
            <v>10</v>
          </cell>
        </row>
        <row r="18">
          <cell r="D18">
            <v>1</v>
          </cell>
          <cell r="E18">
            <v>0</v>
          </cell>
        </row>
        <row r="19">
          <cell r="D19">
            <v>5</v>
          </cell>
          <cell r="E19">
            <v>0</v>
          </cell>
        </row>
        <row r="20">
          <cell r="D20">
            <v>7</v>
          </cell>
          <cell r="E20">
            <v>6</v>
          </cell>
        </row>
        <row r="21">
          <cell r="D21">
            <v>30</v>
          </cell>
          <cell r="E21">
            <v>7</v>
          </cell>
        </row>
        <row r="22">
          <cell r="D22">
            <v>15</v>
          </cell>
          <cell r="E22">
            <v>9</v>
          </cell>
        </row>
        <row r="23">
          <cell r="D23">
            <v>21</v>
          </cell>
          <cell r="E23">
            <v>8</v>
          </cell>
        </row>
        <row r="24">
          <cell r="D24">
            <v>17</v>
          </cell>
          <cell r="E24">
            <v>3</v>
          </cell>
        </row>
        <row r="25">
          <cell r="D25">
            <v>26</v>
          </cell>
          <cell r="E25">
            <v>3</v>
          </cell>
        </row>
        <row r="26">
          <cell r="D26">
            <v>2</v>
          </cell>
          <cell r="E26">
            <v>3</v>
          </cell>
        </row>
        <row r="27">
          <cell r="D27">
            <v>11</v>
          </cell>
          <cell r="E27">
            <v>4</v>
          </cell>
        </row>
        <row r="28">
          <cell r="D28">
            <v>23</v>
          </cell>
          <cell r="E28">
            <v>4</v>
          </cell>
        </row>
        <row r="29">
          <cell r="D29">
            <v>19</v>
          </cell>
          <cell r="E29">
            <v>2</v>
          </cell>
        </row>
        <row r="30">
          <cell r="D30">
            <v>21</v>
          </cell>
          <cell r="E30">
            <v>8</v>
          </cell>
        </row>
        <row r="31">
          <cell r="D31">
            <v>20</v>
          </cell>
          <cell r="E3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H2">
            <v>41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3">
          <cell r="G3">
            <v>32.869999999999997</v>
          </cell>
          <cell r="O3">
            <v>4.88</v>
          </cell>
        </row>
        <row r="4">
          <cell r="S4">
            <v>6.89</v>
          </cell>
        </row>
        <row r="7">
          <cell r="S7">
            <v>35.94</v>
          </cell>
        </row>
        <row r="8">
          <cell r="G8">
            <v>0.31</v>
          </cell>
        </row>
        <row r="10">
          <cell r="S10">
            <v>5.22</v>
          </cell>
        </row>
        <row r="11">
          <cell r="S11">
            <v>5.38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zoomScale="110" zoomScaleNormal="110" workbookViewId="0">
      <selection activeCell="H3" sqref="H3"/>
    </sheetView>
  </sheetViews>
  <sheetFormatPr defaultRowHeight="14.4" x14ac:dyDescent="0.3"/>
  <cols>
    <col min="1" max="1" width="27.44140625" bestFit="1" customWidth="1"/>
    <col min="2" max="2" width="13.109375" style="44" customWidth="1"/>
    <col min="3" max="3" width="13.5546875" style="44" customWidth="1"/>
    <col min="4" max="4" width="15.109375" customWidth="1"/>
    <col min="6" max="6" width="13.5546875" customWidth="1"/>
    <col min="7" max="7" width="25.5546875" customWidth="1"/>
    <col min="8" max="8" width="8.44140625" customWidth="1"/>
    <col min="9" max="9" width="12.44140625" customWidth="1"/>
  </cols>
  <sheetData>
    <row r="1" spans="1:9" ht="43.2" x14ac:dyDescent="0.3">
      <c r="A1" s="10" t="s">
        <v>0</v>
      </c>
      <c r="B1" s="43" t="s">
        <v>204</v>
      </c>
      <c r="C1" s="43" t="s">
        <v>205</v>
      </c>
      <c r="D1" s="10" t="s">
        <v>1</v>
      </c>
      <c r="E1" s="10" t="s">
        <v>203</v>
      </c>
      <c r="G1" s="13" t="s">
        <v>5</v>
      </c>
      <c r="H1" s="65"/>
      <c r="I1" s="65"/>
    </row>
    <row r="2" spans="1:9" x14ac:dyDescent="0.3">
      <c r="A2" t="str">
        <f>Sheet2!A2</f>
        <v>KRC11</v>
      </c>
      <c r="B2" s="59">
        <f>Sheet2!F2</f>
        <v>43812</v>
      </c>
      <c r="C2" s="59">
        <f>Sheet2!G2</f>
        <v>43831</v>
      </c>
      <c r="D2">
        <f>Sheet2!B2</f>
        <v>456</v>
      </c>
      <c r="E2" s="12">
        <f t="shared" ref="E2:E53" si="0">C2-B2</f>
        <v>19</v>
      </c>
      <c r="G2" s="14" t="s">
        <v>6</v>
      </c>
      <c r="H2" s="11">
        <v>37</v>
      </c>
      <c r="I2" s="12"/>
    </row>
    <row r="3" spans="1:9" ht="28.8" x14ac:dyDescent="0.3">
      <c r="A3" t="str">
        <f>Sheet2!A3</f>
        <v>KRC12</v>
      </c>
      <c r="B3" s="59">
        <f>Sheet2!F3</f>
        <v>43819</v>
      </c>
      <c r="C3" s="59">
        <f>Sheet2!G3</f>
        <v>43845</v>
      </c>
      <c r="D3">
        <f>Sheet2!B3</f>
        <v>634</v>
      </c>
      <c r="E3" s="12">
        <f t="shared" si="0"/>
        <v>26</v>
      </c>
      <c r="G3" s="14" t="s">
        <v>7</v>
      </c>
      <c r="H3" s="11">
        <v>40</v>
      </c>
      <c r="I3" s="12" t="s">
        <v>201</v>
      </c>
    </row>
    <row r="4" spans="1:9" ht="28.8" x14ac:dyDescent="0.3">
      <c r="A4" t="str">
        <f>Sheet2!A4</f>
        <v>KRC13</v>
      </c>
      <c r="B4" s="59">
        <f>Sheet2!F4</f>
        <v>43821</v>
      </c>
      <c r="C4" s="59">
        <f>Sheet2!G4</f>
        <v>43852</v>
      </c>
      <c r="D4">
        <f>Sheet2!B4</f>
        <v>754</v>
      </c>
      <c r="E4" s="12">
        <f t="shared" si="0"/>
        <v>31</v>
      </c>
      <c r="G4" s="14" t="s">
        <v>8</v>
      </c>
      <c r="H4" s="12"/>
      <c r="I4" s="12" t="s">
        <v>9</v>
      </c>
    </row>
    <row r="5" spans="1:9" x14ac:dyDescent="0.3">
      <c r="A5" t="str">
        <f>Sheet2!A5</f>
        <v>KRC14</v>
      </c>
      <c r="B5" s="59">
        <f>Sheet2!F5</f>
        <v>43819</v>
      </c>
      <c r="C5" s="59">
        <f>Sheet2!G5</f>
        <v>43859</v>
      </c>
      <c r="D5">
        <f>Sheet2!B5</f>
        <v>960</v>
      </c>
      <c r="E5" s="12">
        <f t="shared" si="0"/>
        <v>40</v>
      </c>
      <c r="G5" s="12" t="s">
        <v>10</v>
      </c>
      <c r="H5" s="13">
        <f>H3*H2</f>
        <v>1480</v>
      </c>
      <c r="I5" s="13" t="s">
        <v>9</v>
      </c>
    </row>
    <row r="6" spans="1:9" x14ac:dyDescent="0.3">
      <c r="A6" t="str">
        <f>Sheet2!A6</f>
        <v>KRC15</v>
      </c>
      <c r="B6" s="59">
        <f>Sheet2!F6</f>
        <v>43840</v>
      </c>
      <c r="C6" s="59">
        <f>Sheet2!G6</f>
        <v>43866</v>
      </c>
      <c r="D6">
        <f>Sheet2!B6</f>
        <v>620</v>
      </c>
      <c r="E6" s="12">
        <f t="shared" si="0"/>
        <v>26</v>
      </c>
      <c r="G6" s="12" t="s">
        <v>11</v>
      </c>
      <c r="H6" s="11">
        <v>10</v>
      </c>
      <c r="I6" s="13" t="s">
        <v>12</v>
      </c>
    </row>
    <row r="7" spans="1:9" x14ac:dyDescent="0.3">
      <c r="A7" t="str">
        <f>Sheet2!A7</f>
        <v>KRC16</v>
      </c>
      <c r="B7" s="59">
        <f>Sheet2!F7</f>
        <v>43845</v>
      </c>
      <c r="C7" s="59">
        <f>Sheet2!G7</f>
        <v>43873</v>
      </c>
      <c r="D7">
        <f>Sheet2!B7</f>
        <v>678</v>
      </c>
      <c r="E7" s="12">
        <f t="shared" si="0"/>
        <v>28</v>
      </c>
    </row>
    <row r="8" spans="1:9" x14ac:dyDescent="0.3">
      <c r="A8" t="str">
        <f>Sheet2!A8</f>
        <v>KRC17</v>
      </c>
      <c r="B8" s="59">
        <f>Sheet2!F8</f>
        <v>43855</v>
      </c>
      <c r="C8" s="59">
        <f>Sheet2!G8</f>
        <v>43880</v>
      </c>
      <c r="D8">
        <f>Sheet2!B8</f>
        <v>606</v>
      </c>
      <c r="E8" s="12">
        <f t="shared" si="0"/>
        <v>25</v>
      </c>
      <c r="G8" s="14" t="s">
        <v>13</v>
      </c>
      <c r="H8" s="11">
        <v>0</v>
      </c>
      <c r="I8" s="12" t="s">
        <v>9</v>
      </c>
    </row>
    <row r="9" spans="1:9" ht="28.8" x14ac:dyDescent="0.3">
      <c r="A9" t="str">
        <f>Sheet2!A9</f>
        <v>KRC18</v>
      </c>
      <c r="B9" s="59">
        <f>Sheet2!F9</f>
        <v>43856</v>
      </c>
      <c r="C9" s="59">
        <f>Sheet2!G9</f>
        <v>43887</v>
      </c>
      <c r="D9">
        <f>Sheet2!B9</f>
        <v>754</v>
      </c>
      <c r="E9" s="12">
        <f t="shared" si="0"/>
        <v>31</v>
      </c>
      <c r="G9" s="14" t="s">
        <v>14</v>
      </c>
      <c r="H9" s="11">
        <v>0</v>
      </c>
    </row>
    <row r="10" spans="1:9" x14ac:dyDescent="0.3">
      <c r="A10" t="str">
        <f>Sheet2!A10</f>
        <v>KRC19</v>
      </c>
      <c r="B10" s="59">
        <f>Sheet2!F10</f>
        <v>43865</v>
      </c>
      <c r="C10" s="59">
        <f>Sheet2!G10</f>
        <v>43894</v>
      </c>
      <c r="D10">
        <f>Sheet2!B10</f>
        <v>696</v>
      </c>
      <c r="E10" s="12">
        <f t="shared" si="0"/>
        <v>29</v>
      </c>
    </row>
    <row r="11" spans="1:9" x14ac:dyDescent="0.3">
      <c r="A11" t="str">
        <f>Sheet2!A11</f>
        <v>KRC20</v>
      </c>
      <c r="B11" s="59">
        <f>Sheet2!F11</f>
        <v>43879</v>
      </c>
      <c r="C11" s="59">
        <f>Sheet2!G11</f>
        <v>43901</v>
      </c>
      <c r="D11">
        <f>Sheet2!B11</f>
        <v>518</v>
      </c>
      <c r="E11" s="12">
        <f t="shared" si="0"/>
        <v>22</v>
      </c>
      <c r="G11" s="14" t="s">
        <v>29</v>
      </c>
      <c r="H11" s="11"/>
    </row>
    <row r="12" spans="1:9" x14ac:dyDescent="0.3">
      <c r="A12" t="str">
        <f>Sheet2!A12</f>
        <v>KRC21</v>
      </c>
      <c r="B12" s="59">
        <f>Sheet2!F12</f>
        <v>43876</v>
      </c>
      <c r="C12" s="59">
        <f>Sheet2!G12</f>
        <v>43908</v>
      </c>
      <c r="D12">
        <f>Sheet2!B12</f>
        <v>768</v>
      </c>
      <c r="E12" s="12">
        <f t="shared" si="0"/>
        <v>32</v>
      </c>
    </row>
    <row r="13" spans="1:9" x14ac:dyDescent="0.3">
      <c r="A13" t="str">
        <f>Sheet2!A13</f>
        <v>KRC22</v>
      </c>
      <c r="B13" s="59">
        <f>Sheet2!F13</f>
        <v>43884</v>
      </c>
      <c r="C13" s="59">
        <f>Sheet2!G13</f>
        <v>43915</v>
      </c>
      <c r="D13">
        <f>Sheet2!B13</f>
        <v>748</v>
      </c>
      <c r="E13" s="12">
        <f t="shared" si="0"/>
        <v>31</v>
      </c>
    </row>
    <row r="14" spans="1:9" x14ac:dyDescent="0.3">
      <c r="A14" t="str">
        <f>Sheet2!A14</f>
        <v>KRC23</v>
      </c>
      <c r="B14" s="59">
        <f>Sheet2!F14</f>
        <v>43896</v>
      </c>
      <c r="C14" s="59">
        <f>Sheet2!G14</f>
        <v>43922</v>
      </c>
      <c r="D14">
        <f>Sheet2!B14</f>
        <v>632</v>
      </c>
      <c r="E14" s="12">
        <f t="shared" si="0"/>
        <v>26</v>
      </c>
    </row>
    <row r="15" spans="1:9" x14ac:dyDescent="0.3">
      <c r="A15" t="str">
        <f>Sheet2!A15</f>
        <v>KRC24</v>
      </c>
      <c r="B15" s="59">
        <f>Sheet2!F15</f>
        <v>43893</v>
      </c>
      <c r="C15" s="59">
        <f>Sheet2!G15</f>
        <v>43929</v>
      </c>
      <c r="D15">
        <f>Sheet2!B15</f>
        <v>870</v>
      </c>
      <c r="E15" s="12">
        <f t="shared" si="0"/>
        <v>36</v>
      </c>
    </row>
    <row r="16" spans="1:9" x14ac:dyDescent="0.3">
      <c r="A16" t="str">
        <f>Sheet2!A16</f>
        <v>KRC25</v>
      </c>
      <c r="B16" s="59">
        <f>Sheet2!F16</f>
        <v>43905</v>
      </c>
      <c r="C16" s="59">
        <f>Sheet2!G16</f>
        <v>43936</v>
      </c>
      <c r="D16">
        <f>Sheet2!B16</f>
        <v>738</v>
      </c>
      <c r="E16" s="12">
        <f t="shared" si="0"/>
        <v>31</v>
      </c>
    </row>
    <row r="17" spans="1:5" x14ac:dyDescent="0.3">
      <c r="A17" t="str">
        <f>Sheet2!A17</f>
        <v>KRC26</v>
      </c>
      <c r="B17" s="59">
        <f>Sheet2!F17</f>
        <v>43917</v>
      </c>
      <c r="C17" s="59">
        <f>Sheet2!G17</f>
        <v>43943</v>
      </c>
      <c r="D17">
        <f>Sheet2!B17</f>
        <v>612</v>
      </c>
      <c r="E17" s="12">
        <f t="shared" si="0"/>
        <v>26</v>
      </c>
    </row>
    <row r="18" spans="1:5" x14ac:dyDescent="0.3">
      <c r="A18" t="str">
        <f>Sheet2!A18</f>
        <v>KRC27</v>
      </c>
      <c r="B18" s="59">
        <f>Sheet2!F18</f>
        <v>43915</v>
      </c>
      <c r="C18" s="59">
        <f>Sheet2!G18</f>
        <v>43950</v>
      </c>
      <c r="D18">
        <f>Sheet2!B18</f>
        <v>848</v>
      </c>
      <c r="E18" s="12">
        <f t="shared" si="0"/>
        <v>35</v>
      </c>
    </row>
    <row r="19" spans="1:5" x14ac:dyDescent="0.3">
      <c r="A19" t="str">
        <f>Sheet2!A19</f>
        <v>KRC28</v>
      </c>
      <c r="B19" s="59">
        <f>Sheet2!F19</f>
        <v>43949</v>
      </c>
      <c r="C19" s="59">
        <f>Sheet2!G19</f>
        <v>43957</v>
      </c>
      <c r="D19">
        <f>Sheet2!B19</f>
        <v>202</v>
      </c>
      <c r="E19" s="12">
        <f t="shared" si="0"/>
        <v>8</v>
      </c>
    </row>
    <row r="20" spans="1:5" x14ac:dyDescent="0.3">
      <c r="A20" t="str">
        <f>Sheet2!A20</f>
        <v>KRC29</v>
      </c>
      <c r="B20" s="59">
        <f>Sheet2!F20</f>
        <v>43934</v>
      </c>
      <c r="C20" s="59">
        <f>Sheet2!G20</f>
        <v>43964</v>
      </c>
      <c r="D20">
        <f>Sheet2!B20</f>
        <v>718</v>
      </c>
      <c r="E20" s="12">
        <f t="shared" si="0"/>
        <v>30</v>
      </c>
    </row>
    <row r="21" spans="1:5" x14ac:dyDescent="0.3">
      <c r="A21" t="str">
        <f>Sheet2!A21</f>
        <v>KRC30</v>
      </c>
      <c r="B21" s="59">
        <f>Sheet2!F21</f>
        <v>43947</v>
      </c>
      <c r="C21" s="59">
        <f>Sheet2!G21</f>
        <v>43971</v>
      </c>
      <c r="D21">
        <f>Sheet2!B21</f>
        <v>572</v>
      </c>
      <c r="E21" s="12">
        <f t="shared" si="0"/>
        <v>24</v>
      </c>
    </row>
    <row r="22" spans="1:5" x14ac:dyDescent="0.3">
      <c r="A22" t="str">
        <f>Sheet2!A22</f>
        <v>KRC31</v>
      </c>
      <c r="B22" s="59">
        <f>Sheet2!F22</f>
        <v>43946</v>
      </c>
      <c r="C22" s="59">
        <f>Sheet2!G22</f>
        <v>43978</v>
      </c>
      <c r="D22">
        <f>Sheet2!B22</f>
        <v>768</v>
      </c>
      <c r="E22" s="12">
        <f t="shared" si="0"/>
        <v>32</v>
      </c>
    </row>
    <row r="23" spans="1:5" x14ac:dyDescent="0.3">
      <c r="A23" t="str">
        <f>Sheet2!A23</f>
        <v>KRC32</v>
      </c>
      <c r="B23" s="59">
        <f>Sheet2!F23</f>
        <v>43945</v>
      </c>
      <c r="C23" s="59">
        <f>Sheet2!G23</f>
        <v>43985</v>
      </c>
      <c r="D23">
        <f>Sheet2!B23</f>
        <v>968</v>
      </c>
      <c r="E23" s="12">
        <f t="shared" si="0"/>
        <v>40</v>
      </c>
    </row>
    <row r="24" spans="1:5" x14ac:dyDescent="0.3">
      <c r="A24" t="str">
        <f>Sheet2!A24</f>
        <v>KRC33</v>
      </c>
      <c r="B24" s="59">
        <f>Sheet2!F24</f>
        <v>43974</v>
      </c>
      <c r="C24" s="59">
        <f>Sheet2!G24</f>
        <v>43992</v>
      </c>
      <c r="D24">
        <f>Sheet2!B24</f>
        <v>440</v>
      </c>
      <c r="E24" s="12">
        <f t="shared" si="0"/>
        <v>18</v>
      </c>
    </row>
    <row r="25" spans="1:5" x14ac:dyDescent="0.3">
      <c r="A25" t="str">
        <f>Sheet2!A25</f>
        <v>KRC34</v>
      </c>
      <c r="B25" s="59">
        <f>Sheet2!F25</f>
        <v>43977</v>
      </c>
      <c r="C25" s="59">
        <f>Sheet2!G25</f>
        <v>43999</v>
      </c>
      <c r="D25">
        <f>Sheet2!B25</f>
        <v>536</v>
      </c>
      <c r="E25" s="12">
        <f t="shared" si="0"/>
        <v>22</v>
      </c>
    </row>
    <row r="26" spans="1:5" x14ac:dyDescent="0.3">
      <c r="A26" t="str">
        <f>Sheet2!A26</f>
        <v>KRC35</v>
      </c>
      <c r="B26" s="59">
        <f>Sheet2!F26</f>
        <v>43969</v>
      </c>
      <c r="C26" s="59">
        <f>Sheet2!G26</f>
        <v>44006</v>
      </c>
      <c r="D26">
        <f>Sheet2!B26</f>
        <v>882</v>
      </c>
      <c r="E26" s="12">
        <f t="shared" si="0"/>
        <v>37</v>
      </c>
    </row>
    <row r="27" spans="1:5" x14ac:dyDescent="0.3">
      <c r="A27" t="str">
        <f>Sheet2!A27</f>
        <v>KRC36</v>
      </c>
      <c r="B27" s="59">
        <f>Sheet2!F27</f>
        <v>43977</v>
      </c>
      <c r="C27" s="59">
        <f>Sheet2!G27</f>
        <v>44013</v>
      </c>
      <c r="D27">
        <f>Sheet2!B27</f>
        <v>860</v>
      </c>
      <c r="E27" s="12">
        <f t="shared" si="0"/>
        <v>36</v>
      </c>
    </row>
    <row r="28" spans="1:5" x14ac:dyDescent="0.3">
      <c r="A28" t="str">
        <f>Sheet2!A28</f>
        <v>KRC37</v>
      </c>
      <c r="B28" s="59">
        <f>Sheet2!F28</f>
        <v>43989</v>
      </c>
      <c r="C28" s="59">
        <f>Sheet2!G28</f>
        <v>44020</v>
      </c>
      <c r="D28">
        <f>Sheet2!B28</f>
        <v>748</v>
      </c>
      <c r="E28" s="12">
        <f t="shared" si="0"/>
        <v>31</v>
      </c>
    </row>
    <row r="29" spans="1:5" x14ac:dyDescent="0.3">
      <c r="A29" t="str">
        <f>Sheet2!A29</f>
        <v>KRC38</v>
      </c>
      <c r="B29" s="59">
        <f>Sheet2!F29</f>
        <v>44004</v>
      </c>
      <c r="C29" s="59">
        <f>Sheet2!G29</f>
        <v>44027</v>
      </c>
      <c r="D29">
        <f>Sheet2!B29</f>
        <v>544</v>
      </c>
      <c r="E29" s="12">
        <f t="shared" si="0"/>
        <v>23</v>
      </c>
    </row>
    <row r="30" spans="1:5" x14ac:dyDescent="0.3">
      <c r="A30" t="str">
        <f>Sheet2!A30</f>
        <v>KRC39</v>
      </c>
      <c r="B30" s="59">
        <f>Sheet2!F30</f>
        <v>44000</v>
      </c>
      <c r="C30" s="59">
        <f>Sheet2!G30</f>
        <v>44034</v>
      </c>
      <c r="D30">
        <f>Sheet2!B30</f>
        <v>814</v>
      </c>
      <c r="E30" s="12">
        <f t="shared" si="0"/>
        <v>34</v>
      </c>
    </row>
    <row r="31" spans="1:5" x14ac:dyDescent="0.3">
      <c r="A31" t="str">
        <f>Sheet2!A31</f>
        <v>KRC40</v>
      </c>
      <c r="B31" s="59">
        <f>Sheet2!F31</f>
        <v>44009</v>
      </c>
      <c r="C31" s="59">
        <f>Sheet2!G31</f>
        <v>44041</v>
      </c>
      <c r="D31">
        <f>Sheet2!B31</f>
        <v>768</v>
      </c>
      <c r="E31" s="12">
        <f t="shared" si="0"/>
        <v>32</v>
      </c>
    </row>
    <row r="32" spans="1:5" x14ac:dyDescent="0.3">
      <c r="A32" t="str">
        <f>Sheet2!A32</f>
        <v>KRC41</v>
      </c>
      <c r="B32" s="59">
        <f>Sheet2!F32</f>
        <v>44011</v>
      </c>
      <c r="C32" s="59">
        <f>Sheet2!G32</f>
        <v>44048</v>
      </c>
      <c r="D32">
        <f>Sheet2!B32</f>
        <v>892</v>
      </c>
      <c r="E32" s="12">
        <f t="shared" si="0"/>
        <v>37</v>
      </c>
    </row>
    <row r="33" spans="1:5" x14ac:dyDescent="0.3">
      <c r="A33" t="str">
        <f>Sheet2!A33</f>
        <v>KRC42</v>
      </c>
      <c r="B33" s="59">
        <f>Sheet2!F33</f>
        <v>44031</v>
      </c>
      <c r="C33" s="59">
        <f>Sheet2!G33</f>
        <v>44055</v>
      </c>
      <c r="D33">
        <f>Sheet2!B33</f>
        <v>578</v>
      </c>
      <c r="E33" s="12">
        <f t="shared" si="0"/>
        <v>24</v>
      </c>
    </row>
    <row r="34" spans="1:5" x14ac:dyDescent="0.3">
      <c r="A34" t="str">
        <f>Sheet2!A34</f>
        <v>KRC43</v>
      </c>
      <c r="B34" s="59">
        <f>Sheet2!F34</f>
        <v>44035</v>
      </c>
      <c r="C34" s="59">
        <f>Sheet2!G34</f>
        <v>44062</v>
      </c>
      <c r="D34">
        <f>Sheet2!B34</f>
        <v>640</v>
      </c>
      <c r="E34" s="12">
        <f t="shared" si="0"/>
        <v>27</v>
      </c>
    </row>
    <row r="35" spans="1:5" x14ac:dyDescent="0.3">
      <c r="A35" t="str">
        <f>Sheet2!A35</f>
        <v>KRC44</v>
      </c>
      <c r="B35" s="59">
        <f>Sheet2!F35</f>
        <v>44039</v>
      </c>
      <c r="C35" s="59">
        <f>Sheet2!G35</f>
        <v>44069</v>
      </c>
      <c r="D35">
        <f>Sheet2!B35</f>
        <v>726</v>
      </c>
      <c r="E35" s="12">
        <f t="shared" si="0"/>
        <v>30</v>
      </c>
    </row>
    <row r="36" spans="1:5" x14ac:dyDescent="0.3">
      <c r="A36" t="str">
        <f>Sheet2!A36</f>
        <v>KRC45</v>
      </c>
      <c r="B36" s="59">
        <f>Sheet2!F36</f>
        <v>44041</v>
      </c>
      <c r="C36" s="59">
        <f>Sheet2!G36</f>
        <v>44076</v>
      </c>
      <c r="D36">
        <f>Sheet2!B36</f>
        <v>844</v>
      </c>
      <c r="E36" s="12">
        <f t="shared" si="0"/>
        <v>35</v>
      </c>
    </row>
    <row r="37" spans="1:5" x14ac:dyDescent="0.3">
      <c r="A37" t="str">
        <f>Sheet2!A37</f>
        <v>KRC46</v>
      </c>
      <c r="B37" s="59">
        <f>Sheet2!F37</f>
        <v>44055</v>
      </c>
      <c r="C37" s="59">
        <f>Sheet2!G37</f>
        <v>44083</v>
      </c>
      <c r="D37">
        <f>Sheet2!B37</f>
        <v>668</v>
      </c>
      <c r="E37" s="12">
        <f t="shared" si="0"/>
        <v>28</v>
      </c>
    </row>
    <row r="38" spans="1:5" x14ac:dyDescent="0.3">
      <c r="A38" t="str">
        <f>Sheet2!A38</f>
        <v>KRC47</v>
      </c>
      <c r="B38" s="59">
        <f>Sheet2!F38</f>
        <v>44061</v>
      </c>
      <c r="C38" s="59">
        <f>Sheet2!G38</f>
        <v>44090</v>
      </c>
      <c r="D38">
        <f>Sheet2!B38</f>
        <v>688</v>
      </c>
      <c r="E38" s="12">
        <f t="shared" si="0"/>
        <v>29</v>
      </c>
    </row>
    <row r="39" spans="1:5" x14ac:dyDescent="0.3">
      <c r="A39" t="str">
        <f>Sheet2!A39</f>
        <v>KRC48</v>
      </c>
      <c r="B39" s="59">
        <f>Sheet2!F39</f>
        <v>44069</v>
      </c>
      <c r="C39" s="59">
        <f>Sheet2!G39</f>
        <v>44097</v>
      </c>
      <c r="D39">
        <f>Sheet2!B39</f>
        <v>664</v>
      </c>
      <c r="E39" s="12">
        <f t="shared" si="0"/>
        <v>28</v>
      </c>
    </row>
    <row r="40" spans="1:5" x14ac:dyDescent="0.3">
      <c r="A40" t="str">
        <f>Sheet2!A40</f>
        <v>KRC49</v>
      </c>
      <c r="B40" s="59">
        <f>Sheet2!F40</f>
        <v>44078</v>
      </c>
      <c r="C40" s="59">
        <f>Sheet2!G40</f>
        <v>44104</v>
      </c>
      <c r="D40">
        <f>Sheet2!B40</f>
        <v>616</v>
      </c>
      <c r="E40" s="12">
        <f t="shared" si="0"/>
        <v>26</v>
      </c>
    </row>
    <row r="41" spans="1:5" x14ac:dyDescent="0.3">
      <c r="A41" t="str">
        <f>Sheet2!A41</f>
        <v>KRC50</v>
      </c>
      <c r="B41" s="59">
        <f>Sheet2!F41</f>
        <v>44075</v>
      </c>
      <c r="C41" s="59">
        <f>Sheet2!G41</f>
        <v>44111</v>
      </c>
      <c r="D41">
        <f>Sheet2!B41</f>
        <v>872</v>
      </c>
      <c r="E41" s="12">
        <f t="shared" si="0"/>
        <v>36</v>
      </c>
    </row>
    <row r="42" spans="1:5" x14ac:dyDescent="0.3">
      <c r="A42" t="str">
        <f>Sheet2!A42</f>
        <v>KRC51</v>
      </c>
      <c r="B42" s="59">
        <f>Sheet2!F42</f>
        <v>44107</v>
      </c>
      <c r="C42" s="59">
        <f>Sheet2!G42</f>
        <v>44118</v>
      </c>
      <c r="D42">
        <f>Sheet2!B42</f>
        <v>266</v>
      </c>
      <c r="E42" s="12">
        <f t="shared" si="0"/>
        <v>11</v>
      </c>
    </row>
    <row r="43" spans="1:5" x14ac:dyDescent="0.3">
      <c r="A43" t="str">
        <f>Sheet2!A43</f>
        <v>KRC52</v>
      </c>
      <c r="B43" s="59">
        <f>Sheet2!F43</f>
        <v>44100</v>
      </c>
      <c r="C43" s="59">
        <f>Sheet2!G43</f>
        <v>44125</v>
      </c>
      <c r="D43">
        <f>Sheet2!B43</f>
        <v>610</v>
      </c>
      <c r="E43" s="12">
        <f t="shared" si="0"/>
        <v>25</v>
      </c>
    </row>
    <row r="44" spans="1:5" x14ac:dyDescent="0.3">
      <c r="A44" t="str">
        <f>Sheet2!A44</f>
        <v>KRC53</v>
      </c>
      <c r="B44" s="59">
        <f>Sheet2!F44</f>
        <v>44104</v>
      </c>
      <c r="C44" s="59">
        <f>Sheet2!G44</f>
        <v>44132</v>
      </c>
      <c r="D44">
        <f>Sheet2!B44</f>
        <v>662</v>
      </c>
      <c r="E44" s="12">
        <f t="shared" si="0"/>
        <v>28</v>
      </c>
    </row>
    <row r="45" spans="1:5" x14ac:dyDescent="0.3">
      <c r="A45" t="str">
        <f>Sheet2!A45</f>
        <v>KRC54</v>
      </c>
      <c r="B45" s="59">
        <f>Sheet2!F45</f>
        <v>44108</v>
      </c>
      <c r="C45" s="59">
        <f>Sheet2!G45</f>
        <v>44139</v>
      </c>
      <c r="D45">
        <f>Sheet2!B45</f>
        <v>752</v>
      </c>
      <c r="E45" s="12">
        <f t="shared" si="0"/>
        <v>31</v>
      </c>
    </row>
    <row r="46" spans="1:5" x14ac:dyDescent="0.3">
      <c r="A46" t="str">
        <f>Sheet2!A46</f>
        <v>KRC55</v>
      </c>
      <c r="B46" s="59">
        <f>Sheet2!F46</f>
        <v>44109</v>
      </c>
      <c r="C46" s="59">
        <f>Sheet2!G46</f>
        <v>44146</v>
      </c>
      <c r="D46">
        <f>Sheet2!B46</f>
        <v>876</v>
      </c>
      <c r="E46" s="12">
        <f t="shared" si="0"/>
        <v>37</v>
      </c>
    </row>
    <row r="47" spans="1:5" x14ac:dyDescent="0.3">
      <c r="A47" t="str">
        <f>Sheet2!A47</f>
        <v>KRC56</v>
      </c>
      <c r="B47" s="59">
        <f>Sheet2!F47</f>
        <v>44124</v>
      </c>
      <c r="C47" s="59">
        <f>Sheet2!G47</f>
        <v>44153</v>
      </c>
      <c r="D47">
        <f>Sheet2!B47</f>
        <v>696</v>
      </c>
      <c r="E47" s="12">
        <f t="shared" si="0"/>
        <v>29</v>
      </c>
    </row>
    <row r="48" spans="1:5" x14ac:dyDescent="0.3">
      <c r="A48" t="str">
        <f>Sheet2!A48</f>
        <v>KRC57</v>
      </c>
      <c r="B48" s="59">
        <f>Sheet2!F48</f>
        <v>44130</v>
      </c>
      <c r="C48" s="59">
        <f>Sheet2!G48</f>
        <v>44160</v>
      </c>
      <c r="D48">
        <f>Sheet2!B48</f>
        <v>712</v>
      </c>
      <c r="E48" s="12">
        <f t="shared" si="0"/>
        <v>30</v>
      </c>
    </row>
    <row r="49" spans="1:5" x14ac:dyDescent="0.3">
      <c r="A49" t="str">
        <f>Sheet2!A49</f>
        <v>KRC58</v>
      </c>
      <c r="B49" s="59">
        <f>Sheet2!F49</f>
        <v>44131</v>
      </c>
      <c r="C49" s="59">
        <f>Sheet2!G49</f>
        <v>44167</v>
      </c>
      <c r="D49">
        <f>Sheet2!B49</f>
        <v>862</v>
      </c>
      <c r="E49" s="12">
        <f t="shared" si="0"/>
        <v>36</v>
      </c>
    </row>
    <row r="50" spans="1:5" x14ac:dyDescent="0.3">
      <c r="A50" t="str">
        <f>Sheet2!A50</f>
        <v>KRC59</v>
      </c>
      <c r="B50" s="59">
        <f>Sheet2!F50</f>
        <v>44139</v>
      </c>
      <c r="C50" s="59">
        <f>Sheet2!G50</f>
        <v>44174</v>
      </c>
      <c r="D50">
        <f>Sheet2!B50</f>
        <v>842</v>
      </c>
      <c r="E50" s="12">
        <f t="shared" si="0"/>
        <v>35</v>
      </c>
    </row>
    <row r="51" spans="1:5" x14ac:dyDescent="0.3">
      <c r="A51" t="str">
        <f>Sheet2!A51</f>
        <v>KRC60</v>
      </c>
      <c r="B51" s="59">
        <f>Sheet2!F51</f>
        <v>44151</v>
      </c>
      <c r="C51" s="59">
        <f>Sheet2!G51</f>
        <v>44181</v>
      </c>
      <c r="D51">
        <f>Sheet2!B51</f>
        <v>712</v>
      </c>
      <c r="E51" s="12">
        <f t="shared" si="0"/>
        <v>30</v>
      </c>
    </row>
    <row r="52" spans="1:5" x14ac:dyDescent="0.3">
      <c r="A52" t="str">
        <f>Sheet2!A52</f>
        <v>KRC61</v>
      </c>
      <c r="B52" s="59">
        <f>Sheet2!F52</f>
        <v>44154</v>
      </c>
      <c r="C52" s="59">
        <f>Sheet2!G52</f>
        <v>44188</v>
      </c>
      <c r="D52">
        <f>Sheet2!B52</f>
        <v>820</v>
      </c>
      <c r="E52" s="12">
        <f t="shared" si="0"/>
        <v>34</v>
      </c>
    </row>
    <row r="53" spans="1:5" x14ac:dyDescent="0.3">
      <c r="A53" t="str">
        <f>Sheet2!A53</f>
        <v>KRC62</v>
      </c>
      <c r="B53" s="59">
        <f>Sheet2!F53</f>
        <v>44166</v>
      </c>
      <c r="C53" s="59">
        <f>Sheet2!G53</f>
        <v>44195</v>
      </c>
      <c r="D53">
        <f>Sheet2!B53</f>
        <v>694</v>
      </c>
      <c r="E53" s="12">
        <f t="shared" si="0"/>
        <v>29</v>
      </c>
    </row>
    <row r="54" spans="1:5" x14ac:dyDescent="0.3">
      <c r="A54" t="str">
        <f>Sheet2!A54</f>
        <v>TBCC16</v>
      </c>
      <c r="B54" s="59">
        <f>Sheet2!F54</f>
        <v>43807</v>
      </c>
      <c r="C54" s="59">
        <f>Sheet2!G54</f>
        <v>43838</v>
      </c>
      <c r="D54">
        <f>Sheet2!B54</f>
        <v>748</v>
      </c>
      <c r="E54" s="12">
        <f t="shared" ref="E54:E86" si="1">C54-B54</f>
        <v>31</v>
      </c>
    </row>
    <row r="55" spans="1:5" x14ac:dyDescent="0.3">
      <c r="A55" t="str">
        <f>Sheet2!A55</f>
        <v>TBCC17</v>
      </c>
      <c r="B55" s="59">
        <f>Sheet2!F55</f>
        <v>43813</v>
      </c>
      <c r="C55" s="59">
        <f>Sheet2!G55</f>
        <v>43845</v>
      </c>
      <c r="D55">
        <f>Sheet2!B55</f>
        <v>759</v>
      </c>
      <c r="E55" s="12">
        <f t="shared" si="1"/>
        <v>32</v>
      </c>
    </row>
    <row r="56" spans="1:5" x14ac:dyDescent="0.3">
      <c r="A56" t="str">
        <f>Sheet2!A56</f>
        <v>TBCC18</v>
      </c>
      <c r="B56" s="59">
        <f>Sheet2!F56</f>
        <v>43819</v>
      </c>
      <c r="C56" s="59">
        <f>Sheet2!G56</f>
        <v>43852</v>
      </c>
      <c r="D56">
        <f>Sheet2!B56</f>
        <v>792</v>
      </c>
      <c r="E56" s="12">
        <f t="shared" si="1"/>
        <v>33</v>
      </c>
    </row>
    <row r="57" spans="1:5" x14ac:dyDescent="0.3">
      <c r="A57" t="str">
        <f>Sheet2!A57</f>
        <v>TBCC19</v>
      </c>
      <c r="B57" s="59">
        <f>Sheet2!F57</f>
        <v>43826</v>
      </c>
      <c r="C57" s="59">
        <f>Sheet2!G57</f>
        <v>43859</v>
      </c>
      <c r="D57">
        <f>Sheet2!B57</f>
        <v>798</v>
      </c>
      <c r="E57" s="12">
        <f t="shared" si="1"/>
        <v>33</v>
      </c>
    </row>
    <row r="58" spans="1:5" x14ac:dyDescent="0.3">
      <c r="A58" t="str">
        <f>Sheet2!A58</f>
        <v>TBCC20</v>
      </c>
      <c r="B58" s="59">
        <f>Sheet2!F58</f>
        <v>43831</v>
      </c>
      <c r="C58" s="59">
        <f>Sheet2!G58</f>
        <v>43866</v>
      </c>
      <c r="D58">
        <f>Sheet2!B58</f>
        <v>847</v>
      </c>
      <c r="E58" s="12">
        <f t="shared" si="1"/>
        <v>35</v>
      </c>
    </row>
    <row r="59" spans="1:5" x14ac:dyDescent="0.3">
      <c r="A59" t="str">
        <f>Sheet2!A59</f>
        <v>TBCC21</v>
      </c>
      <c r="B59" s="59">
        <f>Sheet2!F59</f>
        <v>43837</v>
      </c>
      <c r="C59" s="59">
        <f>Sheet2!G59</f>
        <v>43873</v>
      </c>
      <c r="D59">
        <f>Sheet2!B59</f>
        <v>853</v>
      </c>
      <c r="E59" s="12">
        <f t="shared" si="1"/>
        <v>36</v>
      </c>
    </row>
    <row r="60" spans="1:5" x14ac:dyDescent="0.3">
      <c r="A60" t="str">
        <f>Sheet2!A60</f>
        <v>TBCC22</v>
      </c>
      <c r="B60" s="59">
        <f>Sheet2!F60</f>
        <v>43843</v>
      </c>
      <c r="C60" s="59">
        <f>Sheet2!G60</f>
        <v>43880</v>
      </c>
      <c r="D60">
        <f>Sheet2!B60</f>
        <v>880</v>
      </c>
      <c r="E60" s="12">
        <f t="shared" si="1"/>
        <v>37</v>
      </c>
    </row>
    <row r="61" spans="1:5" x14ac:dyDescent="0.3">
      <c r="A61" t="str">
        <f>Sheet2!A61</f>
        <v>TBCC23</v>
      </c>
      <c r="B61" s="59">
        <f>Sheet2!F61</f>
        <v>43850</v>
      </c>
      <c r="C61" s="59">
        <f>Sheet2!G61</f>
        <v>43887</v>
      </c>
      <c r="D61">
        <f>Sheet2!B61</f>
        <v>886</v>
      </c>
      <c r="E61" s="12">
        <f t="shared" si="1"/>
        <v>37</v>
      </c>
    </row>
    <row r="62" spans="1:5" x14ac:dyDescent="0.3">
      <c r="A62" t="str">
        <f>Sheet2!A62</f>
        <v>TBCC24</v>
      </c>
      <c r="B62" s="59">
        <f>Sheet2!F62</f>
        <v>43857</v>
      </c>
      <c r="C62" s="59">
        <f>Sheet2!G62</f>
        <v>43894</v>
      </c>
      <c r="D62">
        <f>Sheet2!B62</f>
        <v>891</v>
      </c>
      <c r="E62" s="12">
        <f t="shared" si="1"/>
        <v>37</v>
      </c>
    </row>
    <row r="63" spans="1:5" x14ac:dyDescent="0.3">
      <c r="A63" t="str">
        <f>Sheet2!A63</f>
        <v>TBCC25</v>
      </c>
      <c r="B63" s="59">
        <f>Sheet2!F63</f>
        <v>43864</v>
      </c>
      <c r="C63" s="59">
        <f>Sheet2!G63</f>
        <v>43901</v>
      </c>
      <c r="D63">
        <f>Sheet2!B63</f>
        <v>880</v>
      </c>
      <c r="E63" s="12">
        <f t="shared" si="1"/>
        <v>37</v>
      </c>
    </row>
    <row r="64" spans="1:5" x14ac:dyDescent="0.3">
      <c r="A64" t="str">
        <f>Sheet2!A64</f>
        <v>TBCC26</v>
      </c>
      <c r="B64" s="59">
        <f>Sheet2!F64</f>
        <v>43871</v>
      </c>
      <c r="C64" s="59">
        <f>Sheet2!G64</f>
        <v>43908</v>
      </c>
      <c r="D64">
        <f>Sheet2!B64</f>
        <v>886</v>
      </c>
      <c r="E64" s="12">
        <f t="shared" si="1"/>
        <v>37</v>
      </c>
    </row>
    <row r="65" spans="1:5" x14ac:dyDescent="0.3">
      <c r="A65" t="str">
        <f>Sheet2!A65</f>
        <v>TBCC27</v>
      </c>
      <c r="B65" s="59">
        <f>Sheet2!F65</f>
        <v>43877</v>
      </c>
      <c r="C65" s="59">
        <f>Sheet2!G65</f>
        <v>43915</v>
      </c>
      <c r="D65">
        <f>Sheet2!B65</f>
        <v>913</v>
      </c>
      <c r="E65" s="12">
        <f t="shared" si="1"/>
        <v>38</v>
      </c>
    </row>
    <row r="66" spans="1:5" x14ac:dyDescent="0.3">
      <c r="A66" t="str">
        <f>Sheet2!A66</f>
        <v>TBCC28</v>
      </c>
      <c r="B66" s="59">
        <f>Sheet2!F66</f>
        <v>43884</v>
      </c>
      <c r="C66" s="59">
        <f>Sheet2!G66</f>
        <v>43922</v>
      </c>
      <c r="D66">
        <f>Sheet2!B66</f>
        <v>908</v>
      </c>
      <c r="E66" s="12">
        <f t="shared" si="1"/>
        <v>38</v>
      </c>
    </row>
    <row r="67" spans="1:5" x14ac:dyDescent="0.3">
      <c r="A67" t="str">
        <f>Sheet2!A67</f>
        <v>TBCC29</v>
      </c>
      <c r="B67" s="59">
        <f>Sheet2!F67</f>
        <v>43890</v>
      </c>
      <c r="C67" s="59">
        <f>Sheet2!G67</f>
        <v>43929</v>
      </c>
      <c r="D67">
        <f>Sheet2!B67</f>
        <v>941</v>
      </c>
      <c r="E67" s="12">
        <f t="shared" si="1"/>
        <v>39</v>
      </c>
    </row>
    <row r="68" spans="1:5" x14ac:dyDescent="0.3">
      <c r="A68" t="str">
        <f>Sheet2!A68</f>
        <v>TBCC30</v>
      </c>
      <c r="B68" s="59">
        <f>Sheet2!F68</f>
        <v>43898</v>
      </c>
      <c r="C68" s="59">
        <f>Sheet2!G68</f>
        <v>43936</v>
      </c>
      <c r="D68">
        <f>Sheet2!B68</f>
        <v>913</v>
      </c>
      <c r="E68" s="12">
        <f t="shared" si="1"/>
        <v>38</v>
      </c>
    </row>
    <row r="69" spans="1:5" x14ac:dyDescent="0.3">
      <c r="A69" t="str">
        <f>Sheet2!A69</f>
        <v>TBCC31</v>
      </c>
      <c r="B69" s="59">
        <f>Sheet2!F69</f>
        <v>43906</v>
      </c>
      <c r="C69" s="59">
        <f>Sheet2!G69</f>
        <v>43943</v>
      </c>
      <c r="D69">
        <f>Sheet2!B69</f>
        <v>897</v>
      </c>
      <c r="E69" s="12">
        <f t="shared" si="1"/>
        <v>37</v>
      </c>
    </row>
    <row r="70" spans="1:5" x14ac:dyDescent="0.3">
      <c r="A70" t="str">
        <f>Sheet2!A70</f>
        <v>TBCC32</v>
      </c>
      <c r="B70" s="59">
        <f>Sheet2!F70</f>
        <v>43920</v>
      </c>
      <c r="C70" s="59">
        <f>Sheet2!G70</f>
        <v>43950</v>
      </c>
      <c r="D70">
        <f>Sheet2!B70</f>
        <v>710</v>
      </c>
      <c r="E70" s="12">
        <f t="shared" si="1"/>
        <v>30</v>
      </c>
    </row>
    <row r="71" spans="1:5" x14ac:dyDescent="0.3">
      <c r="A71" t="str">
        <f>Sheet2!A71</f>
        <v>TBCC33</v>
      </c>
      <c r="B71" s="59">
        <f>Sheet2!F71</f>
        <v>43928</v>
      </c>
      <c r="C71" s="59">
        <f>Sheet2!G71</f>
        <v>43957</v>
      </c>
      <c r="D71">
        <f>Sheet2!B71</f>
        <v>688</v>
      </c>
      <c r="E71" s="12">
        <f t="shared" si="1"/>
        <v>29</v>
      </c>
    </row>
    <row r="72" spans="1:5" x14ac:dyDescent="0.3">
      <c r="A72" t="str">
        <f>Sheet2!A72</f>
        <v>TBCC34</v>
      </c>
      <c r="B72" s="59">
        <f>Sheet2!F72</f>
        <v>43921</v>
      </c>
      <c r="C72" s="59">
        <f>Sheet2!G72</f>
        <v>43964</v>
      </c>
      <c r="D72">
        <f>Sheet2!B72</f>
        <v>1034</v>
      </c>
      <c r="E72" s="12">
        <f t="shared" si="1"/>
        <v>43</v>
      </c>
    </row>
    <row r="73" spans="1:5" x14ac:dyDescent="0.3">
      <c r="A73" t="str">
        <f>Sheet2!A73</f>
        <v>TBCC35</v>
      </c>
      <c r="B73" s="59">
        <f>Sheet2!F73</f>
        <v>43933</v>
      </c>
      <c r="C73" s="59">
        <f>Sheet2!G73</f>
        <v>43971</v>
      </c>
      <c r="D73">
        <f>Sheet2!B73</f>
        <v>908</v>
      </c>
      <c r="E73" s="12">
        <f t="shared" si="1"/>
        <v>38</v>
      </c>
    </row>
    <row r="74" spans="1:5" x14ac:dyDescent="0.3">
      <c r="A74" t="str">
        <f>Sheet2!A74</f>
        <v>TBCC36</v>
      </c>
      <c r="B74" s="59">
        <f>Sheet2!F74</f>
        <v>43942</v>
      </c>
      <c r="C74" s="59">
        <f>Sheet2!G74</f>
        <v>43978</v>
      </c>
      <c r="D74">
        <f>Sheet2!B74</f>
        <v>858</v>
      </c>
      <c r="E74" s="12">
        <f t="shared" si="1"/>
        <v>36</v>
      </c>
    </row>
    <row r="75" spans="1:5" x14ac:dyDescent="0.3">
      <c r="A75" t="str">
        <f>Sheet2!A75</f>
        <v>TBCC37</v>
      </c>
      <c r="B75" s="59">
        <f>Sheet2!F75</f>
        <v>43947</v>
      </c>
      <c r="C75" s="59">
        <f>Sheet2!G75</f>
        <v>43985</v>
      </c>
      <c r="D75">
        <f>Sheet2!B75</f>
        <v>919</v>
      </c>
      <c r="E75" s="12">
        <f t="shared" si="1"/>
        <v>38</v>
      </c>
    </row>
    <row r="76" spans="1:5" x14ac:dyDescent="0.3">
      <c r="A76" t="str">
        <f>Sheet2!A76</f>
        <v>TBCC38</v>
      </c>
      <c r="B76" s="59">
        <f>Sheet2!F76</f>
        <v>43955</v>
      </c>
      <c r="C76" s="59">
        <f>Sheet2!G76</f>
        <v>43992</v>
      </c>
      <c r="D76">
        <f>Sheet2!B76</f>
        <v>897</v>
      </c>
      <c r="E76" s="12">
        <f t="shared" si="1"/>
        <v>37</v>
      </c>
    </row>
    <row r="77" spans="1:5" x14ac:dyDescent="0.3">
      <c r="A77" t="str">
        <f>Sheet2!A77</f>
        <v>TBCC39</v>
      </c>
      <c r="B77" s="59">
        <f>Sheet2!F77</f>
        <v>43960</v>
      </c>
      <c r="C77" s="59">
        <f>Sheet2!G77</f>
        <v>43999</v>
      </c>
      <c r="D77">
        <f>Sheet2!B77</f>
        <v>941</v>
      </c>
      <c r="E77" s="12">
        <f t="shared" si="1"/>
        <v>39</v>
      </c>
    </row>
    <row r="78" spans="1:5" x14ac:dyDescent="0.3">
      <c r="A78" t="str">
        <f>Sheet2!A78</f>
        <v>TBCC40</v>
      </c>
      <c r="B78" s="59">
        <f>Sheet2!F78</f>
        <v>43967</v>
      </c>
      <c r="C78" s="59">
        <f>Sheet2!G78</f>
        <v>44006</v>
      </c>
      <c r="D78">
        <f>Sheet2!B78</f>
        <v>935</v>
      </c>
      <c r="E78" s="12">
        <f t="shared" si="1"/>
        <v>39</v>
      </c>
    </row>
    <row r="79" spans="1:5" x14ac:dyDescent="0.3">
      <c r="A79" t="str">
        <f>Sheet2!A79</f>
        <v>TBCC41</v>
      </c>
      <c r="B79" s="59">
        <f>Sheet2!F79</f>
        <v>43974</v>
      </c>
      <c r="C79" s="59">
        <f>Sheet2!G79</f>
        <v>44013</v>
      </c>
      <c r="D79">
        <f>Sheet2!B79</f>
        <v>941</v>
      </c>
      <c r="E79" s="12">
        <f t="shared" si="1"/>
        <v>39</v>
      </c>
    </row>
    <row r="80" spans="1:5" x14ac:dyDescent="0.3">
      <c r="A80" t="str">
        <f>Sheet2!A80</f>
        <v>TBCC42</v>
      </c>
      <c r="B80" s="59">
        <f>Sheet2!F80</f>
        <v>43978</v>
      </c>
      <c r="C80" s="59">
        <f>Sheet2!G80</f>
        <v>44020</v>
      </c>
      <c r="D80">
        <f>Sheet2!B80</f>
        <v>1001</v>
      </c>
      <c r="E80" s="12">
        <f t="shared" si="1"/>
        <v>42</v>
      </c>
    </row>
    <row r="81" spans="1:5" x14ac:dyDescent="0.3">
      <c r="A81" t="str">
        <f>Sheet2!A81</f>
        <v>TBCC43</v>
      </c>
      <c r="B81" s="59">
        <f>Sheet2!F81</f>
        <v>43985</v>
      </c>
      <c r="C81" s="59">
        <f>Sheet2!G81</f>
        <v>44027</v>
      </c>
      <c r="D81">
        <f>Sheet2!B81</f>
        <v>996</v>
      </c>
      <c r="E81" s="12">
        <f t="shared" si="1"/>
        <v>42</v>
      </c>
    </row>
    <row r="82" spans="1:5" x14ac:dyDescent="0.3">
      <c r="A82" t="str">
        <f>Sheet2!A82</f>
        <v>TBCC44</v>
      </c>
      <c r="B82" s="59">
        <f>Sheet2!F82</f>
        <v>43994</v>
      </c>
      <c r="C82" s="59">
        <f>Sheet2!G82</f>
        <v>44034</v>
      </c>
      <c r="D82">
        <f>Sheet2!B82</f>
        <v>968</v>
      </c>
      <c r="E82" s="12">
        <f t="shared" si="1"/>
        <v>40</v>
      </c>
    </row>
    <row r="83" spans="1:5" x14ac:dyDescent="0.3">
      <c r="A83" t="str">
        <f>Sheet2!A83</f>
        <v>TBCC45</v>
      </c>
      <c r="B83" s="59">
        <f>Sheet2!F83</f>
        <v>44001</v>
      </c>
      <c r="C83" s="59">
        <f>Sheet2!G83</f>
        <v>44041</v>
      </c>
      <c r="D83">
        <f>Sheet2!B83</f>
        <v>968</v>
      </c>
      <c r="E83" s="12">
        <f t="shared" si="1"/>
        <v>40</v>
      </c>
    </row>
    <row r="84" spans="1:5" x14ac:dyDescent="0.3">
      <c r="A84" t="str">
        <f>Sheet2!A84</f>
        <v>TBCC46</v>
      </c>
      <c r="B84" s="59">
        <f>Sheet2!F84</f>
        <v>44009</v>
      </c>
      <c r="C84" s="59">
        <f>Sheet2!G84</f>
        <v>44048</v>
      </c>
      <c r="D84">
        <f>Sheet2!B84</f>
        <v>924</v>
      </c>
      <c r="E84" s="12">
        <f t="shared" si="1"/>
        <v>39</v>
      </c>
    </row>
    <row r="85" spans="1:5" x14ac:dyDescent="0.3">
      <c r="A85" t="str">
        <f>Sheet2!A85</f>
        <v>TBCC47</v>
      </c>
      <c r="B85" s="59">
        <f>Sheet2!F85</f>
        <v>44018</v>
      </c>
      <c r="C85" s="59">
        <f>Sheet2!G85</f>
        <v>44055</v>
      </c>
      <c r="D85">
        <f>Sheet2!B85</f>
        <v>880</v>
      </c>
      <c r="E85" s="12">
        <f t="shared" si="1"/>
        <v>37</v>
      </c>
    </row>
    <row r="86" spans="1:5" x14ac:dyDescent="0.3">
      <c r="A86" t="str">
        <f>Sheet2!A86</f>
        <v>TBCC48</v>
      </c>
      <c r="B86" s="59">
        <f>Sheet2!F86</f>
        <v>44023</v>
      </c>
      <c r="C86" s="59">
        <f>Sheet2!G86</f>
        <v>44062</v>
      </c>
      <c r="D86">
        <f>Sheet2!B86</f>
        <v>930</v>
      </c>
      <c r="E86" s="12">
        <f t="shared" si="1"/>
        <v>39</v>
      </c>
    </row>
    <row r="87" spans="1:5" x14ac:dyDescent="0.3">
      <c r="A87" t="str">
        <f>Sheet2!A87</f>
        <v>TBCC49</v>
      </c>
      <c r="B87" s="59">
        <f>Sheet2!F87</f>
        <v>44030</v>
      </c>
      <c r="C87" s="59">
        <f>Sheet2!G87</f>
        <v>44069</v>
      </c>
      <c r="D87">
        <f>Sheet2!B87</f>
        <v>930</v>
      </c>
      <c r="E87" s="12">
        <f t="shared" ref="E87:E105" si="2">C87-B87</f>
        <v>39</v>
      </c>
    </row>
    <row r="88" spans="1:5" x14ac:dyDescent="0.3">
      <c r="A88" t="str">
        <f>Sheet2!A88</f>
        <v>TBCC50</v>
      </c>
      <c r="B88" s="59">
        <f>Sheet2!F88</f>
        <v>44038</v>
      </c>
      <c r="C88" s="59">
        <f>Sheet2!G88</f>
        <v>44076</v>
      </c>
      <c r="D88">
        <f>Sheet2!B88</f>
        <v>913</v>
      </c>
      <c r="E88" s="12">
        <f t="shared" si="2"/>
        <v>38</v>
      </c>
    </row>
    <row r="89" spans="1:5" x14ac:dyDescent="0.3">
      <c r="A89" t="str">
        <f>Sheet2!A89</f>
        <v>TBCC51</v>
      </c>
      <c r="B89" s="59">
        <f>Sheet2!F89</f>
        <v>44044</v>
      </c>
      <c r="C89" s="59">
        <f>Sheet2!G89</f>
        <v>44083</v>
      </c>
      <c r="D89">
        <f>Sheet2!B89</f>
        <v>941</v>
      </c>
      <c r="E89" s="12">
        <f t="shared" si="2"/>
        <v>39</v>
      </c>
    </row>
    <row r="90" spans="1:5" x14ac:dyDescent="0.3">
      <c r="A90" t="str">
        <f>Sheet2!A90</f>
        <v>TBCC52</v>
      </c>
      <c r="B90" s="59">
        <f>Sheet2!F90</f>
        <v>44053</v>
      </c>
      <c r="C90" s="59">
        <f>Sheet2!G90</f>
        <v>44090</v>
      </c>
      <c r="D90">
        <f>Sheet2!B90</f>
        <v>897</v>
      </c>
      <c r="E90" s="12">
        <f t="shared" si="2"/>
        <v>37</v>
      </c>
    </row>
    <row r="91" spans="1:5" x14ac:dyDescent="0.3">
      <c r="A91" t="str">
        <f>Sheet2!A91</f>
        <v>TBCC53</v>
      </c>
      <c r="B91" s="59">
        <f>Sheet2!F91</f>
        <v>44059</v>
      </c>
      <c r="C91" s="59">
        <f>Sheet2!G91</f>
        <v>44097</v>
      </c>
      <c r="D91">
        <f>Sheet2!B91</f>
        <v>908</v>
      </c>
      <c r="E91" s="12">
        <f t="shared" si="2"/>
        <v>38</v>
      </c>
    </row>
    <row r="92" spans="1:5" x14ac:dyDescent="0.3">
      <c r="A92" t="str">
        <f>Sheet2!A92</f>
        <v>TBCC54</v>
      </c>
      <c r="B92" s="59">
        <f>Sheet2!F92</f>
        <v>44066</v>
      </c>
      <c r="C92" s="59">
        <f>Sheet2!G92</f>
        <v>44104</v>
      </c>
      <c r="D92">
        <f>Sheet2!B92</f>
        <v>908</v>
      </c>
      <c r="E92" s="12">
        <f t="shared" si="2"/>
        <v>38</v>
      </c>
    </row>
    <row r="93" spans="1:5" x14ac:dyDescent="0.3">
      <c r="A93" t="str">
        <f>Sheet2!A93</f>
        <v>TBCC55</v>
      </c>
      <c r="B93" s="59">
        <f>Sheet2!F93</f>
        <v>44071</v>
      </c>
      <c r="C93" s="59">
        <f>Sheet2!G93</f>
        <v>44111</v>
      </c>
      <c r="D93">
        <f>Sheet2!B93</f>
        <v>968</v>
      </c>
      <c r="E93" s="12">
        <f t="shared" si="2"/>
        <v>40</v>
      </c>
    </row>
    <row r="94" spans="1:5" x14ac:dyDescent="0.3">
      <c r="A94" t="str">
        <f>Sheet2!A94</f>
        <v>TBCC56</v>
      </c>
      <c r="B94" s="59">
        <f>Sheet2!F94</f>
        <v>44077</v>
      </c>
      <c r="C94" s="59">
        <f>Sheet2!G94</f>
        <v>44118</v>
      </c>
      <c r="D94">
        <f>Sheet2!B94</f>
        <v>979</v>
      </c>
      <c r="E94" s="12">
        <f t="shared" si="2"/>
        <v>41</v>
      </c>
    </row>
    <row r="95" spans="1:5" x14ac:dyDescent="0.3">
      <c r="A95" t="str">
        <f>Sheet2!A95</f>
        <v>TBCC57</v>
      </c>
      <c r="B95" s="59">
        <f>Sheet2!F95</f>
        <v>44087</v>
      </c>
      <c r="C95" s="59">
        <f>Sheet2!G95</f>
        <v>44125</v>
      </c>
      <c r="D95">
        <f>Sheet2!B95</f>
        <v>913</v>
      </c>
      <c r="E95" s="12">
        <f t="shared" si="2"/>
        <v>38</v>
      </c>
    </row>
    <row r="96" spans="1:5" x14ac:dyDescent="0.3">
      <c r="A96" t="str">
        <f>Sheet2!A96</f>
        <v>TBCC58</v>
      </c>
      <c r="B96" s="59">
        <f>Sheet2!F96</f>
        <v>44092</v>
      </c>
      <c r="C96" s="59">
        <f>Sheet2!G96</f>
        <v>44132</v>
      </c>
      <c r="D96">
        <f>Sheet2!B96</f>
        <v>952</v>
      </c>
      <c r="E96" s="12">
        <f t="shared" si="2"/>
        <v>40</v>
      </c>
    </row>
    <row r="97" spans="1:5" x14ac:dyDescent="0.3">
      <c r="A97" t="str">
        <f>Sheet2!A97</f>
        <v>TBCC59</v>
      </c>
      <c r="B97" s="59">
        <f>Sheet2!F97</f>
        <v>44097</v>
      </c>
      <c r="C97" s="59">
        <f>Sheet2!G97</f>
        <v>44139</v>
      </c>
      <c r="D97">
        <f>Sheet2!B97</f>
        <v>1001</v>
      </c>
      <c r="E97" s="12">
        <f t="shared" si="2"/>
        <v>42</v>
      </c>
    </row>
    <row r="98" spans="1:5" x14ac:dyDescent="0.3">
      <c r="A98" t="str">
        <f>Sheet2!A98</f>
        <v>TBCC60</v>
      </c>
      <c r="B98" s="59">
        <f>Sheet2!F98</f>
        <v>44104</v>
      </c>
      <c r="C98" s="59">
        <f>Sheet2!G98</f>
        <v>44146</v>
      </c>
      <c r="D98">
        <f>Sheet2!B98</f>
        <v>1001</v>
      </c>
      <c r="E98" s="12">
        <f t="shared" si="2"/>
        <v>42</v>
      </c>
    </row>
    <row r="99" spans="1:5" x14ac:dyDescent="0.3">
      <c r="A99" t="str">
        <f>Sheet2!A99</f>
        <v>TBCC61</v>
      </c>
      <c r="B99" s="59">
        <f>Sheet2!F99</f>
        <v>44112</v>
      </c>
      <c r="C99" s="59">
        <f>Sheet2!G99</f>
        <v>44153</v>
      </c>
      <c r="D99">
        <f>Sheet2!B99</f>
        <v>985</v>
      </c>
      <c r="E99" s="12">
        <f t="shared" si="2"/>
        <v>41</v>
      </c>
    </row>
    <row r="100" spans="1:5" x14ac:dyDescent="0.3">
      <c r="A100" t="str">
        <f>Sheet2!A100</f>
        <v>TBCC62</v>
      </c>
      <c r="B100" s="59">
        <f>Sheet2!F100</f>
        <v>44118</v>
      </c>
      <c r="C100" s="59">
        <f>Sheet2!G100</f>
        <v>44160</v>
      </c>
      <c r="D100">
        <f>Sheet2!B100</f>
        <v>1007</v>
      </c>
      <c r="E100" s="12">
        <f t="shared" si="2"/>
        <v>42</v>
      </c>
    </row>
    <row r="101" spans="1:5" x14ac:dyDescent="0.3">
      <c r="A101" t="str">
        <f>Sheet2!A101</f>
        <v>TBCC63</v>
      </c>
      <c r="B101" s="59">
        <f>Sheet2!F101</f>
        <v>44135</v>
      </c>
      <c r="C101" s="59">
        <f>Sheet2!G101</f>
        <v>44167</v>
      </c>
      <c r="D101">
        <f>Sheet2!B101</f>
        <v>776</v>
      </c>
      <c r="E101" s="12">
        <f t="shared" si="2"/>
        <v>32</v>
      </c>
    </row>
    <row r="102" spans="1:5" x14ac:dyDescent="0.3">
      <c r="A102" t="str">
        <f>Sheet2!A102</f>
        <v>TBCC64</v>
      </c>
      <c r="B102" s="59">
        <f>Sheet2!F102</f>
        <v>44126</v>
      </c>
      <c r="C102" s="59">
        <f>Sheet2!G102</f>
        <v>44174</v>
      </c>
      <c r="D102">
        <f>Sheet2!B102</f>
        <v>1161</v>
      </c>
      <c r="E102" s="12">
        <f t="shared" si="2"/>
        <v>48</v>
      </c>
    </row>
    <row r="103" spans="1:5" x14ac:dyDescent="0.3">
      <c r="A103" t="str">
        <f>Sheet2!A103</f>
        <v>TBCC65</v>
      </c>
      <c r="B103" s="59">
        <f>Sheet2!F103</f>
        <v>44138</v>
      </c>
      <c r="C103" s="59">
        <f>Sheet2!G103</f>
        <v>44181</v>
      </c>
      <c r="D103">
        <f>Sheet2!B103</f>
        <v>1023</v>
      </c>
      <c r="E103" s="12">
        <f t="shared" si="2"/>
        <v>43</v>
      </c>
    </row>
    <row r="104" spans="1:5" x14ac:dyDescent="0.3">
      <c r="A104" t="str">
        <f>Sheet2!A104</f>
        <v>TBCC66</v>
      </c>
      <c r="B104" s="59">
        <f>Sheet2!F104</f>
        <v>44148</v>
      </c>
      <c r="C104" s="59">
        <f>Sheet2!G104</f>
        <v>44188</v>
      </c>
      <c r="D104">
        <f>Sheet2!B104</f>
        <v>968</v>
      </c>
      <c r="E104" s="12">
        <f t="shared" si="2"/>
        <v>40</v>
      </c>
    </row>
    <row r="105" spans="1:5" x14ac:dyDescent="0.3">
      <c r="A105" t="str">
        <f>Sheet2!A105</f>
        <v>TBCC67</v>
      </c>
      <c r="B105" s="59">
        <f>Sheet2!F105</f>
        <v>44152</v>
      </c>
      <c r="C105" s="59">
        <f>Sheet2!G105</f>
        <v>44195</v>
      </c>
      <c r="D105">
        <f>Sheet2!B105</f>
        <v>1034</v>
      </c>
      <c r="E105" s="12">
        <f t="shared" si="2"/>
        <v>43</v>
      </c>
    </row>
  </sheetData>
  <autoFilter ref="A1:E1" xr:uid="{00000000-0009-0000-0000-000000000000}">
    <sortState xmlns:xlrd2="http://schemas.microsoft.com/office/spreadsheetml/2017/richdata2" ref="A2:E53">
      <sortCondition ref="C1"/>
    </sortState>
  </autoFilter>
  <mergeCells count="1">
    <mergeCell ref="H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3.4343769630320096</v>
      </c>
    </row>
    <row r="5" spans="1:1" x14ac:dyDescent="0.3">
      <c r="A5" s="40">
        <v>5.2292279509256474</v>
      </c>
    </row>
    <row r="6" spans="1:1" x14ac:dyDescent="0.3">
      <c r="A6" s="40">
        <v>2.1054098231240888</v>
      </c>
    </row>
    <row r="7" spans="1:1" x14ac:dyDescent="0.3">
      <c r="A7" s="40">
        <v>6.1347507990360448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3.7459788512283545</v>
      </c>
    </row>
    <row r="5" spans="1:1" x14ac:dyDescent="0.3">
      <c r="A5" s="40">
        <v>3.0305397405955001</v>
      </c>
    </row>
    <row r="6" spans="1:1" x14ac:dyDescent="0.3">
      <c r="A6" s="40">
        <v>5.2428759922759207</v>
      </c>
    </row>
    <row r="7" spans="1:1" x14ac:dyDescent="0.3">
      <c r="A7" s="40">
        <v>2.0061985667192848</v>
      </c>
    </row>
    <row r="8" spans="1:1" x14ac:dyDescent="0.3">
      <c r="A8" s="40">
        <v>6.1347507990360448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9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3.7385272710792354</v>
      </c>
    </row>
    <row r="5" spans="1:1" x14ac:dyDescent="0.3">
      <c r="A5" s="40">
        <v>3.0305397405955001</v>
      </c>
    </row>
    <row r="6" spans="1:1" x14ac:dyDescent="0.3">
      <c r="A6" s="40">
        <v>4.6139115394119097</v>
      </c>
    </row>
    <row r="7" spans="1:1" x14ac:dyDescent="0.3">
      <c r="A7" s="40">
        <v>2.0061985667192848</v>
      </c>
    </row>
    <row r="8" spans="1:1" x14ac:dyDescent="0.3">
      <c r="A8" s="40">
        <v>5.3263831737962377</v>
      </c>
    </row>
    <row r="9" spans="1:1" x14ac:dyDescent="0.3">
      <c r="A9" s="40">
        <v>6.1347507990360448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6.1347507990360448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5.9863541467573542</v>
      </c>
    </row>
    <row r="11" spans="1:1" x14ac:dyDescent="0.3">
      <c r="A11" s="40"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2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3.8883667502088555</v>
      </c>
    </row>
    <row r="5" spans="1:1" x14ac:dyDescent="0.3">
      <c r="A5" s="40">
        <v>3.6028852168985002</v>
      </c>
    </row>
    <row r="6" spans="1:1" x14ac:dyDescent="0.3">
      <c r="A6" s="40">
        <v>3.1744383091568475</v>
      </c>
    </row>
    <row r="7" spans="1:1" x14ac:dyDescent="0.3">
      <c r="A7" s="40">
        <v>4.6139115394119097</v>
      </c>
    </row>
    <row r="8" spans="1:1" x14ac:dyDescent="0.3">
      <c r="A8" s="40">
        <v>2.6275500177160596</v>
      </c>
    </row>
    <row r="9" spans="1:1" x14ac:dyDescent="0.3">
      <c r="A9" s="40">
        <v>1.9462612367114576</v>
      </c>
    </row>
    <row r="10" spans="1:1" x14ac:dyDescent="0.3">
      <c r="A10" s="40">
        <v>5.3263831737962377</v>
      </c>
    </row>
    <row r="11" spans="1:1" x14ac:dyDescent="0.3">
      <c r="A11" s="40">
        <v>6.1347507990360448</v>
      </c>
    </row>
    <row r="12" spans="1:1" x14ac:dyDescent="0.3">
      <c r="A12" s="40">
        <v>3.9937055292529497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3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3.5724962835287877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3.7078651685393256</v>
      </c>
    </row>
    <row r="9" spans="1:1" x14ac:dyDescent="0.3">
      <c r="A9" s="40">
        <v>2.0061985667192848</v>
      </c>
    </row>
    <row r="10" spans="1:1" x14ac:dyDescent="0.3">
      <c r="A10" s="40">
        <v>5.3667333066773297</v>
      </c>
    </row>
    <row r="11" spans="1:1" x14ac:dyDescent="0.3">
      <c r="A11" s="40">
        <v>5.9863541467573542</v>
      </c>
    </row>
    <row r="12" spans="1:1" x14ac:dyDescent="0.3">
      <c r="A12" s="40">
        <v>7.5</v>
      </c>
    </row>
    <row r="13" spans="1:1" x14ac:dyDescent="0.3">
      <c r="A13" s="40">
        <v>5.0381679389312977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workbookViewId="0">
      <selection activeCell="Q3" sqref="Q3"/>
    </sheetView>
  </sheetViews>
  <sheetFormatPr defaultRowHeight="14.4" x14ac:dyDescent="0.3"/>
  <cols>
    <col min="5" max="5" width="17.5546875" customWidth="1"/>
  </cols>
  <sheetData>
    <row r="1" spans="1:17" x14ac:dyDescent="0.3">
      <c r="A1" s="36"/>
      <c r="B1" s="36"/>
      <c r="C1" s="36" t="s">
        <v>91</v>
      </c>
      <c r="D1" s="36"/>
      <c r="E1" s="36"/>
      <c r="F1" s="36"/>
      <c r="G1" s="36"/>
      <c r="K1" s="36"/>
      <c r="L1" s="36"/>
      <c r="M1" s="36" t="s">
        <v>92</v>
      </c>
      <c r="N1" s="36"/>
      <c r="O1" s="36"/>
      <c r="P1" s="36"/>
      <c r="Q1" s="36"/>
    </row>
    <row r="2" spans="1:17" x14ac:dyDescent="0.3">
      <c r="A2" s="36"/>
      <c r="B2" s="36"/>
      <c r="C2" s="36"/>
      <c r="D2" s="36"/>
      <c r="E2" s="36"/>
      <c r="F2" s="36"/>
      <c r="G2" s="36"/>
      <c r="K2" s="36"/>
      <c r="L2" s="36"/>
      <c r="M2" s="36"/>
      <c r="N2" s="36"/>
      <c r="O2" s="36"/>
      <c r="P2" s="36"/>
      <c r="Q2" s="36"/>
    </row>
    <row r="3" spans="1:17" x14ac:dyDescent="0.3">
      <c r="E3" t="s">
        <v>81</v>
      </c>
      <c r="F3" t="s">
        <v>9</v>
      </c>
      <c r="G3">
        <f>AVERAGE(InputData!D2:D105)</f>
        <v>807.29807692307691</v>
      </c>
      <c r="O3" t="s">
        <v>81</v>
      </c>
      <c r="P3" t="s">
        <v>202</v>
      </c>
      <c r="Q3">
        <f>AVERAGE(InputData!E2:E105)</f>
        <v>33.644230769230766</v>
      </c>
    </row>
    <row r="4" spans="1:17" x14ac:dyDescent="0.3">
      <c r="A4" t="s">
        <v>77</v>
      </c>
      <c r="B4" t="s">
        <v>78</v>
      </c>
      <c r="C4" t="s">
        <v>79</v>
      </c>
      <c r="D4" t="s">
        <v>80</v>
      </c>
      <c r="E4" t="s">
        <v>82</v>
      </c>
      <c r="F4" t="s">
        <v>9</v>
      </c>
      <c r="G4">
        <f>_xlfn.STDEV.P(InputData!D2:D53)</f>
        <v>152.22451108526488</v>
      </c>
      <c r="K4" t="s">
        <v>77</v>
      </c>
      <c r="L4" t="s">
        <v>78</v>
      </c>
      <c r="M4" t="s">
        <v>79</v>
      </c>
      <c r="N4" t="s">
        <v>80</v>
      </c>
      <c r="O4" t="s">
        <v>82</v>
      </c>
      <c r="P4" t="s">
        <v>202</v>
      </c>
      <c r="Q4">
        <f>_xlfn.STDEV.P(InputData!E2:E105)</f>
        <v>6.8189756015429372</v>
      </c>
    </row>
    <row r="5" spans="1:17" x14ac:dyDescent="0.3">
      <c r="A5" s="39">
        <v>0</v>
      </c>
      <c r="B5">
        <v>0</v>
      </c>
      <c r="C5" s="37">
        <v>0</v>
      </c>
      <c r="D5" s="37">
        <v>0</v>
      </c>
      <c r="E5" t="s">
        <v>83</v>
      </c>
      <c r="F5" t="s">
        <v>9</v>
      </c>
      <c r="G5">
        <f>MIN(InputData!D2:D105)</f>
        <v>202</v>
      </c>
      <c r="K5" s="39">
        <v>0</v>
      </c>
      <c r="L5">
        <v>0</v>
      </c>
      <c r="M5" s="37">
        <v>0</v>
      </c>
      <c r="N5" s="37">
        <v>0</v>
      </c>
      <c r="O5" t="s">
        <v>83</v>
      </c>
      <c r="P5" t="s">
        <v>202</v>
      </c>
      <c r="Q5">
        <f>MIN(InputData!E2:E105)</f>
        <v>8</v>
      </c>
    </row>
    <row r="6" spans="1:17" x14ac:dyDescent="0.3">
      <c r="A6" s="39">
        <f>A5+G$6/10</f>
        <v>116.1</v>
      </c>
      <c r="B6">
        <f>FREQUENCY(InputData!D$2:D$105,'calc distribution'!A6)</f>
        <v>0</v>
      </c>
      <c r="C6" s="37">
        <f>(B6-B5)/G$9</f>
        <v>0</v>
      </c>
      <c r="D6" s="38">
        <f>C6+D5</f>
        <v>0</v>
      </c>
      <c r="E6" t="s">
        <v>84</v>
      </c>
      <c r="F6" t="s">
        <v>9</v>
      </c>
      <c r="G6">
        <f>MAX(InputData!D2:D105)</f>
        <v>1161</v>
      </c>
      <c r="K6" s="39">
        <f>K5+Q$6/10</f>
        <v>4.8</v>
      </c>
      <c r="L6">
        <f>FREQUENCY(InputData!E$2:E$105,'calc distribution'!K6)</f>
        <v>0</v>
      </c>
      <c r="M6" s="37">
        <f>(L6-L5)/Q$9</f>
        <v>0</v>
      </c>
      <c r="N6" s="38">
        <f>M6+N5</f>
        <v>0</v>
      </c>
      <c r="O6" t="s">
        <v>84</v>
      </c>
      <c r="P6" t="s">
        <v>202</v>
      </c>
      <c r="Q6">
        <f>MAX(InputData!E2:E105)</f>
        <v>48</v>
      </c>
    </row>
    <row r="7" spans="1:17" x14ac:dyDescent="0.3">
      <c r="A7" s="39">
        <f t="shared" ref="A7:A11" si="0">A6+G$6/10</f>
        <v>232.2</v>
      </c>
      <c r="B7">
        <f>FREQUENCY(InputData!D$2:D$105,'calc distribution'!A7)</f>
        <v>1</v>
      </c>
      <c r="C7" s="37">
        <f t="shared" ref="C7:C11" si="1">(B7-B6)/G$9</f>
        <v>9.6153846153846159E-3</v>
      </c>
      <c r="D7" s="38">
        <f t="shared" ref="D7:D11" si="2">C7+D6</f>
        <v>9.6153846153846159E-3</v>
      </c>
      <c r="E7" t="s">
        <v>85</v>
      </c>
      <c r="F7" t="s">
        <v>9</v>
      </c>
      <c r="G7">
        <f>MEDIAN(InputData!D2:D105)</f>
        <v>855.5</v>
      </c>
      <c r="K7" s="39">
        <f t="shared" ref="K7:K11" si="3">K6+Q$6/10</f>
        <v>9.6</v>
      </c>
      <c r="L7">
        <f>FREQUENCY(InputData!E$2:E$105,'calc distribution'!K7)</f>
        <v>1</v>
      </c>
      <c r="M7" s="37">
        <f t="shared" ref="M7:M11" si="4">(L7-L6)/Q$9</f>
        <v>9.6153846153846159E-3</v>
      </c>
      <c r="N7" s="38">
        <f t="shared" ref="N7:N11" si="5">M7+N6</f>
        <v>9.6153846153846159E-3</v>
      </c>
      <c r="O7" t="s">
        <v>85</v>
      </c>
      <c r="P7" t="s">
        <v>202</v>
      </c>
      <c r="Q7">
        <f>MEDIAN(InputData!E2:E105)</f>
        <v>36</v>
      </c>
    </row>
    <row r="8" spans="1:17" x14ac:dyDescent="0.3">
      <c r="A8" s="39">
        <f t="shared" si="0"/>
        <v>348.29999999999995</v>
      </c>
      <c r="B8">
        <f>FREQUENCY(InputData!D$2:D$105,'calc distribution'!A8)</f>
        <v>2</v>
      </c>
      <c r="C8" s="37">
        <f t="shared" si="1"/>
        <v>9.6153846153846159E-3</v>
      </c>
      <c r="D8" s="38">
        <f t="shared" si="2"/>
        <v>1.9230769230769232E-2</v>
      </c>
      <c r="E8" t="s">
        <v>89</v>
      </c>
      <c r="F8" t="s">
        <v>90</v>
      </c>
      <c r="K8" s="39">
        <f t="shared" si="3"/>
        <v>14.399999999999999</v>
      </c>
      <c r="L8">
        <f>FREQUENCY(InputData!E$2:E$105,'calc distribution'!K8)</f>
        <v>2</v>
      </c>
      <c r="M8" s="37">
        <f t="shared" si="4"/>
        <v>9.6153846153846159E-3</v>
      </c>
      <c r="N8" s="38">
        <f t="shared" si="5"/>
        <v>1.9230769230769232E-2</v>
      </c>
      <c r="O8" t="s">
        <v>89</v>
      </c>
      <c r="P8" t="s">
        <v>202</v>
      </c>
    </row>
    <row r="9" spans="1:17" x14ac:dyDescent="0.3">
      <c r="A9" s="39">
        <f t="shared" si="0"/>
        <v>464.4</v>
      </c>
      <c r="B9">
        <f>FREQUENCY(InputData!D$2:D$105,'calc distribution'!A9)</f>
        <v>4</v>
      </c>
      <c r="C9" s="37">
        <f t="shared" si="1"/>
        <v>1.9230769230769232E-2</v>
      </c>
      <c r="D9" s="38">
        <f t="shared" si="2"/>
        <v>3.8461538461538464E-2</v>
      </c>
      <c r="E9" t="s">
        <v>86</v>
      </c>
      <c r="F9" t="s">
        <v>90</v>
      </c>
      <c r="G9">
        <f>COUNT(InputData!D2:D1053)</f>
        <v>104</v>
      </c>
      <c r="K9" s="39">
        <f t="shared" si="3"/>
        <v>19.2</v>
      </c>
      <c r="L9">
        <f>FREQUENCY(InputData!E$2:E$105,'calc distribution'!K9)</f>
        <v>4</v>
      </c>
      <c r="M9" s="37">
        <f t="shared" si="4"/>
        <v>1.9230769230769232E-2</v>
      </c>
      <c r="N9" s="38">
        <f t="shared" si="5"/>
        <v>3.8461538461538464E-2</v>
      </c>
      <c r="O9" t="s">
        <v>86</v>
      </c>
      <c r="P9" t="s">
        <v>202</v>
      </c>
      <c r="Q9">
        <f>COUNT(InputData!E2:E105)</f>
        <v>104</v>
      </c>
    </row>
    <row r="10" spans="1:17" x14ac:dyDescent="0.3">
      <c r="A10" s="39">
        <f t="shared" si="0"/>
        <v>580.5</v>
      </c>
      <c r="B10">
        <f>FREQUENCY(InputData!D$2:D$105,'calc distribution'!A10)</f>
        <v>9</v>
      </c>
      <c r="C10" s="37">
        <f t="shared" si="1"/>
        <v>4.807692307692308E-2</v>
      </c>
      <c r="D10" s="38">
        <f t="shared" si="2"/>
        <v>8.6538461538461536E-2</v>
      </c>
      <c r="E10" t="s">
        <v>87</v>
      </c>
      <c r="F10" t="s">
        <v>9</v>
      </c>
      <c r="K10" s="39">
        <f t="shared" si="3"/>
        <v>24</v>
      </c>
      <c r="L10">
        <f>FREQUENCY(InputData!E$2:E$105,'calc distribution'!K10)</f>
        <v>9</v>
      </c>
      <c r="M10" s="37">
        <f t="shared" si="4"/>
        <v>4.807692307692308E-2</v>
      </c>
      <c r="N10" s="38">
        <f t="shared" si="5"/>
        <v>8.6538461538461536E-2</v>
      </c>
      <c r="O10" t="s">
        <v>87</v>
      </c>
      <c r="P10" t="s">
        <v>202</v>
      </c>
    </row>
    <row r="11" spans="1:17" x14ac:dyDescent="0.3">
      <c r="A11" s="39">
        <f t="shared" si="0"/>
        <v>696.6</v>
      </c>
      <c r="B11">
        <f>FREQUENCY(InputData!D$2:D$105,'calc distribution'!A11)</f>
        <v>26</v>
      </c>
      <c r="C11" s="37">
        <f t="shared" si="1"/>
        <v>0.16346153846153846</v>
      </c>
      <c r="D11" s="38">
        <f t="shared" si="2"/>
        <v>0.25</v>
      </c>
      <c r="E11" t="s">
        <v>88</v>
      </c>
      <c r="F11" t="s">
        <v>90</v>
      </c>
      <c r="K11" s="39">
        <f t="shared" si="3"/>
        <v>28.8</v>
      </c>
      <c r="L11">
        <f>FREQUENCY(InputData!E$2:E$105,'calc distribution'!K11)</f>
        <v>21</v>
      </c>
      <c r="M11" s="37">
        <f t="shared" si="4"/>
        <v>0.11538461538461539</v>
      </c>
      <c r="N11" s="38">
        <f t="shared" si="5"/>
        <v>0.20192307692307693</v>
      </c>
      <c r="O11" t="s">
        <v>88</v>
      </c>
      <c r="P11" t="s">
        <v>90</v>
      </c>
    </row>
    <row r="12" spans="1:17" x14ac:dyDescent="0.3">
      <c r="A12" s="39">
        <f>A11+G$6/10</f>
        <v>812.7</v>
      </c>
      <c r="B12">
        <f>FREQUENCY(InputData!D$2:D$105,'calc distribution'!A12)</f>
        <v>45</v>
      </c>
      <c r="C12" s="37">
        <f>(B12-B11)/G$9</f>
        <v>0.18269230769230768</v>
      </c>
      <c r="D12" s="38">
        <f>C12+D11</f>
        <v>0.43269230769230771</v>
      </c>
      <c r="K12" s="39">
        <f>K11+Q$6/10</f>
        <v>33.6</v>
      </c>
      <c r="L12">
        <f>FREQUENCY(InputData!E$2:E$105,'calc distribution'!K12)</f>
        <v>45</v>
      </c>
      <c r="M12" s="37">
        <f>(L12-L11)/Q$9</f>
        <v>0.23076923076923078</v>
      </c>
      <c r="N12" s="38">
        <f>M12+N11</f>
        <v>0.43269230769230771</v>
      </c>
    </row>
    <row r="13" spans="1:17" x14ac:dyDescent="0.3">
      <c r="A13" s="39">
        <f t="shared" ref="A13:A15" si="6">A12+G$6/10</f>
        <v>928.80000000000007</v>
      </c>
      <c r="B13">
        <f>FREQUENCY(InputData!D$2:D$105,'calc distribution'!A13)</f>
        <v>79</v>
      </c>
      <c r="C13" s="37">
        <f t="shared" ref="C13:C15" si="7">(B13-B12)/G$9</f>
        <v>0.32692307692307693</v>
      </c>
      <c r="D13" s="38">
        <f t="shared" ref="D13:D15" si="8">C13+D12</f>
        <v>0.75961538461538458</v>
      </c>
      <c r="K13" s="39">
        <f t="shared" ref="K13:K14" si="9">K12+Q$6/10</f>
        <v>38.4</v>
      </c>
      <c r="L13">
        <f>FREQUENCY(InputData!E$2:E$105,'calc distribution'!K13)</f>
        <v>78</v>
      </c>
      <c r="M13" s="37">
        <f t="shared" ref="M13:M15" si="10">(L13-L12)/Q$9</f>
        <v>0.31730769230769229</v>
      </c>
      <c r="N13" s="38">
        <f t="shared" ref="N13:N15" si="11">M13+N12</f>
        <v>0.75</v>
      </c>
    </row>
    <row r="14" spans="1:17" x14ac:dyDescent="0.3">
      <c r="A14" s="39">
        <f t="shared" si="6"/>
        <v>1044.9000000000001</v>
      </c>
      <c r="B14">
        <f>FREQUENCY(InputData!D$2:D$105,'calc distribution'!A14)</f>
        <v>103</v>
      </c>
      <c r="C14" s="37">
        <f t="shared" si="7"/>
        <v>0.23076923076923078</v>
      </c>
      <c r="D14" s="38">
        <f t="shared" si="8"/>
        <v>0.99038461538461542</v>
      </c>
      <c r="K14" s="39">
        <f t="shared" si="9"/>
        <v>43.199999999999996</v>
      </c>
      <c r="L14">
        <f>FREQUENCY(InputData!E$2:E$105,'calc distribution'!K14)</f>
        <v>103</v>
      </c>
      <c r="M14" s="37">
        <f t="shared" si="10"/>
        <v>0.24038461538461539</v>
      </c>
      <c r="N14" s="38">
        <f t="shared" si="11"/>
        <v>0.99038461538461542</v>
      </c>
    </row>
    <row r="15" spans="1:17" x14ac:dyDescent="0.3">
      <c r="A15" s="39">
        <f t="shared" si="6"/>
        <v>1161</v>
      </c>
      <c r="B15">
        <f>FREQUENCY(InputData!D$2:D$105,'calc distribution'!A15)</f>
        <v>104</v>
      </c>
      <c r="C15" s="37">
        <f t="shared" si="7"/>
        <v>9.6153846153846159E-3</v>
      </c>
      <c r="D15" s="38">
        <f t="shared" si="8"/>
        <v>1</v>
      </c>
      <c r="K15" s="39">
        <f>IF(Q6&gt;K14,Q6,K14+Q$6/10)</f>
        <v>48</v>
      </c>
      <c r="L15">
        <f>FREQUENCY(InputData!E$2:E$105,'calc distribution'!K15)</f>
        <v>104</v>
      </c>
      <c r="M15" s="37">
        <f t="shared" si="10"/>
        <v>9.6153846153846159E-3</v>
      </c>
      <c r="N15" s="38">
        <f t="shared" si="11"/>
        <v>1</v>
      </c>
    </row>
    <row r="16" spans="1:17" x14ac:dyDescent="0.3">
      <c r="D16" s="38"/>
      <c r="K16" s="39"/>
      <c r="M16" s="37"/>
      <c r="N16" s="38"/>
    </row>
    <row r="17" spans="4:14" x14ac:dyDescent="0.3">
      <c r="D17" s="38"/>
      <c r="K17" s="39"/>
      <c r="M17" s="37"/>
      <c r="N17" s="3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D111"/>
  <sheetViews>
    <sheetView topLeftCell="G1" workbookViewId="0">
      <selection sqref="A1:T1048576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  <col min="19" max="19" width="11.5546875" customWidth="1"/>
    <col min="20" max="20" width="10.109375" style="59" bestFit="1" customWidth="1"/>
  </cols>
  <sheetData>
    <row r="1" spans="1:20" s="42" customFormat="1" x14ac:dyDescent="0.3">
      <c r="A1" s="50" t="s">
        <v>93</v>
      </c>
      <c r="B1" s="50" t="s">
        <v>200</v>
      </c>
      <c r="C1" s="50"/>
      <c r="D1" s="50" t="s">
        <v>94</v>
      </c>
      <c r="E1" s="50" t="s">
        <v>95</v>
      </c>
      <c r="F1" s="42" t="s">
        <v>15</v>
      </c>
      <c r="G1" s="42" t="s">
        <v>16</v>
      </c>
      <c r="N1" s="42" t="s">
        <v>93</v>
      </c>
      <c r="O1" s="42" t="s">
        <v>200</v>
      </c>
      <c r="P1" s="50"/>
      <c r="Q1" s="42" t="s">
        <v>94</v>
      </c>
      <c r="R1" s="50" t="s">
        <v>95</v>
      </c>
      <c r="S1" s="42" t="s">
        <v>15</v>
      </c>
      <c r="T1" s="58" t="s">
        <v>16</v>
      </c>
    </row>
    <row r="2" spans="1:20" s="42" customFormat="1" x14ac:dyDescent="0.3">
      <c r="A2" s="53" t="s">
        <v>96</v>
      </c>
      <c r="B2">
        <v>456</v>
      </c>
      <c r="C2" s="51">
        <f>B2/40</f>
        <v>11.4</v>
      </c>
      <c r="D2" s="51">
        <v>1</v>
      </c>
      <c r="E2" s="52">
        <f>ROUND(B2/24,0)</f>
        <v>19</v>
      </c>
      <c r="F2" s="58">
        <f>G2-E2</f>
        <v>43812</v>
      </c>
      <c r="G2" s="58">
        <v>43831</v>
      </c>
      <c r="J2" s="58"/>
      <c r="K2" s="57"/>
      <c r="N2" s="42" t="s">
        <v>96</v>
      </c>
      <c r="O2" s="42">
        <v>414</v>
      </c>
      <c r="P2" s="51">
        <f>O2/40</f>
        <v>10.35</v>
      </c>
      <c r="Q2" s="42">
        <v>1</v>
      </c>
      <c r="R2" s="52">
        <f>ROUND(O2/24,0)</f>
        <v>17</v>
      </c>
      <c r="S2" s="58">
        <f>T2-R2</f>
        <v>43814</v>
      </c>
      <c r="T2" s="58">
        <v>43831</v>
      </c>
    </row>
    <row r="3" spans="1:20" s="42" customFormat="1" x14ac:dyDescent="0.3">
      <c r="A3" s="53" t="s">
        <v>97</v>
      </c>
      <c r="B3">
        <v>634</v>
      </c>
      <c r="C3" s="51">
        <f t="shared" ref="C3:C53" si="0">B3/40</f>
        <v>15.85</v>
      </c>
      <c r="D3" s="51">
        <v>2</v>
      </c>
      <c r="E3" s="52">
        <f t="shared" ref="E3:E66" si="1">ROUND(B3/24,0)</f>
        <v>26</v>
      </c>
      <c r="F3" s="58">
        <f t="shared" ref="F3:F66" si="2">G3-E3</f>
        <v>43819</v>
      </c>
      <c r="G3" s="58">
        <f>$G$2+D3*7</f>
        <v>43845</v>
      </c>
      <c r="N3" s="42" t="s">
        <v>97</v>
      </c>
      <c r="O3" s="42">
        <v>576</v>
      </c>
      <c r="P3" s="51">
        <f t="shared" ref="P3:P53" si="3">O3/40</f>
        <v>14.4</v>
      </c>
      <c r="Q3" s="42">
        <v>2</v>
      </c>
      <c r="R3" s="52">
        <f t="shared" ref="R3:R66" si="4">ROUND(O3/24,0)</f>
        <v>24</v>
      </c>
      <c r="S3" s="58">
        <f t="shared" ref="S3:S66" si="5">T3-R3</f>
        <v>43821</v>
      </c>
      <c r="T3" s="58">
        <v>43845</v>
      </c>
    </row>
    <row r="4" spans="1:20" s="42" customFormat="1" x14ac:dyDescent="0.3">
      <c r="A4" s="53" t="s">
        <v>98</v>
      </c>
      <c r="B4">
        <v>754</v>
      </c>
      <c r="C4" s="51">
        <f t="shared" si="0"/>
        <v>18.850000000000001</v>
      </c>
      <c r="D4" s="51">
        <v>3</v>
      </c>
      <c r="E4" s="52">
        <f t="shared" si="1"/>
        <v>31</v>
      </c>
      <c r="F4" s="58">
        <f t="shared" si="2"/>
        <v>43821</v>
      </c>
      <c r="G4" s="58">
        <f t="shared" ref="G4:G53" si="6">$G$2+D4*7</f>
        <v>43852</v>
      </c>
      <c r="N4" s="42" t="s">
        <v>98</v>
      </c>
      <c r="O4" s="42">
        <v>686</v>
      </c>
      <c r="P4" s="51">
        <f t="shared" si="3"/>
        <v>17.149999999999999</v>
      </c>
      <c r="Q4" s="42">
        <v>3</v>
      </c>
      <c r="R4" s="52">
        <f t="shared" si="4"/>
        <v>29</v>
      </c>
      <c r="S4" s="58">
        <f t="shared" si="5"/>
        <v>43823</v>
      </c>
      <c r="T4" s="58">
        <v>43852</v>
      </c>
    </row>
    <row r="5" spans="1:20" s="42" customFormat="1" x14ac:dyDescent="0.3">
      <c r="A5" s="53" t="s">
        <v>99</v>
      </c>
      <c r="B5">
        <v>960</v>
      </c>
      <c r="C5" s="51">
        <f t="shared" si="0"/>
        <v>24</v>
      </c>
      <c r="D5" s="51">
        <v>4</v>
      </c>
      <c r="E5" s="52">
        <f t="shared" si="1"/>
        <v>40</v>
      </c>
      <c r="F5" s="58">
        <f t="shared" si="2"/>
        <v>43819</v>
      </c>
      <c r="G5" s="58">
        <f t="shared" si="6"/>
        <v>43859</v>
      </c>
      <c r="N5" s="42" t="s">
        <v>99</v>
      </c>
      <c r="O5" s="42">
        <v>872</v>
      </c>
      <c r="P5" s="51">
        <f t="shared" si="3"/>
        <v>21.8</v>
      </c>
      <c r="Q5" s="42">
        <v>4</v>
      </c>
      <c r="R5" s="52">
        <f t="shared" si="4"/>
        <v>36</v>
      </c>
      <c r="S5" s="58">
        <f t="shared" si="5"/>
        <v>43823</v>
      </c>
      <c r="T5" s="58">
        <v>43859</v>
      </c>
    </row>
    <row r="6" spans="1:20" s="42" customFormat="1" x14ac:dyDescent="0.3">
      <c r="A6" s="53" t="s">
        <v>100</v>
      </c>
      <c r="B6">
        <v>620</v>
      </c>
      <c r="C6" s="51">
        <f t="shared" si="0"/>
        <v>15.5</v>
      </c>
      <c r="D6" s="51">
        <v>5</v>
      </c>
      <c r="E6" s="52">
        <f t="shared" si="1"/>
        <v>26</v>
      </c>
      <c r="F6" s="58">
        <f t="shared" si="2"/>
        <v>43840</v>
      </c>
      <c r="G6" s="58">
        <f t="shared" si="6"/>
        <v>43866</v>
      </c>
      <c r="N6" s="42" t="s">
        <v>100</v>
      </c>
      <c r="O6" s="42">
        <v>564</v>
      </c>
      <c r="P6" s="51">
        <f t="shared" si="3"/>
        <v>14.1</v>
      </c>
      <c r="Q6" s="42">
        <v>5</v>
      </c>
      <c r="R6" s="52">
        <f t="shared" si="4"/>
        <v>24</v>
      </c>
      <c r="S6" s="58">
        <f t="shared" si="5"/>
        <v>43842</v>
      </c>
      <c r="T6" s="58">
        <v>43866</v>
      </c>
    </row>
    <row r="7" spans="1:20" s="42" customFormat="1" x14ac:dyDescent="0.3">
      <c r="A7" s="53" t="s">
        <v>101</v>
      </c>
      <c r="B7">
        <v>678</v>
      </c>
      <c r="C7" s="51">
        <f t="shared" si="0"/>
        <v>16.95</v>
      </c>
      <c r="D7" s="51">
        <v>6</v>
      </c>
      <c r="E7" s="52">
        <f t="shared" si="1"/>
        <v>28</v>
      </c>
      <c r="F7" s="58">
        <f t="shared" si="2"/>
        <v>43845</v>
      </c>
      <c r="G7" s="58">
        <f t="shared" si="6"/>
        <v>43873</v>
      </c>
      <c r="N7" s="42" t="s">
        <v>101</v>
      </c>
      <c r="O7" s="42">
        <v>616</v>
      </c>
      <c r="P7" s="51">
        <f t="shared" si="3"/>
        <v>15.4</v>
      </c>
      <c r="Q7" s="42">
        <v>6</v>
      </c>
      <c r="R7" s="52">
        <f t="shared" si="4"/>
        <v>26</v>
      </c>
      <c r="S7" s="58">
        <f t="shared" si="5"/>
        <v>43847</v>
      </c>
      <c r="T7" s="58">
        <v>43873</v>
      </c>
    </row>
    <row r="8" spans="1:20" s="42" customFormat="1" x14ac:dyDescent="0.3">
      <c r="A8" s="53" t="s">
        <v>102</v>
      </c>
      <c r="B8">
        <v>606</v>
      </c>
      <c r="C8" s="51">
        <f t="shared" si="0"/>
        <v>15.15</v>
      </c>
      <c r="D8" s="51">
        <v>7</v>
      </c>
      <c r="E8" s="52">
        <f t="shared" si="1"/>
        <v>25</v>
      </c>
      <c r="F8" s="58">
        <f t="shared" si="2"/>
        <v>43855</v>
      </c>
      <c r="G8" s="58">
        <f t="shared" si="6"/>
        <v>43880</v>
      </c>
      <c r="N8" s="42" t="s">
        <v>102</v>
      </c>
      <c r="O8" s="42">
        <v>550</v>
      </c>
      <c r="P8" s="51">
        <f t="shared" si="3"/>
        <v>13.75</v>
      </c>
      <c r="Q8" s="42">
        <v>7</v>
      </c>
      <c r="R8" s="52">
        <f t="shared" si="4"/>
        <v>23</v>
      </c>
      <c r="S8" s="58">
        <f t="shared" si="5"/>
        <v>43857</v>
      </c>
      <c r="T8" s="58">
        <v>43880</v>
      </c>
    </row>
    <row r="9" spans="1:20" s="42" customFormat="1" x14ac:dyDescent="0.3">
      <c r="A9" s="53" t="s">
        <v>103</v>
      </c>
      <c r="B9">
        <v>754</v>
      </c>
      <c r="C9" s="51">
        <f t="shared" si="0"/>
        <v>18.850000000000001</v>
      </c>
      <c r="D9" s="51">
        <v>8</v>
      </c>
      <c r="E9" s="52">
        <f t="shared" si="1"/>
        <v>31</v>
      </c>
      <c r="F9" s="58">
        <f t="shared" si="2"/>
        <v>43856</v>
      </c>
      <c r="G9" s="58">
        <f t="shared" si="6"/>
        <v>43887</v>
      </c>
      <c r="N9" s="42" t="s">
        <v>103</v>
      </c>
      <c r="O9" s="42">
        <v>686</v>
      </c>
      <c r="P9" s="51">
        <f t="shared" si="3"/>
        <v>17.149999999999999</v>
      </c>
      <c r="Q9" s="42">
        <v>8</v>
      </c>
      <c r="R9" s="52">
        <f t="shared" si="4"/>
        <v>29</v>
      </c>
      <c r="S9" s="58">
        <f t="shared" si="5"/>
        <v>43858</v>
      </c>
      <c r="T9" s="58">
        <v>43887</v>
      </c>
    </row>
    <row r="10" spans="1:20" s="42" customFormat="1" x14ac:dyDescent="0.3">
      <c r="A10" s="53" t="s">
        <v>104</v>
      </c>
      <c r="B10">
        <v>696</v>
      </c>
      <c r="C10" s="51">
        <f t="shared" si="0"/>
        <v>17.399999999999999</v>
      </c>
      <c r="D10" s="51">
        <v>9</v>
      </c>
      <c r="E10" s="52">
        <f t="shared" si="1"/>
        <v>29</v>
      </c>
      <c r="F10" s="58">
        <f t="shared" si="2"/>
        <v>43865</v>
      </c>
      <c r="G10" s="58">
        <f t="shared" si="6"/>
        <v>43894</v>
      </c>
      <c r="N10" s="42" t="s">
        <v>104</v>
      </c>
      <c r="O10" s="42">
        <v>632</v>
      </c>
      <c r="P10" s="51">
        <f t="shared" si="3"/>
        <v>15.8</v>
      </c>
      <c r="Q10" s="42">
        <v>9</v>
      </c>
      <c r="R10" s="52">
        <f t="shared" si="4"/>
        <v>26</v>
      </c>
      <c r="S10" s="58">
        <f t="shared" si="5"/>
        <v>43868</v>
      </c>
      <c r="T10" s="58">
        <v>43894</v>
      </c>
    </row>
    <row r="11" spans="1:20" s="42" customFormat="1" x14ac:dyDescent="0.3">
      <c r="A11" s="53" t="s">
        <v>105</v>
      </c>
      <c r="B11">
        <v>518</v>
      </c>
      <c r="C11" s="51">
        <f t="shared" si="0"/>
        <v>12.95</v>
      </c>
      <c r="D11" s="51">
        <v>10</v>
      </c>
      <c r="E11" s="52">
        <f t="shared" si="1"/>
        <v>22</v>
      </c>
      <c r="F11" s="58">
        <f t="shared" si="2"/>
        <v>43879</v>
      </c>
      <c r="G11" s="58">
        <f t="shared" si="6"/>
        <v>43901</v>
      </c>
      <c r="N11" s="42" t="s">
        <v>105</v>
      </c>
      <c r="O11" s="42">
        <v>470</v>
      </c>
      <c r="P11" s="51">
        <f t="shared" si="3"/>
        <v>11.75</v>
      </c>
      <c r="Q11" s="42">
        <v>10</v>
      </c>
      <c r="R11" s="52">
        <f t="shared" si="4"/>
        <v>20</v>
      </c>
      <c r="S11" s="58">
        <f t="shared" si="5"/>
        <v>43881</v>
      </c>
      <c r="T11" s="58">
        <v>43901</v>
      </c>
    </row>
    <row r="12" spans="1:20" s="42" customFormat="1" x14ac:dyDescent="0.3">
      <c r="A12" s="53" t="s">
        <v>106</v>
      </c>
      <c r="B12">
        <v>768</v>
      </c>
      <c r="C12" s="51">
        <f t="shared" si="0"/>
        <v>19.2</v>
      </c>
      <c r="D12" s="51">
        <v>11</v>
      </c>
      <c r="E12" s="52">
        <f t="shared" si="1"/>
        <v>32</v>
      </c>
      <c r="F12" s="58">
        <f t="shared" si="2"/>
        <v>43876</v>
      </c>
      <c r="G12" s="58">
        <f t="shared" si="6"/>
        <v>43908</v>
      </c>
      <c r="N12" s="42" t="s">
        <v>106</v>
      </c>
      <c r="O12" s="42">
        <v>698</v>
      </c>
      <c r="P12" s="51">
        <f t="shared" si="3"/>
        <v>17.45</v>
      </c>
      <c r="Q12" s="42">
        <v>11</v>
      </c>
      <c r="R12" s="52">
        <f t="shared" si="4"/>
        <v>29</v>
      </c>
      <c r="S12" s="58">
        <f t="shared" si="5"/>
        <v>43879</v>
      </c>
      <c r="T12" s="58">
        <v>43908</v>
      </c>
    </row>
    <row r="13" spans="1:20" s="42" customFormat="1" x14ac:dyDescent="0.3">
      <c r="A13" s="53" t="s">
        <v>107</v>
      </c>
      <c r="B13">
        <v>748</v>
      </c>
      <c r="C13" s="51">
        <f t="shared" si="0"/>
        <v>18.7</v>
      </c>
      <c r="D13" s="51">
        <v>12</v>
      </c>
      <c r="E13" s="52">
        <f t="shared" si="1"/>
        <v>31</v>
      </c>
      <c r="F13" s="58">
        <f t="shared" si="2"/>
        <v>43884</v>
      </c>
      <c r="G13" s="58">
        <f t="shared" si="6"/>
        <v>43915</v>
      </c>
      <c r="N13" s="42" t="s">
        <v>107</v>
      </c>
      <c r="O13" s="42">
        <v>680</v>
      </c>
      <c r="P13" s="51">
        <f t="shared" si="3"/>
        <v>17</v>
      </c>
      <c r="Q13" s="42">
        <v>12</v>
      </c>
      <c r="R13" s="52">
        <f t="shared" si="4"/>
        <v>28</v>
      </c>
      <c r="S13" s="58">
        <f t="shared" si="5"/>
        <v>43887</v>
      </c>
      <c r="T13" s="58">
        <v>43915</v>
      </c>
    </row>
    <row r="14" spans="1:20" s="42" customFormat="1" x14ac:dyDescent="0.3">
      <c r="A14" s="53" t="s">
        <v>108</v>
      </c>
      <c r="B14">
        <v>632</v>
      </c>
      <c r="C14" s="51">
        <f t="shared" si="0"/>
        <v>15.8</v>
      </c>
      <c r="D14" s="51">
        <v>13</v>
      </c>
      <c r="E14" s="52">
        <f t="shared" si="1"/>
        <v>26</v>
      </c>
      <c r="F14" s="58">
        <f t="shared" si="2"/>
        <v>43896</v>
      </c>
      <c r="G14" s="58">
        <f t="shared" si="6"/>
        <v>43922</v>
      </c>
      <c r="N14" s="42" t="s">
        <v>108</v>
      </c>
      <c r="O14" s="42">
        <v>574</v>
      </c>
      <c r="P14" s="51">
        <f t="shared" si="3"/>
        <v>14.35</v>
      </c>
      <c r="Q14" s="42">
        <v>13</v>
      </c>
      <c r="R14" s="52">
        <f t="shared" si="4"/>
        <v>24</v>
      </c>
      <c r="S14" s="58">
        <f t="shared" si="5"/>
        <v>43898</v>
      </c>
      <c r="T14" s="58">
        <v>43922</v>
      </c>
    </row>
    <row r="15" spans="1:20" s="42" customFormat="1" x14ac:dyDescent="0.3">
      <c r="A15" s="53" t="s">
        <v>109</v>
      </c>
      <c r="B15">
        <v>870</v>
      </c>
      <c r="C15" s="51">
        <f t="shared" si="0"/>
        <v>21.75</v>
      </c>
      <c r="D15" s="51">
        <v>14</v>
      </c>
      <c r="E15" s="52">
        <f t="shared" si="1"/>
        <v>36</v>
      </c>
      <c r="F15" s="58">
        <f t="shared" si="2"/>
        <v>43893</v>
      </c>
      <c r="G15" s="58">
        <f t="shared" si="6"/>
        <v>43929</v>
      </c>
      <c r="N15" s="42" t="s">
        <v>109</v>
      </c>
      <c r="O15" s="42">
        <v>790</v>
      </c>
      <c r="P15" s="51">
        <f t="shared" si="3"/>
        <v>19.75</v>
      </c>
      <c r="Q15" s="42">
        <v>14</v>
      </c>
      <c r="R15" s="52">
        <f t="shared" si="4"/>
        <v>33</v>
      </c>
      <c r="S15" s="58">
        <f t="shared" si="5"/>
        <v>43896</v>
      </c>
      <c r="T15" s="58">
        <v>43929</v>
      </c>
    </row>
    <row r="16" spans="1:20" s="42" customFormat="1" x14ac:dyDescent="0.3">
      <c r="A16" s="53" t="s">
        <v>110</v>
      </c>
      <c r="B16">
        <v>738</v>
      </c>
      <c r="C16" s="51">
        <f t="shared" si="0"/>
        <v>18.45</v>
      </c>
      <c r="D16" s="51">
        <v>15</v>
      </c>
      <c r="E16" s="52">
        <f t="shared" si="1"/>
        <v>31</v>
      </c>
      <c r="F16" s="58">
        <f t="shared" si="2"/>
        <v>43905</v>
      </c>
      <c r="G16" s="58">
        <f t="shared" si="6"/>
        <v>43936</v>
      </c>
      <c r="N16" s="42" t="s">
        <v>110</v>
      </c>
      <c r="O16" s="42">
        <v>670</v>
      </c>
      <c r="P16" s="51">
        <f t="shared" si="3"/>
        <v>16.75</v>
      </c>
      <c r="Q16" s="42">
        <v>15</v>
      </c>
      <c r="R16" s="52">
        <f t="shared" si="4"/>
        <v>28</v>
      </c>
      <c r="S16" s="58">
        <f t="shared" si="5"/>
        <v>43908</v>
      </c>
      <c r="T16" s="58">
        <v>43936</v>
      </c>
    </row>
    <row r="17" spans="1:20" s="42" customFormat="1" x14ac:dyDescent="0.3">
      <c r="A17" s="53" t="s">
        <v>111</v>
      </c>
      <c r="B17">
        <v>612</v>
      </c>
      <c r="C17" s="51">
        <f t="shared" si="0"/>
        <v>15.3</v>
      </c>
      <c r="D17" s="51">
        <v>16</v>
      </c>
      <c r="E17" s="52">
        <f t="shared" si="1"/>
        <v>26</v>
      </c>
      <c r="F17" s="58">
        <f t="shared" si="2"/>
        <v>43917</v>
      </c>
      <c r="G17" s="58">
        <f t="shared" si="6"/>
        <v>43943</v>
      </c>
      <c r="N17" s="42" t="s">
        <v>111</v>
      </c>
      <c r="O17" s="42">
        <v>556</v>
      </c>
      <c r="P17" s="51">
        <f t="shared" si="3"/>
        <v>13.9</v>
      </c>
      <c r="Q17" s="42">
        <v>16</v>
      </c>
      <c r="R17" s="52">
        <f t="shared" si="4"/>
        <v>23</v>
      </c>
      <c r="S17" s="58">
        <f t="shared" si="5"/>
        <v>43920</v>
      </c>
      <c r="T17" s="58">
        <v>43943</v>
      </c>
    </row>
    <row r="18" spans="1:20" s="42" customFormat="1" x14ac:dyDescent="0.3">
      <c r="A18" s="53" t="s">
        <v>112</v>
      </c>
      <c r="B18">
        <v>848</v>
      </c>
      <c r="C18" s="51">
        <f t="shared" si="0"/>
        <v>21.2</v>
      </c>
      <c r="D18" s="51">
        <v>17</v>
      </c>
      <c r="E18" s="52">
        <f t="shared" si="1"/>
        <v>35</v>
      </c>
      <c r="F18" s="58">
        <f t="shared" si="2"/>
        <v>43915</v>
      </c>
      <c r="G18" s="58">
        <f t="shared" si="6"/>
        <v>43950</v>
      </c>
      <c r="N18" s="42" t="s">
        <v>112</v>
      </c>
      <c r="O18" s="42">
        <v>770</v>
      </c>
      <c r="P18" s="51">
        <f t="shared" si="3"/>
        <v>19.25</v>
      </c>
      <c r="Q18" s="42">
        <v>17</v>
      </c>
      <c r="R18" s="52">
        <f t="shared" si="4"/>
        <v>32</v>
      </c>
      <c r="S18" s="58">
        <f t="shared" si="5"/>
        <v>43918</v>
      </c>
      <c r="T18" s="58">
        <v>43950</v>
      </c>
    </row>
    <row r="19" spans="1:20" s="42" customFormat="1" x14ac:dyDescent="0.3">
      <c r="A19" s="53" t="s">
        <v>113</v>
      </c>
      <c r="B19" s="40">
        <v>202</v>
      </c>
      <c r="C19" s="51">
        <f t="shared" si="0"/>
        <v>5.05</v>
      </c>
      <c r="D19" s="51">
        <v>18</v>
      </c>
      <c r="E19" s="52">
        <f t="shared" si="1"/>
        <v>8</v>
      </c>
      <c r="F19" s="58">
        <f t="shared" si="2"/>
        <v>43949</v>
      </c>
      <c r="G19" s="58">
        <f t="shared" si="6"/>
        <v>43957</v>
      </c>
      <c r="N19" s="42" t="s">
        <v>113</v>
      </c>
      <c r="O19" s="42">
        <v>184</v>
      </c>
      <c r="P19" s="51">
        <f t="shared" si="3"/>
        <v>4.5999999999999996</v>
      </c>
      <c r="Q19" s="42">
        <v>18</v>
      </c>
      <c r="R19" s="52">
        <f t="shared" si="4"/>
        <v>8</v>
      </c>
      <c r="S19" s="58">
        <f t="shared" si="5"/>
        <v>43949</v>
      </c>
      <c r="T19" s="58">
        <v>43957</v>
      </c>
    </row>
    <row r="20" spans="1:20" s="42" customFormat="1" x14ac:dyDescent="0.3">
      <c r="A20" s="53" t="s">
        <v>114</v>
      </c>
      <c r="B20">
        <v>718</v>
      </c>
      <c r="C20" s="51">
        <f t="shared" si="0"/>
        <v>17.95</v>
      </c>
      <c r="D20" s="51">
        <v>19</v>
      </c>
      <c r="E20" s="52">
        <f t="shared" si="1"/>
        <v>30</v>
      </c>
      <c r="F20" s="58">
        <f t="shared" si="2"/>
        <v>43934</v>
      </c>
      <c r="G20" s="58">
        <f t="shared" si="6"/>
        <v>43964</v>
      </c>
      <c r="N20" s="42" t="s">
        <v>114</v>
      </c>
      <c r="O20" s="42">
        <v>652</v>
      </c>
      <c r="P20" s="51">
        <f t="shared" si="3"/>
        <v>16.3</v>
      </c>
      <c r="Q20" s="42">
        <v>19</v>
      </c>
      <c r="R20" s="52">
        <f t="shared" si="4"/>
        <v>27</v>
      </c>
      <c r="S20" s="58">
        <f t="shared" si="5"/>
        <v>43937</v>
      </c>
      <c r="T20" s="58">
        <v>43964</v>
      </c>
    </row>
    <row r="21" spans="1:20" s="42" customFormat="1" x14ac:dyDescent="0.3">
      <c r="A21" s="53" t="s">
        <v>115</v>
      </c>
      <c r="B21">
        <v>572</v>
      </c>
      <c r="C21" s="51">
        <f t="shared" si="0"/>
        <v>14.3</v>
      </c>
      <c r="D21" s="51">
        <v>20</v>
      </c>
      <c r="E21" s="52">
        <f t="shared" si="1"/>
        <v>24</v>
      </c>
      <c r="F21" s="58">
        <f t="shared" si="2"/>
        <v>43947</v>
      </c>
      <c r="G21" s="58">
        <f t="shared" si="6"/>
        <v>43971</v>
      </c>
      <c r="N21" s="42" t="s">
        <v>115</v>
      </c>
      <c r="O21" s="42">
        <v>520</v>
      </c>
      <c r="P21" s="51">
        <f t="shared" si="3"/>
        <v>13</v>
      </c>
      <c r="Q21" s="42">
        <v>20</v>
      </c>
      <c r="R21" s="52">
        <f t="shared" si="4"/>
        <v>22</v>
      </c>
      <c r="S21" s="58">
        <f t="shared" si="5"/>
        <v>43949</v>
      </c>
      <c r="T21" s="58">
        <v>43971</v>
      </c>
    </row>
    <row r="22" spans="1:20" s="42" customFormat="1" x14ac:dyDescent="0.3">
      <c r="A22" s="53" t="s">
        <v>116</v>
      </c>
      <c r="B22">
        <v>768</v>
      </c>
      <c r="C22" s="51">
        <f t="shared" si="0"/>
        <v>19.2</v>
      </c>
      <c r="D22" s="51">
        <v>21</v>
      </c>
      <c r="E22" s="52">
        <f t="shared" si="1"/>
        <v>32</v>
      </c>
      <c r="F22" s="58">
        <f t="shared" si="2"/>
        <v>43946</v>
      </c>
      <c r="G22" s="58">
        <f t="shared" si="6"/>
        <v>43978</v>
      </c>
      <c r="N22" s="42" t="s">
        <v>116</v>
      </c>
      <c r="O22" s="42">
        <v>698</v>
      </c>
      <c r="P22" s="51">
        <f t="shared" si="3"/>
        <v>17.45</v>
      </c>
      <c r="Q22" s="42">
        <v>21</v>
      </c>
      <c r="R22" s="52">
        <f t="shared" si="4"/>
        <v>29</v>
      </c>
      <c r="S22" s="58">
        <f t="shared" si="5"/>
        <v>43949</v>
      </c>
      <c r="T22" s="58">
        <v>43978</v>
      </c>
    </row>
    <row r="23" spans="1:20" s="42" customFormat="1" x14ac:dyDescent="0.3">
      <c r="A23" s="53" t="s">
        <v>117</v>
      </c>
      <c r="B23">
        <v>968</v>
      </c>
      <c r="C23" s="51">
        <f t="shared" si="0"/>
        <v>24.2</v>
      </c>
      <c r="D23" s="51">
        <v>22</v>
      </c>
      <c r="E23" s="52">
        <f t="shared" si="1"/>
        <v>40</v>
      </c>
      <c r="F23" s="58">
        <f t="shared" si="2"/>
        <v>43945</v>
      </c>
      <c r="G23" s="58">
        <f t="shared" si="6"/>
        <v>43985</v>
      </c>
      <c r="N23" s="42" t="s">
        <v>117</v>
      </c>
      <c r="O23" s="42">
        <v>880</v>
      </c>
      <c r="P23" s="51">
        <f t="shared" si="3"/>
        <v>22</v>
      </c>
      <c r="Q23" s="42">
        <v>22</v>
      </c>
      <c r="R23" s="52">
        <f t="shared" si="4"/>
        <v>37</v>
      </c>
      <c r="S23" s="58">
        <f t="shared" si="5"/>
        <v>43948</v>
      </c>
      <c r="T23" s="58">
        <v>43985</v>
      </c>
    </row>
    <row r="24" spans="1:20" s="42" customFormat="1" x14ac:dyDescent="0.3">
      <c r="A24" s="53" t="s">
        <v>118</v>
      </c>
      <c r="B24">
        <v>440</v>
      </c>
      <c r="C24" s="51">
        <f t="shared" si="0"/>
        <v>11</v>
      </c>
      <c r="D24" s="51">
        <v>23</v>
      </c>
      <c r="E24" s="52">
        <f t="shared" si="1"/>
        <v>18</v>
      </c>
      <c r="F24" s="58">
        <f t="shared" si="2"/>
        <v>43974</v>
      </c>
      <c r="G24" s="58">
        <f t="shared" si="6"/>
        <v>43992</v>
      </c>
      <c r="N24" s="42" t="s">
        <v>118</v>
      </c>
      <c r="O24" s="42">
        <v>400</v>
      </c>
      <c r="P24" s="51">
        <f t="shared" si="3"/>
        <v>10</v>
      </c>
      <c r="Q24" s="42">
        <v>23</v>
      </c>
      <c r="R24" s="52">
        <f t="shared" si="4"/>
        <v>17</v>
      </c>
      <c r="S24" s="58">
        <f t="shared" si="5"/>
        <v>43975</v>
      </c>
      <c r="T24" s="58">
        <v>43992</v>
      </c>
    </row>
    <row r="25" spans="1:20" s="42" customFormat="1" x14ac:dyDescent="0.3">
      <c r="A25" s="53" t="s">
        <v>119</v>
      </c>
      <c r="B25">
        <v>536</v>
      </c>
      <c r="C25" s="51">
        <f t="shared" si="0"/>
        <v>13.4</v>
      </c>
      <c r="D25" s="51">
        <v>24</v>
      </c>
      <c r="E25" s="52">
        <f t="shared" si="1"/>
        <v>22</v>
      </c>
      <c r="F25" s="58">
        <f t="shared" si="2"/>
        <v>43977</v>
      </c>
      <c r="G25" s="58">
        <f t="shared" si="6"/>
        <v>43999</v>
      </c>
      <c r="N25" s="42" t="s">
        <v>119</v>
      </c>
      <c r="O25" s="42">
        <v>488</v>
      </c>
      <c r="P25" s="51">
        <f t="shared" si="3"/>
        <v>12.2</v>
      </c>
      <c r="Q25" s="42">
        <v>24</v>
      </c>
      <c r="R25" s="52">
        <f t="shared" si="4"/>
        <v>20</v>
      </c>
      <c r="S25" s="58">
        <f t="shared" si="5"/>
        <v>43979</v>
      </c>
      <c r="T25" s="58">
        <v>43999</v>
      </c>
    </row>
    <row r="26" spans="1:20" s="42" customFormat="1" x14ac:dyDescent="0.3">
      <c r="A26" s="53" t="s">
        <v>120</v>
      </c>
      <c r="B26">
        <v>882</v>
      </c>
      <c r="C26" s="51">
        <f t="shared" si="0"/>
        <v>22.05</v>
      </c>
      <c r="D26" s="51">
        <v>25</v>
      </c>
      <c r="E26" s="52">
        <f t="shared" si="1"/>
        <v>37</v>
      </c>
      <c r="F26" s="58">
        <f t="shared" si="2"/>
        <v>43969</v>
      </c>
      <c r="G26" s="58">
        <f t="shared" si="6"/>
        <v>44006</v>
      </c>
      <c r="N26" s="42" t="s">
        <v>120</v>
      </c>
      <c r="O26" s="42">
        <v>802</v>
      </c>
      <c r="P26" s="51">
        <f t="shared" si="3"/>
        <v>20.05</v>
      </c>
      <c r="Q26" s="42">
        <v>25</v>
      </c>
      <c r="R26" s="52">
        <f t="shared" si="4"/>
        <v>33</v>
      </c>
      <c r="S26" s="58">
        <f t="shared" si="5"/>
        <v>43973</v>
      </c>
      <c r="T26" s="58">
        <v>44006</v>
      </c>
    </row>
    <row r="27" spans="1:20" s="42" customFormat="1" x14ac:dyDescent="0.3">
      <c r="A27" s="53" t="s">
        <v>121</v>
      </c>
      <c r="B27">
        <v>860</v>
      </c>
      <c r="C27" s="51">
        <f t="shared" si="0"/>
        <v>21.5</v>
      </c>
      <c r="D27" s="51">
        <v>26</v>
      </c>
      <c r="E27" s="52">
        <f t="shared" si="1"/>
        <v>36</v>
      </c>
      <c r="F27" s="58">
        <f t="shared" si="2"/>
        <v>43977</v>
      </c>
      <c r="G27" s="58">
        <f t="shared" si="6"/>
        <v>44013</v>
      </c>
      <c r="N27" s="42" t="s">
        <v>121</v>
      </c>
      <c r="O27" s="42">
        <v>782</v>
      </c>
      <c r="P27" s="51">
        <f t="shared" si="3"/>
        <v>19.55</v>
      </c>
      <c r="Q27" s="42">
        <v>26</v>
      </c>
      <c r="R27" s="52">
        <f t="shared" si="4"/>
        <v>33</v>
      </c>
      <c r="S27" s="58">
        <f t="shared" si="5"/>
        <v>43980</v>
      </c>
      <c r="T27" s="58">
        <v>44013</v>
      </c>
    </row>
    <row r="28" spans="1:20" s="42" customFormat="1" x14ac:dyDescent="0.3">
      <c r="A28" s="53" t="s">
        <v>122</v>
      </c>
      <c r="B28">
        <v>748</v>
      </c>
      <c r="C28" s="51">
        <f t="shared" si="0"/>
        <v>18.7</v>
      </c>
      <c r="D28" s="51">
        <v>27</v>
      </c>
      <c r="E28" s="52">
        <f t="shared" si="1"/>
        <v>31</v>
      </c>
      <c r="F28" s="58">
        <f t="shared" si="2"/>
        <v>43989</v>
      </c>
      <c r="G28" s="58">
        <f t="shared" si="6"/>
        <v>44020</v>
      </c>
      <c r="N28" s="42" t="s">
        <v>122</v>
      </c>
      <c r="O28" s="42">
        <v>680</v>
      </c>
      <c r="P28" s="51">
        <f t="shared" si="3"/>
        <v>17</v>
      </c>
      <c r="Q28" s="42">
        <v>27</v>
      </c>
      <c r="R28" s="52">
        <f t="shared" si="4"/>
        <v>28</v>
      </c>
      <c r="S28" s="58">
        <f t="shared" si="5"/>
        <v>43992</v>
      </c>
      <c r="T28" s="58">
        <v>44020</v>
      </c>
    </row>
    <row r="29" spans="1:20" s="42" customFormat="1" x14ac:dyDescent="0.3">
      <c r="A29" s="53" t="s">
        <v>123</v>
      </c>
      <c r="B29">
        <v>544</v>
      </c>
      <c r="C29" s="51">
        <f t="shared" si="0"/>
        <v>13.6</v>
      </c>
      <c r="D29" s="51">
        <v>28</v>
      </c>
      <c r="E29" s="52">
        <f t="shared" si="1"/>
        <v>23</v>
      </c>
      <c r="F29" s="58">
        <f t="shared" si="2"/>
        <v>44004</v>
      </c>
      <c r="G29" s="58">
        <f t="shared" si="6"/>
        <v>44027</v>
      </c>
      <c r="N29" s="42" t="s">
        <v>123</v>
      </c>
      <c r="O29" s="42">
        <v>494</v>
      </c>
      <c r="P29" s="51">
        <f t="shared" si="3"/>
        <v>12.35</v>
      </c>
      <c r="Q29" s="42">
        <v>28</v>
      </c>
      <c r="R29" s="52">
        <f t="shared" si="4"/>
        <v>21</v>
      </c>
      <c r="S29" s="58">
        <f t="shared" si="5"/>
        <v>44006</v>
      </c>
      <c r="T29" s="58">
        <v>44027</v>
      </c>
    </row>
    <row r="30" spans="1:20" s="42" customFormat="1" x14ac:dyDescent="0.3">
      <c r="A30" s="53" t="s">
        <v>124</v>
      </c>
      <c r="B30">
        <v>814</v>
      </c>
      <c r="C30" s="51">
        <f t="shared" si="0"/>
        <v>20.350000000000001</v>
      </c>
      <c r="D30" s="51">
        <v>29</v>
      </c>
      <c r="E30" s="52">
        <f t="shared" si="1"/>
        <v>34</v>
      </c>
      <c r="F30" s="58">
        <f t="shared" si="2"/>
        <v>44000</v>
      </c>
      <c r="G30" s="58">
        <f t="shared" si="6"/>
        <v>44034</v>
      </c>
      <c r="N30" s="42" t="s">
        <v>124</v>
      </c>
      <c r="O30" s="42">
        <v>740</v>
      </c>
      <c r="P30" s="51">
        <f t="shared" si="3"/>
        <v>18.5</v>
      </c>
      <c r="Q30" s="42">
        <v>29</v>
      </c>
      <c r="R30" s="52">
        <f t="shared" si="4"/>
        <v>31</v>
      </c>
      <c r="S30" s="58">
        <f t="shared" si="5"/>
        <v>44003</v>
      </c>
      <c r="T30" s="58">
        <v>44034</v>
      </c>
    </row>
    <row r="31" spans="1:20" s="42" customFormat="1" x14ac:dyDescent="0.3">
      <c r="A31" s="53" t="s">
        <v>125</v>
      </c>
      <c r="B31">
        <v>768</v>
      </c>
      <c r="C31" s="51">
        <f t="shared" si="0"/>
        <v>19.2</v>
      </c>
      <c r="D31" s="51">
        <v>30</v>
      </c>
      <c r="E31" s="52">
        <f t="shared" si="1"/>
        <v>32</v>
      </c>
      <c r="F31" s="58">
        <f t="shared" si="2"/>
        <v>44009</v>
      </c>
      <c r="G31" s="58">
        <f t="shared" si="6"/>
        <v>44041</v>
      </c>
      <c r="N31" s="42" t="s">
        <v>125</v>
      </c>
      <c r="O31" s="42">
        <v>698</v>
      </c>
      <c r="P31" s="51">
        <f t="shared" si="3"/>
        <v>17.45</v>
      </c>
      <c r="Q31" s="42">
        <v>30</v>
      </c>
      <c r="R31" s="52">
        <f t="shared" si="4"/>
        <v>29</v>
      </c>
      <c r="S31" s="58">
        <f t="shared" si="5"/>
        <v>44012</v>
      </c>
      <c r="T31" s="58">
        <v>44041</v>
      </c>
    </row>
    <row r="32" spans="1:20" s="42" customFormat="1" x14ac:dyDescent="0.3">
      <c r="A32" s="53" t="s">
        <v>126</v>
      </c>
      <c r="B32">
        <v>892</v>
      </c>
      <c r="C32" s="51">
        <f t="shared" si="0"/>
        <v>22.3</v>
      </c>
      <c r="D32" s="51">
        <v>31</v>
      </c>
      <c r="E32" s="52">
        <f t="shared" si="1"/>
        <v>37</v>
      </c>
      <c r="F32" s="58">
        <f t="shared" si="2"/>
        <v>44011</v>
      </c>
      <c r="G32" s="58">
        <f t="shared" si="6"/>
        <v>44048</v>
      </c>
      <c r="N32" s="42" t="s">
        <v>126</v>
      </c>
      <c r="O32" s="42">
        <v>810</v>
      </c>
      <c r="P32" s="51">
        <f t="shared" si="3"/>
        <v>20.25</v>
      </c>
      <c r="Q32" s="42">
        <v>31</v>
      </c>
      <c r="R32" s="52">
        <f t="shared" si="4"/>
        <v>34</v>
      </c>
      <c r="S32" s="58">
        <f t="shared" si="5"/>
        <v>44014</v>
      </c>
      <c r="T32" s="58">
        <v>44048</v>
      </c>
    </row>
    <row r="33" spans="1:20" s="42" customFormat="1" x14ac:dyDescent="0.3">
      <c r="A33" s="53" t="s">
        <v>127</v>
      </c>
      <c r="B33">
        <v>578</v>
      </c>
      <c r="C33" s="51">
        <f t="shared" si="0"/>
        <v>14.45</v>
      </c>
      <c r="D33" s="51">
        <v>32</v>
      </c>
      <c r="E33" s="52">
        <f t="shared" si="1"/>
        <v>24</v>
      </c>
      <c r="F33" s="58">
        <f t="shared" si="2"/>
        <v>44031</v>
      </c>
      <c r="G33" s="58">
        <f t="shared" si="6"/>
        <v>44055</v>
      </c>
      <c r="N33" s="42" t="s">
        <v>127</v>
      </c>
      <c r="O33" s="42">
        <v>526</v>
      </c>
      <c r="P33" s="51">
        <f t="shared" si="3"/>
        <v>13.15</v>
      </c>
      <c r="Q33" s="42">
        <v>32</v>
      </c>
      <c r="R33" s="52">
        <f t="shared" si="4"/>
        <v>22</v>
      </c>
      <c r="S33" s="58">
        <f t="shared" si="5"/>
        <v>44033</v>
      </c>
      <c r="T33" s="58">
        <v>44055</v>
      </c>
    </row>
    <row r="34" spans="1:20" s="42" customFormat="1" x14ac:dyDescent="0.3">
      <c r="A34" s="53" t="s">
        <v>128</v>
      </c>
      <c r="B34">
        <v>640</v>
      </c>
      <c r="C34" s="51">
        <f t="shared" si="0"/>
        <v>16</v>
      </c>
      <c r="D34" s="51">
        <v>33</v>
      </c>
      <c r="E34" s="52">
        <f t="shared" si="1"/>
        <v>27</v>
      </c>
      <c r="F34" s="58">
        <f t="shared" si="2"/>
        <v>44035</v>
      </c>
      <c r="G34" s="58">
        <f t="shared" si="6"/>
        <v>44062</v>
      </c>
      <c r="N34" s="42" t="s">
        <v>128</v>
      </c>
      <c r="O34" s="42">
        <v>582</v>
      </c>
      <c r="P34" s="51">
        <f t="shared" si="3"/>
        <v>14.55</v>
      </c>
      <c r="Q34" s="42">
        <v>33</v>
      </c>
      <c r="R34" s="52">
        <f t="shared" si="4"/>
        <v>24</v>
      </c>
      <c r="S34" s="58">
        <f t="shared" si="5"/>
        <v>44038</v>
      </c>
      <c r="T34" s="58">
        <v>44062</v>
      </c>
    </row>
    <row r="35" spans="1:20" s="42" customFormat="1" x14ac:dyDescent="0.3">
      <c r="A35" s="53" t="s">
        <v>129</v>
      </c>
      <c r="B35">
        <v>726</v>
      </c>
      <c r="C35" s="51">
        <f t="shared" si="0"/>
        <v>18.149999999999999</v>
      </c>
      <c r="D35" s="51">
        <v>34</v>
      </c>
      <c r="E35" s="52">
        <f t="shared" si="1"/>
        <v>30</v>
      </c>
      <c r="F35" s="58">
        <f t="shared" si="2"/>
        <v>44039</v>
      </c>
      <c r="G35" s="58">
        <f t="shared" si="6"/>
        <v>44069</v>
      </c>
      <c r="N35" s="42" t="s">
        <v>129</v>
      </c>
      <c r="O35" s="42">
        <v>660</v>
      </c>
      <c r="P35" s="51">
        <f t="shared" si="3"/>
        <v>16.5</v>
      </c>
      <c r="Q35" s="42">
        <v>34</v>
      </c>
      <c r="R35" s="52">
        <f t="shared" si="4"/>
        <v>28</v>
      </c>
      <c r="S35" s="58">
        <f t="shared" si="5"/>
        <v>44041</v>
      </c>
      <c r="T35" s="58">
        <v>44069</v>
      </c>
    </row>
    <row r="36" spans="1:20" s="42" customFormat="1" x14ac:dyDescent="0.3">
      <c r="A36" s="53" t="s">
        <v>130</v>
      </c>
      <c r="B36">
        <v>844</v>
      </c>
      <c r="C36" s="51">
        <f t="shared" si="0"/>
        <v>21.1</v>
      </c>
      <c r="D36" s="51">
        <v>35</v>
      </c>
      <c r="E36" s="52">
        <f t="shared" si="1"/>
        <v>35</v>
      </c>
      <c r="F36" s="58">
        <f t="shared" si="2"/>
        <v>44041</v>
      </c>
      <c r="G36" s="58">
        <f t="shared" si="6"/>
        <v>44076</v>
      </c>
      <c r="N36" s="42" t="s">
        <v>130</v>
      </c>
      <c r="O36" s="42">
        <v>768</v>
      </c>
      <c r="P36" s="51">
        <f t="shared" si="3"/>
        <v>19.2</v>
      </c>
      <c r="Q36" s="42">
        <v>35</v>
      </c>
      <c r="R36" s="52">
        <f t="shared" si="4"/>
        <v>32</v>
      </c>
      <c r="S36" s="58">
        <f t="shared" si="5"/>
        <v>44044</v>
      </c>
      <c r="T36" s="58">
        <v>44076</v>
      </c>
    </row>
    <row r="37" spans="1:20" s="42" customFormat="1" x14ac:dyDescent="0.3">
      <c r="A37" s="53" t="s">
        <v>131</v>
      </c>
      <c r="B37">
        <v>668</v>
      </c>
      <c r="C37" s="51">
        <f t="shared" si="0"/>
        <v>16.7</v>
      </c>
      <c r="D37" s="51">
        <v>36</v>
      </c>
      <c r="E37" s="52">
        <f t="shared" si="1"/>
        <v>28</v>
      </c>
      <c r="F37" s="58">
        <f t="shared" si="2"/>
        <v>44055</v>
      </c>
      <c r="G37" s="58">
        <f t="shared" si="6"/>
        <v>44083</v>
      </c>
      <c r="N37" s="42" t="s">
        <v>131</v>
      </c>
      <c r="O37" s="42">
        <v>608</v>
      </c>
      <c r="P37" s="51">
        <f t="shared" si="3"/>
        <v>15.2</v>
      </c>
      <c r="Q37" s="42">
        <v>36</v>
      </c>
      <c r="R37" s="52">
        <f t="shared" si="4"/>
        <v>25</v>
      </c>
      <c r="S37" s="58">
        <f t="shared" si="5"/>
        <v>44058</v>
      </c>
      <c r="T37" s="58">
        <v>44083</v>
      </c>
    </row>
    <row r="38" spans="1:20" s="42" customFormat="1" x14ac:dyDescent="0.3">
      <c r="A38" s="53" t="s">
        <v>132</v>
      </c>
      <c r="B38">
        <v>688</v>
      </c>
      <c r="C38" s="51">
        <f t="shared" si="0"/>
        <v>17.2</v>
      </c>
      <c r="D38" s="51">
        <v>37</v>
      </c>
      <c r="E38" s="52">
        <f t="shared" si="1"/>
        <v>29</v>
      </c>
      <c r="F38" s="58">
        <f t="shared" si="2"/>
        <v>44061</v>
      </c>
      <c r="G38" s="58">
        <f t="shared" si="6"/>
        <v>44090</v>
      </c>
      <c r="N38" s="42" t="s">
        <v>132</v>
      </c>
      <c r="O38" s="42">
        <v>626</v>
      </c>
      <c r="P38" s="51">
        <f t="shared" si="3"/>
        <v>15.65</v>
      </c>
      <c r="Q38" s="42">
        <v>37</v>
      </c>
      <c r="R38" s="52">
        <f t="shared" si="4"/>
        <v>26</v>
      </c>
      <c r="S38" s="58">
        <f t="shared" si="5"/>
        <v>44064</v>
      </c>
      <c r="T38" s="58">
        <v>44090</v>
      </c>
    </row>
    <row r="39" spans="1:20" s="42" customFormat="1" x14ac:dyDescent="0.3">
      <c r="A39" s="53" t="s">
        <v>133</v>
      </c>
      <c r="B39">
        <v>664</v>
      </c>
      <c r="C39" s="51">
        <f t="shared" si="0"/>
        <v>16.600000000000001</v>
      </c>
      <c r="D39" s="51">
        <v>38</v>
      </c>
      <c r="E39" s="52">
        <f t="shared" si="1"/>
        <v>28</v>
      </c>
      <c r="F39" s="58">
        <f t="shared" si="2"/>
        <v>44069</v>
      </c>
      <c r="G39" s="58">
        <f t="shared" si="6"/>
        <v>44097</v>
      </c>
      <c r="N39" s="42" t="s">
        <v>133</v>
      </c>
      <c r="O39" s="42">
        <v>604</v>
      </c>
      <c r="P39" s="51">
        <f t="shared" si="3"/>
        <v>15.1</v>
      </c>
      <c r="Q39" s="42">
        <v>38</v>
      </c>
      <c r="R39" s="52">
        <f t="shared" si="4"/>
        <v>25</v>
      </c>
      <c r="S39" s="58">
        <f t="shared" si="5"/>
        <v>44072</v>
      </c>
      <c r="T39" s="58">
        <v>44097</v>
      </c>
    </row>
    <row r="40" spans="1:20" s="42" customFormat="1" x14ac:dyDescent="0.3">
      <c r="A40" s="53" t="s">
        <v>134</v>
      </c>
      <c r="B40">
        <v>616</v>
      </c>
      <c r="C40" s="51">
        <f t="shared" si="0"/>
        <v>15.4</v>
      </c>
      <c r="D40" s="51">
        <v>39</v>
      </c>
      <c r="E40" s="52">
        <f t="shared" si="1"/>
        <v>26</v>
      </c>
      <c r="F40" s="58">
        <f t="shared" si="2"/>
        <v>44078</v>
      </c>
      <c r="G40" s="58">
        <f t="shared" si="6"/>
        <v>44104</v>
      </c>
      <c r="N40" s="42" t="s">
        <v>134</v>
      </c>
      <c r="O40" s="42">
        <v>560</v>
      </c>
      <c r="P40" s="51">
        <f t="shared" si="3"/>
        <v>14</v>
      </c>
      <c r="Q40" s="42">
        <v>39</v>
      </c>
      <c r="R40" s="52">
        <f t="shared" si="4"/>
        <v>23</v>
      </c>
      <c r="S40" s="58">
        <f t="shared" si="5"/>
        <v>44081</v>
      </c>
      <c r="T40" s="58">
        <v>44104</v>
      </c>
    </row>
    <row r="41" spans="1:20" s="42" customFormat="1" x14ac:dyDescent="0.3">
      <c r="A41" s="53" t="s">
        <v>135</v>
      </c>
      <c r="B41">
        <v>872</v>
      </c>
      <c r="C41" s="51">
        <f t="shared" si="0"/>
        <v>21.8</v>
      </c>
      <c r="D41" s="51">
        <v>40</v>
      </c>
      <c r="E41" s="52">
        <f t="shared" si="1"/>
        <v>36</v>
      </c>
      <c r="F41" s="58">
        <f t="shared" si="2"/>
        <v>44075</v>
      </c>
      <c r="G41" s="58">
        <f t="shared" si="6"/>
        <v>44111</v>
      </c>
      <c r="N41" s="42" t="s">
        <v>135</v>
      </c>
      <c r="O41" s="42">
        <v>792</v>
      </c>
      <c r="P41" s="51">
        <f t="shared" si="3"/>
        <v>19.8</v>
      </c>
      <c r="Q41" s="42">
        <v>40</v>
      </c>
      <c r="R41" s="52">
        <f t="shared" si="4"/>
        <v>33</v>
      </c>
      <c r="S41" s="58">
        <f t="shared" si="5"/>
        <v>44078</v>
      </c>
      <c r="T41" s="58">
        <v>44111</v>
      </c>
    </row>
    <row r="42" spans="1:20" s="42" customFormat="1" x14ac:dyDescent="0.3">
      <c r="A42" s="53" t="s">
        <v>136</v>
      </c>
      <c r="B42">
        <v>266</v>
      </c>
      <c r="C42" s="51">
        <f t="shared" si="0"/>
        <v>6.65</v>
      </c>
      <c r="D42" s="51">
        <v>41</v>
      </c>
      <c r="E42" s="52">
        <f t="shared" si="1"/>
        <v>11</v>
      </c>
      <c r="F42" s="58">
        <f t="shared" si="2"/>
        <v>44107</v>
      </c>
      <c r="G42" s="58">
        <f t="shared" si="6"/>
        <v>44118</v>
      </c>
      <c r="N42" s="42" t="s">
        <v>136</v>
      </c>
      <c r="O42" s="42">
        <v>242</v>
      </c>
      <c r="P42" s="51">
        <f t="shared" si="3"/>
        <v>6.05</v>
      </c>
      <c r="Q42" s="42">
        <v>41</v>
      </c>
      <c r="R42" s="52">
        <f t="shared" si="4"/>
        <v>10</v>
      </c>
      <c r="S42" s="58">
        <f t="shared" si="5"/>
        <v>44108</v>
      </c>
      <c r="T42" s="58">
        <v>44118</v>
      </c>
    </row>
    <row r="43" spans="1:20" s="42" customFormat="1" x14ac:dyDescent="0.3">
      <c r="A43" s="53" t="s">
        <v>137</v>
      </c>
      <c r="B43">
        <v>610</v>
      </c>
      <c r="C43" s="51">
        <f t="shared" si="0"/>
        <v>15.25</v>
      </c>
      <c r="D43" s="51">
        <v>42</v>
      </c>
      <c r="E43" s="52">
        <f t="shared" si="1"/>
        <v>25</v>
      </c>
      <c r="F43" s="58">
        <f t="shared" si="2"/>
        <v>44100</v>
      </c>
      <c r="G43" s="58">
        <f t="shared" si="6"/>
        <v>44125</v>
      </c>
      <c r="N43" s="42" t="s">
        <v>137</v>
      </c>
      <c r="O43" s="42">
        <v>554</v>
      </c>
      <c r="P43" s="51">
        <f t="shared" si="3"/>
        <v>13.85</v>
      </c>
      <c r="Q43" s="42">
        <v>42</v>
      </c>
      <c r="R43" s="52">
        <f t="shared" si="4"/>
        <v>23</v>
      </c>
      <c r="S43" s="58">
        <f t="shared" si="5"/>
        <v>44102</v>
      </c>
      <c r="T43" s="58">
        <v>44125</v>
      </c>
    </row>
    <row r="44" spans="1:20" s="42" customFormat="1" x14ac:dyDescent="0.3">
      <c r="A44" s="53" t="s">
        <v>138</v>
      </c>
      <c r="B44">
        <v>662</v>
      </c>
      <c r="C44" s="51">
        <f t="shared" si="0"/>
        <v>16.55</v>
      </c>
      <c r="D44" s="51">
        <v>43</v>
      </c>
      <c r="E44" s="52">
        <f t="shared" si="1"/>
        <v>28</v>
      </c>
      <c r="F44" s="58">
        <f t="shared" si="2"/>
        <v>44104</v>
      </c>
      <c r="G44" s="58">
        <f t="shared" si="6"/>
        <v>44132</v>
      </c>
      <c r="N44" s="42" t="s">
        <v>138</v>
      </c>
      <c r="O44" s="42">
        <v>602</v>
      </c>
      <c r="P44" s="51">
        <f t="shared" si="3"/>
        <v>15.05</v>
      </c>
      <c r="Q44" s="42">
        <v>43</v>
      </c>
      <c r="R44" s="52">
        <f t="shared" si="4"/>
        <v>25</v>
      </c>
      <c r="S44" s="58">
        <f t="shared" si="5"/>
        <v>44107</v>
      </c>
      <c r="T44" s="58">
        <v>44132</v>
      </c>
    </row>
    <row r="45" spans="1:20" s="42" customFormat="1" x14ac:dyDescent="0.3">
      <c r="A45" s="53" t="s">
        <v>139</v>
      </c>
      <c r="B45">
        <v>752</v>
      </c>
      <c r="C45" s="51">
        <f t="shared" si="0"/>
        <v>18.8</v>
      </c>
      <c r="D45" s="51">
        <v>44</v>
      </c>
      <c r="E45" s="52">
        <f t="shared" si="1"/>
        <v>31</v>
      </c>
      <c r="F45" s="58">
        <f t="shared" si="2"/>
        <v>44108</v>
      </c>
      <c r="G45" s="58">
        <f t="shared" si="6"/>
        <v>44139</v>
      </c>
      <c r="N45" s="42" t="s">
        <v>139</v>
      </c>
      <c r="O45" s="42">
        <v>684</v>
      </c>
      <c r="P45" s="51">
        <f t="shared" si="3"/>
        <v>17.100000000000001</v>
      </c>
      <c r="Q45" s="42">
        <v>44</v>
      </c>
      <c r="R45" s="52">
        <f t="shared" si="4"/>
        <v>29</v>
      </c>
      <c r="S45" s="58">
        <f t="shared" si="5"/>
        <v>44110</v>
      </c>
      <c r="T45" s="58">
        <v>44139</v>
      </c>
    </row>
    <row r="46" spans="1:20" s="42" customFormat="1" x14ac:dyDescent="0.3">
      <c r="A46" s="53" t="s">
        <v>140</v>
      </c>
      <c r="B46">
        <v>876</v>
      </c>
      <c r="C46" s="51">
        <f t="shared" si="0"/>
        <v>21.9</v>
      </c>
      <c r="D46" s="51">
        <v>45</v>
      </c>
      <c r="E46" s="52">
        <f t="shared" si="1"/>
        <v>37</v>
      </c>
      <c r="F46" s="58">
        <f t="shared" si="2"/>
        <v>44109</v>
      </c>
      <c r="G46" s="58">
        <f t="shared" si="6"/>
        <v>44146</v>
      </c>
      <c r="N46" s="42" t="s">
        <v>140</v>
      </c>
      <c r="O46" s="42">
        <v>796</v>
      </c>
      <c r="P46" s="51">
        <f t="shared" si="3"/>
        <v>19.899999999999999</v>
      </c>
      <c r="Q46" s="42">
        <v>45</v>
      </c>
      <c r="R46" s="52">
        <f t="shared" si="4"/>
        <v>33</v>
      </c>
      <c r="S46" s="58">
        <f t="shared" si="5"/>
        <v>44113</v>
      </c>
      <c r="T46" s="58">
        <v>44146</v>
      </c>
    </row>
    <row r="47" spans="1:20" s="42" customFormat="1" x14ac:dyDescent="0.3">
      <c r="A47" s="53" t="s">
        <v>141</v>
      </c>
      <c r="B47">
        <v>696</v>
      </c>
      <c r="C47" s="51">
        <f t="shared" si="0"/>
        <v>17.399999999999999</v>
      </c>
      <c r="D47" s="51">
        <v>46</v>
      </c>
      <c r="E47" s="52">
        <f t="shared" si="1"/>
        <v>29</v>
      </c>
      <c r="F47" s="58">
        <f t="shared" si="2"/>
        <v>44124</v>
      </c>
      <c r="G47" s="58">
        <f t="shared" si="6"/>
        <v>44153</v>
      </c>
      <c r="N47" s="42" t="s">
        <v>141</v>
      </c>
      <c r="O47" s="42">
        <v>632</v>
      </c>
      <c r="P47" s="51">
        <f t="shared" si="3"/>
        <v>15.8</v>
      </c>
      <c r="Q47" s="42">
        <v>46</v>
      </c>
      <c r="R47" s="52">
        <f t="shared" si="4"/>
        <v>26</v>
      </c>
      <c r="S47" s="58">
        <f t="shared" si="5"/>
        <v>44127</v>
      </c>
      <c r="T47" s="58">
        <v>44153</v>
      </c>
    </row>
    <row r="48" spans="1:20" s="42" customFormat="1" x14ac:dyDescent="0.3">
      <c r="A48" s="53" t="s">
        <v>142</v>
      </c>
      <c r="B48">
        <v>712</v>
      </c>
      <c r="C48" s="51">
        <f t="shared" si="0"/>
        <v>17.8</v>
      </c>
      <c r="D48" s="51">
        <v>47</v>
      </c>
      <c r="E48" s="52">
        <f t="shared" si="1"/>
        <v>30</v>
      </c>
      <c r="F48" s="58">
        <f t="shared" si="2"/>
        <v>44130</v>
      </c>
      <c r="G48" s="58">
        <f t="shared" si="6"/>
        <v>44160</v>
      </c>
      <c r="N48" s="42" t="s">
        <v>142</v>
      </c>
      <c r="O48" s="42">
        <v>648</v>
      </c>
      <c r="P48" s="51">
        <f t="shared" si="3"/>
        <v>16.2</v>
      </c>
      <c r="Q48" s="42">
        <v>47</v>
      </c>
      <c r="R48" s="52">
        <f t="shared" si="4"/>
        <v>27</v>
      </c>
      <c r="S48" s="58">
        <f t="shared" si="5"/>
        <v>44133</v>
      </c>
      <c r="T48" s="58">
        <v>44160</v>
      </c>
    </row>
    <row r="49" spans="1:56" s="42" customFormat="1" x14ac:dyDescent="0.3">
      <c r="A49" s="53" t="s">
        <v>143</v>
      </c>
      <c r="B49">
        <v>862</v>
      </c>
      <c r="C49" s="51">
        <f t="shared" si="0"/>
        <v>21.55</v>
      </c>
      <c r="D49" s="51">
        <v>48</v>
      </c>
      <c r="E49" s="52">
        <f t="shared" si="1"/>
        <v>36</v>
      </c>
      <c r="F49" s="58">
        <f t="shared" si="2"/>
        <v>44131</v>
      </c>
      <c r="G49" s="58">
        <f t="shared" si="6"/>
        <v>44167</v>
      </c>
      <c r="N49" s="42" t="s">
        <v>143</v>
      </c>
      <c r="O49" s="42">
        <v>784</v>
      </c>
      <c r="P49" s="51">
        <f t="shared" si="3"/>
        <v>19.600000000000001</v>
      </c>
      <c r="Q49" s="42">
        <v>48</v>
      </c>
      <c r="R49" s="52">
        <f t="shared" si="4"/>
        <v>33</v>
      </c>
      <c r="S49" s="58">
        <f t="shared" si="5"/>
        <v>44134</v>
      </c>
      <c r="T49" s="58">
        <v>44167</v>
      </c>
    </row>
    <row r="50" spans="1:56" s="42" customFormat="1" x14ac:dyDescent="0.3">
      <c r="A50" s="53" t="s">
        <v>144</v>
      </c>
      <c r="B50">
        <v>842</v>
      </c>
      <c r="C50" s="51">
        <f t="shared" si="0"/>
        <v>21.05</v>
      </c>
      <c r="D50" s="51">
        <v>49</v>
      </c>
      <c r="E50" s="52">
        <f t="shared" si="1"/>
        <v>35</v>
      </c>
      <c r="F50" s="58">
        <f t="shared" si="2"/>
        <v>44139</v>
      </c>
      <c r="G50" s="58">
        <f t="shared" si="6"/>
        <v>44174</v>
      </c>
      <c r="N50" s="42" t="s">
        <v>144</v>
      </c>
      <c r="O50" s="42">
        <v>766</v>
      </c>
      <c r="P50" s="51">
        <f t="shared" si="3"/>
        <v>19.149999999999999</v>
      </c>
      <c r="Q50" s="42">
        <v>49</v>
      </c>
      <c r="R50" s="52">
        <f t="shared" si="4"/>
        <v>32</v>
      </c>
      <c r="S50" s="58">
        <f t="shared" si="5"/>
        <v>44142</v>
      </c>
      <c r="T50" s="58">
        <v>44174</v>
      </c>
    </row>
    <row r="51" spans="1:56" s="42" customFormat="1" x14ac:dyDescent="0.3">
      <c r="A51" s="53" t="s">
        <v>145</v>
      </c>
      <c r="B51">
        <v>712</v>
      </c>
      <c r="C51" s="51">
        <f t="shared" si="0"/>
        <v>17.8</v>
      </c>
      <c r="D51" s="51">
        <v>50</v>
      </c>
      <c r="E51" s="52">
        <f t="shared" si="1"/>
        <v>30</v>
      </c>
      <c r="F51" s="58">
        <f t="shared" si="2"/>
        <v>44151</v>
      </c>
      <c r="G51" s="58">
        <f t="shared" si="6"/>
        <v>44181</v>
      </c>
      <c r="N51" s="42" t="s">
        <v>145</v>
      </c>
      <c r="O51" s="42">
        <v>648</v>
      </c>
      <c r="P51" s="51">
        <f t="shared" si="3"/>
        <v>16.2</v>
      </c>
      <c r="Q51" s="42">
        <v>50</v>
      </c>
      <c r="R51" s="52">
        <f t="shared" si="4"/>
        <v>27</v>
      </c>
      <c r="S51" s="58">
        <f t="shared" si="5"/>
        <v>44154</v>
      </c>
      <c r="T51" s="58">
        <v>44181</v>
      </c>
    </row>
    <row r="52" spans="1:56" s="42" customFormat="1" x14ac:dyDescent="0.3">
      <c r="A52" s="53" t="s">
        <v>146</v>
      </c>
      <c r="B52">
        <v>820</v>
      </c>
      <c r="C52" s="51">
        <f t="shared" si="0"/>
        <v>20.5</v>
      </c>
      <c r="D52" s="51">
        <v>51</v>
      </c>
      <c r="E52" s="52">
        <f t="shared" si="1"/>
        <v>34</v>
      </c>
      <c r="F52" s="58">
        <f t="shared" si="2"/>
        <v>44154</v>
      </c>
      <c r="G52" s="58">
        <f t="shared" si="6"/>
        <v>44188</v>
      </c>
      <c r="N52" s="42" t="s">
        <v>146</v>
      </c>
      <c r="O52" s="42">
        <v>746</v>
      </c>
      <c r="P52" s="51">
        <f t="shared" si="3"/>
        <v>18.649999999999999</v>
      </c>
      <c r="Q52" s="42">
        <v>51</v>
      </c>
      <c r="R52" s="52">
        <f t="shared" si="4"/>
        <v>31</v>
      </c>
      <c r="S52" s="58">
        <f t="shared" si="5"/>
        <v>44157</v>
      </c>
      <c r="T52" s="58">
        <v>44188</v>
      </c>
    </row>
    <row r="53" spans="1:56" s="42" customFormat="1" x14ac:dyDescent="0.3">
      <c r="A53" s="53" t="s">
        <v>147</v>
      </c>
      <c r="B53">
        <v>694</v>
      </c>
      <c r="C53" s="51">
        <f t="shared" si="0"/>
        <v>17.350000000000001</v>
      </c>
      <c r="D53" s="51">
        <v>52</v>
      </c>
      <c r="E53" s="52">
        <f t="shared" si="1"/>
        <v>29</v>
      </c>
      <c r="F53" s="58">
        <f t="shared" si="2"/>
        <v>44166</v>
      </c>
      <c r="G53" s="58">
        <f t="shared" si="6"/>
        <v>44195</v>
      </c>
      <c r="N53" s="42" t="s">
        <v>147</v>
      </c>
      <c r="O53" s="42">
        <v>630</v>
      </c>
      <c r="P53" s="51">
        <f t="shared" si="3"/>
        <v>15.75</v>
      </c>
      <c r="Q53" s="42">
        <v>52</v>
      </c>
      <c r="R53" s="52">
        <f t="shared" si="4"/>
        <v>26</v>
      </c>
      <c r="S53" s="58">
        <f t="shared" si="5"/>
        <v>44169</v>
      </c>
      <c r="T53" s="58">
        <v>44195</v>
      </c>
    </row>
    <row r="54" spans="1:56" x14ac:dyDescent="0.3">
      <c r="A54" t="s">
        <v>148</v>
      </c>
      <c r="B54" s="42">
        <f t="shared" ref="B3:B66" si="7">ROUND(O54*1.1,0)</f>
        <v>748</v>
      </c>
      <c r="C54">
        <v>750</v>
      </c>
      <c r="D54">
        <v>1</v>
      </c>
      <c r="E54" s="52">
        <f t="shared" si="1"/>
        <v>31</v>
      </c>
      <c r="F54" s="58">
        <f t="shared" si="2"/>
        <v>43807</v>
      </c>
      <c r="G54" s="58">
        <f t="shared" ref="G54:G56" si="8">$G$2+D54*7</f>
        <v>43838</v>
      </c>
      <c r="H54" s="53"/>
      <c r="I54" s="53"/>
      <c r="J54" s="53"/>
      <c r="K54" s="53"/>
      <c r="L54" s="53"/>
      <c r="M54" s="53"/>
      <c r="N54" s="53" t="s">
        <v>148</v>
      </c>
      <c r="O54" s="53">
        <v>680</v>
      </c>
      <c r="P54">
        <v>17</v>
      </c>
      <c r="Q54" s="53">
        <v>1</v>
      </c>
      <c r="R54" s="52">
        <f t="shared" si="4"/>
        <v>28</v>
      </c>
      <c r="S54" s="58">
        <f t="shared" si="5"/>
        <v>43810</v>
      </c>
      <c r="T54" s="68">
        <v>43838</v>
      </c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3">
      <c r="A55" t="s">
        <v>149</v>
      </c>
      <c r="B55" s="42">
        <f t="shared" si="7"/>
        <v>759</v>
      </c>
      <c r="C55">
        <v>760</v>
      </c>
      <c r="D55">
        <v>2</v>
      </c>
      <c r="E55" s="52">
        <f t="shared" si="1"/>
        <v>32</v>
      </c>
      <c r="F55" s="58">
        <f t="shared" si="2"/>
        <v>43813</v>
      </c>
      <c r="G55" s="58">
        <f t="shared" si="8"/>
        <v>43845</v>
      </c>
      <c r="N55" t="s">
        <v>149</v>
      </c>
      <c r="O55">
        <v>690</v>
      </c>
      <c r="P55">
        <v>17.25</v>
      </c>
      <c r="Q55">
        <v>2</v>
      </c>
      <c r="R55" s="52">
        <f t="shared" si="4"/>
        <v>29</v>
      </c>
      <c r="S55" s="58">
        <f t="shared" si="5"/>
        <v>43816</v>
      </c>
      <c r="T55" s="59">
        <v>43845</v>
      </c>
    </row>
    <row r="56" spans="1:56" x14ac:dyDescent="0.3">
      <c r="A56" t="s">
        <v>150</v>
      </c>
      <c r="B56" s="42">
        <f t="shared" si="7"/>
        <v>792</v>
      </c>
      <c r="C56">
        <v>790</v>
      </c>
      <c r="D56">
        <v>3</v>
      </c>
      <c r="E56" s="52">
        <f t="shared" si="1"/>
        <v>33</v>
      </c>
      <c r="F56" s="58">
        <f t="shared" si="2"/>
        <v>43819</v>
      </c>
      <c r="G56" s="58">
        <f t="shared" si="8"/>
        <v>43852</v>
      </c>
      <c r="N56" t="s">
        <v>150</v>
      </c>
      <c r="O56">
        <v>720</v>
      </c>
      <c r="P56">
        <v>18</v>
      </c>
      <c r="Q56">
        <v>3</v>
      </c>
      <c r="R56" s="52">
        <f t="shared" si="4"/>
        <v>30</v>
      </c>
      <c r="S56" s="58">
        <f t="shared" si="5"/>
        <v>43822</v>
      </c>
      <c r="T56" s="59">
        <v>43852</v>
      </c>
    </row>
    <row r="57" spans="1:56" x14ac:dyDescent="0.3">
      <c r="A57" t="s">
        <v>151</v>
      </c>
      <c r="B57" s="42">
        <f t="shared" si="7"/>
        <v>798</v>
      </c>
      <c r="C57">
        <v>800</v>
      </c>
      <c r="D57">
        <v>4</v>
      </c>
      <c r="E57" s="52">
        <f t="shared" si="1"/>
        <v>33</v>
      </c>
      <c r="F57" s="58">
        <f t="shared" si="2"/>
        <v>43826</v>
      </c>
      <c r="G57" s="58">
        <f t="shared" ref="G57:G104" si="9">$G$2+D57*7</f>
        <v>43859</v>
      </c>
      <c r="N57" t="s">
        <v>151</v>
      </c>
      <c r="O57">
        <v>725</v>
      </c>
      <c r="P57">
        <v>18.125</v>
      </c>
      <c r="Q57">
        <v>4</v>
      </c>
      <c r="R57" s="52">
        <f t="shared" si="4"/>
        <v>30</v>
      </c>
      <c r="S57" s="58">
        <f t="shared" si="5"/>
        <v>43829</v>
      </c>
      <c r="T57" s="59">
        <v>43859</v>
      </c>
    </row>
    <row r="58" spans="1:56" x14ac:dyDescent="0.3">
      <c r="A58" t="s">
        <v>152</v>
      </c>
      <c r="B58" s="42">
        <f t="shared" si="7"/>
        <v>847</v>
      </c>
      <c r="C58">
        <v>845</v>
      </c>
      <c r="D58">
        <v>5</v>
      </c>
      <c r="E58" s="52">
        <f t="shared" si="1"/>
        <v>35</v>
      </c>
      <c r="F58" s="58">
        <f t="shared" si="2"/>
        <v>43831</v>
      </c>
      <c r="G58" s="58">
        <f t="shared" si="9"/>
        <v>43866</v>
      </c>
      <c r="N58" t="s">
        <v>152</v>
      </c>
      <c r="O58">
        <v>770</v>
      </c>
      <c r="P58">
        <v>19.25</v>
      </c>
      <c r="Q58">
        <v>5</v>
      </c>
      <c r="R58" s="52">
        <f t="shared" si="4"/>
        <v>32</v>
      </c>
      <c r="S58" s="58">
        <f t="shared" si="5"/>
        <v>43834</v>
      </c>
      <c r="T58" s="59">
        <v>43866</v>
      </c>
    </row>
    <row r="59" spans="1:56" x14ac:dyDescent="0.3">
      <c r="A59" t="s">
        <v>153</v>
      </c>
      <c r="B59" s="42">
        <f t="shared" si="7"/>
        <v>853</v>
      </c>
      <c r="C59">
        <v>855</v>
      </c>
      <c r="D59">
        <v>6</v>
      </c>
      <c r="E59" s="52">
        <f t="shared" si="1"/>
        <v>36</v>
      </c>
      <c r="F59" s="58">
        <f t="shared" si="2"/>
        <v>43837</v>
      </c>
      <c r="G59" s="58">
        <f t="shared" si="9"/>
        <v>43873</v>
      </c>
      <c r="N59" t="s">
        <v>153</v>
      </c>
      <c r="O59">
        <v>775</v>
      </c>
      <c r="P59">
        <v>19.375</v>
      </c>
      <c r="Q59">
        <v>6</v>
      </c>
      <c r="R59" s="52">
        <f t="shared" si="4"/>
        <v>32</v>
      </c>
      <c r="S59" s="58">
        <f t="shared" si="5"/>
        <v>43841</v>
      </c>
      <c r="T59" s="59">
        <v>43873</v>
      </c>
    </row>
    <row r="60" spans="1:56" x14ac:dyDescent="0.3">
      <c r="A60" t="s">
        <v>154</v>
      </c>
      <c r="B60" s="42">
        <f t="shared" si="7"/>
        <v>880</v>
      </c>
      <c r="C60">
        <v>880</v>
      </c>
      <c r="D60">
        <v>7</v>
      </c>
      <c r="E60" s="52">
        <f t="shared" si="1"/>
        <v>37</v>
      </c>
      <c r="F60" s="58">
        <f t="shared" si="2"/>
        <v>43843</v>
      </c>
      <c r="G60" s="58">
        <f t="shared" si="9"/>
        <v>43880</v>
      </c>
      <c r="N60" t="s">
        <v>154</v>
      </c>
      <c r="O60">
        <v>800</v>
      </c>
      <c r="P60">
        <v>20</v>
      </c>
      <c r="Q60">
        <v>7</v>
      </c>
      <c r="R60" s="52">
        <f t="shared" si="4"/>
        <v>33</v>
      </c>
      <c r="S60" s="58">
        <f t="shared" si="5"/>
        <v>43847</v>
      </c>
      <c r="T60" s="59">
        <v>43880</v>
      </c>
    </row>
    <row r="61" spans="1:56" x14ac:dyDescent="0.3">
      <c r="A61" t="s">
        <v>155</v>
      </c>
      <c r="B61" s="42">
        <f t="shared" si="7"/>
        <v>886</v>
      </c>
      <c r="C61">
        <v>885</v>
      </c>
      <c r="D61">
        <v>8</v>
      </c>
      <c r="E61" s="52">
        <f t="shared" si="1"/>
        <v>37</v>
      </c>
      <c r="F61" s="58">
        <f t="shared" si="2"/>
        <v>43850</v>
      </c>
      <c r="G61" s="58">
        <f t="shared" si="9"/>
        <v>43887</v>
      </c>
      <c r="N61" t="s">
        <v>155</v>
      </c>
      <c r="O61">
        <v>805</v>
      </c>
      <c r="P61">
        <v>20.125</v>
      </c>
      <c r="Q61">
        <v>8</v>
      </c>
      <c r="R61" s="52">
        <f t="shared" si="4"/>
        <v>34</v>
      </c>
      <c r="S61" s="58">
        <f t="shared" si="5"/>
        <v>43853</v>
      </c>
      <c r="T61" s="59">
        <v>43887</v>
      </c>
    </row>
    <row r="62" spans="1:56" x14ac:dyDescent="0.3">
      <c r="A62" t="s">
        <v>156</v>
      </c>
      <c r="B62" s="42">
        <f t="shared" si="7"/>
        <v>891</v>
      </c>
      <c r="C62">
        <v>890</v>
      </c>
      <c r="D62">
        <v>9</v>
      </c>
      <c r="E62" s="52">
        <f t="shared" si="1"/>
        <v>37</v>
      </c>
      <c r="F62" s="58">
        <f t="shared" si="2"/>
        <v>43857</v>
      </c>
      <c r="G62" s="58">
        <f t="shared" si="9"/>
        <v>43894</v>
      </c>
      <c r="N62" t="s">
        <v>156</v>
      </c>
      <c r="O62">
        <v>810</v>
      </c>
      <c r="P62">
        <v>20.25</v>
      </c>
      <c r="Q62">
        <v>9</v>
      </c>
      <c r="R62" s="52">
        <f t="shared" si="4"/>
        <v>34</v>
      </c>
      <c r="S62" s="58">
        <f t="shared" si="5"/>
        <v>43860</v>
      </c>
      <c r="T62" s="59">
        <v>43894</v>
      </c>
    </row>
    <row r="63" spans="1:56" x14ac:dyDescent="0.3">
      <c r="A63" t="s">
        <v>157</v>
      </c>
      <c r="B63" s="42">
        <f t="shared" si="7"/>
        <v>880</v>
      </c>
      <c r="C63">
        <v>880</v>
      </c>
      <c r="D63">
        <v>10</v>
      </c>
      <c r="E63" s="52">
        <f t="shared" si="1"/>
        <v>37</v>
      </c>
      <c r="F63" s="58">
        <f t="shared" si="2"/>
        <v>43864</v>
      </c>
      <c r="G63" s="58">
        <f t="shared" si="9"/>
        <v>43901</v>
      </c>
      <c r="N63" t="s">
        <v>157</v>
      </c>
      <c r="O63">
        <v>800</v>
      </c>
      <c r="P63">
        <v>20</v>
      </c>
      <c r="Q63">
        <v>10</v>
      </c>
      <c r="R63" s="52">
        <f t="shared" si="4"/>
        <v>33</v>
      </c>
      <c r="S63" s="58">
        <f t="shared" si="5"/>
        <v>43868</v>
      </c>
      <c r="T63" s="59">
        <v>43901</v>
      </c>
    </row>
    <row r="64" spans="1:56" x14ac:dyDescent="0.3">
      <c r="A64" t="s">
        <v>158</v>
      </c>
      <c r="B64" s="42">
        <f t="shared" si="7"/>
        <v>886</v>
      </c>
      <c r="C64">
        <v>885</v>
      </c>
      <c r="D64">
        <v>11</v>
      </c>
      <c r="E64" s="52">
        <f t="shared" si="1"/>
        <v>37</v>
      </c>
      <c r="F64" s="58">
        <f t="shared" si="2"/>
        <v>43871</v>
      </c>
      <c r="G64" s="58">
        <f t="shared" si="9"/>
        <v>43908</v>
      </c>
      <c r="N64" t="s">
        <v>158</v>
      </c>
      <c r="O64">
        <v>805</v>
      </c>
      <c r="P64">
        <v>20.125</v>
      </c>
      <c r="Q64">
        <v>11</v>
      </c>
      <c r="R64" s="52">
        <f t="shared" si="4"/>
        <v>34</v>
      </c>
      <c r="S64" s="58">
        <f t="shared" si="5"/>
        <v>43874</v>
      </c>
      <c r="T64" s="59">
        <v>43908</v>
      </c>
    </row>
    <row r="65" spans="1:20" x14ac:dyDescent="0.3">
      <c r="A65" t="s">
        <v>159</v>
      </c>
      <c r="B65" s="42">
        <f t="shared" si="7"/>
        <v>913</v>
      </c>
      <c r="C65">
        <v>915</v>
      </c>
      <c r="D65">
        <v>12</v>
      </c>
      <c r="E65" s="52">
        <f t="shared" si="1"/>
        <v>38</v>
      </c>
      <c r="F65" s="58">
        <f t="shared" si="2"/>
        <v>43877</v>
      </c>
      <c r="G65" s="58">
        <f t="shared" si="9"/>
        <v>43915</v>
      </c>
      <c r="N65" t="s">
        <v>159</v>
      </c>
      <c r="O65">
        <v>830</v>
      </c>
      <c r="P65">
        <v>20.75</v>
      </c>
      <c r="Q65">
        <v>12</v>
      </c>
      <c r="R65" s="52">
        <f t="shared" si="4"/>
        <v>35</v>
      </c>
      <c r="S65" s="58">
        <f t="shared" si="5"/>
        <v>43880</v>
      </c>
      <c r="T65" s="59">
        <v>43915</v>
      </c>
    </row>
    <row r="66" spans="1:20" x14ac:dyDescent="0.3">
      <c r="A66" t="s">
        <v>160</v>
      </c>
      <c r="B66" s="42">
        <f t="shared" si="7"/>
        <v>908</v>
      </c>
      <c r="C66">
        <v>910</v>
      </c>
      <c r="D66">
        <v>13</v>
      </c>
      <c r="E66" s="52">
        <f t="shared" si="1"/>
        <v>38</v>
      </c>
      <c r="F66" s="58">
        <f t="shared" si="2"/>
        <v>43884</v>
      </c>
      <c r="G66" s="58">
        <f t="shared" si="9"/>
        <v>43922</v>
      </c>
      <c r="N66" t="s">
        <v>160</v>
      </c>
      <c r="O66">
        <v>825</v>
      </c>
      <c r="P66">
        <v>20.625</v>
      </c>
      <c r="Q66">
        <v>13</v>
      </c>
      <c r="R66" s="52">
        <f t="shared" si="4"/>
        <v>34</v>
      </c>
      <c r="S66" s="58">
        <f t="shared" si="5"/>
        <v>43888</v>
      </c>
      <c r="T66" s="59">
        <v>43922</v>
      </c>
    </row>
    <row r="67" spans="1:20" x14ac:dyDescent="0.3">
      <c r="A67" t="s">
        <v>161</v>
      </c>
      <c r="B67" s="42">
        <f t="shared" ref="B67:B105" si="10">ROUND(O67*1.1,0)</f>
        <v>941</v>
      </c>
      <c r="C67">
        <v>940</v>
      </c>
      <c r="D67">
        <v>14</v>
      </c>
      <c r="E67" s="52">
        <f t="shared" ref="E67:E105" si="11">ROUND(B67/24,0)</f>
        <v>39</v>
      </c>
      <c r="F67" s="58">
        <f t="shared" ref="F67:F105" si="12">G67-E67</f>
        <v>43890</v>
      </c>
      <c r="G67" s="58">
        <f t="shared" si="9"/>
        <v>43929</v>
      </c>
      <c r="N67" t="s">
        <v>161</v>
      </c>
      <c r="O67">
        <v>855</v>
      </c>
      <c r="P67">
        <v>21.375</v>
      </c>
      <c r="Q67">
        <v>14</v>
      </c>
      <c r="R67" s="52">
        <f t="shared" ref="R67:R105" si="13">ROUND(O67/24,0)</f>
        <v>36</v>
      </c>
      <c r="S67" s="58">
        <f t="shared" ref="S67:S105" si="14">T67-R67</f>
        <v>43893</v>
      </c>
      <c r="T67" s="59">
        <v>43929</v>
      </c>
    </row>
    <row r="68" spans="1:20" x14ac:dyDescent="0.3">
      <c r="A68" t="s">
        <v>162</v>
      </c>
      <c r="B68" s="42">
        <f t="shared" si="10"/>
        <v>913</v>
      </c>
      <c r="C68">
        <v>915</v>
      </c>
      <c r="D68">
        <v>15</v>
      </c>
      <c r="E68" s="52">
        <f t="shared" si="11"/>
        <v>38</v>
      </c>
      <c r="F68" s="58">
        <f t="shared" si="12"/>
        <v>43898</v>
      </c>
      <c r="G68" s="58">
        <f t="shared" si="9"/>
        <v>43936</v>
      </c>
      <c r="N68" t="s">
        <v>162</v>
      </c>
      <c r="O68">
        <v>830</v>
      </c>
      <c r="P68">
        <v>20.75</v>
      </c>
      <c r="Q68">
        <v>15</v>
      </c>
      <c r="R68" s="52">
        <f t="shared" si="13"/>
        <v>35</v>
      </c>
      <c r="S68" s="58">
        <f t="shared" si="14"/>
        <v>43901</v>
      </c>
      <c r="T68" s="59">
        <v>43936</v>
      </c>
    </row>
    <row r="69" spans="1:20" x14ac:dyDescent="0.3">
      <c r="A69" t="s">
        <v>163</v>
      </c>
      <c r="B69" s="42">
        <f t="shared" si="10"/>
        <v>897</v>
      </c>
      <c r="C69">
        <v>895</v>
      </c>
      <c r="D69">
        <v>16</v>
      </c>
      <c r="E69" s="52">
        <f t="shared" si="11"/>
        <v>37</v>
      </c>
      <c r="F69" s="58">
        <f t="shared" si="12"/>
        <v>43906</v>
      </c>
      <c r="G69" s="58">
        <f t="shared" si="9"/>
        <v>43943</v>
      </c>
      <c r="N69" t="s">
        <v>163</v>
      </c>
      <c r="O69">
        <v>815</v>
      </c>
      <c r="P69">
        <v>20.375</v>
      </c>
      <c r="Q69">
        <v>16</v>
      </c>
      <c r="R69" s="52">
        <f t="shared" si="13"/>
        <v>34</v>
      </c>
      <c r="S69" s="58">
        <f t="shared" si="14"/>
        <v>43909</v>
      </c>
      <c r="T69" s="59">
        <v>43943</v>
      </c>
    </row>
    <row r="70" spans="1:20" x14ac:dyDescent="0.3">
      <c r="A70" t="s">
        <v>164</v>
      </c>
      <c r="B70" s="42">
        <f t="shared" si="10"/>
        <v>710</v>
      </c>
      <c r="C70">
        <v>710</v>
      </c>
      <c r="D70">
        <v>17</v>
      </c>
      <c r="E70" s="52">
        <f t="shared" si="11"/>
        <v>30</v>
      </c>
      <c r="F70" s="58">
        <f t="shared" si="12"/>
        <v>43920</v>
      </c>
      <c r="G70" s="58">
        <f t="shared" si="9"/>
        <v>43950</v>
      </c>
      <c r="N70" t="s">
        <v>164</v>
      </c>
      <c r="O70">
        <v>645</v>
      </c>
      <c r="P70">
        <v>16.125</v>
      </c>
      <c r="Q70">
        <v>17</v>
      </c>
      <c r="R70" s="52">
        <f t="shared" si="13"/>
        <v>27</v>
      </c>
      <c r="S70" s="58">
        <f t="shared" si="14"/>
        <v>43923</v>
      </c>
      <c r="T70" s="59">
        <v>43950</v>
      </c>
    </row>
    <row r="71" spans="1:20" x14ac:dyDescent="0.3">
      <c r="A71" t="s">
        <v>165</v>
      </c>
      <c r="B71" s="42">
        <f t="shared" si="10"/>
        <v>688</v>
      </c>
      <c r="C71" s="40">
        <v>690</v>
      </c>
      <c r="D71">
        <v>18</v>
      </c>
      <c r="E71" s="52">
        <f t="shared" si="11"/>
        <v>29</v>
      </c>
      <c r="F71" s="58">
        <f t="shared" si="12"/>
        <v>43928</v>
      </c>
      <c r="G71" s="58">
        <f t="shared" si="9"/>
        <v>43957</v>
      </c>
      <c r="N71" t="s">
        <v>165</v>
      </c>
      <c r="O71">
        <v>625</v>
      </c>
      <c r="P71">
        <v>15.625</v>
      </c>
      <c r="Q71">
        <v>18</v>
      </c>
      <c r="R71" s="52">
        <f t="shared" si="13"/>
        <v>26</v>
      </c>
      <c r="S71" s="58">
        <f t="shared" si="14"/>
        <v>43931</v>
      </c>
      <c r="T71" s="59">
        <v>43957</v>
      </c>
    </row>
    <row r="72" spans="1:20" x14ac:dyDescent="0.3">
      <c r="A72" t="s">
        <v>166</v>
      </c>
      <c r="B72" s="42">
        <f t="shared" si="10"/>
        <v>1034</v>
      </c>
      <c r="C72">
        <v>1035</v>
      </c>
      <c r="D72">
        <v>19</v>
      </c>
      <c r="E72" s="52">
        <f t="shared" si="11"/>
        <v>43</v>
      </c>
      <c r="F72" s="58">
        <f t="shared" si="12"/>
        <v>43921</v>
      </c>
      <c r="G72" s="58">
        <f t="shared" si="9"/>
        <v>43964</v>
      </c>
      <c r="N72" t="s">
        <v>166</v>
      </c>
      <c r="O72">
        <v>940</v>
      </c>
      <c r="P72">
        <v>23.5</v>
      </c>
      <c r="Q72">
        <v>19</v>
      </c>
      <c r="R72" s="52">
        <f t="shared" si="13"/>
        <v>39</v>
      </c>
      <c r="S72" s="58">
        <f t="shared" si="14"/>
        <v>43925</v>
      </c>
      <c r="T72" s="59">
        <v>43964</v>
      </c>
    </row>
    <row r="73" spans="1:20" x14ac:dyDescent="0.3">
      <c r="A73" t="s">
        <v>167</v>
      </c>
      <c r="B73" s="42">
        <f t="shared" si="10"/>
        <v>908</v>
      </c>
      <c r="C73">
        <v>910</v>
      </c>
      <c r="D73">
        <v>20</v>
      </c>
      <c r="E73" s="52">
        <f t="shared" si="11"/>
        <v>38</v>
      </c>
      <c r="F73" s="58">
        <f t="shared" si="12"/>
        <v>43933</v>
      </c>
      <c r="G73" s="58">
        <f t="shared" si="9"/>
        <v>43971</v>
      </c>
      <c r="N73" t="s">
        <v>167</v>
      </c>
      <c r="O73">
        <v>825</v>
      </c>
      <c r="P73">
        <v>20.625</v>
      </c>
      <c r="Q73">
        <v>20</v>
      </c>
      <c r="R73" s="52">
        <f t="shared" si="13"/>
        <v>34</v>
      </c>
      <c r="S73" s="58">
        <f t="shared" si="14"/>
        <v>43937</v>
      </c>
      <c r="T73" s="59">
        <v>43971</v>
      </c>
    </row>
    <row r="74" spans="1:20" x14ac:dyDescent="0.3">
      <c r="A74" t="s">
        <v>168</v>
      </c>
      <c r="B74" s="42">
        <f t="shared" si="10"/>
        <v>858</v>
      </c>
      <c r="C74">
        <v>860</v>
      </c>
      <c r="D74">
        <v>21</v>
      </c>
      <c r="E74" s="52">
        <f t="shared" si="11"/>
        <v>36</v>
      </c>
      <c r="F74" s="58">
        <f t="shared" si="12"/>
        <v>43942</v>
      </c>
      <c r="G74" s="58">
        <f t="shared" si="9"/>
        <v>43978</v>
      </c>
      <c r="N74" t="s">
        <v>168</v>
      </c>
      <c r="O74">
        <v>780</v>
      </c>
      <c r="P74">
        <v>19.5</v>
      </c>
      <c r="Q74">
        <v>21</v>
      </c>
      <c r="R74" s="52">
        <f t="shared" si="13"/>
        <v>33</v>
      </c>
      <c r="S74" s="58">
        <f t="shared" si="14"/>
        <v>43945</v>
      </c>
      <c r="T74" s="59">
        <v>43978</v>
      </c>
    </row>
    <row r="75" spans="1:20" x14ac:dyDescent="0.3">
      <c r="A75" t="s">
        <v>169</v>
      </c>
      <c r="B75" s="42">
        <f t="shared" si="10"/>
        <v>919</v>
      </c>
      <c r="C75">
        <v>920</v>
      </c>
      <c r="D75">
        <v>22</v>
      </c>
      <c r="E75" s="52">
        <f t="shared" si="11"/>
        <v>38</v>
      </c>
      <c r="F75" s="58">
        <f t="shared" si="12"/>
        <v>43947</v>
      </c>
      <c r="G75" s="58">
        <f t="shared" si="9"/>
        <v>43985</v>
      </c>
      <c r="N75" t="s">
        <v>169</v>
      </c>
      <c r="O75">
        <v>835</v>
      </c>
      <c r="P75">
        <v>20.875</v>
      </c>
      <c r="Q75">
        <v>22</v>
      </c>
      <c r="R75" s="52">
        <f t="shared" si="13"/>
        <v>35</v>
      </c>
      <c r="S75" s="58">
        <f t="shared" si="14"/>
        <v>43950</v>
      </c>
      <c r="T75" s="59">
        <v>43985</v>
      </c>
    </row>
    <row r="76" spans="1:20" x14ac:dyDescent="0.3">
      <c r="A76" t="s">
        <v>170</v>
      </c>
      <c r="B76" s="42">
        <f t="shared" si="10"/>
        <v>897</v>
      </c>
      <c r="C76">
        <v>895</v>
      </c>
      <c r="D76">
        <v>23</v>
      </c>
      <c r="E76" s="52">
        <f t="shared" si="11"/>
        <v>37</v>
      </c>
      <c r="F76" s="58">
        <f t="shared" si="12"/>
        <v>43955</v>
      </c>
      <c r="G76" s="58">
        <f t="shared" si="9"/>
        <v>43992</v>
      </c>
      <c r="N76" t="s">
        <v>170</v>
      </c>
      <c r="O76">
        <v>815</v>
      </c>
      <c r="P76">
        <v>20.375</v>
      </c>
      <c r="Q76">
        <v>23</v>
      </c>
      <c r="R76" s="52">
        <f t="shared" si="13"/>
        <v>34</v>
      </c>
      <c r="S76" s="58">
        <f t="shared" si="14"/>
        <v>43958</v>
      </c>
      <c r="T76" s="59">
        <v>43992</v>
      </c>
    </row>
    <row r="77" spans="1:20" x14ac:dyDescent="0.3">
      <c r="A77" t="s">
        <v>171</v>
      </c>
      <c r="B77" s="42">
        <f t="shared" si="10"/>
        <v>941</v>
      </c>
      <c r="C77">
        <v>940</v>
      </c>
      <c r="D77">
        <v>24</v>
      </c>
      <c r="E77" s="52">
        <f t="shared" si="11"/>
        <v>39</v>
      </c>
      <c r="F77" s="58">
        <f t="shared" si="12"/>
        <v>43960</v>
      </c>
      <c r="G77" s="58">
        <f t="shared" si="9"/>
        <v>43999</v>
      </c>
      <c r="N77" t="s">
        <v>171</v>
      </c>
      <c r="O77">
        <v>855</v>
      </c>
      <c r="P77">
        <v>21.375</v>
      </c>
      <c r="Q77">
        <v>24</v>
      </c>
      <c r="R77" s="52">
        <f t="shared" si="13"/>
        <v>36</v>
      </c>
      <c r="S77" s="58">
        <f t="shared" si="14"/>
        <v>43963</v>
      </c>
      <c r="T77" s="59">
        <v>43999</v>
      </c>
    </row>
    <row r="78" spans="1:20" x14ac:dyDescent="0.3">
      <c r="A78" t="s">
        <v>172</v>
      </c>
      <c r="B78" s="42">
        <f t="shared" si="10"/>
        <v>935</v>
      </c>
      <c r="C78">
        <v>935</v>
      </c>
      <c r="D78">
        <v>25</v>
      </c>
      <c r="E78" s="52">
        <f t="shared" si="11"/>
        <v>39</v>
      </c>
      <c r="F78" s="58">
        <f t="shared" si="12"/>
        <v>43967</v>
      </c>
      <c r="G78" s="58">
        <f t="shared" si="9"/>
        <v>44006</v>
      </c>
      <c r="N78" t="s">
        <v>172</v>
      </c>
      <c r="O78">
        <v>850</v>
      </c>
      <c r="P78">
        <v>21.25</v>
      </c>
      <c r="Q78">
        <v>25</v>
      </c>
      <c r="R78" s="52">
        <f t="shared" si="13"/>
        <v>35</v>
      </c>
      <c r="S78" s="58">
        <f t="shared" si="14"/>
        <v>43971</v>
      </c>
      <c r="T78" s="59">
        <v>44006</v>
      </c>
    </row>
    <row r="79" spans="1:20" x14ac:dyDescent="0.3">
      <c r="A79" t="s">
        <v>173</v>
      </c>
      <c r="B79" s="42">
        <f t="shared" si="10"/>
        <v>941</v>
      </c>
      <c r="C79">
        <v>940</v>
      </c>
      <c r="D79">
        <v>26</v>
      </c>
      <c r="E79" s="52">
        <f t="shared" si="11"/>
        <v>39</v>
      </c>
      <c r="F79" s="58">
        <f t="shared" si="12"/>
        <v>43974</v>
      </c>
      <c r="G79" s="58">
        <f t="shared" si="9"/>
        <v>44013</v>
      </c>
      <c r="N79" t="s">
        <v>173</v>
      </c>
      <c r="O79">
        <v>855</v>
      </c>
      <c r="P79">
        <v>21.375</v>
      </c>
      <c r="Q79">
        <v>26</v>
      </c>
      <c r="R79" s="52">
        <f t="shared" si="13"/>
        <v>36</v>
      </c>
      <c r="S79" s="58">
        <f t="shared" si="14"/>
        <v>43977</v>
      </c>
      <c r="T79" s="59">
        <v>44013</v>
      </c>
    </row>
    <row r="80" spans="1:20" x14ac:dyDescent="0.3">
      <c r="A80" t="s">
        <v>174</v>
      </c>
      <c r="B80" s="42">
        <f t="shared" si="10"/>
        <v>1001</v>
      </c>
      <c r="C80">
        <v>1000</v>
      </c>
      <c r="D80">
        <v>27</v>
      </c>
      <c r="E80" s="52">
        <f t="shared" si="11"/>
        <v>42</v>
      </c>
      <c r="F80" s="58">
        <f t="shared" si="12"/>
        <v>43978</v>
      </c>
      <c r="G80" s="58">
        <f t="shared" si="9"/>
        <v>44020</v>
      </c>
      <c r="N80" t="s">
        <v>174</v>
      </c>
      <c r="O80">
        <v>910</v>
      </c>
      <c r="P80">
        <v>22.75</v>
      </c>
      <c r="Q80">
        <v>27</v>
      </c>
      <c r="R80" s="52">
        <f t="shared" si="13"/>
        <v>38</v>
      </c>
      <c r="S80" s="58">
        <f t="shared" si="14"/>
        <v>43982</v>
      </c>
      <c r="T80" s="59">
        <v>44020</v>
      </c>
    </row>
    <row r="81" spans="1:20" x14ac:dyDescent="0.3">
      <c r="A81" t="s">
        <v>175</v>
      </c>
      <c r="B81" s="42">
        <f t="shared" si="10"/>
        <v>996</v>
      </c>
      <c r="C81">
        <v>995</v>
      </c>
      <c r="D81">
        <v>28</v>
      </c>
      <c r="E81" s="52">
        <f t="shared" si="11"/>
        <v>42</v>
      </c>
      <c r="F81" s="58">
        <f t="shared" si="12"/>
        <v>43985</v>
      </c>
      <c r="G81" s="58">
        <f t="shared" si="9"/>
        <v>44027</v>
      </c>
      <c r="N81" t="s">
        <v>175</v>
      </c>
      <c r="O81">
        <v>905</v>
      </c>
      <c r="P81">
        <v>22.625</v>
      </c>
      <c r="Q81">
        <v>28</v>
      </c>
      <c r="R81" s="52">
        <f t="shared" si="13"/>
        <v>38</v>
      </c>
      <c r="S81" s="58">
        <f t="shared" si="14"/>
        <v>43989</v>
      </c>
      <c r="T81" s="59">
        <v>44027</v>
      </c>
    </row>
    <row r="82" spans="1:20" x14ac:dyDescent="0.3">
      <c r="A82" t="s">
        <v>176</v>
      </c>
      <c r="B82" s="42">
        <f t="shared" si="10"/>
        <v>968</v>
      </c>
      <c r="C82">
        <v>970</v>
      </c>
      <c r="D82">
        <v>29</v>
      </c>
      <c r="E82" s="52">
        <f t="shared" si="11"/>
        <v>40</v>
      </c>
      <c r="F82" s="58">
        <f t="shared" si="12"/>
        <v>43994</v>
      </c>
      <c r="G82" s="58">
        <f t="shared" si="9"/>
        <v>44034</v>
      </c>
      <c r="N82" t="s">
        <v>176</v>
      </c>
      <c r="O82">
        <v>880</v>
      </c>
      <c r="P82">
        <v>22</v>
      </c>
      <c r="Q82">
        <v>29</v>
      </c>
      <c r="R82" s="52">
        <f t="shared" si="13"/>
        <v>37</v>
      </c>
      <c r="S82" s="58">
        <f t="shared" si="14"/>
        <v>43997</v>
      </c>
      <c r="T82" s="59">
        <v>44034</v>
      </c>
    </row>
    <row r="83" spans="1:20" x14ac:dyDescent="0.3">
      <c r="A83" t="s">
        <v>177</v>
      </c>
      <c r="B83" s="42">
        <f t="shared" si="10"/>
        <v>968</v>
      </c>
      <c r="C83">
        <v>970</v>
      </c>
      <c r="D83">
        <v>30</v>
      </c>
      <c r="E83" s="52">
        <f t="shared" si="11"/>
        <v>40</v>
      </c>
      <c r="F83" s="58">
        <f t="shared" si="12"/>
        <v>44001</v>
      </c>
      <c r="G83" s="58">
        <f t="shared" si="9"/>
        <v>44041</v>
      </c>
      <c r="N83" t="s">
        <v>177</v>
      </c>
      <c r="O83">
        <v>880</v>
      </c>
      <c r="P83">
        <v>22</v>
      </c>
      <c r="Q83">
        <v>30</v>
      </c>
      <c r="R83" s="52">
        <f t="shared" si="13"/>
        <v>37</v>
      </c>
      <c r="S83" s="58">
        <f t="shared" si="14"/>
        <v>44004</v>
      </c>
      <c r="T83" s="59">
        <v>44041</v>
      </c>
    </row>
    <row r="84" spans="1:20" x14ac:dyDescent="0.3">
      <c r="A84" t="s">
        <v>178</v>
      </c>
      <c r="B84" s="42">
        <f t="shared" si="10"/>
        <v>924</v>
      </c>
      <c r="C84">
        <v>925</v>
      </c>
      <c r="D84">
        <v>31</v>
      </c>
      <c r="E84" s="52">
        <f t="shared" si="11"/>
        <v>39</v>
      </c>
      <c r="F84" s="58">
        <f t="shared" si="12"/>
        <v>44009</v>
      </c>
      <c r="G84" s="58">
        <f t="shared" si="9"/>
        <v>44048</v>
      </c>
      <c r="N84" t="s">
        <v>178</v>
      </c>
      <c r="O84">
        <v>840</v>
      </c>
      <c r="P84">
        <v>21</v>
      </c>
      <c r="Q84">
        <v>31</v>
      </c>
      <c r="R84" s="52">
        <f t="shared" si="13"/>
        <v>35</v>
      </c>
      <c r="S84" s="58">
        <f t="shared" si="14"/>
        <v>44013</v>
      </c>
      <c r="T84" s="59">
        <v>44048</v>
      </c>
    </row>
    <row r="85" spans="1:20" x14ac:dyDescent="0.3">
      <c r="A85" t="s">
        <v>179</v>
      </c>
      <c r="B85" s="42">
        <f t="shared" si="10"/>
        <v>880</v>
      </c>
      <c r="C85">
        <v>880</v>
      </c>
      <c r="D85">
        <v>32</v>
      </c>
      <c r="E85" s="52">
        <f t="shared" si="11"/>
        <v>37</v>
      </c>
      <c r="F85" s="58">
        <f t="shared" si="12"/>
        <v>44018</v>
      </c>
      <c r="G85" s="58">
        <f t="shared" si="9"/>
        <v>44055</v>
      </c>
      <c r="N85" t="s">
        <v>179</v>
      </c>
      <c r="O85">
        <v>800</v>
      </c>
      <c r="P85">
        <v>20</v>
      </c>
      <c r="Q85">
        <v>32</v>
      </c>
      <c r="R85" s="52">
        <f t="shared" si="13"/>
        <v>33</v>
      </c>
      <c r="S85" s="58">
        <f t="shared" si="14"/>
        <v>44022</v>
      </c>
      <c r="T85" s="59">
        <v>44055</v>
      </c>
    </row>
    <row r="86" spans="1:20" x14ac:dyDescent="0.3">
      <c r="A86" t="s">
        <v>180</v>
      </c>
      <c r="B86" s="42">
        <f t="shared" si="10"/>
        <v>930</v>
      </c>
      <c r="C86">
        <v>930</v>
      </c>
      <c r="D86">
        <v>33</v>
      </c>
      <c r="E86" s="52">
        <f t="shared" si="11"/>
        <v>39</v>
      </c>
      <c r="F86" s="58">
        <f t="shared" si="12"/>
        <v>44023</v>
      </c>
      <c r="G86" s="58">
        <f t="shared" si="9"/>
        <v>44062</v>
      </c>
      <c r="N86" t="s">
        <v>180</v>
      </c>
      <c r="O86">
        <v>845</v>
      </c>
      <c r="P86">
        <v>21.125</v>
      </c>
      <c r="Q86">
        <v>33</v>
      </c>
      <c r="R86" s="52">
        <f t="shared" si="13"/>
        <v>35</v>
      </c>
      <c r="S86" s="58">
        <f t="shared" si="14"/>
        <v>44027</v>
      </c>
      <c r="T86" s="59">
        <v>44062</v>
      </c>
    </row>
    <row r="87" spans="1:20" x14ac:dyDescent="0.3">
      <c r="A87" t="s">
        <v>181</v>
      </c>
      <c r="B87" s="42">
        <f t="shared" si="10"/>
        <v>930</v>
      </c>
      <c r="C87">
        <v>930</v>
      </c>
      <c r="D87">
        <v>34</v>
      </c>
      <c r="E87" s="52">
        <f t="shared" si="11"/>
        <v>39</v>
      </c>
      <c r="F87" s="58">
        <f t="shared" si="12"/>
        <v>44030</v>
      </c>
      <c r="G87" s="58">
        <f t="shared" si="9"/>
        <v>44069</v>
      </c>
      <c r="N87" t="s">
        <v>181</v>
      </c>
      <c r="O87">
        <v>845</v>
      </c>
      <c r="P87">
        <v>21.125</v>
      </c>
      <c r="Q87">
        <v>34</v>
      </c>
      <c r="R87" s="52">
        <f t="shared" si="13"/>
        <v>35</v>
      </c>
      <c r="S87" s="58">
        <f t="shared" si="14"/>
        <v>44034</v>
      </c>
      <c r="T87" s="59">
        <v>44069</v>
      </c>
    </row>
    <row r="88" spans="1:20" x14ac:dyDescent="0.3">
      <c r="A88" t="s">
        <v>182</v>
      </c>
      <c r="B88" s="42">
        <f t="shared" si="10"/>
        <v>913</v>
      </c>
      <c r="C88">
        <v>915</v>
      </c>
      <c r="D88">
        <v>35</v>
      </c>
      <c r="E88" s="52">
        <f t="shared" si="11"/>
        <v>38</v>
      </c>
      <c r="F88" s="58">
        <f t="shared" si="12"/>
        <v>44038</v>
      </c>
      <c r="G88" s="58">
        <f t="shared" si="9"/>
        <v>44076</v>
      </c>
      <c r="N88" t="s">
        <v>182</v>
      </c>
      <c r="O88">
        <v>830</v>
      </c>
      <c r="P88">
        <v>20.75</v>
      </c>
      <c r="Q88">
        <v>35</v>
      </c>
      <c r="R88" s="52">
        <f t="shared" si="13"/>
        <v>35</v>
      </c>
      <c r="S88" s="58">
        <f t="shared" si="14"/>
        <v>44041</v>
      </c>
      <c r="T88" s="59">
        <v>44076</v>
      </c>
    </row>
    <row r="89" spans="1:20" x14ac:dyDescent="0.3">
      <c r="A89" t="s">
        <v>183</v>
      </c>
      <c r="B89" s="42">
        <f t="shared" si="10"/>
        <v>941</v>
      </c>
      <c r="C89">
        <v>940</v>
      </c>
      <c r="D89">
        <v>36</v>
      </c>
      <c r="E89" s="52">
        <f t="shared" si="11"/>
        <v>39</v>
      </c>
      <c r="F89" s="58">
        <f t="shared" si="12"/>
        <v>44044</v>
      </c>
      <c r="G89" s="58">
        <f t="shared" si="9"/>
        <v>44083</v>
      </c>
      <c r="N89" t="s">
        <v>183</v>
      </c>
      <c r="O89">
        <v>855</v>
      </c>
      <c r="P89">
        <v>21.375</v>
      </c>
      <c r="Q89">
        <v>36</v>
      </c>
      <c r="R89" s="52">
        <f t="shared" si="13"/>
        <v>36</v>
      </c>
      <c r="S89" s="58">
        <f t="shared" si="14"/>
        <v>44047</v>
      </c>
      <c r="T89" s="59">
        <v>44083</v>
      </c>
    </row>
    <row r="90" spans="1:20" x14ac:dyDescent="0.3">
      <c r="A90" t="s">
        <v>184</v>
      </c>
      <c r="B90" s="42">
        <f t="shared" si="10"/>
        <v>897</v>
      </c>
      <c r="C90">
        <v>895</v>
      </c>
      <c r="D90">
        <v>37</v>
      </c>
      <c r="E90" s="52">
        <f t="shared" si="11"/>
        <v>37</v>
      </c>
      <c r="F90" s="58">
        <f t="shared" si="12"/>
        <v>44053</v>
      </c>
      <c r="G90" s="58">
        <f t="shared" si="9"/>
        <v>44090</v>
      </c>
      <c r="N90" t="s">
        <v>184</v>
      </c>
      <c r="O90">
        <v>815</v>
      </c>
      <c r="P90">
        <v>20.375</v>
      </c>
      <c r="Q90">
        <v>37</v>
      </c>
      <c r="R90" s="52">
        <f t="shared" si="13"/>
        <v>34</v>
      </c>
      <c r="S90" s="58">
        <f t="shared" si="14"/>
        <v>44056</v>
      </c>
      <c r="T90" s="59">
        <v>44090</v>
      </c>
    </row>
    <row r="91" spans="1:20" x14ac:dyDescent="0.3">
      <c r="A91" t="s">
        <v>185</v>
      </c>
      <c r="B91" s="42">
        <f t="shared" si="10"/>
        <v>908</v>
      </c>
      <c r="C91">
        <v>910</v>
      </c>
      <c r="D91">
        <v>38</v>
      </c>
      <c r="E91" s="52">
        <f t="shared" si="11"/>
        <v>38</v>
      </c>
      <c r="F91" s="58">
        <f t="shared" si="12"/>
        <v>44059</v>
      </c>
      <c r="G91" s="58">
        <f t="shared" si="9"/>
        <v>44097</v>
      </c>
      <c r="N91" t="s">
        <v>185</v>
      </c>
      <c r="O91">
        <v>825</v>
      </c>
      <c r="P91">
        <v>20.625</v>
      </c>
      <c r="Q91">
        <v>38</v>
      </c>
      <c r="R91" s="52">
        <f t="shared" si="13"/>
        <v>34</v>
      </c>
      <c r="S91" s="58">
        <f t="shared" si="14"/>
        <v>44063</v>
      </c>
      <c r="T91" s="59">
        <v>44097</v>
      </c>
    </row>
    <row r="92" spans="1:20" x14ac:dyDescent="0.3">
      <c r="A92" t="s">
        <v>186</v>
      </c>
      <c r="B92" s="42">
        <f t="shared" si="10"/>
        <v>908</v>
      </c>
      <c r="C92">
        <v>910</v>
      </c>
      <c r="D92">
        <v>39</v>
      </c>
      <c r="E92" s="52">
        <f t="shared" si="11"/>
        <v>38</v>
      </c>
      <c r="F92" s="58">
        <f t="shared" si="12"/>
        <v>44066</v>
      </c>
      <c r="G92" s="58">
        <f t="shared" si="9"/>
        <v>44104</v>
      </c>
      <c r="N92" t="s">
        <v>186</v>
      </c>
      <c r="O92">
        <v>825</v>
      </c>
      <c r="P92">
        <v>20.625</v>
      </c>
      <c r="Q92">
        <v>39</v>
      </c>
      <c r="R92" s="52">
        <f t="shared" si="13"/>
        <v>34</v>
      </c>
      <c r="S92" s="58">
        <f t="shared" si="14"/>
        <v>44070</v>
      </c>
      <c r="T92" s="59">
        <v>44104</v>
      </c>
    </row>
    <row r="93" spans="1:20" x14ac:dyDescent="0.3">
      <c r="A93" t="s">
        <v>187</v>
      </c>
      <c r="B93" s="42">
        <f t="shared" si="10"/>
        <v>968</v>
      </c>
      <c r="C93">
        <v>970</v>
      </c>
      <c r="D93">
        <v>40</v>
      </c>
      <c r="E93" s="52">
        <f t="shared" si="11"/>
        <v>40</v>
      </c>
      <c r="F93" s="58">
        <f t="shared" si="12"/>
        <v>44071</v>
      </c>
      <c r="G93" s="58">
        <f t="shared" si="9"/>
        <v>44111</v>
      </c>
      <c r="N93" t="s">
        <v>187</v>
      </c>
      <c r="O93">
        <v>880</v>
      </c>
      <c r="P93">
        <v>22</v>
      </c>
      <c r="Q93">
        <v>40</v>
      </c>
      <c r="R93" s="52">
        <f t="shared" si="13"/>
        <v>37</v>
      </c>
      <c r="S93" s="58">
        <f t="shared" si="14"/>
        <v>44074</v>
      </c>
      <c r="T93" s="59">
        <v>44111</v>
      </c>
    </row>
    <row r="94" spans="1:20" x14ac:dyDescent="0.3">
      <c r="A94" t="s">
        <v>188</v>
      </c>
      <c r="B94" s="42">
        <f t="shared" si="10"/>
        <v>979</v>
      </c>
      <c r="C94">
        <v>980</v>
      </c>
      <c r="D94">
        <v>41</v>
      </c>
      <c r="E94" s="52">
        <f t="shared" si="11"/>
        <v>41</v>
      </c>
      <c r="F94" s="58">
        <f t="shared" si="12"/>
        <v>44077</v>
      </c>
      <c r="G94" s="58">
        <f t="shared" si="9"/>
        <v>44118</v>
      </c>
      <c r="N94" t="s">
        <v>188</v>
      </c>
      <c r="O94">
        <v>890</v>
      </c>
      <c r="P94">
        <v>22.25</v>
      </c>
      <c r="Q94">
        <v>41</v>
      </c>
      <c r="R94" s="52">
        <f t="shared" si="13"/>
        <v>37</v>
      </c>
      <c r="S94" s="58">
        <f t="shared" si="14"/>
        <v>44081</v>
      </c>
      <c r="T94" s="59">
        <v>44118</v>
      </c>
    </row>
    <row r="95" spans="1:20" x14ac:dyDescent="0.3">
      <c r="A95" t="s">
        <v>189</v>
      </c>
      <c r="B95" s="42">
        <f t="shared" si="10"/>
        <v>913</v>
      </c>
      <c r="C95">
        <v>915</v>
      </c>
      <c r="D95">
        <v>42</v>
      </c>
      <c r="E95" s="52">
        <f t="shared" si="11"/>
        <v>38</v>
      </c>
      <c r="F95" s="58">
        <f t="shared" si="12"/>
        <v>44087</v>
      </c>
      <c r="G95" s="58">
        <f t="shared" si="9"/>
        <v>44125</v>
      </c>
      <c r="N95" t="s">
        <v>189</v>
      </c>
      <c r="O95">
        <v>830</v>
      </c>
      <c r="P95">
        <v>20.75</v>
      </c>
      <c r="Q95">
        <v>42</v>
      </c>
      <c r="R95" s="52">
        <f t="shared" si="13"/>
        <v>35</v>
      </c>
      <c r="S95" s="58">
        <f t="shared" si="14"/>
        <v>44090</v>
      </c>
      <c r="T95" s="59">
        <v>44125</v>
      </c>
    </row>
    <row r="96" spans="1:20" x14ac:dyDescent="0.3">
      <c r="A96" t="s">
        <v>190</v>
      </c>
      <c r="B96" s="42">
        <f t="shared" si="10"/>
        <v>952</v>
      </c>
      <c r="C96">
        <v>950</v>
      </c>
      <c r="D96">
        <v>43</v>
      </c>
      <c r="E96" s="52">
        <f t="shared" si="11"/>
        <v>40</v>
      </c>
      <c r="F96" s="58">
        <f t="shared" si="12"/>
        <v>44092</v>
      </c>
      <c r="G96" s="58">
        <f t="shared" si="9"/>
        <v>44132</v>
      </c>
      <c r="N96" t="s">
        <v>190</v>
      </c>
      <c r="O96">
        <v>865</v>
      </c>
      <c r="P96">
        <v>21.625</v>
      </c>
      <c r="Q96">
        <v>43</v>
      </c>
      <c r="R96" s="52">
        <f t="shared" si="13"/>
        <v>36</v>
      </c>
      <c r="S96" s="58">
        <f t="shared" si="14"/>
        <v>44096</v>
      </c>
      <c r="T96" s="59">
        <v>44132</v>
      </c>
    </row>
    <row r="97" spans="1:54" x14ac:dyDescent="0.3">
      <c r="A97" t="s">
        <v>191</v>
      </c>
      <c r="B97" s="42">
        <f t="shared" si="10"/>
        <v>1001</v>
      </c>
      <c r="C97">
        <v>1000</v>
      </c>
      <c r="D97">
        <v>44</v>
      </c>
      <c r="E97" s="52">
        <f t="shared" si="11"/>
        <v>42</v>
      </c>
      <c r="F97" s="58">
        <f t="shared" si="12"/>
        <v>44097</v>
      </c>
      <c r="G97" s="58">
        <f t="shared" si="9"/>
        <v>44139</v>
      </c>
      <c r="N97" t="s">
        <v>191</v>
      </c>
      <c r="O97">
        <v>910</v>
      </c>
      <c r="P97">
        <v>22.75</v>
      </c>
      <c r="Q97">
        <v>44</v>
      </c>
      <c r="R97" s="52">
        <f t="shared" si="13"/>
        <v>38</v>
      </c>
      <c r="S97" s="58">
        <f t="shared" si="14"/>
        <v>44101</v>
      </c>
      <c r="T97" s="59">
        <v>44139</v>
      </c>
    </row>
    <row r="98" spans="1:54" x14ac:dyDescent="0.3">
      <c r="A98" t="s">
        <v>192</v>
      </c>
      <c r="B98" s="42">
        <f t="shared" si="10"/>
        <v>1001</v>
      </c>
      <c r="C98">
        <v>1000</v>
      </c>
      <c r="D98">
        <v>45</v>
      </c>
      <c r="E98" s="52">
        <f t="shared" si="11"/>
        <v>42</v>
      </c>
      <c r="F98" s="58">
        <f t="shared" si="12"/>
        <v>44104</v>
      </c>
      <c r="G98" s="58">
        <f t="shared" si="9"/>
        <v>44146</v>
      </c>
      <c r="N98" t="s">
        <v>192</v>
      </c>
      <c r="O98">
        <v>910</v>
      </c>
      <c r="P98">
        <v>22.75</v>
      </c>
      <c r="Q98">
        <v>45</v>
      </c>
      <c r="R98" s="52">
        <f t="shared" si="13"/>
        <v>38</v>
      </c>
      <c r="S98" s="58">
        <f t="shared" si="14"/>
        <v>44108</v>
      </c>
      <c r="T98" s="59">
        <v>44146</v>
      </c>
    </row>
    <row r="99" spans="1:54" x14ac:dyDescent="0.3">
      <c r="A99" t="s">
        <v>193</v>
      </c>
      <c r="B99" s="42">
        <f t="shared" si="10"/>
        <v>985</v>
      </c>
      <c r="C99">
        <v>985</v>
      </c>
      <c r="D99">
        <v>46</v>
      </c>
      <c r="E99" s="52">
        <f t="shared" si="11"/>
        <v>41</v>
      </c>
      <c r="F99" s="58">
        <f t="shared" si="12"/>
        <v>44112</v>
      </c>
      <c r="G99" s="58">
        <f t="shared" si="9"/>
        <v>44153</v>
      </c>
      <c r="N99" t="s">
        <v>193</v>
      </c>
      <c r="O99">
        <v>895</v>
      </c>
      <c r="P99">
        <v>22.375</v>
      </c>
      <c r="Q99">
        <v>46</v>
      </c>
      <c r="R99" s="52">
        <f t="shared" si="13"/>
        <v>37</v>
      </c>
      <c r="S99" s="58">
        <f t="shared" si="14"/>
        <v>44116</v>
      </c>
      <c r="T99" s="59">
        <v>44153</v>
      </c>
    </row>
    <row r="100" spans="1:54" x14ac:dyDescent="0.3">
      <c r="A100" t="s">
        <v>194</v>
      </c>
      <c r="B100" s="42">
        <f t="shared" si="10"/>
        <v>1007</v>
      </c>
      <c r="C100">
        <v>1005</v>
      </c>
      <c r="D100">
        <v>47</v>
      </c>
      <c r="E100" s="52">
        <f t="shared" si="11"/>
        <v>42</v>
      </c>
      <c r="F100" s="58">
        <f t="shared" si="12"/>
        <v>44118</v>
      </c>
      <c r="G100" s="58">
        <f t="shared" si="9"/>
        <v>44160</v>
      </c>
      <c r="N100" t="s">
        <v>194</v>
      </c>
      <c r="O100">
        <v>915</v>
      </c>
      <c r="P100">
        <v>22.875</v>
      </c>
      <c r="Q100">
        <v>47</v>
      </c>
      <c r="R100" s="52">
        <f t="shared" si="13"/>
        <v>38</v>
      </c>
      <c r="S100" s="58">
        <f t="shared" si="14"/>
        <v>44122</v>
      </c>
      <c r="T100" s="59">
        <v>44160</v>
      </c>
    </row>
    <row r="101" spans="1:54" x14ac:dyDescent="0.3">
      <c r="A101" t="s">
        <v>195</v>
      </c>
      <c r="B101" s="42">
        <f t="shared" si="10"/>
        <v>776</v>
      </c>
      <c r="C101">
        <v>775</v>
      </c>
      <c r="D101">
        <v>48</v>
      </c>
      <c r="E101" s="52">
        <f t="shared" si="11"/>
        <v>32</v>
      </c>
      <c r="F101" s="58">
        <f t="shared" si="12"/>
        <v>44135</v>
      </c>
      <c r="G101" s="58">
        <f t="shared" si="9"/>
        <v>44167</v>
      </c>
      <c r="N101" t="s">
        <v>195</v>
      </c>
      <c r="O101">
        <v>705</v>
      </c>
      <c r="P101">
        <v>17.625</v>
      </c>
      <c r="Q101">
        <v>48</v>
      </c>
      <c r="R101" s="52">
        <f t="shared" si="13"/>
        <v>29</v>
      </c>
      <c r="S101" s="58">
        <f t="shared" si="14"/>
        <v>44138</v>
      </c>
      <c r="T101" s="59">
        <v>44167</v>
      </c>
    </row>
    <row r="102" spans="1:54" x14ac:dyDescent="0.3">
      <c r="A102" t="s">
        <v>196</v>
      </c>
      <c r="B102" s="42">
        <f t="shared" si="10"/>
        <v>1161</v>
      </c>
      <c r="C102">
        <v>1160</v>
      </c>
      <c r="D102">
        <v>49</v>
      </c>
      <c r="E102" s="52">
        <f t="shared" si="11"/>
        <v>48</v>
      </c>
      <c r="F102" s="58">
        <f t="shared" si="12"/>
        <v>44126</v>
      </c>
      <c r="G102" s="58">
        <f t="shared" si="9"/>
        <v>44174</v>
      </c>
      <c r="N102" t="s">
        <v>196</v>
      </c>
      <c r="O102">
        <v>1055</v>
      </c>
      <c r="P102">
        <v>26.375</v>
      </c>
      <c r="Q102">
        <v>49</v>
      </c>
      <c r="R102" s="52">
        <f t="shared" si="13"/>
        <v>44</v>
      </c>
      <c r="S102" s="58">
        <f t="shared" si="14"/>
        <v>44130</v>
      </c>
      <c r="T102" s="59">
        <v>44174</v>
      </c>
    </row>
    <row r="103" spans="1:54" x14ac:dyDescent="0.3">
      <c r="A103" t="s">
        <v>197</v>
      </c>
      <c r="B103" s="42">
        <f t="shared" si="10"/>
        <v>1023</v>
      </c>
      <c r="C103">
        <v>1025</v>
      </c>
      <c r="D103">
        <v>50</v>
      </c>
      <c r="E103" s="52">
        <f t="shared" si="11"/>
        <v>43</v>
      </c>
      <c r="F103" s="58">
        <f t="shared" si="12"/>
        <v>44138</v>
      </c>
      <c r="G103" s="58">
        <f t="shared" si="9"/>
        <v>44181</v>
      </c>
      <c r="N103" t="s">
        <v>197</v>
      </c>
      <c r="O103">
        <v>930</v>
      </c>
      <c r="P103">
        <v>23.25</v>
      </c>
      <c r="Q103">
        <v>50</v>
      </c>
      <c r="R103" s="52">
        <f t="shared" si="13"/>
        <v>39</v>
      </c>
      <c r="S103" s="58">
        <f t="shared" si="14"/>
        <v>44142</v>
      </c>
      <c r="T103" s="59">
        <v>44181</v>
      </c>
    </row>
    <row r="104" spans="1:54" x14ac:dyDescent="0.3">
      <c r="A104" t="s">
        <v>198</v>
      </c>
      <c r="B104" s="42">
        <f t="shared" si="10"/>
        <v>968</v>
      </c>
      <c r="C104">
        <v>970</v>
      </c>
      <c r="D104">
        <v>51</v>
      </c>
      <c r="E104" s="52">
        <f t="shared" si="11"/>
        <v>40</v>
      </c>
      <c r="F104" s="58">
        <f t="shared" si="12"/>
        <v>44148</v>
      </c>
      <c r="G104" s="58">
        <f t="shared" si="9"/>
        <v>44188</v>
      </c>
      <c r="N104" t="s">
        <v>198</v>
      </c>
      <c r="O104">
        <v>880</v>
      </c>
      <c r="P104">
        <v>22</v>
      </c>
      <c r="Q104">
        <v>51</v>
      </c>
      <c r="R104" s="52">
        <f t="shared" si="13"/>
        <v>37</v>
      </c>
      <c r="S104" s="58">
        <f t="shared" si="14"/>
        <v>44151</v>
      </c>
      <c r="T104" s="59">
        <v>44188</v>
      </c>
    </row>
    <row r="105" spans="1:54" x14ac:dyDescent="0.3">
      <c r="A105" t="s">
        <v>199</v>
      </c>
      <c r="B105" s="42">
        <f t="shared" si="10"/>
        <v>1034</v>
      </c>
      <c r="C105">
        <v>1035</v>
      </c>
      <c r="D105">
        <v>52</v>
      </c>
      <c r="E105" s="52">
        <f t="shared" si="11"/>
        <v>43</v>
      </c>
      <c r="F105" s="58">
        <f t="shared" si="12"/>
        <v>44152</v>
      </c>
      <c r="G105" s="58">
        <f t="shared" ref="G105" si="15">$G$2+D105*7</f>
        <v>44195</v>
      </c>
      <c r="N105" t="s">
        <v>199</v>
      </c>
      <c r="O105">
        <v>940</v>
      </c>
      <c r="P105">
        <v>23.5</v>
      </c>
      <c r="Q105">
        <v>52</v>
      </c>
      <c r="R105" s="52">
        <f t="shared" si="13"/>
        <v>39</v>
      </c>
      <c r="S105" s="58">
        <f t="shared" si="14"/>
        <v>44156</v>
      </c>
      <c r="T105" s="59">
        <v>44195</v>
      </c>
    </row>
    <row r="110" spans="1:54" x14ac:dyDescent="0.3">
      <c r="C110">
        <v>456</v>
      </c>
      <c r="D110">
        <v>634</v>
      </c>
      <c r="E110">
        <v>754</v>
      </c>
      <c r="F110">
        <v>960</v>
      </c>
      <c r="G110">
        <v>620</v>
      </c>
      <c r="H110">
        <v>678</v>
      </c>
      <c r="I110">
        <v>606</v>
      </c>
      <c r="J110">
        <v>754</v>
      </c>
      <c r="K110">
        <v>696</v>
      </c>
      <c r="L110">
        <v>518</v>
      </c>
      <c r="M110">
        <v>768</v>
      </c>
      <c r="N110">
        <v>748</v>
      </c>
      <c r="O110">
        <v>632</v>
      </c>
      <c r="P110">
        <v>870</v>
      </c>
      <c r="Q110">
        <v>738</v>
      </c>
      <c r="R110">
        <v>612</v>
      </c>
      <c r="S110">
        <v>848</v>
      </c>
      <c r="T110" s="40">
        <v>202</v>
      </c>
      <c r="U110">
        <v>718</v>
      </c>
      <c r="V110">
        <v>572</v>
      </c>
      <c r="W110">
        <v>768</v>
      </c>
      <c r="X110">
        <v>968</v>
      </c>
      <c r="Y110">
        <v>440</v>
      </c>
      <c r="Z110">
        <v>536</v>
      </c>
      <c r="AA110">
        <v>882</v>
      </c>
      <c r="AB110">
        <v>860</v>
      </c>
      <c r="AC110">
        <v>748</v>
      </c>
      <c r="AD110">
        <v>544</v>
      </c>
      <c r="AE110">
        <v>814</v>
      </c>
      <c r="AF110">
        <v>768</v>
      </c>
      <c r="AG110">
        <v>892</v>
      </c>
      <c r="AH110">
        <v>578</v>
      </c>
      <c r="AI110">
        <v>640</v>
      </c>
      <c r="AJ110">
        <v>726</v>
      </c>
      <c r="AK110">
        <v>844</v>
      </c>
      <c r="AL110">
        <v>668</v>
      </c>
      <c r="AM110">
        <v>688</v>
      </c>
      <c r="AN110">
        <v>664</v>
      </c>
      <c r="AO110">
        <v>616</v>
      </c>
      <c r="AP110">
        <v>872</v>
      </c>
      <c r="AQ110">
        <v>266</v>
      </c>
      <c r="AR110">
        <v>610</v>
      </c>
      <c r="AS110">
        <v>662</v>
      </c>
      <c r="AT110">
        <v>752</v>
      </c>
      <c r="AU110">
        <v>876</v>
      </c>
      <c r="AV110">
        <v>696</v>
      </c>
      <c r="AW110">
        <v>712</v>
      </c>
      <c r="AX110">
        <v>862</v>
      </c>
      <c r="AY110">
        <v>842</v>
      </c>
      <c r="AZ110">
        <v>712</v>
      </c>
      <c r="BA110">
        <v>820</v>
      </c>
      <c r="BB110">
        <v>694</v>
      </c>
    </row>
    <row r="111" spans="1:54" x14ac:dyDescent="0.3">
      <c r="C111">
        <v>750</v>
      </c>
      <c r="D111">
        <v>760</v>
      </c>
      <c r="E111">
        <v>790</v>
      </c>
      <c r="F111">
        <v>800</v>
      </c>
      <c r="G111">
        <v>845</v>
      </c>
      <c r="H111">
        <v>855</v>
      </c>
      <c r="I111">
        <v>880</v>
      </c>
      <c r="J111">
        <v>885</v>
      </c>
      <c r="K111">
        <v>890</v>
      </c>
      <c r="L111">
        <v>880</v>
      </c>
      <c r="M111">
        <v>885</v>
      </c>
      <c r="N111">
        <v>915</v>
      </c>
      <c r="O111">
        <v>910</v>
      </c>
      <c r="P111">
        <v>940</v>
      </c>
      <c r="Q111">
        <v>915</v>
      </c>
      <c r="R111">
        <v>895</v>
      </c>
      <c r="S111">
        <v>710</v>
      </c>
      <c r="T111" s="40">
        <v>690</v>
      </c>
      <c r="U111">
        <v>1035</v>
      </c>
      <c r="V111">
        <v>910</v>
      </c>
      <c r="W111">
        <v>860</v>
      </c>
      <c r="X111">
        <v>920</v>
      </c>
      <c r="Y111">
        <v>895</v>
      </c>
      <c r="Z111">
        <v>940</v>
      </c>
      <c r="AA111">
        <v>935</v>
      </c>
      <c r="AB111">
        <v>940</v>
      </c>
      <c r="AC111">
        <v>1000</v>
      </c>
      <c r="AD111">
        <v>995</v>
      </c>
      <c r="AE111">
        <v>970</v>
      </c>
      <c r="AF111">
        <v>970</v>
      </c>
      <c r="AG111">
        <v>925</v>
      </c>
      <c r="AH111">
        <v>880</v>
      </c>
      <c r="AI111">
        <v>930</v>
      </c>
      <c r="AJ111">
        <v>930</v>
      </c>
      <c r="AK111">
        <v>915</v>
      </c>
      <c r="AL111">
        <v>940</v>
      </c>
      <c r="AM111">
        <v>895</v>
      </c>
      <c r="AN111">
        <v>910</v>
      </c>
      <c r="AO111">
        <v>910</v>
      </c>
      <c r="AP111">
        <v>970</v>
      </c>
      <c r="AQ111">
        <v>980</v>
      </c>
      <c r="AR111">
        <v>915</v>
      </c>
      <c r="AS111">
        <v>950</v>
      </c>
      <c r="AT111">
        <v>1000</v>
      </c>
      <c r="AU111">
        <v>1000</v>
      </c>
      <c r="AV111">
        <v>985</v>
      </c>
      <c r="AW111">
        <v>1005</v>
      </c>
      <c r="AX111">
        <v>775</v>
      </c>
      <c r="AY111">
        <v>1160</v>
      </c>
      <c r="AZ111">
        <v>1025</v>
      </c>
      <c r="BA111">
        <v>970</v>
      </c>
      <c r="BB111">
        <v>1035</v>
      </c>
    </row>
  </sheetData>
  <autoFilter ref="A1:E53" xr:uid="{00000000-0009-0000-0000-00001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="130" zoomScaleNormal="130" workbookViewId="0">
      <selection activeCell="F24" sqref="F24"/>
    </sheetView>
  </sheetViews>
  <sheetFormatPr defaultRowHeight="14.4" x14ac:dyDescent="0.3"/>
  <sheetData>
    <row r="1" spans="1:10" x14ac:dyDescent="0.3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zoomScale="90" zoomScaleNormal="90" workbookViewId="0">
      <selection activeCell="L19" sqref="L19"/>
    </sheetView>
  </sheetViews>
  <sheetFormatPr defaultRowHeight="14.4" x14ac:dyDescent="0.3"/>
  <cols>
    <col min="10" max="10" width="35.44140625" customWidth="1"/>
    <col min="12" max="12" width="17" customWidth="1"/>
    <col min="13" max="13" width="9.5546875" customWidth="1"/>
    <col min="14" max="14" width="37.44140625" customWidth="1"/>
  </cols>
  <sheetData>
    <row r="1" spans="1:14" x14ac:dyDescent="0.3">
      <c r="A1" s="67" t="s">
        <v>63</v>
      </c>
      <c r="B1" s="67"/>
      <c r="C1" s="67"/>
      <c r="D1" s="67"/>
      <c r="E1" s="67"/>
      <c r="F1" s="67"/>
    </row>
    <row r="2" spans="1:14" ht="15" thickBot="1" x14ac:dyDescent="0.35"/>
    <row r="3" spans="1:14" ht="15" thickBot="1" x14ac:dyDescent="0.35">
      <c r="L3" s="29">
        <f>COUNT(InputData!C2:C105)</f>
        <v>104</v>
      </c>
      <c r="M3" s="30"/>
      <c r="N3" s="31" t="s">
        <v>64</v>
      </c>
    </row>
    <row r="4" spans="1:14" ht="15" thickBot="1" x14ac:dyDescent="0.35">
      <c r="N4" s="19"/>
    </row>
    <row r="5" spans="1:14" x14ac:dyDescent="0.3">
      <c r="L5" s="32">
        <f>CalcLOC!B5</f>
        <v>807.3</v>
      </c>
      <c r="M5" s="20" t="s">
        <v>9</v>
      </c>
      <c r="N5" s="21" t="s">
        <v>65</v>
      </c>
    </row>
    <row r="6" spans="1:14" ht="15" thickBot="1" x14ac:dyDescent="0.35">
      <c r="L6" s="33">
        <f>CalcLOC!B6</f>
        <v>231.06316818633758</v>
      </c>
      <c r="M6" s="24" t="s">
        <v>9</v>
      </c>
      <c r="N6" s="25" t="s">
        <v>66</v>
      </c>
    </row>
    <row r="7" spans="1:14" ht="15" thickBot="1" x14ac:dyDescent="0.35"/>
    <row r="8" spans="1:14" x14ac:dyDescent="0.3">
      <c r="L8" s="32">
        <f>CalcLOC!C31</f>
        <v>29.153846153846153</v>
      </c>
      <c r="M8" s="20" t="s">
        <v>202</v>
      </c>
      <c r="N8" s="21" t="s">
        <v>67</v>
      </c>
    </row>
    <row r="9" spans="1:14" ht="15" thickBot="1" x14ac:dyDescent="0.35">
      <c r="L9" s="33">
        <f>CalcLOC!C30</f>
        <v>35.075863218952108</v>
      </c>
      <c r="M9" s="24" t="s">
        <v>202</v>
      </c>
      <c r="N9" s="25" t="s">
        <v>68</v>
      </c>
    </row>
    <row r="10" spans="1:14" ht="15" thickBot="1" x14ac:dyDescent="0.35"/>
    <row r="11" spans="1:14" x14ac:dyDescent="0.3">
      <c r="L11" s="26"/>
      <c r="M11" s="20" t="s">
        <v>201</v>
      </c>
      <c r="N11" s="21" t="s">
        <v>69</v>
      </c>
    </row>
    <row r="12" spans="1:14" x14ac:dyDescent="0.3">
      <c r="L12" s="27">
        <f>CalcLOC!C29</f>
        <v>218.64322916666666</v>
      </c>
      <c r="M12" s="22" t="s">
        <v>201</v>
      </c>
      <c r="N12" s="23" t="s">
        <v>70</v>
      </c>
    </row>
    <row r="13" spans="1:14" ht="15" thickBot="1" x14ac:dyDescent="0.35">
      <c r="L13" s="28">
        <f>CalcLOC!C21</f>
        <v>922.41</v>
      </c>
      <c r="M13" s="24" t="s">
        <v>201</v>
      </c>
      <c r="N13" s="25" t="s">
        <v>71</v>
      </c>
    </row>
    <row r="14" spans="1:14" ht="15" thickBot="1" x14ac:dyDescent="0.35">
      <c r="A14" s="67" t="s">
        <v>61</v>
      </c>
      <c r="B14" s="67"/>
      <c r="C14" s="67"/>
      <c r="D14" s="67"/>
      <c r="E14" s="67"/>
      <c r="F14" s="67"/>
    </row>
    <row r="15" spans="1:14" ht="15" thickBot="1" x14ac:dyDescent="0.35">
      <c r="L15" s="29">
        <f>CalcLOC!B3*CalcLOC!B2</f>
        <v>1480</v>
      </c>
      <c r="M15" s="30" t="s">
        <v>201</v>
      </c>
      <c r="N15" s="31" t="s">
        <v>72</v>
      </c>
    </row>
    <row r="16" spans="1:14" ht="15" thickBot="1" x14ac:dyDescent="0.35"/>
    <row r="17" spans="12:14" x14ac:dyDescent="0.3">
      <c r="L17" s="26">
        <f>CalcLOC!B28</f>
        <v>7669.1</v>
      </c>
      <c r="M17" s="20" t="s">
        <v>9</v>
      </c>
      <c r="N17" s="21" t="s">
        <v>73</v>
      </c>
    </row>
    <row r="18" spans="12:14" x14ac:dyDescent="0.3">
      <c r="L18" s="27">
        <f>CalcLOC!B9</f>
        <v>32382.18</v>
      </c>
      <c r="M18" s="22" t="s">
        <v>9</v>
      </c>
      <c r="N18" s="23" t="s">
        <v>74</v>
      </c>
    </row>
    <row r="19" spans="12:14" ht="15" thickBot="1" x14ac:dyDescent="0.35">
      <c r="L19" s="33">
        <f>CalcLOC!J21</f>
        <v>23.7</v>
      </c>
      <c r="M19" s="24" t="s">
        <v>52</v>
      </c>
      <c r="N19" s="25" t="s">
        <v>75</v>
      </c>
    </row>
    <row r="20" spans="12:14" ht="15" thickBot="1" x14ac:dyDescent="0.35"/>
    <row r="21" spans="12:14" ht="15" thickBot="1" x14ac:dyDescent="0.35">
      <c r="L21" s="34">
        <f>CalcLOC!J24</f>
        <v>23.7</v>
      </c>
      <c r="M21" s="35" t="s">
        <v>52</v>
      </c>
      <c r="N21" s="31" t="s">
        <v>76</v>
      </c>
    </row>
    <row r="22" spans="12:14" ht="15" thickBot="1" x14ac:dyDescent="0.35"/>
    <row r="23" spans="12:14" ht="15" thickBot="1" x14ac:dyDescent="0.35">
      <c r="L23" s="56"/>
      <c r="M23" s="35"/>
      <c r="N23" s="31"/>
    </row>
  </sheetData>
  <mergeCells count="2">
    <mergeCell ref="A14:F1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zoomScale="90" zoomScaleNormal="90" workbookViewId="0">
      <selection activeCell="D37" sqref="D37"/>
    </sheetView>
  </sheetViews>
  <sheetFormatPr defaultRowHeight="14.4" x14ac:dyDescent="0.3"/>
  <sheetData>
    <row r="1" spans="1:10" x14ac:dyDescent="0.3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6"/>
  <sheetViews>
    <sheetView topLeftCell="A740" workbookViewId="0">
      <selection activeCell="C763" sqref="C763"/>
    </sheetView>
  </sheetViews>
  <sheetFormatPr defaultRowHeight="14.4" x14ac:dyDescent="0.3"/>
  <cols>
    <col min="1" max="1" width="12.109375" style="59" customWidth="1"/>
    <col min="4" max="4" width="9.109375" style="39"/>
    <col min="6" max="6" width="26.5546875" customWidth="1"/>
    <col min="8" max="8" width="13.109375" customWidth="1"/>
    <col min="10" max="10" width="6.44140625" customWidth="1"/>
    <col min="11" max="11" width="12.5546875" customWidth="1"/>
    <col min="16" max="16" width="11.109375" customWidth="1"/>
  </cols>
  <sheetData>
    <row r="1" spans="1:16" x14ac:dyDescent="0.3">
      <c r="A1" s="60" t="s">
        <v>53</v>
      </c>
      <c r="B1" s="5" t="s">
        <v>2</v>
      </c>
      <c r="C1" s="5" t="s">
        <v>3</v>
      </c>
      <c r="D1" s="45" t="s">
        <v>4</v>
      </c>
      <c r="F1" s="5" t="s">
        <v>15</v>
      </c>
      <c r="G1" s="2">
        <f>MIN(InputData!B2:B53)</f>
        <v>43812</v>
      </c>
      <c r="I1" s="5" t="s">
        <v>51</v>
      </c>
      <c r="J1" s="5" t="s">
        <v>39</v>
      </c>
      <c r="K1" s="5" t="s">
        <v>40</v>
      </c>
    </row>
    <row r="2" spans="1:16" x14ac:dyDescent="0.3">
      <c r="A2" s="61">
        <f>A3-1</f>
        <v>43811</v>
      </c>
      <c r="B2" s="15">
        <v>0</v>
      </c>
      <c r="C2" s="16">
        <f>InputData!H8</f>
        <v>0</v>
      </c>
      <c r="D2" s="46">
        <f>InputData!H8</f>
        <v>0</v>
      </c>
      <c r="F2" s="5" t="s">
        <v>16</v>
      </c>
      <c r="G2" s="2">
        <f>MAX(InputData!C3:C43890)</f>
        <v>44195</v>
      </c>
      <c r="I2" s="3">
        <f>CalcLOC!$B$5</f>
        <v>807.3</v>
      </c>
      <c r="J2" s="2">
        <f>InputData!D2</f>
        <v>456</v>
      </c>
      <c r="K2" s="2">
        <f>(I2-J2)^2</f>
        <v>123411.68999999997</v>
      </c>
    </row>
    <row r="3" spans="1:16" x14ac:dyDescent="0.3">
      <c r="A3" s="62">
        <f>MIN(InputData!B2:B53)</f>
        <v>43812</v>
      </c>
      <c r="B3" s="15">
        <f>B2</f>
        <v>0</v>
      </c>
      <c r="C3" s="15">
        <f>C2</f>
        <v>0</v>
      </c>
      <c r="D3" s="47">
        <f>D2</f>
        <v>0</v>
      </c>
      <c r="F3" s="6" t="s">
        <v>17</v>
      </c>
      <c r="G3" s="2">
        <f>InputData!H9</f>
        <v>0</v>
      </c>
      <c r="I3" s="3">
        <f>CalcLOC!$B$5</f>
        <v>807.3</v>
      </c>
      <c r="J3" s="2">
        <f>InputData!D3</f>
        <v>634</v>
      </c>
      <c r="K3" s="2">
        <f t="shared" ref="K3:K7" si="0">(I3-J3)^2</f>
        <v>30032.889999999985</v>
      </c>
    </row>
    <row r="4" spans="1:16" x14ac:dyDescent="0.3">
      <c r="A4" s="63">
        <f>A3</f>
        <v>43812</v>
      </c>
      <c r="B4" s="17">
        <f>SUMIF(InputData!$C$2:$C$105,CalcThroughput!A4,InputData!$D$2:$D$105)</f>
        <v>0</v>
      </c>
      <c r="C4" s="17">
        <f>SUMIF(InputData!$B$2:$B$105,CalcThroughput!A4,InputData!$D$2:$D$105)</f>
        <v>456</v>
      </c>
      <c r="D4" s="48">
        <f>C4-B4</f>
        <v>456</v>
      </c>
      <c r="I4" s="3">
        <f>CalcLOC!$B$5</f>
        <v>807.3</v>
      </c>
      <c r="J4" s="2">
        <f>InputData!D4</f>
        <v>754</v>
      </c>
      <c r="K4" s="2">
        <f t="shared" si="0"/>
        <v>2840.8899999999953</v>
      </c>
    </row>
    <row r="5" spans="1:16" x14ac:dyDescent="0.3">
      <c r="A5" s="64">
        <f>A4+1</f>
        <v>43813</v>
      </c>
      <c r="B5" s="18">
        <f>B4</f>
        <v>0</v>
      </c>
      <c r="C5" s="18">
        <f>C4</f>
        <v>456</v>
      </c>
      <c r="D5" s="49">
        <f>D4</f>
        <v>456</v>
      </c>
      <c r="F5" s="7" t="s">
        <v>18</v>
      </c>
      <c r="G5" s="7"/>
      <c r="I5" s="3">
        <f>CalcLOC!$B$5</f>
        <v>807.3</v>
      </c>
      <c r="J5" s="2">
        <f>InputData!D5</f>
        <v>960</v>
      </c>
      <c r="K5" s="2">
        <f t="shared" si="0"/>
        <v>23317.290000000015</v>
      </c>
    </row>
    <row r="6" spans="1:16" x14ac:dyDescent="0.3">
      <c r="A6" s="63">
        <f>A5</f>
        <v>43813</v>
      </c>
      <c r="B6" s="17">
        <f>SUMIF(InputData!$C$2:$C$105,"&lt;="&amp;CalcThroughput!A6,InputData!$D$2:$D$105)-$G$3</f>
        <v>0</v>
      </c>
      <c r="C6" s="17">
        <f>SUMIF(InputData!$B$2:$B$105,"&lt;="&amp;CalcThroughput!A6,InputData!$D$2:$D$105)-CalcThroughput!$G$3</f>
        <v>1963</v>
      </c>
      <c r="D6" s="48">
        <f>C6-B6</f>
        <v>1963</v>
      </c>
      <c r="F6" s="2">
        <f>MIN(InputData!B:B)-1</f>
        <v>43806</v>
      </c>
      <c r="G6" s="2">
        <v>0</v>
      </c>
      <c r="I6" s="3">
        <f>CalcLOC!$B$5</f>
        <v>807.3</v>
      </c>
      <c r="J6" s="2">
        <f>InputData!D6</f>
        <v>620</v>
      </c>
      <c r="K6" s="2">
        <f t="shared" si="0"/>
        <v>35081.289999999986</v>
      </c>
    </row>
    <row r="7" spans="1:16" x14ac:dyDescent="0.3">
      <c r="A7" s="64">
        <f>A6+1</f>
        <v>43814</v>
      </c>
      <c r="B7" s="18">
        <f>B6</f>
        <v>0</v>
      </c>
      <c r="C7" s="18">
        <f>C6</f>
        <v>1963</v>
      </c>
      <c r="D7" s="49">
        <f>D6</f>
        <v>1963</v>
      </c>
      <c r="F7" s="2">
        <f>MAX(InputData!C:C)</f>
        <v>44195</v>
      </c>
      <c r="G7" s="2">
        <f>(F7-F6)*InputData!H2*InputData!H3</f>
        <v>575720</v>
      </c>
      <c r="I7" s="3">
        <f>CalcLOC!$B$5</f>
        <v>807.3</v>
      </c>
      <c r="J7" s="2">
        <f>InputData!D7</f>
        <v>678</v>
      </c>
      <c r="K7" s="2">
        <f t="shared" si="0"/>
        <v>16718.489999999987</v>
      </c>
    </row>
    <row r="8" spans="1:16" x14ac:dyDescent="0.3">
      <c r="A8" s="63">
        <f>A7</f>
        <v>43814</v>
      </c>
      <c r="B8" s="17">
        <f>SUMIF(InputData!$C$2:$C$105,"&lt;="&amp;CalcThroughput!A8,InputData!$D$2:$D$105)-$G$3</f>
        <v>0</v>
      </c>
      <c r="C8" s="17">
        <f>SUMIF(InputData!$B$2:$B$105,"&lt;="&amp;CalcThroughput!A8,InputData!$D$2:$D$105)-CalcThroughput!$G$3</f>
        <v>1963</v>
      </c>
      <c r="D8" s="48">
        <f>C8-B8</f>
        <v>1963</v>
      </c>
      <c r="I8" s="3">
        <f>CalcLOC!$B$5</f>
        <v>807.3</v>
      </c>
      <c r="J8" s="2">
        <f>InputData!D8</f>
        <v>606</v>
      </c>
      <c r="K8" s="2">
        <f t="shared" ref="K8:K12" si="1">(I8-J8)^2</f>
        <v>40521.689999999981</v>
      </c>
    </row>
    <row r="9" spans="1:16" x14ac:dyDescent="0.3">
      <c r="A9" s="64">
        <f>A8+1</f>
        <v>43815</v>
      </c>
      <c r="B9" s="18">
        <f>B8</f>
        <v>0</v>
      </c>
      <c r="C9" s="18">
        <f>C8</f>
        <v>1963</v>
      </c>
      <c r="D9" s="49">
        <f>D8</f>
        <v>1963</v>
      </c>
      <c r="I9" s="3">
        <f>CalcLOC!$B$5</f>
        <v>807.3</v>
      </c>
      <c r="J9" s="2">
        <f>InputData!D9</f>
        <v>754</v>
      </c>
      <c r="K9" s="2">
        <f t="shared" si="1"/>
        <v>2840.8899999999953</v>
      </c>
    </row>
    <row r="10" spans="1:16" x14ac:dyDescent="0.3">
      <c r="A10" s="63">
        <f>A9</f>
        <v>43815</v>
      </c>
      <c r="B10" s="17">
        <f>SUMIF(InputData!$C$2:$C$105,"&lt;="&amp;CalcThroughput!A10,InputData!$D$2:$D$105)-$G$3</f>
        <v>0</v>
      </c>
      <c r="C10" s="17">
        <f>SUMIF(InputData!$B$2:$B$105,"&lt;="&amp;CalcThroughput!A10,InputData!$D$2:$D$105)-CalcThroughput!$G$3</f>
        <v>1963</v>
      </c>
      <c r="D10" s="48">
        <f>C10-B10</f>
        <v>1963</v>
      </c>
      <c r="I10" s="3">
        <f>CalcLOC!$B$5</f>
        <v>807.3</v>
      </c>
      <c r="J10" s="2">
        <f>InputData!D10</f>
        <v>696</v>
      </c>
      <c r="K10" s="2">
        <f t="shared" si="1"/>
        <v>12387.68999999999</v>
      </c>
      <c r="P10" s="41"/>
    </row>
    <row r="11" spans="1:16" x14ac:dyDescent="0.3">
      <c r="A11" s="64">
        <f>A10+1</f>
        <v>43816</v>
      </c>
      <c r="B11" s="18">
        <f>B10</f>
        <v>0</v>
      </c>
      <c r="C11" s="18">
        <f>C10</f>
        <v>1963</v>
      </c>
      <c r="D11" s="49">
        <f>D10</f>
        <v>1963</v>
      </c>
      <c r="I11" s="3">
        <f>CalcLOC!$B$5</f>
        <v>807.3</v>
      </c>
      <c r="J11" s="2">
        <f>InputData!D11</f>
        <v>518</v>
      </c>
      <c r="K11" s="2">
        <f t="shared" si="1"/>
        <v>83694.489999999976</v>
      </c>
    </row>
    <row r="12" spans="1:16" x14ac:dyDescent="0.3">
      <c r="A12" s="63">
        <f>A11</f>
        <v>43816</v>
      </c>
      <c r="B12" s="17">
        <f>SUMIF(InputData!$C$2:$C$105,"&lt;="&amp;CalcThroughput!A12,InputData!$D$2:$D$105)-$G$3</f>
        <v>0</v>
      </c>
      <c r="C12" s="17">
        <f>SUMIF(InputData!$B$2:$B$105,"&lt;="&amp;CalcThroughput!A12,InputData!$D$2:$D$105)-CalcThroughput!$G$3</f>
        <v>1963</v>
      </c>
      <c r="D12" s="48">
        <f>C12-B12</f>
        <v>1963</v>
      </c>
      <c r="I12" s="3">
        <f>CalcLOC!$B$5</f>
        <v>807.3</v>
      </c>
      <c r="J12" s="2">
        <f>InputData!D12</f>
        <v>768</v>
      </c>
      <c r="K12" s="2">
        <f t="shared" si="1"/>
        <v>1544.4899999999964</v>
      </c>
    </row>
    <row r="13" spans="1:16" x14ac:dyDescent="0.3">
      <c r="A13" s="64">
        <f>A12+1</f>
        <v>43817</v>
      </c>
      <c r="B13" s="18">
        <f>B12</f>
        <v>0</v>
      </c>
      <c r="C13" s="18">
        <f>C12</f>
        <v>1963</v>
      </c>
      <c r="D13" s="49">
        <f>D12</f>
        <v>1963</v>
      </c>
      <c r="I13" s="3">
        <f>CalcLOC!$B$5</f>
        <v>807.3</v>
      </c>
      <c r="J13" s="2">
        <f>InputData!D13</f>
        <v>748</v>
      </c>
      <c r="K13" s="2">
        <f t="shared" ref="K13:K21" si="2">(I13-J13)^2</f>
        <v>3516.4899999999948</v>
      </c>
    </row>
    <row r="14" spans="1:16" x14ac:dyDescent="0.3">
      <c r="A14" s="63">
        <f>A13</f>
        <v>43817</v>
      </c>
      <c r="B14" s="17">
        <f>SUMIF(InputData!$C$2:$C$105,"&lt;="&amp;CalcThroughput!A14,InputData!$D$2:$D$105)-$G$3</f>
        <v>0</v>
      </c>
      <c r="C14" s="17">
        <f>SUMIF(InputData!$B$2:$B$105,"&lt;="&amp;CalcThroughput!A14,InputData!$D$2:$D$105)-CalcThroughput!$G$3</f>
        <v>1963</v>
      </c>
      <c r="D14" s="48">
        <f>C14-B14</f>
        <v>1963</v>
      </c>
      <c r="I14" s="3">
        <f>CalcLOC!$B$5</f>
        <v>807.3</v>
      </c>
      <c r="J14" s="2">
        <f>InputData!D14</f>
        <v>632</v>
      </c>
      <c r="K14" s="2">
        <f t="shared" si="2"/>
        <v>30730.089999999986</v>
      </c>
    </row>
    <row r="15" spans="1:16" x14ac:dyDescent="0.3">
      <c r="A15" s="64">
        <f>A14+1</f>
        <v>43818</v>
      </c>
      <c r="B15" s="18">
        <f>B14</f>
        <v>0</v>
      </c>
      <c r="C15" s="18">
        <f>C14</f>
        <v>1963</v>
      </c>
      <c r="D15" s="49">
        <f>D14</f>
        <v>1963</v>
      </c>
      <c r="I15" s="3">
        <f>CalcLOC!$B$5</f>
        <v>807.3</v>
      </c>
      <c r="J15" s="2">
        <f>InputData!D15</f>
        <v>870</v>
      </c>
      <c r="K15" s="2">
        <f t="shared" si="2"/>
        <v>3931.2900000000059</v>
      </c>
    </row>
    <row r="16" spans="1:16" x14ac:dyDescent="0.3">
      <c r="A16" s="63">
        <f>A15</f>
        <v>43818</v>
      </c>
      <c r="B16" s="17">
        <f>SUMIF(InputData!$C$2:$C$105,"&lt;="&amp;CalcThroughput!A16,InputData!$D$2:$D$105)-$G$3</f>
        <v>0</v>
      </c>
      <c r="C16" s="17">
        <f>SUMIF(InputData!$B$2:$B$105,"&lt;="&amp;CalcThroughput!A16,InputData!$D$2:$D$105)-CalcThroughput!$G$3</f>
        <v>1963</v>
      </c>
      <c r="D16" s="48">
        <f>C16-B16</f>
        <v>1963</v>
      </c>
      <c r="F16" s="1"/>
      <c r="I16" s="3">
        <f>CalcLOC!$B$5</f>
        <v>807.3</v>
      </c>
      <c r="J16" s="2">
        <f>InputData!D16</f>
        <v>738</v>
      </c>
      <c r="K16" s="2">
        <f t="shared" si="2"/>
        <v>4802.4899999999934</v>
      </c>
    </row>
    <row r="17" spans="1:11" x14ac:dyDescent="0.3">
      <c r="A17" s="64">
        <f>A16+1</f>
        <v>43819</v>
      </c>
      <c r="B17" s="18">
        <f>B16</f>
        <v>0</v>
      </c>
      <c r="C17" s="18">
        <f>C16</f>
        <v>1963</v>
      </c>
      <c r="D17" s="49">
        <f>D16</f>
        <v>1963</v>
      </c>
      <c r="I17" s="3">
        <f>CalcLOC!$B$5</f>
        <v>807.3</v>
      </c>
      <c r="J17" s="2">
        <f>InputData!D17</f>
        <v>612</v>
      </c>
      <c r="K17" s="2">
        <f t="shared" si="2"/>
        <v>38142.089999999982</v>
      </c>
    </row>
    <row r="18" spans="1:11" x14ac:dyDescent="0.3">
      <c r="A18" s="63">
        <f>A17</f>
        <v>43819</v>
      </c>
      <c r="B18" s="17">
        <f>SUMIF(InputData!$C$2:$C$105,"&lt;="&amp;CalcThroughput!A18,InputData!$D$2:$D$105)-$G$3</f>
        <v>0</v>
      </c>
      <c r="C18" s="17">
        <f>SUMIF(InputData!$B$2:$B$105,"&lt;="&amp;CalcThroughput!A18,InputData!$D$2:$D$105)-CalcThroughput!$G$3</f>
        <v>4349</v>
      </c>
      <c r="D18" s="48">
        <f>C18-B18</f>
        <v>4349</v>
      </c>
      <c r="I18" s="3">
        <f>CalcLOC!$B$5</f>
        <v>807.3</v>
      </c>
      <c r="J18" s="2">
        <f>InputData!D18</f>
        <v>848</v>
      </c>
      <c r="K18" s="2">
        <f t="shared" si="2"/>
        <v>1656.4900000000036</v>
      </c>
    </row>
    <row r="19" spans="1:11" x14ac:dyDescent="0.3">
      <c r="A19" s="64">
        <f>A18+1</f>
        <v>43820</v>
      </c>
      <c r="B19" s="18">
        <f>B18</f>
        <v>0</v>
      </c>
      <c r="C19" s="18">
        <f>C18</f>
        <v>4349</v>
      </c>
      <c r="D19" s="49">
        <f>D18</f>
        <v>4349</v>
      </c>
      <c r="I19" s="3">
        <f>CalcLOC!$B$5</f>
        <v>807.3</v>
      </c>
      <c r="J19" s="2">
        <f>InputData!D19</f>
        <v>202</v>
      </c>
      <c r="K19" s="2">
        <f t="shared" si="2"/>
        <v>366388.08999999997</v>
      </c>
    </row>
    <row r="20" spans="1:11" x14ac:dyDescent="0.3">
      <c r="A20" s="63">
        <f>A19</f>
        <v>43820</v>
      </c>
      <c r="B20" s="17">
        <f>SUMIF(InputData!$C$2:$C$105,"&lt;="&amp;CalcThroughput!A20,InputData!$D$2:$D$105)-$G$3</f>
        <v>0</v>
      </c>
      <c r="C20" s="17">
        <f>SUMIF(InputData!$B$2:$B$105,"&lt;="&amp;CalcThroughput!A20,InputData!$D$2:$D$105)-CalcThroughput!$G$3</f>
        <v>4349</v>
      </c>
      <c r="D20" s="48">
        <f>C20-B20</f>
        <v>4349</v>
      </c>
      <c r="I20" s="3">
        <f>CalcLOC!$B$5</f>
        <v>807.3</v>
      </c>
      <c r="J20" s="2">
        <f>InputData!D20</f>
        <v>718</v>
      </c>
      <c r="K20" s="2">
        <f t="shared" si="2"/>
        <v>7974.4899999999916</v>
      </c>
    </row>
    <row r="21" spans="1:11" x14ac:dyDescent="0.3">
      <c r="A21" s="64">
        <f>A20+1</f>
        <v>43821</v>
      </c>
      <c r="B21" s="18">
        <f>B20</f>
        <v>0</v>
      </c>
      <c r="C21" s="18">
        <f>C20</f>
        <v>4349</v>
      </c>
      <c r="D21" s="49">
        <f>D20</f>
        <v>4349</v>
      </c>
      <c r="I21" s="3">
        <f>CalcLOC!$B$5</f>
        <v>807.3</v>
      </c>
      <c r="J21" s="2">
        <f>InputData!D21</f>
        <v>572</v>
      </c>
      <c r="K21" s="2">
        <f t="shared" si="2"/>
        <v>55366.089999999982</v>
      </c>
    </row>
    <row r="22" spans="1:11" x14ac:dyDescent="0.3">
      <c r="A22" s="63">
        <f>A21</f>
        <v>43821</v>
      </c>
      <c r="B22" s="17">
        <f>SUMIF(InputData!$C$2:$C$105,"&lt;="&amp;CalcThroughput!A22,InputData!$D$2:$D$105)-$G$3</f>
        <v>0</v>
      </c>
      <c r="C22" s="17">
        <f>SUMIF(InputData!$B$2:$B$105,"&lt;="&amp;CalcThroughput!A22,InputData!$D$2:$D$105)-CalcThroughput!$G$3</f>
        <v>5103</v>
      </c>
      <c r="D22" s="48">
        <f>C22-B22</f>
        <v>5103</v>
      </c>
      <c r="I22" s="3">
        <f>CalcLOC!$B$5</f>
        <v>807.3</v>
      </c>
      <c r="J22" s="2">
        <f>InputData!D22</f>
        <v>768</v>
      </c>
      <c r="K22" s="2">
        <f t="shared" ref="K22:K26" si="3">(I22-J22)^2</f>
        <v>1544.4899999999964</v>
      </c>
    </row>
    <row r="23" spans="1:11" x14ac:dyDescent="0.3">
      <c r="A23" s="64">
        <f>A22+1</f>
        <v>43822</v>
      </c>
      <c r="B23" s="18">
        <f>B22</f>
        <v>0</v>
      </c>
      <c r="C23" s="18">
        <f>C22</f>
        <v>5103</v>
      </c>
      <c r="D23" s="49">
        <f>D22</f>
        <v>5103</v>
      </c>
      <c r="I23" s="3">
        <f>CalcLOC!$B$5</f>
        <v>807.3</v>
      </c>
      <c r="J23" s="2">
        <f>InputData!D23</f>
        <v>968</v>
      </c>
      <c r="K23" s="2">
        <f t="shared" si="3"/>
        <v>25824.490000000016</v>
      </c>
    </row>
    <row r="24" spans="1:11" x14ac:dyDescent="0.3">
      <c r="A24" s="63">
        <f>A23</f>
        <v>43822</v>
      </c>
      <c r="B24" s="17">
        <f>SUMIF(InputData!$C$2:$C$105,"&lt;="&amp;CalcThroughput!A24,InputData!$D$2:$D$105)-$G$3</f>
        <v>0</v>
      </c>
      <c r="C24" s="17">
        <f>SUMIF(InputData!$B$2:$B$105,"&lt;="&amp;CalcThroughput!A24,InputData!$D$2:$D$105)-CalcThroughput!$G$3</f>
        <v>5103</v>
      </c>
      <c r="D24" s="48">
        <f>C24-B24</f>
        <v>5103</v>
      </c>
      <c r="I24" s="3">
        <f>CalcLOC!$B$5</f>
        <v>807.3</v>
      </c>
      <c r="J24" s="2">
        <f>InputData!D24</f>
        <v>440</v>
      </c>
      <c r="K24" s="2">
        <f t="shared" si="3"/>
        <v>134909.28999999998</v>
      </c>
    </row>
    <row r="25" spans="1:11" x14ac:dyDescent="0.3">
      <c r="A25" s="64">
        <f>A24+1</f>
        <v>43823</v>
      </c>
      <c r="B25" s="18">
        <f>B24</f>
        <v>0</v>
      </c>
      <c r="C25" s="18">
        <f>C24</f>
        <v>5103</v>
      </c>
      <c r="D25" s="49">
        <f>D24</f>
        <v>5103</v>
      </c>
      <c r="I25" s="3">
        <f>CalcLOC!$B$5</f>
        <v>807.3</v>
      </c>
      <c r="J25" s="2">
        <f>InputData!D25</f>
        <v>536</v>
      </c>
      <c r="K25" s="2">
        <f t="shared" si="3"/>
        <v>73603.689999999973</v>
      </c>
    </row>
    <row r="26" spans="1:11" x14ac:dyDescent="0.3">
      <c r="A26" s="63">
        <f>A25</f>
        <v>43823</v>
      </c>
      <c r="B26" s="17">
        <f>SUMIF(InputData!$C$2:$C$105,"&lt;="&amp;CalcThroughput!A26,InputData!$D$2:$D$105)-$G$3</f>
        <v>0</v>
      </c>
      <c r="C26" s="17">
        <f>SUMIF(InputData!$B$2:$B$105,"&lt;="&amp;CalcThroughput!A26,InputData!$D$2:$D$105)-CalcThroughput!$G$3</f>
        <v>5103</v>
      </c>
      <c r="D26" s="48">
        <f>C26-B26</f>
        <v>5103</v>
      </c>
      <c r="I26" s="3">
        <f>CalcLOC!$B$5</f>
        <v>807.3</v>
      </c>
      <c r="J26" s="2">
        <f>InputData!D26</f>
        <v>882</v>
      </c>
      <c r="K26" s="2">
        <f t="shared" si="3"/>
        <v>5580.0900000000065</v>
      </c>
    </row>
    <row r="27" spans="1:11" x14ac:dyDescent="0.3">
      <c r="A27" s="64">
        <f>A26+1</f>
        <v>43824</v>
      </c>
      <c r="B27" s="18">
        <f>B26</f>
        <v>0</v>
      </c>
      <c r="C27" s="18">
        <f>C26</f>
        <v>5103</v>
      </c>
      <c r="D27" s="49">
        <f>D26</f>
        <v>5103</v>
      </c>
      <c r="I27" s="3">
        <f>CalcLOC!$B$5</f>
        <v>807.3</v>
      </c>
      <c r="J27" s="2">
        <f>InputData!D27</f>
        <v>860</v>
      </c>
      <c r="K27" s="2">
        <f t="shared" ref="K27:K53" si="4">(I27-J27)^2</f>
        <v>2777.290000000005</v>
      </c>
    </row>
    <row r="28" spans="1:11" x14ac:dyDescent="0.3">
      <c r="A28" s="63">
        <f>A27</f>
        <v>43824</v>
      </c>
      <c r="B28" s="17">
        <f>SUMIF(InputData!$C$2:$C$105,"&lt;="&amp;CalcThroughput!A28,InputData!$D$2:$D$105)-$G$3</f>
        <v>0</v>
      </c>
      <c r="C28" s="17">
        <f>SUMIF(InputData!$B$2:$B$105,"&lt;="&amp;CalcThroughput!A28,InputData!$D$2:$D$105)-CalcThroughput!$G$3</f>
        <v>5103</v>
      </c>
      <c r="D28" s="48">
        <f>C28-B28</f>
        <v>5103</v>
      </c>
      <c r="I28" s="3">
        <f>CalcLOC!$B$5</f>
        <v>807.3</v>
      </c>
      <c r="J28" s="2">
        <f>InputData!D28</f>
        <v>748</v>
      </c>
      <c r="K28" s="2">
        <f t="shared" si="4"/>
        <v>3516.4899999999948</v>
      </c>
    </row>
    <row r="29" spans="1:11" x14ac:dyDescent="0.3">
      <c r="A29" s="64">
        <f>A28+1</f>
        <v>43825</v>
      </c>
      <c r="B29" s="18">
        <f>B28</f>
        <v>0</v>
      </c>
      <c r="C29" s="18">
        <f>C28</f>
        <v>5103</v>
      </c>
      <c r="D29" s="49">
        <f>D28</f>
        <v>5103</v>
      </c>
      <c r="I29" s="3">
        <f>CalcLOC!$B$5</f>
        <v>807.3</v>
      </c>
      <c r="J29" s="2">
        <f>InputData!D29</f>
        <v>544</v>
      </c>
      <c r="K29" s="2">
        <f t="shared" si="4"/>
        <v>69326.88999999997</v>
      </c>
    </row>
    <row r="30" spans="1:11" x14ac:dyDescent="0.3">
      <c r="A30" s="63">
        <f>A29</f>
        <v>43825</v>
      </c>
      <c r="B30" s="17">
        <f>SUMIF(InputData!$C$2:$C$105,"&lt;="&amp;CalcThroughput!A30,InputData!$D$2:$D$105)-$G$3</f>
        <v>0</v>
      </c>
      <c r="C30" s="17">
        <f>SUMIF(InputData!$B$2:$B$105,"&lt;="&amp;CalcThroughput!A30,InputData!$D$2:$D$105)-CalcThroughput!$G$3</f>
        <v>5103</v>
      </c>
      <c r="D30" s="48">
        <f>C30-B30</f>
        <v>5103</v>
      </c>
      <c r="I30" s="3">
        <f>CalcLOC!$B$5</f>
        <v>807.3</v>
      </c>
      <c r="J30" s="2">
        <f>InputData!D30</f>
        <v>814</v>
      </c>
      <c r="K30" s="2">
        <f t="shared" si="4"/>
        <v>44.890000000000612</v>
      </c>
    </row>
    <row r="31" spans="1:11" x14ac:dyDescent="0.3">
      <c r="A31" s="64">
        <f>A30+1</f>
        <v>43826</v>
      </c>
      <c r="B31" s="18">
        <f>B30</f>
        <v>0</v>
      </c>
      <c r="C31" s="18">
        <f>C30</f>
        <v>5103</v>
      </c>
      <c r="D31" s="49">
        <f>D30</f>
        <v>5103</v>
      </c>
      <c r="I31" s="3">
        <f>CalcLOC!$B$5</f>
        <v>807.3</v>
      </c>
      <c r="J31" s="2">
        <f>InputData!D31</f>
        <v>768</v>
      </c>
      <c r="K31" s="2">
        <f t="shared" si="4"/>
        <v>1544.4899999999964</v>
      </c>
    </row>
    <row r="32" spans="1:11" x14ac:dyDescent="0.3">
      <c r="A32" s="63">
        <f>A31</f>
        <v>43826</v>
      </c>
      <c r="B32" s="17">
        <f>SUMIF(InputData!$C$2:$C$105,"&lt;="&amp;CalcThroughput!A32,InputData!$D$2:$D$105)-$G$3</f>
        <v>0</v>
      </c>
      <c r="C32" s="17">
        <f>SUMIF(InputData!$B$2:$B$105,"&lt;="&amp;CalcThroughput!A32,InputData!$D$2:$D$105)-CalcThroughput!$G$3</f>
        <v>5901</v>
      </c>
      <c r="D32" s="48">
        <f>C32-B32</f>
        <v>5901</v>
      </c>
      <c r="I32" s="3">
        <f>CalcLOC!$B$5</f>
        <v>807.3</v>
      </c>
      <c r="J32" s="2">
        <f>InputData!D32</f>
        <v>892</v>
      </c>
      <c r="K32" s="2">
        <f t="shared" si="4"/>
        <v>7174.0900000000074</v>
      </c>
    </row>
    <row r="33" spans="1:11" x14ac:dyDescent="0.3">
      <c r="A33" s="64">
        <f>A32+1</f>
        <v>43827</v>
      </c>
      <c r="B33" s="18">
        <f>B32</f>
        <v>0</v>
      </c>
      <c r="C33" s="18">
        <f>C32</f>
        <v>5901</v>
      </c>
      <c r="D33" s="49">
        <f>D32</f>
        <v>5901</v>
      </c>
      <c r="I33" s="3">
        <f>CalcLOC!$B$5</f>
        <v>807.3</v>
      </c>
      <c r="J33" s="2">
        <f>InputData!D33</f>
        <v>578</v>
      </c>
      <c r="K33" s="2">
        <f t="shared" si="4"/>
        <v>52578.489999999976</v>
      </c>
    </row>
    <row r="34" spans="1:11" x14ac:dyDescent="0.3">
      <c r="A34" s="63">
        <f>A33</f>
        <v>43827</v>
      </c>
      <c r="B34" s="17">
        <f>SUMIF(InputData!$C$2:$C$105,"&lt;="&amp;CalcThroughput!A34,InputData!$D$2:$D$105)-$G$3</f>
        <v>0</v>
      </c>
      <c r="C34" s="17">
        <f>SUMIF(InputData!$B$2:$B$105,"&lt;="&amp;CalcThroughput!A34,InputData!$D$2:$D$105)-CalcThroughput!$G$3</f>
        <v>5901</v>
      </c>
      <c r="D34" s="48">
        <f>C34-B34</f>
        <v>5901</v>
      </c>
      <c r="I34" s="3">
        <f>CalcLOC!$B$5</f>
        <v>807.3</v>
      </c>
      <c r="J34" s="2">
        <f>InputData!D34</f>
        <v>640</v>
      </c>
      <c r="K34" s="2">
        <f t="shared" si="4"/>
        <v>27989.289999999986</v>
      </c>
    </row>
    <row r="35" spans="1:11" x14ac:dyDescent="0.3">
      <c r="A35" s="64">
        <f>A34+1</f>
        <v>43828</v>
      </c>
      <c r="B35" s="18">
        <f>B34</f>
        <v>0</v>
      </c>
      <c r="C35" s="18">
        <f>C34</f>
        <v>5901</v>
      </c>
      <c r="D35" s="49">
        <f>D34</f>
        <v>5901</v>
      </c>
      <c r="I35" s="3">
        <f>CalcLOC!$B$5</f>
        <v>807.3</v>
      </c>
      <c r="J35" s="2">
        <f>InputData!D35</f>
        <v>726</v>
      </c>
      <c r="K35" s="2">
        <f t="shared" si="4"/>
        <v>6609.6899999999923</v>
      </c>
    </row>
    <row r="36" spans="1:11" x14ac:dyDescent="0.3">
      <c r="A36" s="63">
        <f>A35</f>
        <v>43828</v>
      </c>
      <c r="B36" s="17">
        <f>SUMIF(InputData!$C$2:$C$105,"&lt;="&amp;CalcThroughput!A36,InputData!$D$2:$D$105)-$G$3</f>
        <v>0</v>
      </c>
      <c r="C36" s="17">
        <f>SUMIF(InputData!$B$2:$B$105,"&lt;="&amp;CalcThroughput!A36,InputData!$D$2:$D$105)-CalcThroughput!$G$3</f>
        <v>5901</v>
      </c>
      <c r="D36" s="48">
        <f>C36-B36</f>
        <v>5901</v>
      </c>
      <c r="I36" s="3">
        <f>CalcLOC!$B$5</f>
        <v>807.3</v>
      </c>
      <c r="J36" s="2">
        <f>InputData!D36</f>
        <v>844</v>
      </c>
      <c r="K36" s="2">
        <f t="shared" si="4"/>
        <v>1346.8900000000033</v>
      </c>
    </row>
    <row r="37" spans="1:11" x14ac:dyDescent="0.3">
      <c r="A37" s="64">
        <f>A36+1</f>
        <v>43829</v>
      </c>
      <c r="B37" s="18">
        <f>B36</f>
        <v>0</v>
      </c>
      <c r="C37" s="18">
        <f>C36</f>
        <v>5901</v>
      </c>
      <c r="D37" s="49">
        <f>D36</f>
        <v>5901</v>
      </c>
      <c r="I37" s="3">
        <f>CalcLOC!$B$5</f>
        <v>807.3</v>
      </c>
      <c r="J37" s="2">
        <f>InputData!D37</f>
        <v>668</v>
      </c>
      <c r="K37" s="2">
        <f t="shared" si="4"/>
        <v>19404.489999999987</v>
      </c>
    </row>
    <row r="38" spans="1:11" x14ac:dyDescent="0.3">
      <c r="A38" s="63">
        <f>A37</f>
        <v>43829</v>
      </c>
      <c r="B38" s="17">
        <f>SUMIF(InputData!$C$2:$C$105,"&lt;="&amp;CalcThroughput!A38,InputData!$D$2:$D$105)-$G$3</f>
        <v>0</v>
      </c>
      <c r="C38" s="17">
        <f>SUMIF(InputData!$B$2:$B$105,"&lt;="&amp;CalcThroughput!A38,InputData!$D$2:$D$105)-CalcThroughput!$G$3</f>
        <v>5901</v>
      </c>
      <c r="D38" s="48">
        <f>C38-B38</f>
        <v>5901</v>
      </c>
      <c r="I38" s="3">
        <f>CalcLOC!$B$5</f>
        <v>807.3</v>
      </c>
      <c r="J38" s="2">
        <f>InputData!D38</f>
        <v>688</v>
      </c>
      <c r="K38" s="2">
        <f t="shared" si="4"/>
        <v>14232.489999999989</v>
      </c>
    </row>
    <row r="39" spans="1:11" x14ac:dyDescent="0.3">
      <c r="A39" s="64">
        <f>A38+1</f>
        <v>43830</v>
      </c>
      <c r="B39" s="18">
        <f>B38</f>
        <v>0</v>
      </c>
      <c r="C39" s="18">
        <f>C38</f>
        <v>5901</v>
      </c>
      <c r="D39" s="49">
        <f>D38</f>
        <v>5901</v>
      </c>
      <c r="I39" s="3">
        <f>CalcLOC!$B$5</f>
        <v>807.3</v>
      </c>
      <c r="J39" s="2">
        <f>InputData!D39</f>
        <v>664</v>
      </c>
      <c r="K39" s="2">
        <f t="shared" si="4"/>
        <v>20534.889999999989</v>
      </c>
    </row>
    <row r="40" spans="1:11" x14ac:dyDescent="0.3">
      <c r="A40" s="63">
        <f>A39</f>
        <v>43830</v>
      </c>
      <c r="B40" s="17">
        <f>SUMIF(InputData!$C$2:$C$105,"&lt;="&amp;CalcThroughput!A40,InputData!$D$2:$D$105)-$G$3</f>
        <v>0</v>
      </c>
      <c r="C40" s="17">
        <f>SUMIF(InputData!$B$2:$B$105,"&lt;="&amp;CalcThroughput!A40,InputData!$D$2:$D$105)-CalcThroughput!$G$3</f>
        <v>5901</v>
      </c>
      <c r="D40" s="48">
        <f>C40-B40</f>
        <v>5901</v>
      </c>
      <c r="I40" s="3">
        <f>CalcLOC!$B$5</f>
        <v>807.3</v>
      </c>
      <c r="J40" s="2">
        <f>InputData!D40</f>
        <v>616</v>
      </c>
      <c r="K40" s="2">
        <f t="shared" si="4"/>
        <v>36595.689999999981</v>
      </c>
    </row>
    <row r="41" spans="1:11" x14ac:dyDescent="0.3">
      <c r="A41" s="64">
        <f>A40+1</f>
        <v>43831</v>
      </c>
      <c r="B41" s="18">
        <f>B40</f>
        <v>0</v>
      </c>
      <c r="C41" s="18">
        <f>C40</f>
        <v>5901</v>
      </c>
      <c r="D41" s="49">
        <f>D40</f>
        <v>5901</v>
      </c>
      <c r="I41" s="3">
        <f>CalcLOC!$B$5</f>
        <v>807.3</v>
      </c>
      <c r="J41" s="2">
        <f>InputData!D41</f>
        <v>872</v>
      </c>
      <c r="K41" s="2">
        <f t="shared" si="4"/>
        <v>4186.0900000000056</v>
      </c>
    </row>
    <row r="42" spans="1:11" x14ac:dyDescent="0.3">
      <c r="A42" s="63">
        <f>A41</f>
        <v>43831</v>
      </c>
      <c r="B42" s="17">
        <f>SUMIF(InputData!$C$2:$C$105,"&lt;="&amp;CalcThroughput!A42,InputData!$D$2:$D$105)-$G$3</f>
        <v>456</v>
      </c>
      <c r="C42" s="17">
        <f>SUMIF(InputData!$B$2:$B$105,"&lt;="&amp;CalcThroughput!A42,InputData!$D$2:$D$105)-CalcThroughput!$G$3</f>
        <v>6748</v>
      </c>
      <c r="D42" s="48">
        <f>C42-B42</f>
        <v>6292</v>
      </c>
      <c r="I42" s="3">
        <f>CalcLOC!$B$5</f>
        <v>807.3</v>
      </c>
      <c r="J42" s="2">
        <f>InputData!D42</f>
        <v>266</v>
      </c>
      <c r="K42" s="2">
        <f t="shared" si="4"/>
        <v>293005.68999999994</v>
      </c>
    </row>
    <row r="43" spans="1:11" x14ac:dyDescent="0.3">
      <c r="A43" s="64">
        <f>A42+1</f>
        <v>43832</v>
      </c>
      <c r="B43" s="18">
        <f>B42</f>
        <v>456</v>
      </c>
      <c r="C43" s="18">
        <f>C42</f>
        <v>6748</v>
      </c>
      <c r="D43" s="49">
        <f>D42</f>
        <v>6292</v>
      </c>
      <c r="I43" s="3">
        <f>CalcLOC!$B$5</f>
        <v>807.3</v>
      </c>
      <c r="J43" s="2">
        <f>InputData!D43</f>
        <v>610</v>
      </c>
      <c r="K43" s="2">
        <f t="shared" si="4"/>
        <v>38927.289999999979</v>
      </c>
    </row>
    <row r="44" spans="1:11" x14ac:dyDescent="0.3">
      <c r="A44" s="63">
        <f>A43</f>
        <v>43832</v>
      </c>
      <c r="B44" s="17">
        <f>SUMIF(InputData!$C$2:$C$105,"&lt;="&amp;CalcThroughput!A44,InputData!$D$2:$D$105)-$G$3</f>
        <v>456</v>
      </c>
      <c r="C44" s="17">
        <f>SUMIF(InputData!$B$2:$B$105,"&lt;="&amp;CalcThroughput!A44,InputData!$D$2:$D$105)-CalcThroughput!$G$3</f>
        <v>6748</v>
      </c>
      <c r="D44" s="48">
        <f>C44-B44</f>
        <v>6292</v>
      </c>
      <c r="I44" s="3">
        <f>CalcLOC!$B$5</f>
        <v>807.3</v>
      </c>
      <c r="J44" s="2">
        <f>InputData!D44</f>
        <v>662</v>
      </c>
      <c r="K44" s="2">
        <f t="shared" si="4"/>
        <v>21112.089999999986</v>
      </c>
    </row>
    <row r="45" spans="1:11" x14ac:dyDescent="0.3">
      <c r="A45" s="64">
        <f>A44+1</f>
        <v>43833</v>
      </c>
      <c r="B45" s="18">
        <f>B44</f>
        <v>456</v>
      </c>
      <c r="C45" s="18">
        <f>C44</f>
        <v>6748</v>
      </c>
      <c r="D45" s="49">
        <f>D44</f>
        <v>6292</v>
      </c>
      <c r="I45" s="3">
        <f>CalcLOC!$B$5</f>
        <v>807.3</v>
      </c>
      <c r="J45" s="2">
        <f>InputData!D45</f>
        <v>752</v>
      </c>
      <c r="K45" s="2">
        <f t="shared" si="4"/>
        <v>3058.0899999999951</v>
      </c>
    </row>
    <row r="46" spans="1:11" x14ac:dyDescent="0.3">
      <c r="A46" s="63">
        <f>A45</f>
        <v>43833</v>
      </c>
      <c r="B46" s="17">
        <f>SUMIF(InputData!$C$2:$C$105,"&lt;="&amp;CalcThroughput!A46,InputData!$D$2:$D$105)-$G$3</f>
        <v>456</v>
      </c>
      <c r="C46" s="17">
        <f>SUMIF(InputData!$B$2:$B$105,"&lt;="&amp;CalcThroughput!A46,InputData!$D$2:$D$105)-CalcThroughput!$G$3</f>
        <v>6748</v>
      </c>
      <c r="D46" s="48">
        <f>C46-B46</f>
        <v>6292</v>
      </c>
      <c r="I46" s="3">
        <f>CalcLOC!$B$5</f>
        <v>807.3</v>
      </c>
      <c r="J46" s="2">
        <f>InputData!D46</f>
        <v>876</v>
      </c>
      <c r="K46" s="2">
        <f t="shared" si="4"/>
        <v>4719.690000000006</v>
      </c>
    </row>
    <row r="47" spans="1:11" x14ac:dyDescent="0.3">
      <c r="A47" s="64">
        <f>A46+1</f>
        <v>43834</v>
      </c>
      <c r="B47" s="18">
        <f>B46</f>
        <v>456</v>
      </c>
      <c r="C47" s="18">
        <f>C46</f>
        <v>6748</v>
      </c>
      <c r="D47" s="49">
        <f>D46</f>
        <v>6292</v>
      </c>
      <c r="I47" s="3">
        <f>CalcLOC!$B$5</f>
        <v>807.3</v>
      </c>
      <c r="J47" s="2">
        <f>InputData!D47</f>
        <v>696</v>
      </c>
      <c r="K47" s="2">
        <f t="shared" si="4"/>
        <v>12387.68999999999</v>
      </c>
    </row>
    <row r="48" spans="1:11" x14ac:dyDescent="0.3">
      <c r="A48" s="63">
        <f>A47</f>
        <v>43834</v>
      </c>
      <c r="B48" s="17">
        <f>SUMIF(InputData!$C$2:$C$105,"&lt;="&amp;CalcThroughput!A48,InputData!$D$2:$D$105)-$G$3</f>
        <v>456</v>
      </c>
      <c r="C48" s="17">
        <f>SUMIF(InputData!$B$2:$B$105,"&lt;="&amp;CalcThroughput!A48,InputData!$D$2:$D$105)-CalcThroughput!$G$3</f>
        <v>6748</v>
      </c>
      <c r="D48" s="48">
        <f>C48-B48</f>
        <v>6292</v>
      </c>
      <c r="I48" s="3">
        <f>CalcLOC!$B$5</f>
        <v>807.3</v>
      </c>
      <c r="J48" s="2">
        <f>InputData!D48</f>
        <v>712</v>
      </c>
      <c r="K48" s="2">
        <f t="shared" si="4"/>
        <v>9082.0899999999911</v>
      </c>
    </row>
    <row r="49" spans="1:11" x14ac:dyDescent="0.3">
      <c r="A49" s="64">
        <f>A48+1</f>
        <v>43835</v>
      </c>
      <c r="B49" s="18">
        <f>B48</f>
        <v>456</v>
      </c>
      <c r="C49" s="18">
        <f>C48</f>
        <v>6748</v>
      </c>
      <c r="D49" s="49">
        <f>D48</f>
        <v>6292</v>
      </c>
      <c r="I49" s="3">
        <f>CalcLOC!$B$5</f>
        <v>807.3</v>
      </c>
      <c r="J49" s="2">
        <f>InputData!D49</f>
        <v>862</v>
      </c>
      <c r="K49" s="2">
        <f t="shared" si="4"/>
        <v>2992.0900000000051</v>
      </c>
    </row>
    <row r="50" spans="1:11" x14ac:dyDescent="0.3">
      <c r="A50" s="63">
        <f>A49</f>
        <v>43835</v>
      </c>
      <c r="B50" s="17">
        <f>SUMIF(InputData!$C$2:$C$105,"&lt;="&amp;CalcThroughput!A50,InputData!$D$2:$D$105)-$G$3</f>
        <v>456</v>
      </c>
      <c r="C50" s="17">
        <f>SUMIF(InputData!$B$2:$B$105,"&lt;="&amp;CalcThroughput!A50,InputData!$D$2:$D$105)-CalcThroughput!$G$3</f>
        <v>6748</v>
      </c>
      <c r="D50" s="48">
        <f>C50-B50</f>
        <v>6292</v>
      </c>
      <c r="I50" s="3">
        <f>CalcLOC!$B$5</f>
        <v>807.3</v>
      </c>
      <c r="J50" s="2">
        <f>InputData!D50</f>
        <v>842</v>
      </c>
      <c r="K50" s="2">
        <f t="shared" si="4"/>
        <v>1204.0900000000031</v>
      </c>
    </row>
    <row r="51" spans="1:11" x14ac:dyDescent="0.3">
      <c r="A51" s="64">
        <f>A50+1</f>
        <v>43836</v>
      </c>
      <c r="B51" s="18">
        <f>B50</f>
        <v>456</v>
      </c>
      <c r="C51" s="18">
        <f>C50</f>
        <v>6748</v>
      </c>
      <c r="D51" s="49">
        <f>D50</f>
        <v>6292</v>
      </c>
      <c r="I51" s="3">
        <f>CalcLOC!$B$5</f>
        <v>807.3</v>
      </c>
      <c r="J51" s="2">
        <f>InputData!D51</f>
        <v>712</v>
      </c>
      <c r="K51" s="2">
        <f t="shared" si="4"/>
        <v>9082.0899999999911</v>
      </c>
    </row>
    <row r="52" spans="1:11" x14ac:dyDescent="0.3">
      <c r="A52" s="63">
        <f>A51</f>
        <v>43836</v>
      </c>
      <c r="B52" s="17">
        <f>SUMIF(InputData!$C$2:$C$105,"&lt;="&amp;CalcThroughput!A52,InputData!$D$2:$D$105)-$G$3</f>
        <v>456</v>
      </c>
      <c r="C52" s="17">
        <f>SUMIF(InputData!$B$2:$B$105,"&lt;="&amp;CalcThroughput!A52,InputData!$D$2:$D$105)-CalcThroughput!$G$3</f>
        <v>6748</v>
      </c>
      <c r="D52" s="48">
        <f>C52-B52</f>
        <v>6292</v>
      </c>
      <c r="I52" s="3">
        <f>CalcLOC!$B$5</f>
        <v>807.3</v>
      </c>
      <c r="J52" s="2">
        <f>InputData!D52</f>
        <v>820</v>
      </c>
      <c r="K52" s="2">
        <f t="shared" si="4"/>
        <v>161.29000000000116</v>
      </c>
    </row>
    <row r="53" spans="1:11" x14ac:dyDescent="0.3">
      <c r="A53" s="64">
        <f>A52+1</f>
        <v>43837</v>
      </c>
      <c r="B53" s="18">
        <f>B52</f>
        <v>456</v>
      </c>
      <c r="C53" s="18">
        <f>C52</f>
        <v>6748</v>
      </c>
      <c r="D53" s="49">
        <f>D52</f>
        <v>6292</v>
      </c>
      <c r="I53" s="3">
        <f>CalcLOC!$B$5</f>
        <v>807.3</v>
      </c>
      <c r="J53" s="2">
        <f>InputData!D53</f>
        <v>694</v>
      </c>
      <c r="K53" s="2">
        <f t="shared" si="4"/>
        <v>12836.88999999999</v>
      </c>
    </row>
    <row r="54" spans="1:11" x14ac:dyDescent="0.3">
      <c r="A54" s="63">
        <f>A53</f>
        <v>43837</v>
      </c>
      <c r="B54" s="17">
        <f>SUMIF(InputData!$C$2:$C$105,"&lt;="&amp;CalcThroughput!A54,InputData!$D$2:$D$105)-$G$3</f>
        <v>456</v>
      </c>
      <c r="C54" s="17">
        <f>SUMIF(InputData!$B$2:$B$105,"&lt;="&amp;CalcThroughput!A54,InputData!$D$2:$D$105)-CalcThroughput!$G$3</f>
        <v>7601</v>
      </c>
      <c r="D54" s="48">
        <f>C54-B54</f>
        <v>7145</v>
      </c>
      <c r="I54" s="3">
        <f>CalcLOC!$B$5</f>
        <v>807.3</v>
      </c>
      <c r="J54" s="2">
        <f>InputData!D54</f>
        <v>748</v>
      </c>
      <c r="K54" s="2">
        <f t="shared" ref="K54:K101" si="5">(I54-J54)^2</f>
        <v>3516.4899999999948</v>
      </c>
    </row>
    <row r="55" spans="1:11" x14ac:dyDescent="0.3">
      <c r="A55" s="64">
        <f>A54+1</f>
        <v>43838</v>
      </c>
      <c r="B55" s="18">
        <f>B54</f>
        <v>456</v>
      </c>
      <c r="C55" s="18">
        <f>C54</f>
        <v>7601</v>
      </c>
      <c r="D55" s="49">
        <f>D54</f>
        <v>7145</v>
      </c>
      <c r="I55" s="3">
        <f>CalcLOC!$B$5</f>
        <v>807.3</v>
      </c>
      <c r="J55" s="2">
        <f>InputData!D55</f>
        <v>759</v>
      </c>
      <c r="K55" s="2">
        <f t="shared" si="5"/>
        <v>2332.8899999999958</v>
      </c>
    </row>
    <row r="56" spans="1:11" x14ac:dyDescent="0.3">
      <c r="A56" s="63">
        <f>A55</f>
        <v>43838</v>
      </c>
      <c r="B56" s="17">
        <f>SUMIF(InputData!$C$2:$C$105,"&lt;="&amp;CalcThroughput!A56,InputData!$D$2:$D$105)-$G$3</f>
        <v>1204</v>
      </c>
      <c r="C56" s="17">
        <f>SUMIF(InputData!$B$2:$B$105,"&lt;="&amp;CalcThroughput!A56,InputData!$D$2:$D$105)-CalcThroughput!$G$3</f>
        <v>7601</v>
      </c>
      <c r="D56" s="48">
        <f>C56-B56</f>
        <v>6397</v>
      </c>
      <c r="I56" s="3">
        <f>CalcLOC!$B$5</f>
        <v>807.3</v>
      </c>
      <c r="J56" s="2">
        <f>InputData!D56</f>
        <v>792</v>
      </c>
      <c r="K56" s="2">
        <f t="shared" si="5"/>
        <v>234.08999999999861</v>
      </c>
    </row>
    <row r="57" spans="1:11" x14ac:dyDescent="0.3">
      <c r="A57" s="64">
        <f>A56+1</f>
        <v>43839</v>
      </c>
      <c r="B57" s="18">
        <f>B56</f>
        <v>1204</v>
      </c>
      <c r="C57" s="18">
        <f>C56</f>
        <v>7601</v>
      </c>
      <c r="D57" s="49">
        <f>D56</f>
        <v>6397</v>
      </c>
      <c r="I57" s="3">
        <f>CalcLOC!$B$5</f>
        <v>807.3</v>
      </c>
      <c r="J57" s="2">
        <f>InputData!D57</f>
        <v>798</v>
      </c>
      <c r="K57" s="2">
        <f t="shared" si="5"/>
        <v>86.489999999999156</v>
      </c>
    </row>
    <row r="58" spans="1:11" x14ac:dyDescent="0.3">
      <c r="A58" s="63">
        <f>A57</f>
        <v>43839</v>
      </c>
      <c r="B58" s="17">
        <f>SUMIF(InputData!$C$2:$C$105,"&lt;="&amp;CalcThroughput!A58,InputData!$D$2:$D$105)-$G$3</f>
        <v>1204</v>
      </c>
      <c r="C58" s="17">
        <f>SUMIF(InputData!$B$2:$B$105,"&lt;="&amp;CalcThroughput!A58,InputData!$D$2:$D$105)-CalcThroughput!$G$3</f>
        <v>7601</v>
      </c>
      <c r="D58" s="48">
        <f>C58-B58</f>
        <v>6397</v>
      </c>
      <c r="I58" s="3">
        <f>CalcLOC!$B$5</f>
        <v>807.3</v>
      </c>
      <c r="J58" s="2">
        <f>InputData!D58</f>
        <v>847</v>
      </c>
      <c r="K58" s="2">
        <f t="shared" si="5"/>
        <v>1576.0900000000036</v>
      </c>
    </row>
    <row r="59" spans="1:11" x14ac:dyDescent="0.3">
      <c r="A59" s="64">
        <f>A58+1</f>
        <v>43840</v>
      </c>
      <c r="B59" s="18">
        <f>B58</f>
        <v>1204</v>
      </c>
      <c r="C59" s="18">
        <f>C58</f>
        <v>7601</v>
      </c>
      <c r="D59" s="49">
        <f>D58</f>
        <v>6397</v>
      </c>
      <c r="I59" s="3">
        <f>CalcLOC!$B$5</f>
        <v>807.3</v>
      </c>
      <c r="J59" s="2">
        <f>InputData!D59</f>
        <v>853</v>
      </c>
      <c r="K59" s="2">
        <f t="shared" si="5"/>
        <v>2088.4900000000043</v>
      </c>
    </row>
    <row r="60" spans="1:11" x14ac:dyDescent="0.3">
      <c r="A60" s="63">
        <f>A59</f>
        <v>43840</v>
      </c>
      <c r="B60" s="17">
        <f>SUMIF(InputData!$C$2:$C$105,"&lt;="&amp;CalcThroughput!A60,InputData!$D$2:$D$105)-$G$3</f>
        <v>1204</v>
      </c>
      <c r="C60" s="17">
        <f>SUMIF(InputData!$B$2:$B$105,"&lt;="&amp;CalcThroughput!A60,InputData!$D$2:$D$105)-CalcThroughput!$G$3</f>
        <v>8221</v>
      </c>
      <c r="D60" s="48">
        <f>C60-B60</f>
        <v>7017</v>
      </c>
      <c r="I60" s="3">
        <f>CalcLOC!$B$5</f>
        <v>807.3</v>
      </c>
      <c r="J60" s="2">
        <f>InputData!D60</f>
        <v>880</v>
      </c>
      <c r="K60" s="2">
        <f t="shared" si="5"/>
        <v>5285.2900000000063</v>
      </c>
    </row>
    <row r="61" spans="1:11" x14ac:dyDescent="0.3">
      <c r="A61" s="64">
        <f>A60+1</f>
        <v>43841</v>
      </c>
      <c r="B61" s="18">
        <f>B60</f>
        <v>1204</v>
      </c>
      <c r="C61" s="18">
        <f>C60</f>
        <v>8221</v>
      </c>
      <c r="D61" s="49">
        <f>D60</f>
        <v>7017</v>
      </c>
      <c r="I61" s="3">
        <f>CalcLOC!$B$5</f>
        <v>807.3</v>
      </c>
      <c r="J61" s="2">
        <f>InputData!D61</f>
        <v>886</v>
      </c>
      <c r="K61" s="2">
        <f t="shared" si="5"/>
        <v>6193.6900000000069</v>
      </c>
    </row>
    <row r="62" spans="1:11" x14ac:dyDescent="0.3">
      <c r="A62" s="63">
        <f>A61</f>
        <v>43841</v>
      </c>
      <c r="B62" s="17">
        <f>SUMIF(InputData!$C$2:$C$105,"&lt;="&amp;CalcThroughput!A62,InputData!$D$2:$D$105)-$G$3</f>
        <v>1204</v>
      </c>
      <c r="C62" s="17">
        <f>SUMIF(InputData!$B$2:$B$105,"&lt;="&amp;CalcThroughput!A62,InputData!$D$2:$D$105)-CalcThroughput!$G$3</f>
        <v>8221</v>
      </c>
      <c r="D62" s="48">
        <f>C62-B62</f>
        <v>7017</v>
      </c>
      <c r="I62" s="3">
        <f>CalcLOC!$B$5</f>
        <v>807.3</v>
      </c>
      <c r="J62" s="2">
        <f>InputData!D62</f>
        <v>891</v>
      </c>
      <c r="K62" s="2">
        <f t="shared" si="5"/>
        <v>7005.6900000000078</v>
      </c>
    </row>
    <row r="63" spans="1:11" x14ac:dyDescent="0.3">
      <c r="A63" s="64">
        <f>A62+1</f>
        <v>43842</v>
      </c>
      <c r="B63" s="18">
        <f>B62</f>
        <v>1204</v>
      </c>
      <c r="C63" s="18">
        <f>C62</f>
        <v>8221</v>
      </c>
      <c r="D63" s="49">
        <f>D62</f>
        <v>7017</v>
      </c>
      <c r="I63" s="3">
        <f>CalcLOC!$B$5</f>
        <v>807.3</v>
      </c>
      <c r="J63" s="2">
        <f>InputData!D63</f>
        <v>880</v>
      </c>
      <c r="K63" s="2">
        <f t="shared" si="5"/>
        <v>5285.2900000000063</v>
      </c>
    </row>
    <row r="64" spans="1:11" x14ac:dyDescent="0.3">
      <c r="A64" s="63">
        <f>A63</f>
        <v>43842</v>
      </c>
      <c r="B64" s="17">
        <f>SUMIF(InputData!$C$2:$C$105,"&lt;="&amp;CalcThroughput!A64,InputData!$D$2:$D$105)-$G$3</f>
        <v>1204</v>
      </c>
      <c r="C64" s="17">
        <f>SUMIF(InputData!$B$2:$B$105,"&lt;="&amp;CalcThroughput!A64,InputData!$D$2:$D$105)-CalcThroughput!$G$3</f>
        <v>8221</v>
      </c>
      <c r="D64" s="48">
        <f>C64-B64</f>
        <v>7017</v>
      </c>
      <c r="I64" s="3">
        <f>CalcLOC!$B$5</f>
        <v>807.3</v>
      </c>
      <c r="J64" s="2">
        <f>InputData!D64</f>
        <v>886</v>
      </c>
      <c r="K64" s="2">
        <f t="shared" si="5"/>
        <v>6193.6900000000069</v>
      </c>
    </row>
    <row r="65" spans="1:11" x14ac:dyDescent="0.3">
      <c r="A65" s="64">
        <f>A64+1</f>
        <v>43843</v>
      </c>
      <c r="B65" s="18">
        <f>B64</f>
        <v>1204</v>
      </c>
      <c r="C65" s="18">
        <f>C64</f>
        <v>8221</v>
      </c>
      <c r="D65" s="49">
        <f>D64</f>
        <v>7017</v>
      </c>
      <c r="I65" s="3">
        <f>CalcLOC!$B$5</f>
        <v>807.3</v>
      </c>
      <c r="J65" s="2">
        <f>InputData!D65</f>
        <v>913</v>
      </c>
      <c r="K65" s="2">
        <f t="shared" si="5"/>
        <v>11172.490000000009</v>
      </c>
    </row>
    <row r="66" spans="1:11" x14ac:dyDescent="0.3">
      <c r="A66" s="63">
        <f>A65</f>
        <v>43843</v>
      </c>
      <c r="B66" s="17">
        <f>SUMIF(InputData!$C$2:$C$105,"&lt;="&amp;CalcThroughput!A66,InputData!$D$2:$D$105)-$G$3</f>
        <v>1204</v>
      </c>
      <c r="C66" s="17">
        <f>SUMIF(InputData!$B$2:$B$105,"&lt;="&amp;CalcThroughput!A66,InputData!$D$2:$D$105)-CalcThroughput!$G$3</f>
        <v>9101</v>
      </c>
      <c r="D66" s="48">
        <f>C66-B66</f>
        <v>7897</v>
      </c>
      <c r="I66" s="3">
        <f>CalcLOC!$B$5</f>
        <v>807.3</v>
      </c>
      <c r="J66" s="2">
        <f>InputData!D66</f>
        <v>908</v>
      </c>
      <c r="K66" s="2">
        <f t="shared" si="5"/>
        <v>10140.490000000009</v>
      </c>
    </row>
    <row r="67" spans="1:11" x14ac:dyDescent="0.3">
      <c r="A67" s="64">
        <f>A66+1</f>
        <v>43844</v>
      </c>
      <c r="B67" s="18">
        <f>B66</f>
        <v>1204</v>
      </c>
      <c r="C67" s="18">
        <f>C66</f>
        <v>9101</v>
      </c>
      <c r="D67" s="49">
        <f>D66</f>
        <v>7897</v>
      </c>
      <c r="I67" s="3">
        <f>CalcLOC!$B$5</f>
        <v>807.3</v>
      </c>
      <c r="J67" s="2">
        <f>InputData!D67</f>
        <v>941</v>
      </c>
      <c r="K67" s="2">
        <f t="shared" si="5"/>
        <v>17875.690000000013</v>
      </c>
    </row>
    <row r="68" spans="1:11" x14ac:dyDescent="0.3">
      <c r="A68" s="63">
        <f>A67</f>
        <v>43844</v>
      </c>
      <c r="B68" s="17">
        <f>SUMIF(InputData!$C$2:$C$105,"&lt;="&amp;CalcThroughput!A68,InputData!$D$2:$D$105)-$G$3</f>
        <v>1204</v>
      </c>
      <c r="C68" s="17">
        <f>SUMIF(InputData!$B$2:$B$105,"&lt;="&amp;CalcThroughput!A68,InputData!$D$2:$D$105)-CalcThroughput!$G$3</f>
        <v>9101</v>
      </c>
      <c r="D68" s="48">
        <f>C68-B68</f>
        <v>7897</v>
      </c>
      <c r="I68" s="3">
        <f>CalcLOC!$B$5</f>
        <v>807.3</v>
      </c>
      <c r="J68" s="2">
        <f>InputData!D68</f>
        <v>913</v>
      </c>
      <c r="K68" s="2">
        <f t="shared" si="5"/>
        <v>11172.490000000009</v>
      </c>
    </row>
    <row r="69" spans="1:11" x14ac:dyDescent="0.3">
      <c r="A69" s="64">
        <f>A68+1</f>
        <v>43845</v>
      </c>
      <c r="B69" s="18">
        <f>B68</f>
        <v>1204</v>
      </c>
      <c r="C69" s="18">
        <f>C68</f>
        <v>9101</v>
      </c>
      <c r="D69" s="49">
        <f>D68</f>
        <v>7897</v>
      </c>
      <c r="I69" s="3">
        <f>CalcLOC!$B$5</f>
        <v>807.3</v>
      </c>
      <c r="J69" s="2">
        <f>InputData!D69</f>
        <v>897</v>
      </c>
      <c r="K69" s="2">
        <f t="shared" si="5"/>
        <v>8046.0900000000083</v>
      </c>
    </row>
    <row r="70" spans="1:11" x14ac:dyDescent="0.3">
      <c r="A70" s="63">
        <f>A69</f>
        <v>43845</v>
      </c>
      <c r="B70" s="17">
        <f>SUMIF(InputData!$C$2:$C$105,"&lt;="&amp;CalcThroughput!A70,InputData!$D$2:$D$105)-$G$3</f>
        <v>2597</v>
      </c>
      <c r="C70" s="17">
        <f>SUMIF(InputData!$B$2:$B$105,"&lt;="&amp;CalcThroughput!A70,InputData!$D$2:$D$105)-CalcThroughput!$G$3</f>
        <v>9779</v>
      </c>
      <c r="D70" s="48">
        <f>C70-B70</f>
        <v>7182</v>
      </c>
      <c r="I70" s="3">
        <f>CalcLOC!$B$5</f>
        <v>807.3</v>
      </c>
      <c r="J70" s="2">
        <f>InputData!D70</f>
        <v>710</v>
      </c>
      <c r="K70" s="2">
        <f t="shared" si="5"/>
        <v>9467.2899999999918</v>
      </c>
    </row>
    <row r="71" spans="1:11" x14ac:dyDescent="0.3">
      <c r="A71" s="64">
        <f>A70+1</f>
        <v>43846</v>
      </c>
      <c r="B71" s="18">
        <f>B70</f>
        <v>2597</v>
      </c>
      <c r="C71" s="18">
        <f>C70</f>
        <v>9779</v>
      </c>
      <c r="D71" s="49">
        <f>D70</f>
        <v>7182</v>
      </c>
      <c r="I71" s="3">
        <f>CalcLOC!$B$5</f>
        <v>807.3</v>
      </c>
      <c r="J71" s="2">
        <f>InputData!D71</f>
        <v>688</v>
      </c>
      <c r="K71" s="2">
        <f t="shared" si="5"/>
        <v>14232.489999999989</v>
      </c>
    </row>
    <row r="72" spans="1:11" x14ac:dyDescent="0.3">
      <c r="A72" s="63">
        <f>A71</f>
        <v>43846</v>
      </c>
      <c r="B72" s="17">
        <f>SUMIF(InputData!$C$2:$C$105,"&lt;="&amp;CalcThroughput!A72,InputData!$D$2:$D$105)-$G$3</f>
        <v>2597</v>
      </c>
      <c r="C72" s="17">
        <f>SUMIF(InputData!$B$2:$B$105,"&lt;="&amp;CalcThroughput!A72,InputData!$D$2:$D$105)-CalcThroughput!$G$3</f>
        <v>9779</v>
      </c>
      <c r="D72" s="48">
        <f>C72-B72</f>
        <v>7182</v>
      </c>
      <c r="I72" s="3">
        <f>CalcLOC!$B$5</f>
        <v>807.3</v>
      </c>
      <c r="J72" s="2">
        <f>InputData!D72</f>
        <v>1034</v>
      </c>
      <c r="K72" s="2">
        <f t="shared" si="5"/>
        <v>51392.890000000021</v>
      </c>
    </row>
    <row r="73" spans="1:11" x14ac:dyDescent="0.3">
      <c r="A73" s="64">
        <f>A72+1</f>
        <v>43847</v>
      </c>
      <c r="B73" s="18">
        <f>B72</f>
        <v>2597</v>
      </c>
      <c r="C73" s="18">
        <f>C72</f>
        <v>9779</v>
      </c>
      <c r="D73" s="49">
        <f>D72</f>
        <v>7182</v>
      </c>
      <c r="I73" s="3">
        <f>CalcLOC!$B$5</f>
        <v>807.3</v>
      </c>
      <c r="J73" s="2">
        <f>InputData!D73</f>
        <v>908</v>
      </c>
      <c r="K73" s="2">
        <f t="shared" si="5"/>
        <v>10140.490000000009</v>
      </c>
    </row>
    <row r="74" spans="1:11" x14ac:dyDescent="0.3">
      <c r="A74" s="63">
        <f>A73</f>
        <v>43847</v>
      </c>
      <c r="B74" s="17">
        <f>SUMIF(InputData!$C$2:$C$105,"&lt;="&amp;CalcThroughput!A74,InputData!$D$2:$D$105)-$G$3</f>
        <v>2597</v>
      </c>
      <c r="C74" s="17">
        <f>SUMIF(InputData!$B$2:$B$105,"&lt;="&amp;CalcThroughput!A74,InputData!$D$2:$D$105)-CalcThroughput!$G$3</f>
        <v>9779</v>
      </c>
      <c r="D74" s="48">
        <f>C74-B74</f>
        <v>7182</v>
      </c>
      <c r="I74" s="3">
        <f>CalcLOC!$B$5</f>
        <v>807.3</v>
      </c>
      <c r="J74" s="2">
        <f>InputData!D74</f>
        <v>858</v>
      </c>
      <c r="K74" s="2">
        <f t="shared" si="5"/>
        <v>2570.4900000000048</v>
      </c>
    </row>
    <row r="75" spans="1:11" x14ac:dyDescent="0.3">
      <c r="A75" s="64">
        <f>A74+1</f>
        <v>43848</v>
      </c>
      <c r="B75" s="18">
        <f>B74</f>
        <v>2597</v>
      </c>
      <c r="C75" s="18">
        <f>C74</f>
        <v>9779</v>
      </c>
      <c r="D75" s="49">
        <f>D74</f>
        <v>7182</v>
      </c>
      <c r="I75" s="3">
        <f>CalcLOC!$B$5</f>
        <v>807.3</v>
      </c>
      <c r="J75" s="2">
        <f>InputData!D75</f>
        <v>919</v>
      </c>
      <c r="K75" s="2">
        <f t="shared" si="5"/>
        <v>12476.89000000001</v>
      </c>
    </row>
    <row r="76" spans="1:11" x14ac:dyDescent="0.3">
      <c r="A76" s="63">
        <f>A75</f>
        <v>43848</v>
      </c>
      <c r="B76" s="17">
        <f>SUMIF(InputData!$C$2:$C$105,"&lt;="&amp;CalcThroughput!A76,InputData!$D$2:$D$105)-$G$3</f>
        <v>2597</v>
      </c>
      <c r="C76" s="17">
        <f>SUMIF(InputData!$B$2:$B$105,"&lt;="&amp;CalcThroughput!A76,InputData!$D$2:$D$105)-CalcThroughput!$G$3</f>
        <v>9779</v>
      </c>
      <c r="D76" s="48">
        <f>C76-B76</f>
        <v>7182</v>
      </c>
      <c r="I76" s="3">
        <f>CalcLOC!$B$5</f>
        <v>807.3</v>
      </c>
      <c r="J76" s="2">
        <f>InputData!D76</f>
        <v>897</v>
      </c>
      <c r="K76" s="2">
        <f t="shared" si="5"/>
        <v>8046.0900000000083</v>
      </c>
    </row>
    <row r="77" spans="1:11" x14ac:dyDescent="0.3">
      <c r="A77" s="64">
        <f>A76+1</f>
        <v>43849</v>
      </c>
      <c r="B77" s="18">
        <f>B76</f>
        <v>2597</v>
      </c>
      <c r="C77" s="18">
        <f>C76</f>
        <v>9779</v>
      </c>
      <c r="D77" s="49">
        <f>D76</f>
        <v>7182</v>
      </c>
      <c r="I77" s="3">
        <f>CalcLOC!$B$5</f>
        <v>807.3</v>
      </c>
      <c r="J77" s="2">
        <f>InputData!D77</f>
        <v>941</v>
      </c>
      <c r="K77" s="2">
        <f t="shared" si="5"/>
        <v>17875.690000000013</v>
      </c>
    </row>
    <row r="78" spans="1:11" x14ac:dyDescent="0.3">
      <c r="A78" s="63">
        <f>A77</f>
        <v>43849</v>
      </c>
      <c r="B78" s="17">
        <f>SUMIF(InputData!$C$2:$C$105,"&lt;="&amp;CalcThroughput!A78,InputData!$D$2:$D$105)-$G$3</f>
        <v>2597</v>
      </c>
      <c r="C78" s="17">
        <f>SUMIF(InputData!$B$2:$B$105,"&lt;="&amp;CalcThroughput!A78,InputData!$D$2:$D$105)-CalcThroughput!$G$3</f>
        <v>9779</v>
      </c>
      <c r="D78" s="48">
        <f>C78-B78</f>
        <v>7182</v>
      </c>
      <c r="I78" s="3">
        <f>CalcLOC!$B$5</f>
        <v>807.3</v>
      </c>
      <c r="J78" s="2">
        <f>InputData!D78</f>
        <v>935</v>
      </c>
      <c r="K78" s="2">
        <f t="shared" si="5"/>
        <v>16307.290000000012</v>
      </c>
    </row>
    <row r="79" spans="1:11" x14ac:dyDescent="0.3">
      <c r="A79" s="64">
        <f>A78+1</f>
        <v>43850</v>
      </c>
      <c r="B79" s="18">
        <f>B78</f>
        <v>2597</v>
      </c>
      <c r="C79" s="18">
        <f>C78</f>
        <v>9779</v>
      </c>
      <c r="D79" s="49">
        <f>D78</f>
        <v>7182</v>
      </c>
      <c r="I79" s="3">
        <f>CalcLOC!$B$5</f>
        <v>807.3</v>
      </c>
      <c r="J79" s="2">
        <f>InputData!D79</f>
        <v>941</v>
      </c>
      <c r="K79" s="2">
        <f t="shared" si="5"/>
        <v>17875.690000000013</v>
      </c>
    </row>
    <row r="80" spans="1:11" x14ac:dyDescent="0.3">
      <c r="A80" s="63">
        <f>A79</f>
        <v>43850</v>
      </c>
      <c r="B80" s="17">
        <f>SUMIF(InputData!$C$2:$C$105,"&lt;="&amp;CalcThroughput!A80,InputData!$D$2:$D$105)-$G$3</f>
        <v>2597</v>
      </c>
      <c r="C80" s="17">
        <f>SUMIF(InputData!$B$2:$B$105,"&lt;="&amp;CalcThroughput!A80,InputData!$D$2:$D$105)-CalcThroughput!$G$3</f>
        <v>10665</v>
      </c>
      <c r="D80" s="48">
        <f>C80-B80</f>
        <v>8068</v>
      </c>
      <c r="I80" s="3">
        <f>CalcLOC!$B$5</f>
        <v>807.3</v>
      </c>
      <c r="J80" s="2">
        <f>InputData!D80</f>
        <v>1001</v>
      </c>
      <c r="K80" s="2">
        <f t="shared" si="5"/>
        <v>37519.690000000017</v>
      </c>
    </row>
    <row r="81" spans="1:11" x14ac:dyDescent="0.3">
      <c r="A81" s="64">
        <f>A80+1</f>
        <v>43851</v>
      </c>
      <c r="B81" s="18">
        <f>B80</f>
        <v>2597</v>
      </c>
      <c r="C81" s="18">
        <f>C80</f>
        <v>10665</v>
      </c>
      <c r="D81" s="49">
        <f>D80</f>
        <v>8068</v>
      </c>
      <c r="I81" s="3">
        <f>CalcLOC!$B$5</f>
        <v>807.3</v>
      </c>
      <c r="J81" s="2">
        <f>InputData!D81</f>
        <v>996</v>
      </c>
      <c r="K81" s="2">
        <f t="shared" si="5"/>
        <v>35607.690000000017</v>
      </c>
    </row>
    <row r="82" spans="1:11" x14ac:dyDescent="0.3">
      <c r="A82" s="63">
        <f>A81</f>
        <v>43851</v>
      </c>
      <c r="B82" s="17">
        <f>SUMIF(InputData!$C$2:$C$105,"&lt;="&amp;CalcThroughput!A82,InputData!$D$2:$D$105)-$G$3</f>
        <v>2597</v>
      </c>
      <c r="C82" s="17">
        <f>SUMIF(InputData!$B$2:$B$105,"&lt;="&amp;CalcThroughput!A82,InputData!$D$2:$D$105)-CalcThroughput!$G$3</f>
        <v>10665</v>
      </c>
      <c r="D82" s="48">
        <f>C82-B82</f>
        <v>8068</v>
      </c>
      <c r="I82" s="3">
        <f>CalcLOC!$B$5</f>
        <v>807.3</v>
      </c>
      <c r="J82" s="2">
        <f>InputData!D82</f>
        <v>968</v>
      </c>
      <c r="K82" s="2">
        <f t="shared" si="5"/>
        <v>25824.490000000016</v>
      </c>
    </row>
    <row r="83" spans="1:11" x14ac:dyDescent="0.3">
      <c r="A83" s="64">
        <f>A82+1</f>
        <v>43852</v>
      </c>
      <c r="B83" s="18">
        <f>B82</f>
        <v>2597</v>
      </c>
      <c r="C83" s="18">
        <f>C82</f>
        <v>10665</v>
      </c>
      <c r="D83" s="49">
        <f>D82</f>
        <v>8068</v>
      </c>
      <c r="I83" s="3">
        <f>CalcLOC!$B$5</f>
        <v>807.3</v>
      </c>
      <c r="J83" s="2">
        <f>InputData!D83</f>
        <v>968</v>
      </c>
      <c r="K83" s="2">
        <f t="shared" si="5"/>
        <v>25824.490000000016</v>
      </c>
    </row>
    <row r="84" spans="1:11" x14ac:dyDescent="0.3">
      <c r="A84" s="63">
        <f>A83</f>
        <v>43852</v>
      </c>
      <c r="B84" s="17">
        <f>SUMIF(InputData!$C$2:$C$105,"&lt;="&amp;CalcThroughput!A84,InputData!$D$2:$D$105)-$G$3</f>
        <v>4143</v>
      </c>
      <c r="C84" s="17">
        <f>SUMIF(InputData!$B$2:$B$105,"&lt;="&amp;CalcThroughput!A84,InputData!$D$2:$D$105)-CalcThroughput!$G$3</f>
        <v>10665</v>
      </c>
      <c r="D84" s="48">
        <f>C84-B84</f>
        <v>6522</v>
      </c>
      <c r="I84" s="3">
        <f>CalcLOC!$B$5</f>
        <v>807.3</v>
      </c>
      <c r="J84" s="2">
        <f>InputData!D84</f>
        <v>924</v>
      </c>
      <c r="K84" s="2">
        <f t="shared" si="5"/>
        <v>13618.89000000001</v>
      </c>
    </row>
    <row r="85" spans="1:11" x14ac:dyDescent="0.3">
      <c r="A85" s="64">
        <f>A84+1</f>
        <v>43853</v>
      </c>
      <c r="B85" s="18">
        <f>B84</f>
        <v>4143</v>
      </c>
      <c r="C85" s="18">
        <f>C84</f>
        <v>10665</v>
      </c>
      <c r="D85" s="49">
        <f>D84</f>
        <v>6522</v>
      </c>
      <c r="I85" s="3">
        <f>CalcLOC!$B$5</f>
        <v>807.3</v>
      </c>
      <c r="J85" s="2">
        <f>InputData!D85</f>
        <v>880</v>
      </c>
      <c r="K85" s="2">
        <f t="shared" si="5"/>
        <v>5285.2900000000063</v>
      </c>
    </row>
    <row r="86" spans="1:11" x14ac:dyDescent="0.3">
      <c r="A86" s="63">
        <f>A85</f>
        <v>43853</v>
      </c>
      <c r="B86" s="17">
        <f>SUMIF(InputData!$C$2:$C$105,"&lt;="&amp;CalcThroughput!A86,InputData!$D$2:$D$105)-$G$3</f>
        <v>4143</v>
      </c>
      <c r="C86" s="17">
        <f>SUMIF(InputData!$B$2:$B$105,"&lt;="&amp;CalcThroughput!A86,InputData!$D$2:$D$105)-CalcThroughput!$G$3</f>
        <v>10665</v>
      </c>
      <c r="D86" s="48">
        <f>C86-B86</f>
        <v>6522</v>
      </c>
      <c r="I86" s="3">
        <f>CalcLOC!$B$5</f>
        <v>807.3</v>
      </c>
      <c r="J86" s="2">
        <f>InputData!D86</f>
        <v>930</v>
      </c>
      <c r="K86" s="2">
        <f t="shared" si="5"/>
        <v>15055.290000000012</v>
      </c>
    </row>
    <row r="87" spans="1:11" x14ac:dyDescent="0.3">
      <c r="A87" s="64">
        <f>A86+1</f>
        <v>43854</v>
      </c>
      <c r="B87" s="18">
        <f>B86</f>
        <v>4143</v>
      </c>
      <c r="C87" s="18">
        <f>C86</f>
        <v>10665</v>
      </c>
      <c r="D87" s="49">
        <f>D86</f>
        <v>6522</v>
      </c>
      <c r="I87" s="3">
        <f>CalcLOC!$B$5</f>
        <v>807.3</v>
      </c>
      <c r="J87" s="2">
        <f>InputData!D87</f>
        <v>930</v>
      </c>
      <c r="K87" s="2">
        <f t="shared" si="5"/>
        <v>15055.290000000012</v>
      </c>
    </row>
    <row r="88" spans="1:11" x14ac:dyDescent="0.3">
      <c r="A88" s="63">
        <f>A87</f>
        <v>43854</v>
      </c>
      <c r="B88" s="17">
        <f>SUMIF(InputData!$C$2:$C$105,"&lt;="&amp;CalcThroughput!A88,InputData!$D$2:$D$105)-$G$3</f>
        <v>4143</v>
      </c>
      <c r="C88" s="17">
        <f>SUMIF(InputData!$B$2:$B$105,"&lt;="&amp;CalcThroughput!A88,InputData!$D$2:$D$105)-CalcThroughput!$G$3</f>
        <v>10665</v>
      </c>
      <c r="D88" s="48">
        <f>C88-B88</f>
        <v>6522</v>
      </c>
      <c r="I88" s="3">
        <f>CalcLOC!$B$5</f>
        <v>807.3</v>
      </c>
      <c r="J88" s="2">
        <f>InputData!D88</f>
        <v>913</v>
      </c>
      <c r="K88" s="2">
        <f t="shared" si="5"/>
        <v>11172.490000000009</v>
      </c>
    </row>
    <row r="89" spans="1:11" x14ac:dyDescent="0.3">
      <c r="A89" s="64">
        <f>A88+1</f>
        <v>43855</v>
      </c>
      <c r="B89" s="18">
        <f>B88</f>
        <v>4143</v>
      </c>
      <c r="C89" s="18">
        <f>C88</f>
        <v>10665</v>
      </c>
      <c r="D89" s="49">
        <f>D88</f>
        <v>6522</v>
      </c>
      <c r="I89" s="3">
        <f>CalcLOC!$B$5</f>
        <v>807.3</v>
      </c>
      <c r="J89" s="2">
        <f>InputData!D89</f>
        <v>941</v>
      </c>
      <c r="K89" s="2">
        <f t="shared" si="5"/>
        <v>17875.690000000013</v>
      </c>
    </row>
    <row r="90" spans="1:11" x14ac:dyDescent="0.3">
      <c r="A90" s="63">
        <f>A89</f>
        <v>43855</v>
      </c>
      <c r="B90" s="17">
        <f>SUMIF(InputData!$C$2:$C$105,"&lt;="&amp;CalcThroughput!A90,InputData!$D$2:$D$105)-$G$3</f>
        <v>4143</v>
      </c>
      <c r="C90" s="17">
        <f>SUMIF(InputData!$B$2:$B$105,"&lt;="&amp;CalcThroughput!A90,InputData!$D$2:$D$105)-CalcThroughput!$G$3</f>
        <v>11271</v>
      </c>
      <c r="D90" s="48">
        <f>C90-B90</f>
        <v>7128</v>
      </c>
      <c r="I90" s="3">
        <f>CalcLOC!$B$5</f>
        <v>807.3</v>
      </c>
      <c r="J90" s="2">
        <f>InputData!D90</f>
        <v>897</v>
      </c>
      <c r="K90" s="2">
        <f t="shared" si="5"/>
        <v>8046.0900000000083</v>
      </c>
    </row>
    <row r="91" spans="1:11" x14ac:dyDescent="0.3">
      <c r="A91" s="64">
        <f>A90+1</f>
        <v>43856</v>
      </c>
      <c r="B91" s="18">
        <f>B90</f>
        <v>4143</v>
      </c>
      <c r="C91" s="18">
        <f>C90</f>
        <v>11271</v>
      </c>
      <c r="D91" s="49">
        <f>D90</f>
        <v>7128</v>
      </c>
      <c r="I91" s="3">
        <f>CalcLOC!$B$5</f>
        <v>807.3</v>
      </c>
      <c r="J91" s="2">
        <f>InputData!D91</f>
        <v>908</v>
      </c>
      <c r="K91" s="2">
        <f t="shared" si="5"/>
        <v>10140.490000000009</v>
      </c>
    </row>
    <row r="92" spans="1:11" x14ac:dyDescent="0.3">
      <c r="A92" s="63">
        <f>A91</f>
        <v>43856</v>
      </c>
      <c r="B92" s="17">
        <f>SUMIF(InputData!$C$2:$C$105,"&lt;="&amp;CalcThroughput!A92,InputData!$D$2:$D$105)-$G$3</f>
        <v>4143</v>
      </c>
      <c r="C92" s="17">
        <f>SUMIF(InputData!$B$2:$B$105,"&lt;="&amp;CalcThroughput!A92,InputData!$D$2:$D$105)-CalcThroughput!$G$3</f>
        <v>12025</v>
      </c>
      <c r="D92" s="48">
        <f>C92-B92</f>
        <v>7882</v>
      </c>
      <c r="I92" s="3">
        <f>CalcLOC!$B$5</f>
        <v>807.3</v>
      </c>
      <c r="J92" s="2">
        <f>InputData!D92</f>
        <v>908</v>
      </c>
      <c r="K92" s="2">
        <f t="shared" si="5"/>
        <v>10140.490000000009</v>
      </c>
    </row>
    <row r="93" spans="1:11" x14ac:dyDescent="0.3">
      <c r="A93" s="64">
        <f>A92+1</f>
        <v>43857</v>
      </c>
      <c r="B93" s="18">
        <f>B92</f>
        <v>4143</v>
      </c>
      <c r="C93" s="18">
        <f>C92</f>
        <v>12025</v>
      </c>
      <c r="D93" s="49">
        <f>D92</f>
        <v>7882</v>
      </c>
      <c r="I93" s="3">
        <f>CalcLOC!$B$5</f>
        <v>807.3</v>
      </c>
      <c r="J93" s="2">
        <f>InputData!D93</f>
        <v>968</v>
      </c>
      <c r="K93" s="2">
        <f t="shared" si="5"/>
        <v>25824.490000000016</v>
      </c>
    </row>
    <row r="94" spans="1:11" x14ac:dyDescent="0.3">
      <c r="A94" s="63">
        <f>A93</f>
        <v>43857</v>
      </c>
      <c r="B94" s="17">
        <f>SUMIF(InputData!$C$2:$C$105,"&lt;="&amp;CalcThroughput!A94,InputData!$D$2:$D$105)-$G$3</f>
        <v>4143</v>
      </c>
      <c r="C94" s="17">
        <f>SUMIF(InputData!$B$2:$B$105,"&lt;="&amp;CalcThroughput!A94,InputData!$D$2:$D$105)-CalcThroughput!$G$3</f>
        <v>12916</v>
      </c>
      <c r="D94" s="48">
        <f>C94-B94</f>
        <v>8773</v>
      </c>
      <c r="I94" s="3">
        <f>CalcLOC!$B$5</f>
        <v>807.3</v>
      </c>
      <c r="J94" s="2">
        <f>InputData!D94</f>
        <v>979</v>
      </c>
      <c r="K94" s="2">
        <f t="shared" si="5"/>
        <v>29480.890000000014</v>
      </c>
    </row>
    <row r="95" spans="1:11" x14ac:dyDescent="0.3">
      <c r="A95" s="64">
        <f>A94+1</f>
        <v>43858</v>
      </c>
      <c r="B95" s="18">
        <f>B94</f>
        <v>4143</v>
      </c>
      <c r="C95" s="18">
        <f>C94</f>
        <v>12916</v>
      </c>
      <c r="D95" s="49">
        <f>D94</f>
        <v>8773</v>
      </c>
      <c r="I95" s="3">
        <f>CalcLOC!$B$5</f>
        <v>807.3</v>
      </c>
      <c r="J95" s="2">
        <f>InputData!D95</f>
        <v>913</v>
      </c>
      <c r="K95" s="2">
        <f t="shared" si="5"/>
        <v>11172.490000000009</v>
      </c>
    </row>
    <row r="96" spans="1:11" x14ac:dyDescent="0.3">
      <c r="A96" s="63">
        <f>A95</f>
        <v>43858</v>
      </c>
      <c r="B96" s="17">
        <f>SUMIF(InputData!$C$2:$C$105,"&lt;="&amp;CalcThroughput!A96,InputData!$D$2:$D$105)-$G$3</f>
        <v>4143</v>
      </c>
      <c r="C96" s="17">
        <f>SUMIF(InputData!$B$2:$B$105,"&lt;="&amp;CalcThroughput!A96,InputData!$D$2:$D$105)-CalcThroughput!$G$3</f>
        <v>12916</v>
      </c>
      <c r="D96" s="48">
        <f>C96-B96</f>
        <v>8773</v>
      </c>
      <c r="I96" s="3">
        <f>CalcLOC!$B$5</f>
        <v>807.3</v>
      </c>
      <c r="J96" s="2">
        <f>InputData!D96</f>
        <v>952</v>
      </c>
      <c r="K96" s="2">
        <f t="shared" si="5"/>
        <v>20938.090000000015</v>
      </c>
    </row>
    <row r="97" spans="1:11" x14ac:dyDescent="0.3">
      <c r="A97" s="64">
        <f>A96+1</f>
        <v>43859</v>
      </c>
      <c r="B97" s="18">
        <f>B96</f>
        <v>4143</v>
      </c>
      <c r="C97" s="18">
        <f>C96</f>
        <v>12916</v>
      </c>
      <c r="D97" s="49">
        <f>D96</f>
        <v>8773</v>
      </c>
      <c r="I97" s="3">
        <f>CalcLOC!$B$5</f>
        <v>807.3</v>
      </c>
      <c r="J97" s="2">
        <f>InputData!D97</f>
        <v>1001</v>
      </c>
      <c r="K97" s="2">
        <f t="shared" si="5"/>
        <v>37519.690000000017</v>
      </c>
    </row>
    <row r="98" spans="1:11" x14ac:dyDescent="0.3">
      <c r="A98" s="63">
        <f>A97</f>
        <v>43859</v>
      </c>
      <c r="B98" s="17">
        <f>SUMIF(InputData!$C$2:$C$105,"&lt;="&amp;CalcThroughput!A98,InputData!$D$2:$D$105)-$G$3</f>
        <v>5901</v>
      </c>
      <c r="C98" s="17">
        <f>SUMIF(InputData!$B$2:$B$105,"&lt;="&amp;CalcThroughput!A98,InputData!$D$2:$D$105)-CalcThroughput!$G$3</f>
        <v>12916</v>
      </c>
      <c r="D98" s="48">
        <f>C98-B98</f>
        <v>7015</v>
      </c>
      <c r="I98" s="3">
        <f>CalcLOC!$B$5</f>
        <v>807.3</v>
      </c>
      <c r="J98" s="2">
        <f>InputData!D98</f>
        <v>1001</v>
      </c>
      <c r="K98" s="2">
        <f t="shared" si="5"/>
        <v>37519.690000000017</v>
      </c>
    </row>
    <row r="99" spans="1:11" x14ac:dyDescent="0.3">
      <c r="A99" s="64">
        <f>A98+1</f>
        <v>43860</v>
      </c>
      <c r="B99" s="18">
        <f>B98</f>
        <v>5901</v>
      </c>
      <c r="C99" s="18">
        <f>C98</f>
        <v>12916</v>
      </c>
      <c r="D99" s="49">
        <f>D98</f>
        <v>7015</v>
      </c>
      <c r="I99" s="3">
        <f>CalcLOC!$B$5</f>
        <v>807.3</v>
      </c>
      <c r="J99" s="2">
        <f>InputData!D99</f>
        <v>985</v>
      </c>
      <c r="K99" s="2">
        <f t="shared" si="5"/>
        <v>31577.290000000015</v>
      </c>
    </row>
    <row r="100" spans="1:11" x14ac:dyDescent="0.3">
      <c r="A100" s="63">
        <f>A99</f>
        <v>43860</v>
      </c>
      <c r="B100" s="17">
        <f>SUMIF(InputData!$C$2:$C$105,"&lt;="&amp;CalcThroughput!A100,InputData!$D$2:$D$105)-$G$3</f>
        <v>5901</v>
      </c>
      <c r="C100" s="17">
        <f>SUMIF(InputData!$B$2:$B$105,"&lt;="&amp;CalcThroughput!A100,InputData!$D$2:$D$105)-CalcThroughput!$G$3</f>
        <v>12916</v>
      </c>
      <c r="D100" s="48">
        <f>C100-B100</f>
        <v>7015</v>
      </c>
      <c r="I100" s="3">
        <f>CalcLOC!$B$5</f>
        <v>807.3</v>
      </c>
      <c r="J100" s="2">
        <f>InputData!D100</f>
        <v>1007</v>
      </c>
      <c r="K100" s="2">
        <f t="shared" si="5"/>
        <v>39880.090000000018</v>
      </c>
    </row>
    <row r="101" spans="1:11" x14ac:dyDescent="0.3">
      <c r="A101" s="64">
        <f>A100+1</f>
        <v>43861</v>
      </c>
      <c r="B101" s="18">
        <f>B100</f>
        <v>5901</v>
      </c>
      <c r="C101" s="18">
        <f>C100</f>
        <v>12916</v>
      </c>
      <c r="D101" s="49">
        <f>D100</f>
        <v>7015</v>
      </c>
      <c r="I101" s="3">
        <f>CalcLOC!$B$5</f>
        <v>807.3</v>
      </c>
      <c r="J101" s="2">
        <f>InputData!D101</f>
        <v>776</v>
      </c>
      <c r="K101" s="2">
        <f t="shared" si="5"/>
        <v>979.6899999999971</v>
      </c>
    </row>
    <row r="102" spans="1:11" x14ac:dyDescent="0.3">
      <c r="A102" s="63">
        <f>A101</f>
        <v>43861</v>
      </c>
      <c r="B102" s="17">
        <f>SUMIF(InputData!$C$2:$C$105,"&lt;="&amp;CalcThroughput!A102,InputData!$D$2:$D$105)-$G$3</f>
        <v>5901</v>
      </c>
      <c r="C102" s="17">
        <f>SUMIF(InputData!$B$2:$B$105,"&lt;="&amp;CalcThroughput!A102,InputData!$D$2:$D$105)-CalcThroughput!$G$3</f>
        <v>12916</v>
      </c>
      <c r="D102" s="48">
        <f>C102-B102</f>
        <v>7015</v>
      </c>
      <c r="I102" s="3">
        <f>CalcLOC!$B$5</f>
        <v>807.3</v>
      </c>
      <c r="J102" s="2">
        <f>InputData!D102</f>
        <v>1161</v>
      </c>
      <c r="K102" s="2">
        <f t="shared" ref="K102:K105" si="6">(I102-J102)^2</f>
        <v>125103.69000000003</v>
      </c>
    </row>
    <row r="103" spans="1:11" x14ac:dyDescent="0.3">
      <c r="A103" s="64">
        <f>A102+1</f>
        <v>43862</v>
      </c>
      <c r="B103" s="18">
        <f>B102</f>
        <v>5901</v>
      </c>
      <c r="C103" s="18">
        <f>C102</f>
        <v>12916</v>
      </c>
      <c r="D103" s="49">
        <f>D102</f>
        <v>7015</v>
      </c>
      <c r="I103" s="3">
        <f>CalcLOC!$B$5</f>
        <v>807.3</v>
      </c>
      <c r="J103" s="2">
        <f>InputData!D103</f>
        <v>1023</v>
      </c>
      <c r="K103" s="2">
        <f t="shared" si="6"/>
        <v>46526.49000000002</v>
      </c>
    </row>
    <row r="104" spans="1:11" x14ac:dyDescent="0.3">
      <c r="A104" s="63">
        <f>A103</f>
        <v>43862</v>
      </c>
      <c r="B104" s="17">
        <f>SUMIF(InputData!$C$2:$C$105,"&lt;="&amp;CalcThroughput!A104,InputData!$D$2:$D$105)-$G$3</f>
        <v>5901</v>
      </c>
      <c r="C104" s="17">
        <f>SUMIF(InputData!$B$2:$B$105,"&lt;="&amp;CalcThroughput!A104,InputData!$D$2:$D$105)-CalcThroughput!$G$3</f>
        <v>12916</v>
      </c>
      <c r="D104" s="48">
        <f>C104-B104</f>
        <v>7015</v>
      </c>
      <c r="I104" s="3">
        <f>CalcLOC!$B$5</f>
        <v>807.3</v>
      </c>
      <c r="J104" s="2">
        <f>InputData!D104</f>
        <v>968</v>
      </c>
      <c r="K104" s="2">
        <f t="shared" si="6"/>
        <v>25824.490000000016</v>
      </c>
    </row>
    <row r="105" spans="1:11" x14ac:dyDescent="0.3">
      <c r="A105" s="64">
        <f>A104+1</f>
        <v>43863</v>
      </c>
      <c r="B105" s="18">
        <f>B104</f>
        <v>5901</v>
      </c>
      <c r="C105" s="18">
        <f>C104</f>
        <v>12916</v>
      </c>
      <c r="D105" s="49">
        <f>D104</f>
        <v>7015</v>
      </c>
      <c r="I105" s="3">
        <f>CalcLOC!$B$5</f>
        <v>807.3</v>
      </c>
      <c r="J105" s="2">
        <f>InputData!D105</f>
        <v>1034</v>
      </c>
      <c r="K105" s="2">
        <f t="shared" si="6"/>
        <v>51392.890000000021</v>
      </c>
    </row>
    <row r="106" spans="1:11" x14ac:dyDescent="0.3">
      <c r="A106" s="63">
        <f>A105</f>
        <v>43863</v>
      </c>
      <c r="B106" s="17">
        <f>SUMIF(InputData!$C$2:$C$105,"&lt;="&amp;CalcThroughput!A106,InputData!$D$2:$D$105)-$G$3</f>
        <v>5901</v>
      </c>
      <c r="C106" s="17">
        <f>SUMIF(InputData!$B$2:$B$105,"&lt;="&amp;CalcThroughput!A106,InputData!$D$2:$D$105)-CalcThroughput!$G$3</f>
        <v>12916</v>
      </c>
      <c r="D106" s="48">
        <f>C106-B106</f>
        <v>7015</v>
      </c>
      <c r="I106" s="3"/>
      <c r="J106" s="2"/>
      <c r="K106" s="2"/>
    </row>
    <row r="107" spans="1:11" x14ac:dyDescent="0.3">
      <c r="A107" s="64">
        <f>A106+1</f>
        <v>43864</v>
      </c>
      <c r="B107" s="18">
        <f>B106</f>
        <v>5901</v>
      </c>
      <c r="C107" s="18">
        <f>C106</f>
        <v>12916</v>
      </c>
      <c r="D107" s="49">
        <f>D106</f>
        <v>7015</v>
      </c>
      <c r="I107" s="3"/>
      <c r="J107" s="2"/>
      <c r="K107" s="2"/>
    </row>
    <row r="108" spans="1:11" x14ac:dyDescent="0.3">
      <c r="A108" s="63">
        <f>A107</f>
        <v>43864</v>
      </c>
      <c r="B108" s="17">
        <f>SUMIF(InputData!$C$2:$C$105,"&lt;="&amp;CalcThroughput!A108,InputData!$D$2:$D$105)-$G$3</f>
        <v>5901</v>
      </c>
      <c r="C108" s="17">
        <f>SUMIF(InputData!$B$2:$B$105,"&lt;="&amp;CalcThroughput!A108,InputData!$D$2:$D$105)-CalcThroughput!$G$3</f>
        <v>13796</v>
      </c>
      <c r="D108" s="48">
        <f>C108-B108</f>
        <v>7895</v>
      </c>
      <c r="I108" s="3"/>
      <c r="J108" s="2"/>
      <c r="K108" s="2"/>
    </row>
    <row r="109" spans="1:11" x14ac:dyDescent="0.3">
      <c r="A109" s="64">
        <f>A108+1</f>
        <v>43865</v>
      </c>
      <c r="B109" s="18">
        <f>B108</f>
        <v>5901</v>
      </c>
      <c r="C109" s="18">
        <f>C108</f>
        <v>13796</v>
      </c>
      <c r="D109" s="49">
        <f>D108</f>
        <v>7895</v>
      </c>
      <c r="I109" s="3"/>
      <c r="J109" s="2"/>
      <c r="K109" s="2"/>
    </row>
    <row r="110" spans="1:11" x14ac:dyDescent="0.3">
      <c r="A110" s="63">
        <f>A109</f>
        <v>43865</v>
      </c>
      <c r="B110" s="17">
        <f>SUMIF(InputData!$C$2:$C$105,"&lt;="&amp;CalcThroughput!A110,InputData!$D$2:$D$105)-$G$3</f>
        <v>5901</v>
      </c>
      <c r="C110" s="17">
        <f>SUMIF(InputData!$B$2:$B$105,"&lt;="&amp;CalcThroughput!A110,InputData!$D$2:$D$105)-CalcThroughput!$G$3</f>
        <v>14492</v>
      </c>
      <c r="D110" s="48">
        <f>C110-B110</f>
        <v>8591</v>
      </c>
      <c r="I110" s="3"/>
      <c r="J110" s="2"/>
      <c r="K110" s="2"/>
    </row>
    <row r="111" spans="1:11" x14ac:dyDescent="0.3">
      <c r="A111" s="64">
        <f>A110+1</f>
        <v>43866</v>
      </c>
      <c r="B111" s="18">
        <f>B110</f>
        <v>5901</v>
      </c>
      <c r="C111" s="18">
        <f>C110</f>
        <v>14492</v>
      </c>
      <c r="D111" s="49">
        <f>D110</f>
        <v>8591</v>
      </c>
      <c r="I111" s="3"/>
      <c r="J111" s="2"/>
      <c r="K111" s="2"/>
    </row>
    <row r="112" spans="1:11" x14ac:dyDescent="0.3">
      <c r="A112" s="63">
        <f>A111</f>
        <v>43866</v>
      </c>
      <c r="B112" s="17">
        <f>SUMIF(InputData!$C$2:$C$105,"&lt;="&amp;CalcThroughput!A112,InputData!$D$2:$D$105)-$G$3</f>
        <v>7368</v>
      </c>
      <c r="C112" s="17">
        <f>SUMIF(InputData!$B$2:$B$105,"&lt;="&amp;CalcThroughput!A112,InputData!$D$2:$D$105)-CalcThroughput!$G$3</f>
        <v>14492</v>
      </c>
      <c r="D112" s="48">
        <f>C112-B112</f>
        <v>7124</v>
      </c>
      <c r="I112" s="3"/>
      <c r="J112" s="2"/>
      <c r="K112" s="2"/>
    </row>
    <row r="113" spans="1:11" x14ac:dyDescent="0.3">
      <c r="A113" s="64">
        <f>A112+1</f>
        <v>43867</v>
      </c>
      <c r="B113" s="18">
        <f>B112</f>
        <v>7368</v>
      </c>
      <c r="C113" s="18">
        <f>C112</f>
        <v>14492</v>
      </c>
      <c r="D113" s="49">
        <f>D112</f>
        <v>7124</v>
      </c>
      <c r="I113" s="3"/>
      <c r="J113" s="2"/>
      <c r="K113" s="2"/>
    </row>
    <row r="114" spans="1:11" x14ac:dyDescent="0.3">
      <c r="A114" s="63">
        <f>A113</f>
        <v>43867</v>
      </c>
      <c r="B114" s="17">
        <f>SUMIF(InputData!$C$2:$C$105,"&lt;="&amp;CalcThroughput!A114,InputData!$D$2:$D$105)-$G$3</f>
        <v>7368</v>
      </c>
      <c r="C114" s="17">
        <f>SUMIF(InputData!$B$2:$B$105,"&lt;="&amp;CalcThroughput!A114,InputData!$D$2:$D$105)-CalcThroughput!$G$3</f>
        <v>14492</v>
      </c>
      <c r="D114" s="48">
        <f>C114-B114</f>
        <v>7124</v>
      </c>
      <c r="I114" s="3"/>
      <c r="J114" s="2"/>
      <c r="K114" s="2"/>
    </row>
    <row r="115" spans="1:11" x14ac:dyDescent="0.3">
      <c r="A115" s="64">
        <f>A114+1</f>
        <v>43868</v>
      </c>
      <c r="B115" s="18">
        <f>B114</f>
        <v>7368</v>
      </c>
      <c r="C115" s="18">
        <f>C114</f>
        <v>14492</v>
      </c>
      <c r="D115" s="49">
        <f>D114</f>
        <v>7124</v>
      </c>
      <c r="I115" s="3"/>
      <c r="J115" s="2"/>
      <c r="K115" s="2"/>
    </row>
    <row r="116" spans="1:11" x14ac:dyDescent="0.3">
      <c r="A116" s="59">
        <f>A115</f>
        <v>43868</v>
      </c>
      <c r="B116">
        <f>SUMIF(InputData!$C$2:$C$105,"&lt;="&amp;CalcThroughput!A116,InputData!$D$2:$D$105)-$G$3</f>
        <v>7368</v>
      </c>
      <c r="C116">
        <f>SUMIF(InputData!$B$2:$B$105,"&lt;="&amp;CalcThroughput!A116,InputData!$D$2:$D$105)-CalcThroughput!$G$3</f>
        <v>14492</v>
      </c>
      <c r="D116" s="39">
        <f>C116-B116</f>
        <v>7124</v>
      </c>
    </row>
    <row r="117" spans="1:11" x14ac:dyDescent="0.3">
      <c r="A117" s="59">
        <f>A116+1</f>
        <v>43869</v>
      </c>
      <c r="B117">
        <f>B116</f>
        <v>7368</v>
      </c>
      <c r="C117">
        <f>C116</f>
        <v>14492</v>
      </c>
      <c r="D117" s="39">
        <f>D116</f>
        <v>7124</v>
      </c>
    </row>
    <row r="118" spans="1:11" x14ac:dyDescent="0.3">
      <c r="A118" s="59">
        <f>A117</f>
        <v>43869</v>
      </c>
      <c r="B118">
        <f>SUMIF(InputData!$C$2:$C$105,"&lt;="&amp;CalcThroughput!A118,InputData!$D$2:$D$105)-$G$3</f>
        <v>7368</v>
      </c>
      <c r="C118">
        <f>SUMIF(InputData!$B$2:$B$105,"&lt;="&amp;CalcThroughput!A118,InputData!$D$2:$D$105)-CalcThroughput!$G$3</f>
        <v>14492</v>
      </c>
      <c r="D118" s="39">
        <f>C118-B118</f>
        <v>7124</v>
      </c>
    </row>
    <row r="119" spans="1:11" x14ac:dyDescent="0.3">
      <c r="A119" s="59">
        <f>A118+1</f>
        <v>43870</v>
      </c>
      <c r="B119">
        <f>B118</f>
        <v>7368</v>
      </c>
      <c r="C119">
        <f>C118</f>
        <v>14492</v>
      </c>
      <c r="D119" s="39">
        <f>D118</f>
        <v>7124</v>
      </c>
    </row>
    <row r="120" spans="1:11" x14ac:dyDescent="0.3">
      <c r="A120" s="59">
        <f>A119</f>
        <v>43870</v>
      </c>
      <c r="B120">
        <f>SUMIF(InputData!$C$2:$C$105,"&lt;="&amp;CalcThroughput!A120,InputData!$D$2:$D$105)-$G$3</f>
        <v>7368</v>
      </c>
      <c r="C120">
        <f>SUMIF(InputData!$B$2:$B$105,"&lt;="&amp;CalcThroughput!A120,InputData!$D$2:$D$105)-CalcThroughput!$G$3</f>
        <v>14492</v>
      </c>
      <c r="D120" s="39">
        <f>C120-B120</f>
        <v>7124</v>
      </c>
    </row>
    <row r="121" spans="1:11" x14ac:dyDescent="0.3">
      <c r="A121" s="59">
        <f>A120+1</f>
        <v>43871</v>
      </c>
      <c r="B121">
        <f>B120</f>
        <v>7368</v>
      </c>
      <c r="C121">
        <f>C120</f>
        <v>14492</v>
      </c>
      <c r="D121" s="39">
        <f>D120</f>
        <v>7124</v>
      </c>
    </row>
    <row r="122" spans="1:11" x14ac:dyDescent="0.3">
      <c r="A122" s="59">
        <f>A121</f>
        <v>43871</v>
      </c>
      <c r="B122">
        <f>SUMIF(InputData!$C$2:$C$105,"&lt;="&amp;CalcThroughput!A122,InputData!$D$2:$D$105)-$G$3</f>
        <v>7368</v>
      </c>
      <c r="C122">
        <f>SUMIF(InputData!$B$2:$B$105,"&lt;="&amp;CalcThroughput!A122,InputData!$D$2:$D$105)-CalcThroughput!$G$3</f>
        <v>15378</v>
      </c>
      <c r="D122" s="39">
        <f>C122-B122</f>
        <v>8010</v>
      </c>
    </row>
    <row r="123" spans="1:11" x14ac:dyDescent="0.3">
      <c r="A123" s="59">
        <f>A122+1</f>
        <v>43872</v>
      </c>
      <c r="B123">
        <f>B122</f>
        <v>7368</v>
      </c>
      <c r="C123">
        <f>C122</f>
        <v>15378</v>
      </c>
      <c r="D123" s="39">
        <f>D122</f>
        <v>8010</v>
      </c>
    </row>
    <row r="124" spans="1:11" x14ac:dyDescent="0.3">
      <c r="A124" s="59">
        <f>A123</f>
        <v>43872</v>
      </c>
      <c r="B124">
        <f>SUMIF(InputData!$C$2:$C$105,"&lt;="&amp;CalcThroughput!A124,InputData!$D$2:$D$105)-$G$3</f>
        <v>7368</v>
      </c>
      <c r="C124">
        <f>SUMIF(InputData!$B$2:$B$105,"&lt;="&amp;CalcThroughput!A124,InputData!$D$2:$D$105)-CalcThroughput!$G$3</f>
        <v>15378</v>
      </c>
      <c r="D124" s="39">
        <f>C124-B124</f>
        <v>8010</v>
      </c>
    </row>
    <row r="125" spans="1:11" x14ac:dyDescent="0.3">
      <c r="A125" s="59">
        <f>A124+1</f>
        <v>43873</v>
      </c>
      <c r="B125">
        <f>B124</f>
        <v>7368</v>
      </c>
      <c r="C125">
        <f>C124</f>
        <v>15378</v>
      </c>
      <c r="D125" s="39">
        <f>D124</f>
        <v>8010</v>
      </c>
    </row>
    <row r="126" spans="1:11" x14ac:dyDescent="0.3">
      <c r="A126" s="59">
        <f>A125</f>
        <v>43873</v>
      </c>
      <c r="B126">
        <f>SUMIF(InputData!$C$2:$C$105,"&lt;="&amp;CalcThroughput!A126,InputData!$D$2:$D$105)-$G$3</f>
        <v>8899</v>
      </c>
      <c r="C126">
        <f>SUMIF(InputData!$B$2:$B$105,"&lt;="&amp;CalcThroughput!A126,InputData!$D$2:$D$105)-CalcThroughput!$G$3</f>
        <v>15378</v>
      </c>
      <c r="D126" s="39">
        <f>C126-B126</f>
        <v>6479</v>
      </c>
    </row>
    <row r="127" spans="1:11" x14ac:dyDescent="0.3">
      <c r="A127" s="59">
        <f>A126+1</f>
        <v>43874</v>
      </c>
      <c r="B127">
        <f>B126</f>
        <v>8899</v>
      </c>
      <c r="C127">
        <f>C126</f>
        <v>15378</v>
      </c>
      <c r="D127" s="39">
        <f>D126</f>
        <v>6479</v>
      </c>
    </row>
    <row r="128" spans="1:11" x14ac:dyDescent="0.3">
      <c r="A128" s="59">
        <f>A127</f>
        <v>43874</v>
      </c>
      <c r="B128">
        <f>SUMIF(InputData!$C$2:$C$105,"&lt;="&amp;CalcThroughput!A128,InputData!$D$2:$D$105)-$G$3</f>
        <v>8899</v>
      </c>
      <c r="C128">
        <f>SUMIF(InputData!$B$2:$B$105,"&lt;="&amp;CalcThroughput!A128,InputData!$D$2:$D$105)-CalcThroughput!$G$3</f>
        <v>15378</v>
      </c>
      <c r="D128" s="39">
        <f>C128-B128</f>
        <v>6479</v>
      </c>
    </row>
    <row r="129" spans="1:4" x14ac:dyDescent="0.3">
      <c r="A129" s="59">
        <f>A128+1</f>
        <v>43875</v>
      </c>
      <c r="B129">
        <f>B128</f>
        <v>8899</v>
      </c>
      <c r="C129">
        <f>C128</f>
        <v>15378</v>
      </c>
      <c r="D129" s="39">
        <f>D128</f>
        <v>6479</v>
      </c>
    </row>
    <row r="130" spans="1:4" x14ac:dyDescent="0.3">
      <c r="A130" s="59">
        <f>A129</f>
        <v>43875</v>
      </c>
      <c r="B130">
        <f>SUMIF(InputData!$C$2:$C$105,"&lt;="&amp;CalcThroughput!A130,InputData!$D$2:$D$105)-$G$3</f>
        <v>8899</v>
      </c>
      <c r="C130">
        <f>SUMIF(InputData!$B$2:$B$105,"&lt;="&amp;CalcThroughput!A130,InputData!$D$2:$D$105)-CalcThroughput!$G$3</f>
        <v>15378</v>
      </c>
      <c r="D130" s="39">
        <f>C130-B130</f>
        <v>6479</v>
      </c>
    </row>
    <row r="131" spans="1:4" x14ac:dyDescent="0.3">
      <c r="A131" s="59">
        <f>A130+1</f>
        <v>43876</v>
      </c>
      <c r="B131">
        <f>B130</f>
        <v>8899</v>
      </c>
      <c r="C131">
        <f>C130</f>
        <v>15378</v>
      </c>
      <c r="D131" s="39">
        <f>D130</f>
        <v>6479</v>
      </c>
    </row>
    <row r="132" spans="1:4" x14ac:dyDescent="0.3">
      <c r="A132" s="59">
        <f>A131</f>
        <v>43876</v>
      </c>
      <c r="B132">
        <f>SUMIF(InputData!$C$2:$C$105,"&lt;="&amp;CalcThroughput!A132,InputData!$D$2:$D$105)-$G$3</f>
        <v>8899</v>
      </c>
      <c r="C132">
        <f>SUMIF(InputData!$B$2:$B$105,"&lt;="&amp;CalcThroughput!A132,InputData!$D$2:$D$105)-CalcThroughput!$G$3</f>
        <v>16146</v>
      </c>
      <c r="D132" s="39">
        <f>C132-B132</f>
        <v>7247</v>
      </c>
    </row>
    <row r="133" spans="1:4" x14ac:dyDescent="0.3">
      <c r="A133" s="59">
        <f>A132+1</f>
        <v>43877</v>
      </c>
      <c r="B133">
        <f>B132</f>
        <v>8899</v>
      </c>
      <c r="C133">
        <f>C132</f>
        <v>16146</v>
      </c>
      <c r="D133" s="39">
        <f>D132</f>
        <v>7247</v>
      </c>
    </row>
    <row r="134" spans="1:4" x14ac:dyDescent="0.3">
      <c r="A134" s="59">
        <f>A133</f>
        <v>43877</v>
      </c>
      <c r="B134">
        <f>SUMIF(InputData!$C$2:$C$105,"&lt;="&amp;CalcThroughput!A134,InputData!$D$2:$D$105)-$G$3</f>
        <v>8899</v>
      </c>
      <c r="C134">
        <f>SUMIF(InputData!$B$2:$B$105,"&lt;="&amp;CalcThroughput!A134,InputData!$D$2:$D$105)-CalcThroughput!$G$3</f>
        <v>17059</v>
      </c>
      <c r="D134" s="39">
        <f>C134-B134</f>
        <v>8160</v>
      </c>
    </row>
    <row r="135" spans="1:4" x14ac:dyDescent="0.3">
      <c r="A135" s="59">
        <f>A134+1</f>
        <v>43878</v>
      </c>
      <c r="B135">
        <f>B134</f>
        <v>8899</v>
      </c>
      <c r="C135">
        <f>C134</f>
        <v>17059</v>
      </c>
      <c r="D135" s="39">
        <f>D134</f>
        <v>8160</v>
      </c>
    </row>
    <row r="136" spans="1:4" x14ac:dyDescent="0.3">
      <c r="A136" s="59">
        <f>A135</f>
        <v>43878</v>
      </c>
      <c r="B136">
        <f>SUMIF(InputData!$C$2:$C$105,"&lt;="&amp;CalcThroughput!A136,InputData!$D$2:$D$105)-$G$3</f>
        <v>8899</v>
      </c>
      <c r="C136">
        <f>SUMIF(InputData!$B$2:$B$105,"&lt;="&amp;CalcThroughput!A136,InputData!$D$2:$D$105)-CalcThroughput!$G$3</f>
        <v>17059</v>
      </c>
      <c r="D136" s="39">
        <f>C136-B136</f>
        <v>8160</v>
      </c>
    </row>
    <row r="137" spans="1:4" x14ac:dyDescent="0.3">
      <c r="A137" s="59">
        <f>A136+1</f>
        <v>43879</v>
      </c>
      <c r="B137">
        <f>B136</f>
        <v>8899</v>
      </c>
      <c r="C137">
        <f>C136</f>
        <v>17059</v>
      </c>
      <c r="D137" s="39">
        <f>D136</f>
        <v>8160</v>
      </c>
    </row>
    <row r="138" spans="1:4" x14ac:dyDescent="0.3">
      <c r="A138" s="59">
        <f>A137</f>
        <v>43879</v>
      </c>
      <c r="B138">
        <f>SUMIF(InputData!$C$2:$C$105,"&lt;="&amp;CalcThroughput!A138,InputData!$D$2:$D$105)-$G$3</f>
        <v>8899</v>
      </c>
      <c r="C138">
        <f>SUMIF(InputData!$B$2:$B$105,"&lt;="&amp;CalcThroughput!A138,InputData!$D$2:$D$105)-CalcThroughput!$G$3</f>
        <v>17577</v>
      </c>
      <c r="D138" s="39">
        <f>C138-B138</f>
        <v>8678</v>
      </c>
    </row>
    <row r="139" spans="1:4" x14ac:dyDescent="0.3">
      <c r="A139" s="59">
        <f>A138+1</f>
        <v>43880</v>
      </c>
      <c r="B139">
        <f>B138</f>
        <v>8899</v>
      </c>
      <c r="C139">
        <f>C138</f>
        <v>17577</v>
      </c>
      <c r="D139" s="39">
        <f>D138</f>
        <v>8678</v>
      </c>
    </row>
    <row r="140" spans="1:4" x14ac:dyDescent="0.3">
      <c r="A140" s="59">
        <f>A139</f>
        <v>43880</v>
      </c>
      <c r="B140">
        <f>SUMIF(InputData!$C$2:$C$105,"&lt;="&amp;CalcThroughput!A140,InputData!$D$2:$D$105)-$G$3</f>
        <v>10385</v>
      </c>
      <c r="C140">
        <f>SUMIF(InputData!$B$2:$B$105,"&lt;="&amp;CalcThroughput!A140,InputData!$D$2:$D$105)-CalcThroughput!$G$3</f>
        <v>17577</v>
      </c>
      <c r="D140" s="39">
        <f>C140-B140</f>
        <v>7192</v>
      </c>
    </row>
    <row r="141" spans="1:4" x14ac:dyDescent="0.3">
      <c r="A141" s="59">
        <f>A140+1</f>
        <v>43881</v>
      </c>
      <c r="B141">
        <f>B140</f>
        <v>10385</v>
      </c>
      <c r="C141">
        <f>C140</f>
        <v>17577</v>
      </c>
      <c r="D141" s="39">
        <f>D140</f>
        <v>7192</v>
      </c>
    </row>
    <row r="142" spans="1:4" x14ac:dyDescent="0.3">
      <c r="A142" s="59">
        <f>A141</f>
        <v>43881</v>
      </c>
      <c r="B142">
        <f>SUMIF(InputData!$C$2:$C$105,"&lt;="&amp;CalcThroughput!A142,InputData!$D$2:$D$105)-$G$3</f>
        <v>10385</v>
      </c>
      <c r="C142">
        <f>SUMIF(InputData!$B$2:$B$105,"&lt;="&amp;CalcThroughput!A142,InputData!$D$2:$D$105)-CalcThroughput!$G$3</f>
        <v>17577</v>
      </c>
      <c r="D142" s="39">
        <f>C142-B142</f>
        <v>7192</v>
      </c>
    </row>
    <row r="143" spans="1:4" x14ac:dyDescent="0.3">
      <c r="A143" s="59">
        <f>A142+1</f>
        <v>43882</v>
      </c>
      <c r="B143">
        <f>B142</f>
        <v>10385</v>
      </c>
      <c r="C143">
        <f>C142</f>
        <v>17577</v>
      </c>
      <c r="D143" s="39">
        <f>D142</f>
        <v>7192</v>
      </c>
    </row>
    <row r="144" spans="1:4" x14ac:dyDescent="0.3">
      <c r="A144" s="59">
        <f>A143</f>
        <v>43882</v>
      </c>
      <c r="B144">
        <f>SUMIF(InputData!$C$2:$C$105,"&lt;="&amp;CalcThroughput!A144,InputData!$D$2:$D$105)-$G$3</f>
        <v>10385</v>
      </c>
      <c r="C144">
        <f>SUMIF(InputData!$B$2:$B$105,"&lt;="&amp;CalcThroughput!A144,InputData!$D$2:$D$105)-CalcThroughput!$G$3</f>
        <v>17577</v>
      </c>
      <c r="D144" s="39">
        <f>C144-B144</f>
        <v>7192</v>
      </c>
    </row>
    <row r="145" spans="1:4" x14ac:dyDescent="0.3">
      <c r="A145" s="59">
        <f>A144+1</f>
        <v>43883</v>
      </c>
      <c r="B145">
        <f>B144</f>
        <v>10385</v>
      </c>
      <c r="C145">
        <f>C144</f>
        <v>17577</v>
      </c>
      <c r="D145" s="39">
        <f>D144</f>
        <v>7192</v>
      </c>
    </row>
    <row r="146" spans="1:4" x14ac:dyDescent="0.3">
      <c r="A146" s="59">
        <f>A145</f>
        <v>43883</v>
      </c>
      <c r="B146">
        <f>SUMIF(InputData!$C$2:$C$105,"&lt;="&amp;CalcThroughput!A146,InputData!$D$2:$D$105)-$G$3</f>
        <v>10385</v>
      </c>
      <c r="C146">
        <f>SUMIF(InputData!$B$2:$B$105,"&lt;="&amp;CalcThroughput!A146,InputData!$D$2:$D$105)-CalcThroughput!$G$3</f>
        <v>17577</v>
      </c>
      <c r="D146" s="39">
        <f>C146-B146</f>
        <v>7192</v>
      </c>
    </row>
    <row r="147" spans="1:4" x14ac:dyDescent="0.3">
      <c r="A147" s="59">
        <f>A146+1</f>
        <v>43884</v>
      </c>
      <c r="B147">
        <f>B146</f>
        <v>10385</v>
      </c>
      <c r="C147">
        <f>C146</f>
        <v>17577</v>
      </c>
      <c r="D147" s="39">
        <f>D146</f>
        <v>7192</v>
      </c>
    </row>
    <row r="148" spans="1:4" x14ac:dyDescent="0.3">
      <c r="A148" s="59">
        <f>A147</f>
        <v>43884</v>
      </c>
      <c r="B148">
        <f>SUMIF(InputData!$C$2:$C$105,"&lt;="&amp;CalcThroughput!A148,InputData!$D$2:$D$105)-$G$3</f>
        <v>10385</v>
      </c>
      <c r="C148">
        <f>SUMIF(InputData!$B$2:$B$105,"&lt;="&amp;CalcThroughput!A148,InputData!$D$2:$D$105)-CalcThroughput!$G$3</f>
        <v>19233</v>
      </c>
      <c r="D148" s="39">
        <f>C148-B148</f>
        <v>8848</v>
      </c>
    </row>
    <row r="149" spans="1:4" x14ac:dyDescent="0.3">
      <c r="A149" s="59">
        <f>A148+1</f>
        <v>43885</v>
      </c>
      <c r="B149">
        <f>B148</f>
        <v>10385</v>
      </c>
      <c r="C149">
        <f>C148</f>
        <v>19233</v>
      </c>
      <c r="D149" s="39">
        <f>D148</f>
        <v>8848</v>
      </c>
    </row>
    <row r="150" spans="1:4" x14ac:dyDescent="0.3">
      <c r="A150" s="59">
        <f>A149</f>
        <v>43885</v>
      </c>
      <c r="B150">
        <f>SUMIF(InputData!$C$2:$C$105,"&lt;="&amp;CalcThroughput!A150,InputData!$D$2:$D$105)-$G$3</f>
        <v>10385</v>
      </c>
      <c r="C150">
        <f>SUMIF(InputData!$B$2:$B$105,"&lt;="&amp;CalcThroughput!A150,InputData!$D$2:$D$105)-CalcThroughput!$G$3</f>
        <v>19233</v>
      </c>
      <c r="D150" s="39">
        <f>C150-B150</f>
        <v>8848</v>
      </c>
    </row>
    <row r="151" spans="1:4" x14ac:dyDescent="0.3">
      <c r="A151" s="59">
        <f>A150+1</f>
        <v>43886</v>
      </c>
      <c r="B151">
        <f>B150</f>
        <v>10385</v>
      </c>
      <c r="C151">
        <f>C150</f>
        <v>19233</v>
      </c>
      <c r="D151" s="39">
        <f>D150</f>
        <v>8848</v>
      </c>
    </row>
    <row r="152" spans="1:4" x14ac:dyDescent="0.3">
      <c r="A152" s="59">
        <f>A151</f>
        <v>43886</v>
      </c>
      <c r="B152">
        <f>SUMIF(InputData!$C$2:$C$105,"&lt;="&amp;CalcThroughput!A152,InputData!$D$2:$D$105)-$G$3</f>
        <v>10385</v>
      </c>
      <c r="C152">
        <f>SUMIF(InputData!$B$2:$B$105,"&lt;="&amp;CalcThroughput!A152,InputData!$D$2:$D$105)-CalcThroughput!$G$3</f>
        <v>19233</v>
      </c>
      <c r="D152" s="39">
        <f>C152-B152</f>
        <v>8848</v>
      </c>
    </row>
    <row r="153" spans="1:4" x14ac:dyDescent="0.3">
      <c r="A153" s="59">
        <f>A152+1</f>
        <v>43887</v>
      </c>
      <c r="B153">
        <f>B152</f>
        <v>10385</v>
      </c>
      <c r="C153">
        <f>C152</f>
        <v>19233</v>
      </c>
      <c r="D153" s="39">
        <f>D152</f>
        <v>8848</v>
      </c>
    </row>
    <row r="154" spans="1:4" x14ac:dyDescent="0.3">
      <c r="A154" s="59">
        <f>A153</f>
        <v>43887</v>
      </c>
      <c r="B154">
        <f>SUMIF(InputData!$C$2:$C$105,"&lt;="&amp;CalcThroughput!A154,InputData!$D$2:$D$105)-$G$3</f>
        <v>12025</v>
      </c>
      <c r="C154">
        <f>SUMIF(InputData!$B$2:$B$105,"&lt;="&amp;CalcThroughput!A154,InputData!$D$2:$D$105)-CalcThroughput!$G$3</f>
        <v>19233</v>
      </c>
      <c r="D154" s="39">
        <f>C154-B154</f>
        <v>7208</v>
      </c>
    </row>
    <row r="155" spans="1:4" x14ac:dyDescent="0.3">
      <c r="A155" s="59">
        <f>A154+1</f>
        <v>43888</v>
      </c>
      <c r="B155">
        <f>B154</f>
        <v>12025</v>
      </c>
      <c r="C155">
        <f>C154</f>
        <v>19233</v>
      </c>
      <c r="D155" s="39">
        <f>D154</f>
        <v>7208</v>
      </c>
    </row>
    <row r="156" spans="1:4" x14ac:dyDescent="0.3">
      <c r="A156" s="59">
        <f>A155</f>
        <v>43888</v>
      </c>
      <c r="B156">
        <f>SUMIF(InputData!$C$2:$C$105,"&lt;="&amp;CalcThroughput!A156,InputData!$D$2:$D$105)-$G$3</f>
        <v>12025</v>
      </c>
      <c r="C156">
        <f>SUMIF(InputData!$B$2:$B$105,"&lt;="&amp;CalcThroughput!A156,InputData!$D$2:$D$105)-CalcThroughput!$G$3</f>
        <v>19233</v>
      </c>
      <c r="D156" s="39">
        <f>C156-B156</f>
        <v>7208</v>
      </c>
    </row>
    <row r="157" spans="1:4" x14ac:dyDescent="0.3">
      <c r="A157" s="59">
        <f>A156+1</f>
        <v>43889</v>
      </c>
      <c r="B157">
        <f>B156</f>
        <v>12025</v>
      </c>
      <c r="C157">
        <f>C156</f>
        <v>19233</v>
      </c>
      <c r="D157" s="39">
        <f>D156</f>
        <v>7208</v>
      </c>
    </row>
    <row r="158" spans="1:4" x14ac:dyDescent="0.3">
      <c r="A158" s="59">
        <f>A157</f>
        <v>43889</v>
      </c>
      <c r="B158">
        <f>SUMIF(InputData!$C$2:$C$105,"&lt;="&amp;CalcThroughput!A158,InputData!$D$2:$D$105)-$G$3</f>
        <v>12025</v>
      </c>
      <c r="C158">
        <f>SUMIF(InputData!$B$2:$B$105,"&lt;="&amp;CalcThroughput!A158,InputData!$D$2:$D$105)-CalcThroughput!$G$3</f>
        <v>19233</v>
      </c>
      <c r="D158" s="39">
        <f>C158-B158</f>
        <v>7208</v>
      </c>
    </row>
    <row r="159" spans="1:4" x14ac:dyDescent="0.3">
      <c r="A159" s="59">
        <f>A158+1</f>
        <v>43890</v>
      </c>
      <c r="B159">
        <f>B158</f>
        <v>12025</v>
      </c>
      <c r="C159">
        <f>C158</f>
        <v>19233</v>
      </c>
      <c r="D159" s="39">
        <f>D158</f>
        <v>7208</v>
      </c>
    </row>
    <row r="160" spans="1:4" x14ac:dyDescent="0.3">
      <c r="A160" s="59">
        <f>A159</f>
        <v>43890</v>
      </c>
      <c r="B160">
        <f>SUMIF(InputData!$C$2:$C$105,"&lt;="&amp;CalcThroughput!A160,InputData!$D$2:$D$105)-$G$3</f>
        <v>12025</v>
      </c>
      <c r="C160">
        <f>SUMIF(InputData!$B$2:$B$105,"&lt;="&amp;CalcThroughput!A160,InputData!$D$2:$D$105)-CalcThroughput!$G$3</f>
        <v>20174</v>
      </c>
      <c r="D160" s="39">
        <f>C160-B160</f>
        <v>8149</v>
      </c>
    </row>
    <row r="161" spans="1:4" x14ac:dyDescent="0.3">
      <c r="A161" s="59">
        <f>A160+1</f>
        <v>43891</v>
      </c>
      <c r="B161">
        <f>B160</f>
        <v>12025</v>
      </c>
      <c r="C161">
        <f>C160</f>
        <v>20174</v>
      </c>
      <c r="D161" s="39">
        <f>D160</f>
        <v>8149</v>
      </c>
    </row>
    <row r="162" spans="1:4" x14ac:dyDescent="0.3">
      <c r="A162" s="59">
        <f>A161</f>
        <v>43891</v>
      </c>
      <c r="B162">
        <f>SUMIF(InputData!$C$2:$C$105,"&lt;="&amp;CalcThroughput!A162,InputData!$D$2:$D$105)-$G$3</f>
        <v>12025</v>
      </c>
      <c r="C162">
        <f>SUMIF(InputData!$B$2:$B$105,"&lt;="&amp;CalcThroughput!A162,InputData!$D$2:$D$105)-CalcThroughput!$G$3</f>
        <v>20174</v>
      </c>
      <c r="D162" s="39">
        <f>C162-B162</f>
        <v>8149</v>
      </c>
    </row>
    <row r="163" spans="1:4" x14ac:dyDescent="0.3">
      <c r="A163" s="59">
        <f>A162+1</f>
        <v>43892</v>
      </c>
      <c r="B163">
        <f>B162</f>
        <v>12025</v>
      </c>
      <c r="C163">
        <f>C162</f>
        <v>20174</v>
      </c>
      <c r="D163" s="39">
        <f>D162</f>
        <v>8149</v>
      </c>
    </row>
    <row r="164" spans="1:4" x14ac:dyDescent="0.3">
      <c r="A164" s="59">
        <f>A163</f>
        <v>43892</v>
      </c>
      <c r="B164">
        <f>SUMIF(InputData!$C$2:$C$105,"&lt;="&amp;CalcThroughput!A164,InputData!$D$2:$D$105)-$G$3</f>
        <v>12025</v>
      </c>
      <c r="C164">
        <f>SUMIF(InputData!$B$2:$B$105,"&lt;="&amp;CalcThroughput!A164,InputData!$D$2:$D$105)-CalcThroughput!$G$3</f>
        <v>20174</v>
      </c>
      <c r="D164" s="39">
        <f>C164-B164</f>
        <v>8149</v>
      </c>
    </row>
    <row r="165" spans="1:4" x14ac:dyDescent="0.3">
      <c r="A165" s="59">
        <f>A164+1</f>
        <v>43893</v>
      </c>
      <c r="B165">
        <f>B164</f>
        <v>12025</v>
      </c>
      <c r="C165">
        <f>C164</f>
        <v>20174</v>
      </c>
      <c r="D165" s="39">
        <f>D164</f>
        <v>8149</v>
      </c>
    </row>
    <row r="166" spans="1:4" x14ac:dyDescent="0.3">
      <c r="A166" s="59">
        <f>A165</f>
        <v>43893</v>
      </c>
      <c r="B166">
        <f>SUMIF(InputData!$C$2:$C$105,"&lt;="&amp;CalcThroughput!A166,InputData!$D$2:$D$105)-$G$3</f>
        <v>12025</v>
      </c>
      <c r="C166">
        <f>SUMIF(InputData!$B$2:$B$105,"&lt;="&amp;CalcThroughput!A166,InputData!$D$2:$D$105)-CalcThroughput!$G$3</f>
        <v>21044</v>
      </c>
      <c r="D166" s="39">
        <f>C166-B166</f>
        <v>9019</v>
      </c>
    </row>
    <row r="167" spans="1:4" x14ac:dyDescent="0.3">
      <c r="A167" s="59">
        <f>A166+1</f>
        <v>43894</v>
      </c>
      <c r="B167">
        <f>B166</f>
        <v>12025</v>
      </c>
      <c r="C167">
        <f>C166</f>
        <v>21044</v>
      </c>
      <c r="D167" s="39">
        <f>D166</f>
        <v>9019</v>
      </c>
    </row>
    <row r="168" spans="1:4" x14ac:dyDescent="0.3">
      <c r="A168" s="59">
        <f>A167</f>
        <v>43894</v>
      </c>
      <c r="B168">
        <f>SUMIF(InputData!$C$2:$C$105,"&lt;="&amp;CalcThroughput!A168,InputData!$D$2:$D$105)-$G$3</f>
        <v>13612</v>
      </c>
      <c r="C168">
        <f>SUMIF(InputData!$B$2:$B$105,"&lt;="&amp;CalcThroughput!A168,InputData!$D$2:$D$105)-CalcThroughput!$G$3</f>
        <v>21044</v>
      </c>
      <c r="D168" s="39">
        <f>C168-B168</f>
        <v>7432</v>
      </c>
    </row>
    <row r="169" spans="1:4" x14ac:dyDescent="0.3">
      <c r="A169" s="59">
        <f>A168+1</f>
        <v>43895</v>
      </c>
      <c r="B169">
        <f>B168</f>
        <v>13612</v>
      </c>
      <c r="C169">
        <f>C168</f>
        <v>21044</v>
      </c>
      <c r="D169" s="39">
        <f>D168</f>
        <v>7432</v>
      </c>
    </row>
    <row r="170" spans="1:4" x14ac:dyDescent="0.3">
      <c r="A170" s="59">
        <f>A169</f>
        <v>43895</v>
      </c>
      <c r="B170">
        <f>SUMIF(InputData!$C$2:$C$105,"&lt;="&amp;CalcThroughput!A170,InputData!$D$2:$D$105)-$G$3</f>
        <v>13612</v>
      </c>
      <c r="C170">
        <f>SUMIF(InputData!$B$2:$B$105,"&lt;="&amp;CalcThroughput!A170,InputData!$D$2:$D$105)-CalcThroughput!$G$3</f>
        <v>21044</v>
      </c>
      <c r="D170" s="39">
        <f>C170-B170</f>
        <v>7432</v>
      </c>
    </row>
    <row r="171" spans="1:4" x14ac:dyDescent="0.3">
      <c r="A171" s="59">
        <f>A170+1</f>
        <v>43896</v>
      </c>
      <c r="B171">
        <f>B170</f>
        <v>13612</v>
      </c>
      <c r="C171">
        <f>C170</f>
        <v>21044</v>
      </c>
      <c r="D171" s="39">
        <f>D170</f>
        <v>7432</v>
      </c>
    </row>
    <row r="172" spans="1:4" x14ac:dyDescent="0.3">
      <c r="A172" s="59">
        <f>A171</f>
        <v>43896</v>
      </c>
      <c r="B172">
        <f>SUMIF(InputData!$C$2:$C$105,"&lt;="&amp;CalcThroughput!A172,InputData!$D$2:$D$105)-$G$3</f>
        <v>13612</v>
      </c>
      <c r="C172">
        <f>SUMIF(InputData!$B$2:$B$105,"&lt;="&amp;CalcThroughput!A172,InputData!$D$2:$D$105)-CalcThroughput!$G$3</f>
        <v>21676</v>
      </c>
      <c r="D172" s="39">
        <f>C172-B172</f>
        <v>8064</v>
      </c>
    </row>
    <row r="173" spans="1:4" x14ac:dyDescent="0.3">
      <c r="A173" s="59">
        <f>A172+1</f>
        <v>43897</v>
      </c>
      <c r="B173">
        <f>B172</f>
        <v>13612</v>
      </c>
      <c r="C173">
        <f>C172</f>
        <v>21676</v>
      </c>
      <c r="D173" s="39">
        <f>D172</f>
        <v>8064</v>
      </c>
    </row>
    <row r="174" spans="1:4" x14ac:dyDescent="0.3">
      <c r="A174" s="59">
        <f>A173</f>
        <v>43897</v>
      </c>
      <c r="B174">
        <f>SUMIF(InputData!$C$2:$C$105,"&lt;="&amp;CalcThroughput!A174,InputData!$D$2:$D$105)-$G$3</f>
        <v>13612</v>
      </c>
      <c r="C174">
        <f>SUMIF(InputData!$B$2:$B$105,"&lt;="&amp;CalcThroughput!A174,InputData!$D$2:$D$105)-CalcThroughput!$G$3</f>
        <v>21676</v>
      </c>
      <c r="D174" s="39">
        <f>C174-B174</f>
        <v>8064</v>
      </c>
    </row>
    <row r="175" spans="1:4" x14ac:dyDescent="0.3">
      <c r="A175" s="59">
        <f>A174+1</f>
        <v>43898</v>
      </c>
      <c r="B175">
        <f>B174</f>
        <v>13612</v>
      </c>
      <c r="C175">
        <f>C174</f>
        <v>21676</v>
      </c>
      <c r="D175" s="39">
        <f>D174</f>
        <v>8064</v>
      </c>
    </row>
    <row r="176" spans="1:4" x14ac:dyDescent="0.3">
      <c r="A176" s="59">
        <f>A175</f>
        <v>43898</v>
      </c>
      <c r="B176">
        <f>SUMIF(InputData!$C$2:$C$105,"&lt;="&amp;CalcThroughput!A176,InputData!$D$2:$D$105)-$G$3</f>
        <v>13612</v>
      </c>
      <c r="C176">
        <f>SUMIF(InputData!$B$2:$B$105,"&lt;="&amp;CalcThroughput!A176,InputData!$D$2:$D$105)-CalcThroughput!$G$3</f>
        <v>22589</v>
      </c>
      <c r="D176" s="39">
        <f>C176-B176</f>
        <v>8977</v>
      </c>
    </row>
    <row r="177" spans="1:4" x14ac:dyDescent="0.3">
      <c r="A177" s="59">
        <f>A176+1</f>
        <v>43899</v>
      </c>
      <c r="B177">
        <f>B176</f>
        <v>13612</v>
      </c>
      <c r="C177">
        <f>C176</f>
        <v>22589</v>
      </c>
      <c r="D177" s="39">
        <f>D176</f>
        <v>8977</v>
      </c>
    </row>
    <row r="178" spans="1:4" x14ac:dyDescent="0.3">
      <c r="A178" s="59">
        <f>A177</f>
        <v>43899</v>
      </c>
      <c r="B178">
        <f>SUMIF(InputData!$C$2:$C$105,"&lt;="&amp;CalcThroughput!A178,InputData!$D$2:$D$105)-$G$3</f>
        <v>13612</v>
      </c>
      <c r="C178">
        <f>SUMIF(InputData!$B$2:$B$105,"&lt;="&amp;CalcThroughput!A178,InputData!$D$2:$D$105)-CalcThroughput!$G$3</f>
        <v>22589</v>
      </c>
      <c r="D178" s="39">
        <f>C178-B178</f>
        <v>8977</v>
      </c>
    </row>
    <row r="179" spans="1:4" x14ac:dyDescent="0.3">
      <c r="A179" s="59">
        <f>A178+1</f>
        <v>43900</v>
      </c>
      <c r="B179">
        <f>B178</f>
        <v>13612</v>
      </c>
      <c r="C179">
        <f>C178</f>
        <v>22589</v>
      </c>
      <c r="D179" s="39">
        <f>D178</f>
        <v>8977</v>
      </c>
    </row>
    <row r="180" spans="1:4" x14ac:dyDescent="0.3">
      <c r="A180" s="59">
        <f>A179</f>
        <v>43900</v>
      </c>
      <c r="B180">
        <f>SUMIF(InputData!$C$2:$C$105,"&lt;="&amp;CalcThroughput!A180,InputData!$D$2:$D$105)-$G$3</f>
        <v>13612</v>
      </c>
      <c r="C180">
        <f>SUMIF(InputData!$B$2:$B$105,"&lt;="&amp;CalcThroughput!A180,InputData!$D$2:$D$105)-CalcThroughput!$G$3</f>
        <v>22589</v>
      </c>
      <c r="D180" s="39">
        <f>C180-B180</f>
        <v>8977</v>
      </c>
    </row>
    <row r="181" spans="1:4" x14ac:dyDescent="0.3">
      <c r="A181" s="59">
        <f>A180+1</f>
        <v>43901</v>
      </c>
      <c r="B181">
        <f>B180</f>
        <v>13612</v>
      </c>
      <c r="C181">
        <f>C180</f>
        <v>22589</v>
      </c>
      <c r="D181" s="39">
        <f>D180</f>
        <v>8977</v>
      </c>
    </row>
    <row r="182" spans="1:4" x14ac:dyDescent="0.3">
      <c r="A182" s="59">
        <f>A181</f>
        <v>43901</v>
      </c>
      <c r="B182">
        <f>SUMIF(InputData!$C$2:$C$105,"&lt;="&amp;CalcThroughput!A182,InputData!$D$2:$D$105)-$G$3</f>
        <v>15010</v>
      </c>
      <c r="C182">
        <f>SUMIF(InputData!$B$2:$B$105,"&lt;="&amp;CalcThroughput!A182,InputData!$D$2:$D$105)-CalcThroughput!$G$3</f>
        <v>22589</v>
      </c>
      <c r="D182" s="39">
        <f>C182-B182</f>
        <v>7579</v>
      </c>
    </row>
    <row r="183" spans="1:4" x14ac:dyDescent="0.3">
      <c r="A183" s="59">
        <f>A182+1</f>
        <v>43902</v>
      </c>
      <c r="B183">
        <f>B182</f>
        <v>15010</v>
      </c>
      <c r="C183">
        <f>C182</f>
        <v>22589</v>
      </c>
      <c r="D183" s="39">
        <f>D182</f>
        <v>7579</v>
      </c>
    </row>
    <row r="184" spans="1:4" x14ac:dyDescent="0.3">
      <c r="A184" s="59">
        <f>A183</f>
        <v>43902</v>
      </c>
      <c r="B184">
        <f>SUMIF(InputData!$C$2:$C$105,"&lt;="&amp;CalcThroughput!A184,InputData!$D$2:$D$105)-$G$3</f>
        <v>15010</v>
      </c>
      <c r="C184">
        <f>SUMIF(InputData!$B$2:$B$105,"&lt;="&amp;CalcThroughput!A184,InputData!$D$2:$D$105)-CalcThroughput!$G$3</f>
        <v>22589</v>
      </c>
      <c r="D184" s="39">
        <f>C184-B184</f>
        <v>7579</v>
      </c>
    </row>
    <row r="185" spans="1:4" x14ac:dyDescent="0.3">
      <c r="A185" s="59">
        <f>A184+1</f>
        <v>43903</v>
      </c>
      <c r="B185">
        <f>B184</f>
        <v>15010</v>
      </c>
      <c r="C185">
        <f>C184</f>
        <v>22589</v>
      </c>
      <c r="D185" s="39">
        <f>D184</f>
        <v>7579</v>
      </c>
    </row>
    <row r="186" spans="1:4" x14ac:dyDescent="0.3">
      <c r="A186" s="59">
        <f>A185</f>
        <v>43903</v>
      </c>
      <c r="B186">
        <f>SUMIF(InputData!$C$2:$C$105,"&lt;="&amp;CalcThroughput!A186,InputData!$D$2:$D$105)-$G$3</f>
        <v>15010</v>
      </c>
      <c r="C186">
        <f>SUMIF(InputData!$B$2:$B$105,"&lt;="&amp;CalcThroughput!A186,InputData!$D$2:$D$105)-CalcThroughput!$G$3</f>
        <v>22589</v>
      </c>
      <c r="D186" s="39">
        <f>C186-B186</f>
        <v>7579</v>
      </c>
    </row>
    <row r="187" spans="1:4" x14ac:dyDescent="0.3">
      <c r="A187" s="59">
        <f>A186+1</f>
        <v>43904</v>
      </c>
      <c r="B187">
        <f>B186</f>
        <v>15010</v>
      </c>
      <c r="C187">
        <f>C186</f>
        <v>22589</v>
      </c>
      <c r="D187" s="39">
        <f>D186</f>
        <v>7579</v>
      </c>
    </row>
    <row r="188" spans="1:4" x14ac:dyDescent="0.3">
      <c r="A188" s="59">
        <f>A187</f>
        <v>43904</v>
      </c>
      <c r="B188">
        <f>SUMIF(InputData!$C$2:$C$105,"&lt;="&amp;CalcThroughput!A188,InputData!$D$2:$D$105)-$G$3</f>
        <v>15010</v>
      </c>
      <c r="C188">
        <f>SUMIF(InputData!$B$2:$B$105,"&lt;="&amp;CalcThroughput!A188,InputData!$D$2:$D$105)-CalcThroughput!$G$3</f>
        <v>22589</v>
      </c>
      <c r="D188" s="39">
        <f>C188-B188</f>
        <v>7579</v>
      </c>
    </row>
    <row r="189" spans="1:4" x14ac:dyDescent="0.3">
      <c r="A189" s="64">
        <f>A188+1</f>
        <v>43905</v>
      </c>
      <c r="B189" s="18">
        <f>B188</f>
        <v>15010</v>
      </c>
      <c r="C189" s="18">
        <f>C188</f>
        <v>22589</v>
      </c>
      <c r="D189" s="49">
        <f>D188</f>
        <v>7579</v>
      </c>
    </row>
    <row r="190" spans="1:4" x14ac:dyDescent="0.3">
      <c r="A190" s="59">
        <f>A189</f>
        <v>43905</v>
      </c>
      <c r="B190">
        <f>SUMIF(InputData!$C$2:$C$105,"&lt;="&amp;CalcThroughput!A190,InputData!$D$2:$D$105)-$G$3</f>
        <v>15010</v>
      </c>
      <c r="C190">
        <f>SUMIF(InputData!$B$2:$B$105,"&lt;="&amp;CalcThroughput!A190,InputData!$D$2:$D$105)-CalcThroughput!$G$3</f>
        <v>23327</v>
      </c>
      <c r="D190" s="39">
        <f>C190-B190</f>
        <v>8317</v>
      </c>
    </row>
    <row r="191" spans="1:4" x14ac:dyDescent="0.3">
      <c r="A191" s="59">
        <f>A190+1</f>
        <v>43906</v>
      </c>
      <c r="B191">
        <f>B190</f>
        <v>15010</v>
      </c>
      <c r="C191">
        <f>C190</f>
        <v>23327</v>
      </c>
      <c r="D191" s="39">
        <f>D190</f>
        <v>8317</v>
      </c>
    </row>
    <row r="192" spans="1:4" x14ac:dyDescent="0.3">
      <c r="A192" s="59">
        <f>A191</f>
        <v>43906</v>
      </c>
      <c r="B192">
        <f>SUMIF(InputData!$C$2:$C$105,"&lt;="&amp;CalcThroughput!A192,InputData!$D$2:$D$105)-$G$3</f>
        <v>15010</v>
      </c>
      <c r="C192">
        <f>SUMIF(InputData!$B$2:$B$105,"&lt;="&amp;CalcThroughput!A192,InputData!$D$2:$D$105)-CalcThroughput!$G$3</f>
        <v>24224</v>
      </c>
      <c r="D192" s="39">
        <f>C192-B192</f>
        <v>9214</v>
      </c>
    </row>
    <row r="193" spans="1:4" x14ac:dyDescent="0.3">
      <c r="A193" s="59">
        <f>A192+1</f>
        <v>43907</v>
      </c>
      <c r="B193">
        <f>B192</f>
        <v>15010</v>
      </c>
      <c r="C193">
        <f>C192</f>
        <v>24224</v>
      </c>
      <c r="D193" s="39">
        <f>D192</f>
        <v>9214</v>
      </c>
    </row>
    <row r="194" spans="1:4" x14ac:dyDescent="0.3">
      <c r="A194" s="59">
        <f>A193</f>
        <v>43907</v>
      </c>
      <c r="B194">
        <f>SUMIF(InputData!$C$2:$C$105,"&lt;="&amp;CalcThroughput!A194,InputData!$D$2:$D$105)-$G$3</f>
        <v>15010</v>
      </c>
      <c r="C194">
        <f>SUMIF(InputData!$B$2:$B$105,"&lt;="&amp;CalcThroughput!A194,InputData!$D$2:$D$105)-CalcThroughput!$G$3</f>
        <v>24224</v>
      </c>
      <c r="D194" s="39">
        <f>C194-B194</f>
        <v>9214</v>
      </c>
    </row>
    <row r="195" spans="1:4" x14ac:dyDescent="0.3">
      <c r="A195" s="59">
        <f>A194+1</f>
        <v>43908</v>
      </c>
      <c r="B195">
        <f>B194</f>
        <v>15010</v>
      </c>
      <c r="C195">
        <f>C194</f>
        <v>24224</v>
      </c>
      <c r="D195" s="39">
        <f>D194</f>
        <v>9214</v>
      </c>
    </row>
    <row r="196" spans="1:4" x14ac:dyDescent="0.3">
      <c r="A196" s="59">
        <f>A195</f>
        <v>43908</v>
      </c>
      <c r="B196">
        <f>SUMIF(InputData!$C$2:$C$105,"&lt;="&amp;CalcThroughput!A196,InputData!$D$2:$D$105)-$G$3</f>
        <v>16664</v>
      </c>
      <c r="C196">
        <f>SUMIF(InputData!$B$2:$B$105,"&lt;="&amp;CalcThroughput!A196,InputData!$D$2:$D$105)-CalcThroughput!$G$3</f>
        <v>24224</v>
      </c>
      <c r="D196" s="39">
        <f>C196-B196</f>
        <v>7560</v>
      </c>
    </row>
    <row r="197" spans="1:4" x14ac:dyDescent="0.3">
      <c r="A197" s="59">
        <f>A196+1</f>
        <v>43909</v>
      </c>
      <c r="B197">
        <f>B196</f>
        <v>16664</v>
      </c>
      <c r="C197">
        <f>C196</f>
        <v>24224</v>
      </c>
      <c r="D197" s="39">
        <f>D196</f>
        <v>7560</v>
      </c>
    </row>
    <row r="198" spans="1:4" x14ac:dyDescent="0.3">
      <c r="A198" s="59">
        <f>A197</f>
        <v>43909</v>
      </c>
      <c r="B198">
        <f>SUMIF(InputData!$C$2:$C$105,"&lt;="&amp;CalcThroughput!A198,InputData!$D$2:$D$105)-$G$3</f>
        <v>16664</v>
      </c>
      <c r="C198">
        <f>SUMIF(InputData!$B$2:$B$105,"&lt;="&amp;CalcThroughput!A198,InputData!$D$2:$D$105)-CalcThroughput!$G$3</f>
        <v>24224</v>
      </c>
      <c r="D198" s="39">
        <f>C198-B198</f>
        <v>7560</v>
      </c>
    </row>
    <row r="199" spans="1:4" x14ac:dyDescent="0.3">
      <c r="A199" s="59">
        <f>A198+1</f>
        <v>43910</v>
      </c>
      <c r="B199">
        <f>B198</f>
        <v>16664</v>
      </c>
      <c r="C199">
        <f>C198</f>
        <v>24224</v>
      </c>
      <c r="D199" s="39">
        <f>D198</f>
        <v>7560</v>
      </c>
    </row>
    <row r="200" spans="1:4" x14ac:dyDescent="0.3">
      <c r="A200" s="59">
        <f>A199</f>
        <v>43910</v>
      </c>
      <c r="B200">
        <f>SUMIF(InputData!$C$2:$C$105,"&lt;="&amp;CalcThroughput!A200,InputData!$D$2:$D$105)-$G$3</f>
        <v>16664</v>
      </c>
      <c r="C200">
        <f>SUMIF(InputData!$B$2:$B$105,"&lt;="&amp;CalcThroughput!A200,InputData!$D$2:$D$105)-CalcThroughput!$G$3</f>
        <v>24224</v>
      </c>
      <c r="D200" s="39">
        <f>C200-B200</f>
        <v>7560</v>
      </c>
    </row>
    <row r="201" spans="1:4" x14ac:dyDescent="0.3">
      <c r="A201" s="59">
        <f>A200+1</f>
        <v>43911</v>
      </c>
      <c r="B201">
        <f>B200</f>
        <v>16664</v>
      </c>
      <c r="C201">
        <f>C200</f>
        <v>24224</v>
      </c>
      <c r="D201" s="39">
        <f>D200</f>
        <v>7560</v>
      </c>
    </row>
    <row r="202" spans="1:4" x14ac:dyDescent="0.3">
      <c r="A202" s="59">
        <f>A201</f>
        <v>43911</v>
      </c>
      <c r="B202">
        <f>SUMIF(InputData!$C$2:$C$105,"&lt;="&amp;CalcThroughput!A202,InputData!$D$2:$D$105)-$G$3</f>
        <v>16664</v>
      </c>
      <c r="C202">
        <f>SUMIF(InputData!$B$2:$B$105,"&lt;="&amp;CalcThroughput!A202,InputData!$D$2:$D$105)-CalcThroughput!$G$3</f>
        <v>24224</v>
      </c>
      <c r="D202" s="39">
        <f>C202-B202</f>
        <v>7560</v>
      </c>
    </row>
    <row r="203" spans="1:4" x14ac:dyDescent="0.3">
      <c r="A203" s="59">
        <f>A202+1</f>
        <v>43912</v>
      </c>
      <c r="B203">
        <f>B202</f>
        <v>16664</v>
      </c>
      <c r="C203">
        <f>C202</f>
        <v>24224</v>
      </c>
      <c r="D203" s="39">
        <f>D202</f>
        <v>7560</v>
      </c>
    </row>
    <row r="204" spans="1:4" x14ac:dyDescent="0.3">
      <c r="A204" s="59">
        <f>A203</f>
        <v>43912</v>
      </c>
      <c r="B204">
        <f>SUMIF(InputData!$C$2:$C$105,"&lt;="&amp;CalcThroughput!A204,InputData!$D$2:$D$105)-$G$3</f>
        <v>16664</v>
      </c>
      <c r="C204">
        <f>SUMIF(InputData!$B$2:$B$105,"&lt;="&amp;CalcThroughput!A204,InputData!$D$2:$D$105)-CalcThroughput!$G$3</f>
        <v>24224</v>
      </c>
      <c r="D204" s="39">
        <f>C204-B204</f>
        <v>7560</v>
      </c>
    </row>
    <row r="205" spans="1:4" x14ac:dyDescent="0.3">
      <c r="A205" s="59">
        <f>A204+1</f>
        <v>43913</v>
      </c>
      <c r="B205">
        <f>B204</f>
        <v>16664</v>
      </c>
      <c r="C205">
        <f>C204</f>
        <v>24224</v>
      </c>
      <c r="D205" s="39">
        <f>D204</f>
        <v>7560</v>
      </c>
    </row>
    <row r="206" spans="1:4" x14ac:dyDescent="0.3">
      <c r="A206" s="59">
        <f>A205</f>
        <v>43913</v>
      </c>
      <c r="B206">
        <f>SUMIF(InputData!$C$2:$C$105,"&lt;="&amp;CalcThroughput!A206,InputData!$D$2:$D$105)-$G$3</f>
        <v>16664</v>
      </c>
      <c r="C206">
        <f>SUMIF(InputData!$B$2:$B$105,"&lt;="&amp;CalcThroughput!A206,InputData!$D$2:$D$105)-CalcThroughput!$G$3</f>
        <v>24224</v>
      </c>
      <c r="D206" s="39">
        <f>C206-B206</f>
        <v>7560</v>
      </c>
    </row>
    <row r="207" spans="1:4" x14ac:dyDescent="0.3">
      <c r="A207" s="59">
        <f>A206+1</f>
        <v>43914</v>
      </c>
      <c r="B207">
        <f>B206</f>
        <v>16664</v>
      </c>
      <c r="C207">
        <f>C206</f>
        <v>24224</v>
      </c>
      <c r="D207" s="39">
        <f>D206</f>
        <v>7560</v>
      </c>
    </row>
    <row r="208" spans="1:4" x14ac:dyDescent="0.3">
      <c r="A208" s="59">
        <f>A207</f>
        <v>43914</v>
      </c>
      <c r="B208">
        <f>SUMIF(InputData!$C$2:$C$105,"&lt;="&amp;CalcThroughput!A208,InputData!$D$2:$D$105)-$G$3</f>
        <v>16664</v>
      </c>
      <c r="C208">
        <f>SUMIF(InputData!$B$2:$B$105,"&lt;="&amp;CalcThroughput!A208,InputData!$D$2:$D$105)-CalcThroughput!$G$3</f>
        <v>24224</v>
      </c>
      <c r="D208" s="39">
        <f>C208-B208</f>
        <v>7560</v>
      </c>
    </row>
    <row r="209" spans="1:4" x14ac:dyDescent="0.3">
      <c r="A209" s="59">
        <f>A208+1</f>
        <v>43915</v>
      </c>
      <c r="B209">
        <f>B208</f>
        <v>16664</v>
      </c>
      <c r="C209">
        <f>C208</f>
        <v>24224</v>
      </c>
      <c r="D209" s="39">
        <f>D208</f>
        <v>7560</v>
      </c>
    </row>
    <row r="210" spans="1:4" x14ac:dyDescent="0.3">
      <c r="A210" s="59">
        <f>A209</f>
        <v>43915</v>
      </c>
      <c r="B210">
        <f>SUMIF(InputData!$C$2:$C$105,"&lt;="&amp;CalcThroughput!A210,InputData!$D$2:$D$105)-$G$3</f>
        <v>18325</v>
      </c>
      <c r="C210">
        <f>SUMIF(InputData!$B$2:$B$105,"&lt;="&amp;CalcThroughput!A210,InputData!$D$2:$D$105)-CalcThroughput!$G$3</f>
        <v>25072</v>
      </c>
      <c r="D210" s="39">
        <f>C210-B210</f>
        <v>6747</v>
      </c>
    </row>
    <row r="211" spans="1:4" x14ac:dyDescent="0.3">
      <c r="A211" s="59">
        <f>A210+1</f>
        <v>43916</v>
      </c>
      <c r="B211">
        <f>B210</f>
        <v>18325</v>
      </c>
      <c r="C211">
        <f>C210</f>
        <v>25072</v>
      </c>
      <c r="D211" s="39">
        <f>D210</f>
        <v>6747</v>
      </c>
    </row>
    <row r="212" spans="1:4" x14ac:dyDescent="0.3">
      <c r="A212" s="59">
        <f>A211</f>
        <v>43916</v>
      </c>
      <c r="B212">
        <f>SUMIF(InputData!$C$2:$C$105,"&lt;="&amp;CalcThroughput!A212,InputData!$D$2:$D$105)-$G$3</f>
        <v>18325</v>
      </c>
      <c r="C212">
        <f>SUMIF(InputData!$B$2:$B$105,"&lt;="&amp;CalcThroughput!A212,InputData!$D$2:$D$105)-CalcThroughput!$G$3</f>
        <v>25072</v>
      </c>
      <c r="D212" s="39">
        <f>C212-B212</f>
        <v>6747</v>
      </c>
    </row>
    <row r="213" spans="1:4" x14ac:dyDescent="0.3">
      <c r="A213" s="59">
        <f>A212+1</f>
        <v>43917</v>
      </c>
      <c r="B213">
        <f>B212</f>
        <v>18325</v>
      </c>
      <c r="C213">
        <f>C212</f>
        <v>25072</v>
      </c>
      <c r="D213" s="39">
        <f>D212</f>
        <v>6747</v>
      </c>
    </row>
    <row r="214" spans="1:4" x14ac:dyDescent="0.3">
      <c r="A214" s="59">
        <f>A213</f>
        <v>43917</v>
      </c>
      <c r="B214">
        <f>SUMIF(InputData!$C$2:$C$105,"&lt;="&amp;CalcThroughput!A214,InputData!$D$2:$D$105)-$G$3</f>
        <v>18325</v>
      </c>
      <c r="C214">
        <f>SUMIF(InputData!$B$2:$B$105,"&lt;="&amp;CalcThroughput!A214,InputData!$D$2:$D$105)-CalcThroughput!$G$3</f>
        <v>25684</v>
      </c>
      <c r="D214" s="39">
        <f>C214-B214</f>
        <v>7359</v>
      </c>
    </row>
    <row r="215" spans="1:4" x14ac:dyDescent="0.3">
      <c r="A215" s="59">
        <f>A214+1</f>
        <v>43918</v>
      </c>
      <c r="B215">
        <f>B214</f>
        <v>18325</v>
      </c>
      <c r="C215">
        <f>C214</f>
        <v>25684</v>
      </c>
      <c r="D215" s="39">
        <f>D214</f>
        <v>7359</v>
      </c>
    </row>
    <row r="216" spans="1:4" x14ac:dyDescent="0.3">
      <c r="A216" s="59">
        <f>A215</f>
        <v>43918</v>
      </c>
      <c r="B216">
        <f>SUMIF(InputData!$C$2:$C$105,"&lt;="&amp;CalcThroughput!A216,InputData!$D$2:$D$105)-$G$3</f>
        <v>18325</v>
      </c>
      <c r="C216">
        <f>SUMIF(InputData!$B$2:$B$105,"&lt;="&amp;CalcThroughput!A216,InputData!$D$2:$D$105)-CalcThroughput!$G$3</f>
        <v>25684</v>
      </c>
      <c r="D216" s="39">
        <f>C216-B216</f>
        <v>7359</v>
      </c>
    </row>
    <row r="217" spans="1:4" x14ac:dyDescent="0.3">
      <c r="A217" s="59">
        <f>A216+1</f>
        <v>43919</v>
      </c>
      <c r="B217">
        <f>B216</f>
        <v>18325</v>
      </c>
      <c r="C217">
        <f>C216</f>
        <v>25684</v>
      </c>
      <c r="D217" s="39">
        <f>D216</f>
        <v>7359</v>
      </c>
    </row>
    <row r="218" spans="1:4" x14ac:dyDescent="0.3">
      <c r="A218" s="59">
        <f>A217</f>
        <v>43919</v>
      </c>
      <c r="B218">
        <f>SUMIF(InputData!$C$2:$C$105,"&lt;="&amp;CalcThroughput!A218,InputData!$D$2:$D$105)-$G$3</f>
        <v>18325</v>
      </c>
      <c r="C218">
        <f>SUMIF(InputData!$B$2:$B$105,"&lt;="&amp;CalcThroughput!A218,InputData!$D$2:$D$105)-CalcThroughput!$G$3</f>
        <v>25684</v>
      </c>
      <c r="D218" s="39">
        <f>C218-B218</f>
        <v>7359</v>
      </c>
    </row>
    <row r="219" spans="1:4" x14ac:dyDescent="0.3">
      <c r="A219" s="59">
        <f>A218+1</f>
        <v>43920</v>
      </c>
      <c r="B219">
        <f>B218</f>
        <v>18325</v>
      </c>
      <c r="C219">
        <f>C218</f>
        <v>25684</v>
      </c>
      <c r="D219" s="39">
        <f>D218</f>
        <v>7359</v>
      </c>
    </row>
    <row r="220" spans="1:4" x14ac:dyDescent="0.3">
      <c r="A220" s="59">
        <f>A219</f>
        <v>43920</v>
      </c>
      <c r="B220">
        <f>SUMIF(InputData!$C$2:$C$105,"&lt;="&amp;CalcThroughput!A220,InputData!$D$2:$D$105)-$G$3</f>
        <v>18325</v>
      </c>
      <c r="C220">
        <f>SUMIF(InputData!$B$2:$B$105,"&lt;="&amp;CalcThroughput!A220,InputData!$D$2:$D$105)-CalcThroughput!$G$3</f>
        <v>26394</v>
      </c>
      <c r="D220" s="39">
        <f>C220-B220</f>
        <v>8069</v>
      </c>
    </row>
    <row r="221" spans="1:4" x14ac:dyDescent="0.3">
      <c r="A221" s="59">
        <f>A220+1</f>
        <v>43921</v>
      </c>
      <c r="B221">
        <f>B220</f>
        <v>18325</v>
      </c>
      <c r="C221">
        <f>C220</f>
        <v>26394</v>
      </c>
      <c r="D221" s="39">
        <f>D220</f>
        <v>8069</v>
      </c>
    </row>
    <row r="222" spans="1:4" x14ac:dyDescent="0.3">
      <c r="A222" s="59">
        <f>A221</f>
        <v>43921</v>
      </c>
      <c r="B222">
        <f>SUMIF(InputData!$C$2:$C$105,"&lt;="&amp;CalcThroughput!A222,InputData!$D$2:$D$105)-$G$3</f>
        <v>18325</v>
      </c>
      <c r="C222">
        <f>SUMIF(InputData!$B$2:$B$105,"&lt;="&amp;CalcThroughput!A222,InputData!$D$2:$D$105)-CalcThroughput!$G$3</f>
        <v>27428</v>
      </c>
      <c r="D222" s="39">
        <f>C222-B222</f>
        <v>9103</v>
      </c>
    </row>
    <row r="223" spans="1:4" x14ac:dyDescent="0.3">
      <c r="A223" s="59">
        <f>A222+1</f>
        <v>43922</v>
      </c>
      <c r="B223">
        <f>B222</f>
        <v>18325</v>
      </c>
      <c r="C223">
        <f>C222</f>
        <v>27428</v>
      </c>
      <c r="D223" s="39">
        <f>D222</f>
        <v>9103</v>
      </c>
    </row>
    <row r="224" spans="1:4" x14ac:dyDescent="0.3">
      <c r="A224" s="59">
        <f>A223</f>
        <v>43922</v>
      </c>
      <c r="B224">
        <f>SUMIF(InputData!$C$2:$C$105,"&lt;="&amp;CalcThroughput!A224,InputData!$D$2:$D$105)-$G$3</f>
        <v>19865</v>
      </c>
      <c r="C224">
        <f>SUMIF(InputData!$B$2:$B$105,"&lt;="&amp;CalcThroughput!A224,InputData!$D$2:$D$105)-CalcThroughput!$G$3</f>
        <v>27428</v>
      </c>
      <c r="D224" s="39">
        <f>C224-B224</f>
        <v>7563</v>
      </c>
    </row>
    <row r="225" spans="1:4" x14ac:dyDescent="0.3">
      <c r="A225" s="59">
        <f>A224+1</f>
        <v>43923</v>
      </c>
      <c r="B225">
        <f>B224</f>
        <v>19865</v>
      </c>
      <c r="C225">
        <f>C224</f>
        <v>27428</v>
      </c>
      <c r="D225" s="39">
        <f>D224</f>
        <v>7563</v>
      </c>
    </row>
    <row r="226" spans="1:4" x14ac:dyDescent="0.3">
      <c r="A226" s="59">
        <f>A225</f>
        <v>43923</v>
      </c>
      <c r="B226">
        <f>SUMIF(InputData!$C$2:$C$105,"&lt;="&amp;CalcThroughput!A226,InputData!$D$2:$D$105)-$G$3</f>
        <v>19865</v>
      </c>
      <c r="C226">
        <f>SUMIF(InputData!$B$2:$B$105,"&lt;="&amp;CalcThroughput!A226,InputData!$D$2:$D$105)-CalcThroughput!$G$3</f>
        <v>27428</v>
      </c>
      <c r="D226" s="39">
        <f>C226-B226</f>
        <v>7563</v>
      </c>
    </row>
    <row r="227" spans="1:4" x14ac:dyDescent="0.3">
      <c r="A227" s="59">
        <f>A226+1</f>
        <v>43924</v>
      </c>
      <c r="B227">
        <f>B226</f>
        <v>19865</v>
      </c>
      <c r="C227">
        <f>C226</f>
        <v>27428</v>
      </c>
      <c r="D227" s="39">
        <f>D226</f>
        <v>7563</v>
      </c>
    </row>
    <row r="228" spans="1:4" x14ac:dyDescent="0.3">
      <c r="A228" s="59">
        <f>A227</f>
        <v>43924</v>
      </c>
      <c r="B228">
        <f>SUMIF(InputData!$C$2:$C$105,"&lt;="&amp;CalcThroughput!A228,InputData!$D$2:$D$105)-$G$3</f>
        <v>19865</v>
      </c>
      <c r="C228">
        <f>SUMIF(InputData!$B$2:$B$105,"&lt;="&amp;CalcThroughput!A228,InputData!$D$2:$D$105)-CalcThroughput!$G$3</f>
        <v>27428</v>
      </c>
      <c r="D228" s="39">
        <f>C228-B228</f>
        <v>7563</v>
      </c>
    </row>
    <row r="229" spans="1:4" x14ac:dyDescent="0.3">
      <c r="A229" s="59">
        <f>A228+1</f>
        <v>43925</v>
      </c>
      <c r="B229">
        <f>B228</f>
        <v>19865</v>
      </c>
      <c r="C229">
        <f>C228</f>
        <v>27428</v>
      </c>
      <c r="D229" s="39">
        <f>D228</f>
        <v>7563</v>
      </c>
    </row>
    <row r="230" spans="1:4" x14ac:dyDescent="0.3">
      <c r="A230" s="59">
        <f>A229</f>
        <v>43925</v>
      </c>
      <c r="B230">
        <f>SUMIF(InputData!$C$2:$C$105,"&lt;="&amp;CalcThroughput!A230,InputData!$D$2:$D$105)-$G$3</f>
        <v>19865</v>
      </c>
      <c r="C230">
        <f>SUMIF(InputData!$B$2:$B$105,"&lt;="&amp;CalcThroughput!A230,InputData!$D$2:$D$105)-CalcThroughput!$G$3</f>
        <v>27428</v>
      </c>
      <c r="D230" s="39">
        <f>C230-B230</f>
        <v>7563</v>
      </c>
    </row>
    <row r="231" spans="1:4" x14ac:dyDescent="0.3">
      <c r="A231" s="59">
        <f>A230+1</f>
        <v>43926</v>
      </c>
      <c r="B231">
        <f>B230</f>
        <v>19865</v>
      </c>
      <c r="C231">
        <f>C230</f>
        <v>27428</v>
      </c>
      <c r="D231" s="39">
        <f>D230</f>
        <v>7563</v>
      </c>
    </row>
    <row r="232" spans="1:4" x14ac:dyDescent="0.3">
      <c r="A232" s="59">
        <f>A231</f>
        <v>43926</v>
      </c>
      <c r="B232">
        <f>SUMIF(InputData!$C$2:$C$105,"&lt;="&amp;CalcThroughput!A232,InputData!$D$2:$D$105)-$G$3</f>
        <v>19865</v>
      </c>
      <c r="C232">
        <f>SUMIF(InputData!$B$2:$B$105,"&lt;="&amp;CalcThroughput!A232,InputData!$D$2:$D$105)-CalcThroughput!$G$3</f>
        <v>27428</v>
      </c>
      <c r="D232" s="39">
        <f>C232-B232</f>
        <v>7563</v>
      </c>
    </row>
    <row r="233" spans="1:4" x14ac:dyDescent="0.3">
      <c r="A233" s="59">
        <f>A232+1</f>
        <v>43927</v>
      </c>
      <c r="B233">
        <f>B232</f>
        <v>19865</v>
      </c>
      <c r="C233">
        <f>C232</f>
        <v>27428</v>
      </c>
      <c r="D233" s="39">
        <f>D232</f>
        <v>7563</v>
      </c>
    </row>
    <row r="234" spans="1:4" x14ac:dyDescent="0.3">
      <c r="A234" s="59">
        <f>A233</f>
        <v>43927</v>
      </c>
      <c r="B234">
        <f>SUMIF(InputData!$C$2:$C$105,"&lt;="&amp;CalcThroughput!A234,InputData!$D$2:$D$105)-$G$3</f>
        <v>19865</v>
      </c>
      <c r="C234">
        <f>SUMIF(InputData!$B$2:$B$105,"&lt;="&amp;CalcThroughput!A234,InputData!$D$2:$D$105)-CalcThroughput!$G$3</f>
        <v>27428</v>
      </c>
      <c r="D234" s="39">
        <f>C234-B234</f>
        <v>7563</v>
      </c>
    </row>
    <row r="235" spans="1:4" x14ac:dyDescent="0.3">
      <c r="A235" s="59">
        <f>A234+1</f>
        <v>43928</v>
      </c>
      <c r="B235">
        <f>B234</f>
        <v>19865</v>
      </c>
      <c r="C235">
        <f>C234</f>
        <v>27428</v>
      </c>
      <c r="D235" s="39">
        <f>D234</f>
        <v>7563</v>
      </c>
    </row>
    <row r="236" spans="1:4" x14ac:dyDescent="0.3">
      <c r="A236" s="59">
        <f>A235</f>
        <v>43928</v>
      </c>
      <c r="B236">
        <f>SUMIF(InputData!$C$2:$C$105,"&lt;="&amp;CalcThroughput!A236,InputData!$D$2:$D$105)-$G$3</f>
        <v>19865</v>
      </c>
      <c r="C236">
        <f>SUMIF(InputData!$B$2:$B$105,"&lt;="&amp;CalcThroughput!A236,InputData!$D$2:$D$105)-CalcThroughput!$G$3</f>
        <v>28116</v>
      </c>
      <c r="D236" s="39">
        <f>C236-B236</f>
        <v>8251</v>
      </c>
    </row>
    <row r="237" spans="1:4" x14ac:dyDescent="0.3">
      <c r="A237" s="59">
        <f>A236+1</f>
        <v>43929</v>
      </c>
      <c r="B237">
        <f>B236</f>
        <v>19865</v>
      </c>
      <c r="C237">
        <f>C236</f>
        <v>28116</v>
      </c>
      <c r="D237" s="39">
        <f>D236</f>
        <v>8251</v>
      </c>
    </row>
    <row r="238" spans="1:4" x14ac:dyDescent="0.3">
      <c r="A238" s="59">
        <f>A237</f>
        <v>43929</v>
      </c>
      <c r="B238">
        <f>SUMIF(InputData!$C$2:$C$105,"&lt;="&amp;CalcThroughput!A238,InputData!$D$2:$D$105)-$G$3</f>
        <v>21676</v>
      </c>
      <c r="C238">
        <f>SUMIF(InputData!$B$2:$B$105,"&lt;="&amp;CalcThroughput!A238,InputData!$D$2:$D$105)-CalcThroughput!$G$3</f>
        <v>28116</v>
      </c>
      <c r="D238" s="39">
        <f>C238-B238</f>
        <v>6440</v>
      </c>
    </row>
    <row r="239" spans="1:4" x14ac:dyDescent="0.3">
      <c r="A239" s="59">
        <f>A238+1</f>
        <v>43930</v>
      </c>
      <c r="B239">
        <f>B238</f>
        <v>21676</v>
      </c>
      <c r="C239">
        <f>C238</f>
        <v>28116</v>
      </c>
      <c r="D239" s="39">
        <f>D238</f>
        <v>6440</v>
      </c>
    </row>
    <row r="240" spans="1:4" x14ac:dyDescent="0.3">
      <c r="A240" s="59">
        <f>A239</f>
        <v>43930</v>
      </c>
      <c r="B240">
        <f>SUMIF(InputData!$C$2:$C$105,"&lt;="&amp;CalcThroughput!A240,InputData!$D$2:$D$105)-$G$3</f>
        <v>21676</v>
      </c>
      <c r="C240">
        <f>SUMIF(InputData!$B$2:$B$105,"&lt;="&amp;CalcThroughput!A240,InputData!$D$2:$D$105)-CalcThroughput!$G$3</f>
        <v>28116</v>
      </c>
      <c r="D240" s="39">
        <f>C240-B240</f>
        <v>6440</v>
      </c>
    </row>
    <row r="241" spans="1:4" x14ac:dyDescent="0.3">
      <c r="A241" s="59">
        <f>A240+1</f>
        <v>43931</v>
      </c>
      <c r="B241">
        <f>B240</f>
        <v>21676</v>
      </c>
      <c r="C241">
        <f>C240</f>
        <v>28116</v>
      </c>
      <c r="D241" s="39">
        <f>D240</f>
        <v>6440</v>
      </c>
    </row>
    <row r="242" spans="1:4" x14ac:dyDescent="0.3">
      <c r="A242" s="59">
        <f>A241</f>
        <v>43931</v>
      </c>
      <c r="B242">
        <f>SUMIF(InputData!$C$2:$C$105,"&lt;="&amp;CalcThroughput!A242,InputData!$D$2:$D$105)-$G$3</f>
        <v>21676</v>
      </c>
      <c r="C242">
        <f>SUMIF(InputData!$B$2:$B$105,"&lt;="&amp;CalcThroughput!A242,InputData!$D$2:$D$105)-CalcThroughput!$G$3</f>
        <v>28116</v>
      </c>
      <c r="D242" s="39">
        <f>C242-B242</f>
        <v>6440</v>
      </c>
    </row>
    <row r="243" spans="1:4" x14ac:dyDescent="0.3">
      <c r="A243" s="59">
        <f>A242+1</f>
        <v>43932</v>
      </c>
      <c r="B243">
        <f>B242</f>
        <v>21676</v>
      </c>
      <c r="C243">
        <f>C242</f>
        <v>28116</v>
      </c>
      <c r="D243" s="39">
        <f>D242</f>
        <v>6440</v>
      </c>
    </row>
    <row r="244" spans="1:4" x14ac:dyDescent="0.3">
      <c r="A244" s="59">
        <f>A243</f>
        <v>43932</v>
      </c>
      <c r="B244">
        <f>SUMIF(InputData!$C$2:$C$105,"&lt;="&amp;CalcThroughput!A244,InputData!$D$2:$D$105)-$G$3</f>
        <v>21676</v>
      </c>
      <c r="C244">
        <f>SUMIF(InputData!$B$2:$B$105,"&lt;="&amp;CalcThroughput!A244,InputData!$D$2:$D$105)-CalcThroughput!$G$3</f>
        <v>28116</v>
      </c>
      <c r="D244" s="39">
        <f>C244-B244</f>
        <v>6440</v>
      </c>
    </row>
    <row r="245" spans="1:4" x14ac:dyDescent="0.3">
      <c r="A245" s="59">
        <f>A244+1</f>
        <v>43933</v>
      </c>
      <c r="B245">
        <f>B244</f>
        <v>21676</v>
      </c>
      <c r="C245">
        <f>C244</f>
        <v>28116</v>
      </c>
      <c r="D245" s="39">
        <f>D244</f>
        <v>6440</v>
      </c>
    </row>
    <row r="246" spans="1:4" x14ac:dyDescent="0.3">
      <c r="A246" s="59">
        <f>A245</f>
        <v>43933</v>
      </c>
      <c r="B246">
        <f>SUMIF(InputData!$C$2:$C$105,"&lt;="&amp;CalcThroughput!A246,InputData!$D$2:$D$105)-$G$3</f>
        <v>21676</v>
      </c>
      <c r="C246">
        <f>SUMIF(InputData!$B$2:$B$105,"&lt;="&amp;CalcThroughput!A246,InputData!$D$2:$D$105)-CalcThroughput!$G$3</f>
        <v>29024</v>
      </c>
      <c r="D246" s="39">
        <f>C246-B246</f>
        <v>7348</v>
      </c>
    </row>
    <row r="247" spans="1:4" x14ac:dyDescent="0.3">
      <c r="A247" s="59">
        <f>A246+1</f>
        <v>43934</v>
      </c>
      <c r="B247">
        <f>B246</f>
        <v>21676</v>
      </c>
      <c r="C247">
        <f>C246</f>
        <v>29024</v>
      </c>
      <c r="D247" s="39">
        <f>D246</f>
        <v>7348</v>
      </c>
    </row>
    <row r="248" spans="1:4" x14ac:dyDescent="0.3">
      <c r="A248" s="59">
        <f>A247</f>
        <v>43934</v>
      </c>
      <c r="B248">
        <f>SUMIF(InputData!$C$2:$C$105,"&lt;="&amp;CalcThroughput!A248,InputData!$D$2:$D$105)-$G$3</f>
        <v>21676</v>
      </c>
      <c r="C248">
        <f>SUMIF(InputData!$B$2:$B$105,"&lt;="&amp;CalcThroughput!A248,InputData!$D$2:$D$105)-CalcThroughput!$G$3</f>
        <v>29742</v>
      </c>
      <c r="D248" s="39">
        <f>C248-B248</f>
        <v>8066</v>
      </c>
    </row>
    <row r="249" spans="1:4" x14ac:dyDescent="0.3">
      <c r="A249" s="59">
        <f>A248+1</f>
        <v>43935</v>
      </c>
      <c r="B249">
        <f>B248</f>
        <v>21676</v>
      </c>
      <c r="C249">
        <f>C248</f>
        <v>29742</v>
      </c>
      <c r="D249" s="39">
        <f>D248</f>
        <v>8066</v>
      </c>
    </row>
    <row r="250" spans="1:4" x14ac:dyDescent="0.3">
      <c r="A250" s="59">
        <f>A249</f>
        <v>43935</v>
      </c>
      <c r="B250">
        <f>SUMIF(InputData!$C$2:$C$105,"&lt;="&amp;CalcThroughput!A250,InputData!$D$2:$D$105)-$G$3</f>
        <v>21676</v>
      </c>
      <c r="C250">
        <f>SUMIF(InputData!$B$2:$B$105,"&lt;="&amp;CalcThroughput!A250,InputData!$D$2:$D$105)-CalcThroughput!$G$3</f>
        <v>29742</v>
      </c>
      <c r="D250" s="39">
        <f>C250-B250</f>
        <v>8066</v>
      </c>
    </row>
    <row r="251" spans="1:4" x14ac:dyDescent="0.3">
      <c r="A251" s="59">
        <f>A250+1</f>
        <v>43936</v>
      </c>
      <c r="B251">
        <f>B250</f>
        <v>21676</v>
      </c>
      <c r="C251">
        <f>C250</f>
        <v>29742</v>
      </c>
      <c r="D251" s="39">
        <f>D250</f>
        <v>8066</v>
      </c>
    </row>
    <row r="252" spans="1:4" x14ac:dyDescent="0.3">
      <c r="A252" s="59">
        <f>A251</f>
        <v>43936</v>
      </c>
      <c r="B252">
        <f>SUMIF(InputData!$C$2:$C$105,"&lt;="&amp;CalcThroughput!A252,InputData!$D$2:$D$105)-$G$3</f>
        <v>23327</v>
      </c>
      <c r="C252">
        <f>SUMIF(InputData!$B$2:$B$105,"&lt;="&amp;CalcThroughput!A252,InputData!$D$2:$D$105)-CalcThroughput!$G$3</f>
        <v>29742</v>
      </c>
      <c r="D252" s="39">
        <f>C252-B252</f>
        <v>6415</v>
      </c>
    </row>
    <row r="253" spans="1:4" x14ac:dyDescent="0.3">
      <c r="A253" s="59">
        <f>A252+1</f>
        <v>43937</v>
      </c>
      <c r="B253">
        <f>B252</f>
        <v>23327</v>
      </c>
      <c r="C253">
        <f>C252</f>
        <v>29742</v>
      </c>
      <c r="D253" s="39">
        <f>D252</f>
        <v>6415</v>
      </c>
    </row>
    <row r="254" spans="1:4" x14ac:dyDescent="0.3">
      <c r="A254" s="59">
        <f>A253</f>
        <v>43937</v>
      </c>
      <c r="B254">
        <f>SUMIF(InputData!$C$2:$C$105,"&lt;="&amp;CalcThroughput!A254,InputData!$D$2:$D$105)-$G$3</f>
        <v>23327</v>
      </c>
      <c r="C254">
        <f>SUMIF(InputData!$B$2:$B$105,"&lt;="&amp;CalcThroughput!A254,InputData!$D$2:$D$105)-CalcThroughput!$G$3</f>
        <v>29742</v>
      </c>
      <c r="D254" s="39">
        <f>C254-B254</f>
        <v>6415</v>
      </c>
    </row>
    <row r="255" spans="1:4" x14ac:dyDescent="0.3">
      <c r="A255" s="59">
        <f>A254+1</f>
        <v>43938</v>
      </c>
      <c r="B255">
        <f>B254</f>
        <v>23327</v>
      </c>
      <c r="C255">
        <f>C254</f>
        <v>29742</v>
      </c>
      <c r="D255" s="39">
        <f>D254</f>
        <v>6415</v>
      </c>
    </row>
    <row r="256" spans="1:4" x14ac:dyDescent="0.3">
      <c r="A256" s="59">
        <f>A255</f>
        <v>43938</v>
      </c>
      <c r="B256">
        <f>SUMIF(InputData!$C$2:$C$105,"&lt;="&amp;CalcThroughput!A256,InputData!$D$2:$D$105)-$G$3</f>
        <v>23327</v>
      </c>
      <c r="C256">
        <f>SUMIF(InputData!$B$2:$B$105,"&lt;="&amp;CalcThroughput!A256,InputData!$D$2:$D$105)-CalcThroughput!$G$3</f>
        <v>29742</v>
      </c>
      <c r="D256" s="39">
        <f>C256-B256</f>
        <v>6415</v>
      </c>
    </row>
    <row r="257" spans="1:4" x14ac:dyDescent="0.3">
      <c r="A257" s="59">
        <f>A256+1</f>
        <v>43939</v>
      </c>
      <c r="B257">
        <f>B256</f>
        <v>23327</v>
      </c>
      <c r="C257">
        <f>C256</f>
        <v>29742</v>
      </c>
      <c r="D257" s="39">
        <f>D256</f>
        <v>6415</v>
      </c>
    </row>
    <row r="258" spans="1:4" x14ac:dyDescent="0.3">
      <c r="A258" s="59">
        <f>A257</f>
        <v>43939</v>
      </c>
      <c r="B258">
        <f>SUMIF(InputData!$C$2:$C$105,"&lt;="&amp;CalcThroughput!A258,InputData!$D$2:$D$105)-$G$3</f>
        <v>23327</v>
      </c>
      <c r="C258">
        <f>SUMIF(InputData!$B$2:$B$105,"&lt;="&amp;CalcThroughput!A258,InputData!$D$2:$D$105)-CalcThroughput!$G$3</f>
        <v>29742</v>
      </c>
      <c r="D258" s="39">
        <f>C258-B258</f>
        <v>6415</v>
      </c>
    </row>
    <row r="259" spans="1:4" x14ac:dyDescent="0.3">
      <c r="A259" s="59">
        <f>A258+1</f>
        <v>43940</v>
      </c>
      <c r="B259">
        <f>B258</f>
        <v>23327</v>
      </c>
      <c r="C259">
        <f>C258</f>
        <v>29742</v>
      </c>
      <c r="D259" s="39">
        <f>D258</f>
        <v>6415</v>
      </c>
    </row>
    <row r="260" spans="1:4" x14ac:dyDescent="0.3">
      <c r="A260" s="59">
        <f>A259</f>
        <v>43940</v>
      </c>
      <c r="B260">
        <f>SUMIF(InputData!$C$2:$C$105,"&lt;="&amp;CalcThroughput!A260,InputData!$D$2:$D$105)-$G$3</f>
        <v>23327</v>
      </c>
      <c r="C260">
        <f>SUMIF(InputData!$B$2:$B$105,"&lt;="&amp;CalcThroughput!A260,InputData!$D$2:$D$105)-CalcThroughput!$G$3</f>
        <v>29742</v>
      </c>
      <c r="D260" s="39">
        <f>C260-B260</f>
        <v>6415</v>
      </c>
    </row>
    <row r="261" spans="1:4" x14ac:dyDescent="0.3">
      <c r="A261" s="59">
        <f>A260+1</f>
        <v>43941</v>
      </c>
      <c r="B261">
        <f>B260</f>
        <v>23327</v>
      </c>
      <c r="C261">
        <f>C260</f>
        <v>29742</v>
      </c>
      <c r="D261" s="39">
        <f>D260</f>
        <v>6415</v>
      </c>
    </row>
    <row r="262" spans="1:4" x14ac:dyDescent="0.3">
      <c r="A262" s="59">
        <f>A261</f>
        <v>43941</v>
      </c>
      <c r="B262">
        <f>SUMIF(InputData!$C$2:$C$105,"&lt;="&amp;CalcThroughput!A262,InputData!$D$2:$D$105)-$G$3</f>
        <v>23327</v>
      </c>
      <c r="C262">
        <f>SUMIF(InputData!$B$2:$B$105,"&lt;="&amp;CalcThroughput!A262,InputData!$D$2:$D$105)-CalcThroughput!$G$3</f>
        <v>29742</v>
      </c>
      <c r="D262" s="39">
        <f>C262-B262</f>
        <v>6415</v>
      </c>
    </row>
    <row r="263" spans="1:4" x14ac:dyDescent="0.3">
      <c r="A263" s="64">
        <f>A262+1</f>
        <v>43942</v>
      </c>
      <c r="B263" s="18">
        <f>B262</f>
        <v>23327</v>
      </c>
      <c r="C263" s="18">
        <f>C262</f>
        <v>29742</v>
      </c>
      <c r="D263" s="49">
        <f>D262</f>
        <v>6415</v>
      </c>
    </row>
    <row r="264" spans="1:4" x14ac:dyDescent="0.3">
      <c r="A264" s="59">
        <f>A263</f>
        <v>43942</v>
      </c>
      <c r="B264">
        <f>SUMIF(InputData!$C$2:$C$105,"&lt;="&amp;CalcThroughput!A264,InputData!$D$2:$D$105)-$G$3</f>
        <v>23327</v>
      </c>
      <c r="C264">
        <f>SUMIF(InputData!$B$2:$B$105,"&lt;="&amp;CalcThroughput!A264,InputData!$D$2:$D$105)-CalcThroughput!$G$3</f>
        <v>30600</v>
      </c>
      <c r="D264" s="39">
        <f>C264-B264</f>
        <v>7273</v>
      </c>
    </row>
    <row r="265" spans="1:4" x14ac:dyDescent="0.3">
      <c r="A265" s="59">
        <f>A264+1</f>
        <v>43943</v>
      </c>
      <c r="B265">
        <f>B264</f>
        <v>23327</v>
      </c>
      <c r="C265">
        <f>C264</f>
        <v>30600</v>
      </c>
      <c r="D265" s="39">
        <f>D264</f>
        <v>7273</v>
      </c>
    </row>
    <row r="266" spans="1:4" x14ac:dyDescent="0.3">
      <c r="A266" s="59">
        <f>A265</f>
        <v>43943</v>
      </c>
      <c r="B266">
        <f>SUMIF(InputData!$C$2:$C$105,"&lt;="&amp;CalcThroughput!A266,InputData!$D$2:$D$105)-$G$3</f>
        <v>24836</v>
      </c>
      <c r="C266">
        <f>SUMIF(InputData!$B$2:$B$105,"&lt;="&amp;CalcThroughput!A266,InputData!$D$2:$D$105)-CalcThroughput!$G$3</f>
        <v>30600</v>
      </c>
      <c r="D266" s="39">
        <f>C266-B266</f>
        <v>5764</v>
      </c>
    </row>
    <row r="267" spans="1:4" x14ac:dyDescent="0.3">
      <c r="A267" s="59">
        <f>A266+1</f>
        <v>43944</v>
      </c>
      <c r="B267">
        <f>B266</f>
        <v>24836</v>
      </c>
      <c r="C267">
        <f>C266</f>
        <v>30600</v>
      </c>
      <c r="D267" s="39">
        <f>D266</f>
        <v>5764</v>
      </c>
    </row>
    <row r="268" spans="1:4" x14ac:dyDescent="0.3">
      <c r="A268" s="59">
        <f>A267</f>
        <v>43944</v>
      </c>
      <c r="B268">
        <f>SUMIF(InputData!$C$2:$C$105,"&lt;="&amp;CalcThroughput!A268,InputData!$D$2:$D$105)-$G$3</f>
        <v>24836</v>
      </c>
      <c r="C268">
        <f>SUMIF(InputData!$B$2:$B$105,"&lt;="&amp;CalcThroughput!A268,InputData!$D$2:$D$105)-CalcThroughput!$G$3</f>
        <v>30600</v>
      </c>
      <c r="D268" s="39">
        <f>C268-B268</f>
        <v>5764</v>
      </c>
    </row>
    <row r="269" spans="1:4" x14ac:dyDescent="0.3">
      <c r="A269" s="59">
        <f>A268+1</f>
        <v>43945</v>
      </c>
      <c r="B269">
        <f>B268</f>
        <v>24836</v>
      </c>
      <c r="C269">
        <f>C268</f>
        <v>30600</v>
      </c>
      <c r="D269" s="39">
        <f>D268</f>
        <v>5764</v>
      </c>
    </row>
    <row r="270" spans="1:4" x14ac:dyDescent="0.3">
      <c r="A270" s="59">
        <f>A269</f>
        <v>43945</v>
      </c>
      <c r="B270">
        <f>SUMIF(InputData!$C$2:$C$105,"&lt;="&amp;CalcThroughput!A270,InputData!$D$2:$D$105)-$G$3</f>
        <v>24836</v>
      </c>
      <c r="C270">
        <f>SUMIF(InputData!$B$2:$B$105,"&lt;="&amp;CalcThroughput!A270,InputData!$D$2:$D$105)-CalcThroughput!$G$3</f>
        <v>31568</v>
      </c>
      <c r="D270" s="39">
        <f>C270-B270</f>
        <v>6732</v>
      </c>
    </row>
    <row r="271" spans="1:4" x14ac:dyDescent="0.3">
      <c r="A271" s="59">
        <f>A270+1</f>
        <v>43946</v>
      </c>
      <c r="B271">
        <f>B270</f>
        <v>24836</v>
      </c>
      <c r="C271">
        <f>C270</f>
        <v>31568</v>
      </c>
      <c r="D271" s="39">
        <f>D270</f>
        <v>6732</v>
      </c>
    </row>
    <row r="272" spans="1:4" x14ac:dyDescent="0.3">
      <c r="A272" s="59">
        <f>A271</f>
        <v>43946</v>
      </c>
      <c r="B272">
        <f>SUMIF(InputData!$C$2:$C$105,"&lt;="&amp;CalcThroughput!A272,InputData!$D$2:$D$105)-$G$3</f>
        <v>24836</v>
      </c>
      <c r="C272">
        <f>SUMIF(InputData!$B$2:$B$105,"&lt;="&amp;CalcThroughput!A272,InputData!$D$2:$D$105)-CalcThroughput!$G$3</f>
        <v>32336</v>
      </c>
      <c r="D272" s="39">
        <f>C272-B272</f>
        <v>7500</v>
      </c>
    </row>
    <row r="273" spans="1:4" x14ac:dyDescent="0.3">
      <c r="A273" s="59">
        <f>A272+1</f>
        <v>43947</v>
      </c>
      <c r="B273">
        <f>B272</f>
        <v>24836</v>
      </c>
      <c r="C273">
        <f>C272</f>
        <v>32336</v>
      </c>
      <c r="D273" s="39">
        <f>D272</f>
        <v>7500</v>
      </c>
    </row>
    <row r="274" spans="1:4" x14ac:dyDescent="0.3">
      <c r="A274" s="59">
        <f>A273</f>
        <v>43947</v>
      </c>
      <c r="B274">
        <f>SUMIF(InputData!$C$2:$C$105,"&lt;="&amp;CalcThroughput!A274,InputData!$D$2:$D$105)-$G$3</f>
        <v>24836</v>
      </c>
      <c r="C274">
        <f>SUMIF(InputData!$B$2:$B$105,"&lt;="&amp;CalcThroughput!A274,InputData!$D$2:$D$105)-CalcThroughput!$G$3</f>
        <v>33827</v>
      </c>
      <c r="D274" s="39">
        <f>C274-B274</f>
        <v>8991</v>
      </c>
    </row>
    <row r="275" spans="1:4" x14ac:dyDescent="0.3">
      <c r="A275" s="59">
        <f>A274+1</f>
        <v>43948</v>
      </c>
      <c r="B275">
        <f>B274</f>
        <v>24836</v>
      </c>
      <c r="C275">
        <f>C274</f>
        <v>33827</v>
      </c>
      <c r="D275" s="39">
        <f>D274</f>
        <v>8991</v>
      </c>
    </row>
    <row r="276" spans="1:4" x14ac:dyDescent="0.3">
      <c r="A276" s="59">
        <f>A275</f>
        <v>43948</v>
      </c>
      <c r="B276">
        <f>SUMIF(InputData!$C$2:$C$105,"&lt;="&amp;CalcThroughput!A276,InputData!$D$2:$D$105)-$G$3</f>
        <v>24836</v>
      </c>
      <c r="C276">
        <f>SUMIF(InputData!$B$2:$B$105,"&lt;="&amp;CalcThroughput!A276,InputData!$D$2:$D$105)-CalcThroughput!$G$3</f>
        <v>33827</v>
      </c>
      <c r="D276" s="39">
        <f>C276-B276</f>
        <v>8991</v>
      </c>
    </row>
    <row r="277" spans="1:4" x14ac:dyDescent="0.3">
      <c r="A277" s="59">
        <f>A276+1</f>
        <v>43949</v>
      </c>
      <c r="B277">
        <f>B276</f>
        <v>24836</v>
      </c>
      <c r="C277">
        <f>C276</f>
        <v>33827</v>
      </c>
      <c r="D277" s="39">
        <f>D276</f>
        <v>8991</v>
      </c>
    </row>
    <row r="278" spans="1:4" x14ac:dyDescent="0.3">
      <c r="A278" s="59">
        <f>A277</f>
        <v>43949</v>
      </c>
      <c r="B278">
        <f>SUMIF(InputData!$C$2:$C$105,"&lt;="&amp;CalcThroughput!A278,InputData!$D$2:$D$105)-$G$3</f>
        <v>24836</v>
      </c>
      <c r="C278">
        <f>SUMIF(InputData!$B$2:$B$105,"&lt;="&amp;CalcThroughput!A278,InputData!$D$2:$D$105)-CalcThroughput!$G$3</f>
        <v>34029</v>
      </c>
      <c r="D278" s="39">
        <f>C278-B278</f>
        <v>9193</v>
      </c>
    </row>
    <row r="279" spans="1:4" x14ac:dyDescent="0.3">
      <c r="A279" s="59">
        <f>A278+1</f>
        <v>43950</v>
      </c>
      <c r="B279">
        <f>B278</f>
        <v>24836</v>
      </c>
      <c r="C279">
        <f>C278</f>
        <v>34029</v>
      </c>
      <c r="D279" s="39">
        <f>D278</f>
        <v>9193</v>
      </c>
    </row>
    <row r="280" spans="1:4" x14ac:dyDescent="0.3">
      <c r="A280" s="59">
        <f>A279</f>
        <v>43950</v>
      </c>
      <c r="B280">
        <f>SUMIF(InputData!$C$2:$C$105,"&lt;="&amp;CalcThroughput!A280,InputData!$D$2:$D$105)-$G$3</f>
        <v>26394</v>
      </c>
      <c r="C280">
        <f>SUMIF(InputData!$B$2:$B$105,"&lt;="&amp;CalcThroughput!A280,InputData!$D$2:$D$105)-CalcThroughput!$G$3</f>
        <v>34029</v>
      </c>
      <c r="D280" s="39">
        <f>C280-B280</f>
        <v>7635</v>
      </c>
    </row>
    <row r="281" spans="1:4" x14ac:dyDescent="0.3">
      <c r="A281" s="59">
        <f>A280+1</f>
        <v>43951</v>
      </c>
      <c r="B281">
        <f>B280</f>
        <v>26394</v>
      </c>
      <c r="C281">
        <f>C280</f>
        <v>34029</v>
      </c>
      <c r="D281" s="39">
        <f>D280</f>
        <v>7635</v>
      </c>
    </row>
    <row r="282" spans="1:4" x14ac:dyDescent="0.3">
      <c r="A282" s="59">
        <f>A281</f>
        <v>43951</v>
      </c>
      <c r="B282">
        <f>SUMIF(InputData!$C$2:$C$105,"&lt;="&amp;CalcThroughput!A282,InputData!$D$2:$D$105)-$G$3</f>
        <v>26394</v>
      </c>
      <c r="C282">
        <f>SUMIF(InputData!$B$2:$B$105,"&lt;="&amp;CalcThroughput!A282,InputData!$D$2:$D$105)-CalcThroughput!$G$3</f>
        <v>34029</v>
      </c>
      <c r="D282" s="39">
        <f>C282-B282</f>
        <v>7635</v>
      </c>
    </row>
    <row r="283" spans="1:4" x14ac:dyDescent="0.3">
      <c r="A283" s="59">
        <f>A282+1</f>
        <v>43952</v>
      </c>
      <c r="B283">
        <f>B282</f>
        <v>26394</v>
      </c>
      <c r="C283">
        <f>C282</f>
        <v>34029</v>
      </c>
      <c r="D283" s="39">
        <f>D282</f>
        <v>7635</v>
      </c>
    </row>
    <row r="284" spans="1:4" x14ac:dyDescent="0.3">
      <c r="A284" s="59">
        <f>A283</f>
        <v>43952</v>
      </c>
      <c r="B284">
        <f>SUMIF(InputData!$C$2:$C$105,"&lt;="&amp;CalcThroughput!A284,InputData!$D$2:$D$105)-$G$3</f>
        <v>26394</v>
      </c>
      <c r="C284">
        <f>SUMIF(InputData!$B$2:$B$105,"&lt;="&amp;CalcThroughput!A284,InputData!$D$2:$D$105)-CalcThroughput!$G$3</f>
        <v>34029</v>
      </c>
      <c r="D284" s="39">
        <f>C284-B284</f>
        <v>7635</v>
      </c>
    </row>
    <row r="285" spans="1:4" x14ac:dyDescent="0.3">
      <c r="A285" s="59">
        <f>A284+1</f>
        <v>43953</v>
      </c>
      <c r="B285">
        <f>B284</f>
        <v>26394</v>
      </c>
      <c r="C285">
        <f>C284</f>
        <v>34029</v>
      </c>
      <c r="D285" s="39">
        <f>D284</f>
        <v>7635</v>
      </c>
    </row>
    <row r="286" spans="1:4" x14ac:dyDescent="0.3">
      <c r="A286" s="59">
        <f>A285</f>
        <v>43953</v>
      </c>
      <c r="B286">
        <f>SUMIF(InputData!$C$2:$C$105,"&lt;="&amp;CalcThroughput!A286,InputData!$D$2:$D$105)-$G$3</f>
        <v>26394</v>
      </c>
      <c r="C286">
        <f>SUMIF(InputData!$B$2:$B$105,"&lt;="&amp;CalcThroughput!A286,InputData!$D$2:$D$105)-CalcThroughput!$G$3</f>
        <v>34029</v>
      </c>
      <c r="D286" s="39">
        <f>C286-B286</f>
        <v>7635</v>
      </c>
    </row>
    <row r="287" spans="1:4" x14ac:dyDescent="0.3">
      <c r="A287" s="59">
        <f>A286+1</f>
        <v>43954</v>
      </c>
      <c r="B287">
        <f>B286</f>
        <v>26394</v>
      </c>
      <c r="C287">
        <f>C286</f>
        <v>34029</v>
      </c>
      <c r="D287" s="39">
        <f>D286</f>
        <v>7635</v>
      </c>
    </row>
    <row r="288" spans="1:4" x14ac:dyDescent="0.3">
      <c r="A288" s="59">
        <f>A287</f>
        <v>43954</v>
      </c>
      <c r="B288">
        <f>SUMIF(InputData!$C$2:$C$105,"&lt;="&amp;CalcThroughput!A288,InputData!$D$2:$D$105)-$G$3</f>
        <v>26394</v>
      </c>
      <c r="C288">
        <f>SUMIF(InputData!$B$2:$B$105,"&lt;="&amp;CalcThroughput!A288,InputData!$D$2:$D$105)-CalcThroughput!$G$3</f>
        <v>34029</v>
      </c>
      <c r="D288" s="39">
        <f>C288-B288</f>
        <v>7635</v>
      </c>
    </row>
    <row r="289" spans="1:4" x14ac:dyDescent="0.3">
      <c r="A289" s="59">
        <f>A288+1</f>
        <v>43955</v>
      </c>
      <c r="B289">
        <f>B288</f>
        <v>26394</v>
      </c>
      <c r="C289">
        <f>C288</f>
        <v>34029</v>
      </c>
      <c r="D289" s="39">
        <f>D288</f>
        <v>7635</v>
      </c>
    </row>
    <row r="290" spans="1:4" x14ac:dyDescent="0.3">
      <c r="A290" s="59">
        <f>A289</f>
        <v>43955</v>
      </c>
      <c r="B290">
        <f>SUMIF(InputData!$C$2:$C$105,"&lt;="&amp;CalcThroughput!A290,InputData!$D$2:$D$105)-$G$3</f>
        <v>26394</v>
      </c>
      <c r="C290">
        <f>SUMIF(InputData!$B$2:$B$105,"&lt;="&amp;CalcThroughput!A290,InputData!$D$2:$D$105)-CalcThroughput!$G$3</f>
        <v>34926</v>
      </c>
      <c r="D290" s="39">
        <f>C290-B290</f>
        <v>8532</v>
      </c>
    </row>
    <row r="291" spans="1:4" x14ac:dyDescent="0.3">
      <c r="A291" s="59">
        <f>A290+1</f>
        <v>43956</v>
      </c>
      <c r="B291">
        <f>B290</f>
        <v>26394</v>
      </c>
      <c r="C291">
        <f>C290</f>
        <v>34926</v>
      </c>
      <c r="D291" s="39">
        <f>D290</f>
        <v>8532</v>
      </c>
    </row>
    <row r="292" spans="1:4" x14ac:dyDescent="0.3">
      <c r="A292" s="59">
        <f>A291</f>
        <v>43956</v>
      </c>
      <c r="B292">
        <f>SUMIF(InputData!$C$2:$C$105,"&lt;="&amp;CalcThroughput!A292,InputData!$D$2:$D$105)-$G$3</f>
        <v>26394</v>
      </c>
      <c r="C292">
        <f>SUMIF(InputData!$B$2:$B$105,"&lt;="&amp;CalcThroughput!A292,InputData!$D$2:$D$105)-CalcThroughput!$G$3</f>
        <v>34926</v>
      </c>
      <c r="D292" s="39">
        <f>C292-B292</f>
        <v>8532</v>
      </c>
    </row>
    <row r="293" spans="1:4" x14ac:dyDescent="0.3">
      <c r="A293" s="59">
        <f>A292+1</f>
        <v>43957</v>
      </c>
      <c r="B293">
        <f>B292</f>
        <v>26394</v>
      </c>
      <c r="C293">
        <f>C292</f>
        <v>34926</v>
      </c>
      <c r="D293" s="39">
        <f>D292</f>
        <v>8532</v>
      </c>
    </row>
    <row r="294" spans="1:4" x14ac:dyDescent="0.3">
      <c r="A294" s="59">
        <f>A293</f>
        <v>43957</v>
      </c>
      <c r="B294">
        <f>SUMIF(InputData!$C$2:$C$105,"&lt;="&amp;CalcThroughput!A294,InputData!$D$2:$D$105)-$G$3</f>
        <v>27284</v>
      </c>
      <c r="C294">
        <f>SUMIF(InputData!$B$2:$B$105,"&lt;="&amp;CalcThroughput!A294,InputData!$D$2:$D$105)-CalcThroughput!$G$3</f>
        <v>34926</v>
      </c>
      <c r="D294" s="39">
        <f>C294-B294</f>
        <v>7642</v>
      </c>
    </row>
    <row r="295" spans="1:4" x14ac:dyDescent="0.3">
      <c r="A295" s="59">
        <f>A294+1</f>
        <v>43958</v>
      </c>
      <c r="B295">
        <f>B294</f>
        <v>27284</v>
      </c>
      <c r="C295">
        <f>C294</f>
        <v>34926</v>
      </c>
      <c r="D295" s="39">
        <f>D294</f>
        <v>7642</v>
      </c>
    </row>
    <row r="296" spans="1:4" x14ac:dyDescent="0.3">
      <c r="A296" s="59">
        <f>A295</f>
        <v>43958</v>
      </c>
      <c r="B296">
        <f>SUMIF(InputData!$C$2:$C$105,"&lt;="&amp;CalcThroughput!A296,InputData!$D$2:$D$105)-$G$3</f>
        <v>27284</v>
      </c>
      <c r="C296">
        <f>SUMIF(InputData!$B$2:$B$105,"&lt;="&amp;CalcThroughput!A296,InputData!$D$2:$D$105)-CalcThroughput!$G$3</f>
        <v>34926</v>
      </c>
      <c r="D296" s="39">
        <f>C296-B296</f>
        <v>7642</v>
      </c>
    </row>
    <row r="297" spans="1:4" x14ac:dyDescent="0.3">
      <c r="A297" s="59">
        <f>A296+1</f>
        <v>43959</v>
      </c>
      <c r="B297">
        <f>B296</f>
        <v>27284</v>
      </c>
      <c r="C297">
        <f>C296</f>
        <v>34926</v>
      </c>
      <c r="D297" s="39">
        <f>D296</f>
        <v>7642</v>
      </c>
    </row>
    <row r="298" spans="1:4" x14ac:dyDescent="0.3">
      <c r="A298" s="59">
        <f>A297</f>
        <v>43959</v>
      </c>
      <c r="B298">
        <f>SUMIF(InputData!$C$2:$C$105,"&lt;="&amp;CalcThroughput!A298,InputData!$D$2:$D$105)-$G$3</f>
        <v>27284</v>
      </c>
      <c r="C298">
        <f>SUMIF(InputData!$B$2:$B$105,"&lt;="&amp;CalcThroughput!A298,InputData!$D$2:$D$105)-CalcThroughput!$G$3</f>
        <v>34926</v>
      </c>
      <c r="D298" s="39">
        <f>C298-B298</f>
        <v>7642</v>
      </c>
    </row>
    <row r="299" spans="1:4" x14ac:dyDescent="0.3">
      <c r="A299" s="59">
        <f>A298+1</f>
        <v>43960</v>
      </c>
      <c r="B299">
        <f>B298</f>
        <v>27284</v>
      </c>
      <c r="C299">
        <f>C298</f>
        <v>34926</v>
      </c>
      <c r="D299" s="39">
        <f>D298</f>
        <v>7642</v>
      </c>
    </row>
    <row r="300" spans="1:4" x14ac:dyDescent="0.3">
      <c r="A300" s="59">
        <f>A299</f>
        <v>43960</v>
      </c>
      <c r="B300">
        <f>SUMIF(InputData!$C$2:$C$105,"&lt;="&amp;CalcThroughput!A300,InputData!$D$2:$D$105)-$G$3</f>
        <v>27284</v>
      </c>
      <c r="C300">
        <f>SUMIF(InputData!$B$2:$B$105,"&lt;="&amp;CalcThroughput!A300,InputData!$D$2:$D$105)-CalcThroughput!$G$3</f>
        <v>35867</v>
      </c>
      <c r="D300" s="39">
        <f>C300-B300</f>
        <v>8583</v>
      </c>
    </row>
    <row r="301" spans="1:4" x14ac:dyDescent="0.3">
      <c r="A301" s="59">
        <f>A300+1</f>
        <v>43961</v>
      </c>
      <c r="B301">
        <f>B300</f>
        <v>27284</v>
      </c>
      <c r="C301">
        <f>C300</f>
        <v>35867</v>
      </c>
      <c r="D301" s="39">
        <f>D300</f>
        <v>8583</v>
      </c>
    </row>
    <row r="302" spans="1:4" x14ac:dyDescent="0.3">
      <c r="A302" s="59">
        <f>A301</f>
        <v>43961</v>
      </c>
      <c r="B302">
        <f>SUMIF(InputData!$C$2:$C$105,"&lt;="&amp;CalcThroughput!A302,InputData!$D$2:$D$105)-$G$3</f>
        <v>27284</v>
      </c>
      <c r="C302">
        <f>SUMIF(InputData!$B$2:$B$105,"&lt;="&amp;CalcThroughput!A302,InputData!$D$2:$D$105)-CalcThroughput!$G$3</f>
        <v>35867</v>
      </c>
      <c r="D302" s="39">
        <f>C302-B302</f>
        <v>8583</v>
      </c>
    </row>
    <row r="303" spans="1:4" x14ac:dyDescent="0.3">
      <c r="A303" s="59">
        <f>A302+1</f>
        <v>43962</v>
      </c>
      <c r="B303">
        <f>B302</f>
        <v>27284</v>
      </c>
      <c r="C303">
        <f>C302</f>
        <v>35867</v>
      </c>
      <c r="D303" s="39">
        <f>D302</f>
        <v>8583</v>
      </c>
    </row>
    <row r="304" spans="1:4" x14ac:dyDescent="0.3">
      <c r="A304" s="59">
        <f>A303</f>
        <v>43962</v>
      </c>
      <c r="B304">
        <f>SUMIF(InputData!$C$2:$C$105,"&lt;="&amp;CalcThroughput!A304,InputData!$D$2:$D$105)-$G$3</f>
        <v>27284</v>
      </c>
      <c r="C304">
        <f>SUMIF(InputData!$B$2:$B$105,"&lt;="&amp;CalcThroughput!A304,InputData!$D$2:$D$105)-CalcThroughput!$G$3</f>
        <v>35867</v>
      </c>
      <c r="D304" s="39">
        <f>C304-B304</f>
        <v>8583</v>
      </c>
    </row>
    <row r="305" spans="1:4" x14ac:dyDescent="0.3">
      <c r="A305" s="59">
        <f>A304+1</f>
        <v>43963</v>
      </c>
      <c r="B305">
        <f>B304</f>
        <v>27284</v>
      </c>
      <c r="C305">
        <f>C304</f>
        <v>35867</v>
      </c>
      <c r="D305" s="39">
        <f>D304</f>
        <v>8583</v>
      </c>
    </row>
    <row r="306" spans="1:4" x14ac:dyDescent="0.3">
      <c r="A306" s="59">
        <f>A305</f>
        <v>43963</v>
      </c>
      <c r="B306">
        <f>SUMIF(InputData!$C$2:$C$105,"&lt;="&amp;CalcThroughput!A306,InputData!$D$2:$D$105)-$G$3</f>
        <v>27284</v>
      </c>
      <c r="C306">
        <f>SUMIF(InputData!$B$2:$B$105,"&lt;="&amp;CalcThroughput!A306,InputData!$D$2:$D$105)-CalcThroughput!$G$3</f>
        <v>35867</v>
      </c>
      <c r="D306" s="39">
        <f>C306-B306</f>
        <v>8583</v>
      </c>
    </row>
    <row r="307" spans="1:4" x14ac:dyDescent="0.3">
      <c r="A307" s="59">
        <f>A306+1</f>
        <v>43964</v>
      </c>
      <c r="B307">
        <f>B306</f>
        <v>27284</v>
      </c>
      <c r="C307">
        <f>C306</f>
        <v>35867</v>
      </c>
      <c r="D307" s="39">
        <f>D306</f>
        <v>8583</v>
      </c>
    </row>
    <row r="308" spans="1:4" x14ac:dyDescent="0.3">
      <c r="A308" s="59">
        <f>A307</f>
        <v>43964</v>
      </c>
      <c r="B308">
        <f>SUMIF(InputData!$C$2:$C$105,"&lt;="&amp;CalcThroughput!A308,InputData!$D$2:$D$105)-$G$3</f>
        <v>29036</v>
      </c>
      <c r="C308">
        <f>SUMIF(InputData!$B$2:$B$105,"&lt;="&amp;CalcThroughput!A308,InputData!$D$2:$D$105)-CalcThroughput!$G$3</f>
        <v>35867</v>
      </c>
      <c r="D308" s="39">
        <f>C308-B308</f>
        <v>6831</v>
      </c>
    </row>
    <row r="309" spans="1:4" x14ac:dyDescent="0.3">
      <c r="A309" s="59">
        <f>A308+1</f>
        <v>43965</v>
      </c>
      <c r="B309">
        <f>B308</f>
        <v>29036</v>
      </c>
      <c r="C309">
        <f>C308</f>
        <v>35867</v>
      </c>
      <c r="D309" s="39">
        <f>D308</f>
        <v>6831</v>
      </c>
    </row>
    <row r="310" spans="1:4" x14ac:dyDescent="0.3">
      <c r="A310" s="59">
        <f>A309</f>
        <v>43965</v>
      </c>
      <c r="B310">
        <f>SUMIF(InputData!$C$2:$C$105,"&lt;="&amp;CalcThroughput!A310,InputData!$D$2:$D$105)-$G$3</f>
        <v>29036</v>
      </c>
      <c r="C310">
        <f>SUMIF(InputData!$B$2:$B$105,"&lt;="&amp;CalcThroughput!A310,InputData!$D$2:$D$105)-CalcThroughput!$G$3</f>
        <v>35867</v>
      </c>
      <c r="D310" s="39">
        <f>C310-B310</f>
        <v>6831</v>
      </c>
    </row>
    <row r="311" spans="1:4" x14ac:dyDescent="0.3">
      <c r="A311" s="59">
        <f>A310+1</f>
        <v>43966</v>
      </c>
      <c r="B311">
        <f>B310</f>
        <v>29036</v>
      </c>
      <c r="C311">
        <f>C310</f>
        <v>35867</v>
      </c>
      <c r="D311" s="39">
        <f>D310</f>
        <v>6831</v>
      </c>
    </row>
    <row r="312" spans="1:4" x14ac:dyDescent="0.3">
      <c r="A312" s="59">
        <f>A311</f>
        <v>43966</v>
      </c>
      <c r="B312">
        <f>SUMIF(InputData!$C$2:$C$105,"&lt;="&amp;CalcThroughput!A312,InputData!$D$2:$D$105)-$G$3</f>
        <v>29036</v>
      </c>
      <c r="C312">
        <f>SUMIF(InputData!$B$2:$B$105,"&lt;="&amp;CalcThroughput!A312,InputData!$D$2:$D$105)-CalcThroughput!$G$3</f>
        <v>35867</v>
      </c>
      <c r="D312" s="39">
        <f>C312-B312</f>
        <v>6831</v>
      </c>
    </row>
    <row r="313" spans="1:4" x14ac:dyDescent="0.3">
      <c r="A313" s="59">
        <f>A312+1</f>
        <v>43967</v>
      </c>
      <c r="B313">
        <f>B312</f>
        <v>29036</v>
      </c>
      <c r="C313">
        <f>C312</f>
        <v>35867</v>
      </c>
      <c r="D313" s="39">
        <f>D312</f>
        <v>6831</v>
      </c>
    </row>
    <row r="314" spans="1:4" x14ac:dyDescent="0.3">
      <c r="A314" s="59">
        <f>A313</f>
        <v>43967</v>
      </c>
      <c r="B314">
        <f>SUMIF(InputData!$C$2:$C$105,"&lt;="&amp;CalcThroughput!A314,InputData!$D$2:$D$105)-$G$3</f>
        <v>29036</v>
      </c>
      <c r="C314">
        <f>SUMIF(InputData!$B$2:$B$105,"&lt;="&amp;CalcThroughput!A314,InputData!$D$2:$D$105)-CalcThroughput!$G$3</f>
        <v>36802</v>
      </c>
      <c r="D314" s="39">
        <f>C314-B314</f>
        <v>7766</v>
      </c>
    </row>
    <row r="315" spans="1:4" x14ac:dyDescent="0.3">
      <c r="A315" s="59">
        <f>A314+1</f>
        <v>43968</v>
      </c>
      <c r="B315">
        <f>B314</f>
        <v>29036</v>
      </c>
      <c r="C315">
        <f>C314</f>
        <v>36802</v>
      </c>
      <c r="D315" s="39">
        <f>D314</f>
        <v>7766</v>
      </c>
    </row>
    <row r="316" spans="1:4" x14ac:dyDescent="0.3">
      <c r="A316" s="59">
        <f>A315</f>
        <v>43968</v>
      </c>
      <c r="B316">
        <f>SUMIF(InputData!$C$2:$C$105,"&lt;="&amp;CalcThroughput!A316,InputData!$D$2:$D$105)-$G$3</f>
        <v>29036</v>
      </c>
      <c r="C316">
        <f>SUMIF(InputData!$B$2:$B$105,"&lt;="&amp;CalcThroughput!A316,InputData!$D$2:$D$105)-CalcThroughput!$G$3</f>
        <v>36802</v>
      </c>
      <c r="D316" s="39">
        <f>C316-B316</f>
        <v>7766</v>
      </c>
    </row>
    <row r="317" spans="1:4" x14ac:dyDescent="0.3">
      <c r="A317" s="59">
        <f>A316+1</f>
        <v>43969</v>
      </c>
      <c r="B317">
        <f>B316</f>
        <v>29036</v>
      </c>
      <c r="C317">
        <f>C316</f>
        <v>36802</v>
      </c>
      <c r="D317" s="39">
        <f>D316</f>
        <v>7766</v>
      </c>
    </row>
    <row r="318" spans="1:4" x14ac:dyDescent="0.3">
      <c r="A318" s="59">
        <f>A317</f>
        <v>43969</v>
      </c>
      <c r="B318">
        <f>SUMIF(InputData!$C$2:$C$105,"&lt;="&amp;CalcThroughput!A318,InputData!$D$2:$D$105)-$G$3</f>
        <v>29036</v>
      </c>
      <c r="C318">
        <f>SUMIF(InputData!$B$2:$B$105,"&lt;="&amp;CalcThroughput!A318,InputData!$D$2:$D$105)-CalcThroughput!$G$3</f>
        <v>37684</v>
      </c>
      <c r="D318" s="39">
        <f>C318-B318</f>
        <v>8648</v>
      </c>
    </row>
    <row r="319" spans="1:4" x14ac:dyDescent="0.3">
      <c r="A319" s="59">
        <f>A318+1</f>
        <v>43970</v>
      </c>
      <c r="B319">
        <f>B318</f>
        <v>29036</v>
      </c>
      <c r="C319">
        <f>C318</f>
        <v>37684</v>
      </c>
      <c r="D319" s="39">
        <f>D318</f>
        <v>8648</v>
      </c>
    </row>
    <row r="320" spans="1:4" x14ac:dyDescent="0.3">
      <c r="A320" s="59">
        <f>A319</f>
        <v>43970</v>
      </c>
      <c r="B320">
        <f>SUMIF(InputData!$C$2:$C$105,"&lt;="&amp;CalcThroughput!A320,InputData!$D$2:$D$105)-$G$3</f>
        <v>29036</v>
      </c>
      <c r="C320">
        <f>SUMIF(InputData!$B$2:$B$105,"&lt;="&amp;CalcThroughput!A320,InputData!$D$2:$D$105)-CalcThroughput!$G$3</f>
        <v>37684</v>
      </c>
      <c r="D320" s="39">
        <f>C320-B320</f>
        <v>8648</v>
      </c>
    </row>
    <row r="321" spans="1:4" x14ac:dyDescent="0.3">
      <c r="A321" s="59">
        <f>A320+1</f>
        <v>43971</v>
      </c>
      <c r="B321">
        <f>B320</f>
        <v>29036</v>
      </c>
      <c r="C321">
        <f>C320</f>
        <v>37684</v>
      </c>
      <c r="D321" s="39">
        <f>D320</f>
        <v>8648</v>
      </c>
    </row>
    <row r="322" spans="1:4" x14ac:dyDescent="0.3">
      <c r="A322" s="59">
        <f>A321</f>
        <v>43971</v>
      </c>
      <c r="B322">
        <f>SUMIF(InputData!$C$2:$C$105,"&lt;="&amp;CalcThroughput!A322,InputData!$D$2:$D$105)-$G$3</f>
        <v>30516</v>
      </c>
      <c r="C322">
        <f>SUMIF(InputData!$B$2:$B$105,"&lt;="&amp;CalcThroughput!A322,InputData!$D$2:$D$105)-CalcThroughput!$G$3</f>
        <v>37684</v>
      </c>
      <c r="D322" s="39">
        <f>C322-B322</f>
        <v>7168</v>
      </c>
    </row>
    <row r="323" spans="1:4" x14ac:dyDescent="0.3">
      <c r="A323" s="59">
        <f>A322+1</f>
        <v>43972</v>
      </c>
      <c r="B323">
        <f>B322</f>
        <v>30516</v>
      </c>
      <c r="C323">
        <f>C322</f>
        <v>37684</v>
      </c>
      <c r="D323" s="39">
        <f>D322</f>
        <v>7168</v>
      </c>
    </row>
    <row r="324" spans="1:4" x14ac:dyDescent="0.3">
      <c r="A324" s="59">
        <f>A323</f>
        <v>43972</v>
      </c>
      <c r="B324">
        <f>SUMIF(InputData!$C$2:$C$105,"&lt;="&amp;CalcThroughput!A324,InputData!$D$2:$D$105)-$G$3</f>
        <v>30516</v>
      </c>
      <c r="C324">
        <f>SUMIF(InputData!$B$2:$B$105,"&lt;="&amp;CalcThroughput!A324,InputData!$D$2:$D$105)-CalcThroughput!$G$3</f>
        <v>37684</v>
      </c>
      <c r="D324" s="39">
        <f>C324-B324</f>
        <v>7168</v>
      </c>
    </row>
    <row r="325" spans="1:4" x14ac:dyDescent="0.3">
      <c r="A325" s="59">
        <f>A324+1</f>
        <v>43973</v>
      </c>
      <c r="B325">
        <f>B324</f>
        <v>30516</v>
      </c>
      <c r="C325">
        <f>C324</f>
        <v>37684</v>
      </c>
      <c r="D325" s="39">
        <f>D324</f>
        <v>7168</v>
      </c>
    </row>
    <row r="326" spans="1:4" x14ac:dyDescent="0.3">
      <c r="A326" s="59">
        <f>A325</f>
        <v>43973</v>
      </c>
      <c r="B326">
        <f>SUMIF(InputData!$C$2:$C$105,"&lt;="&amp;CalcThroughput!A326,InputData!$D$2:$D$105)-$G$3</f>
        <v>30516</v>
      </c>
      <c r="C326">
        <f>SUMIF(InputData!$B$2:$B$105,"&lt;="&amp;CalcThroughput!A326,InputData!$D$2:$D$105)-CalcThroughput!$G$3</f>
        <v>37684</v>
      </c>
      <c r="D326" s="39">
        <f>C326-B326</f>
        <v>7168</v>
      </c>
    </row>
    <row r="327" spans="1:4" x14ac:dyDescent="0.3">
      <c r="A327" s="59">
        <f>A326+1</f>
        <v>43974</v>
      </c>
      <c r="B327">
        <f>B326</f>
        <v>30516</v>
      </c>
      <c r="C327">
        <f>C326</f>
        <v>37684</v>
      </c>
      <c r="D327" s="39">
        <f>D326</f>
        <v>7168</v>
      </c>
    </row>
    <row r="328" spans="1:4" x14ac:dyDescent="0.3">
      <c r="A328" s="59">
        <f>A327</f>
        <v>43974</v>
      </c>
      <c r="B328">
        <f>SUMIF(InputData!$C$2:$C$105,"&lt;="&amp;CalcThroughput!A328,InputData!$D$2:$D$105)-$G$3</f>
        <v>30516</v>
      </c>
      <c r="C328">
        <f>SUMIF(InputData!$B$2:$B$105,"&lt;="&amp;CalcThroughput!A328,InputData!$D$2:$D$105)-CalcThroughput!$G$3</f>
        <v>39065</v>
      </c>
      <c r="D328" s="39">
        <f>C328-B328</f>
        <v>8549</v>
      </c>
    </row>
    <row r="329" spans="1:4" x14ac:dyDescent="0.3">
      <c r="A329" s="59">
        <f>A328+1</f>
        <v>43975</v>
      </c>
      <c r="B329">
        <f>B328</f>
        <v>30516</v>
      </c>
      <c r="C329">
        <f>C328</f>
        <v>39065</v>
      </c>
      <c r="D329" s="39">
        <f>D328</f>
        <v>8549</v>
      </c>
    </row>
    <row r="330" spans="1:4" x14ac:dyDescent="0.3">
      <c r="A330" s="59">
        <f>A329</f>
        <v>43975</v>
      </c>
      <c r="B330">
        <f>SUMIF(InputData!$C$2:$C$105,"&lt;="&amp;CalcThroughput!A330,InputData!$D$2:$D$105)-$G$3</f>
        <v>30516</v>
      </c>
      <c r="C330">
        <f>SUMIF(InputData!$B$2:$B$105,"&lt;="&amp;CalcThroughput!A330,InputData!$D$2:$D$105)-CalcThroughput!$G$3</f>
        <v>39065</v>
      </c>
      <c r="D330" s="39">
        <f>C330-B330</f>
        <v>8549</v>
      </c>
    </row>
    <row r="331" spans="1:4" x14ac:dyDescent="0.3">
      <c r="A331" s="59">
        <f>A330+1</f>
        <v>43976</v>
      </c>
      <c r="B331">
        <f>B330</f>
        <v>30516</v>
      </c>
      <c r="C331">
        <f>C330</f>
        <v>39065</v>
      </c>
      <c r="D331" s="39">
        <f>D330</f>
        <v>8549</v>
      </c>
    </row>
    <row r="332" spans="1:4" x14ac:dyDescent="0.3">
      <c r="A332" s="59">
        <f>A331</f>
        <v>43976</v>
      </c>
      <c r="B332">
        <f>SUMIF(InputData!$C$2:$C$105,"&lt;="&amp;CalcThroughput!A332,InputData!$D$2:$D$105)-$G$3</f>
        <v>30516</v>
      </c>
      <c r="C332">
        <f>SUMIF(InputData!$B$2:$B$105,"&lt;="&amp;CalcThroughput!A332,InputData!$D$2:$D$105)-CalcThroughput!$G$3</f>
        <v>39065</v>
      </c>
      <c r="D332" s="39">
        <f>C332-B332</f>
        <v>8549</v>
      </c>
    </row>
    <row r="333" spans="1:4" x14ac:dyDescent="0.3">
      <c r="A333" s="59">
        <f>A332+1</f>
        <v>43977</v>
      </c>
      <c r="B333">
        <f>B332</f>
        <v>30516</v>
      </c>
      <c r="C333">
        <f>C332</f>
        <v>39065</v>
      </c>
      <c r="D333" s="39">
        <f>D332</f>
        <v>8549</v>
      </c>
    </row>
    <row r="334" spans="1:4" x14ac:dyDescent="0.3">
      <c r="A334" s="59">
        <f>A333</f>
        <v>43977</v>
      </c>
      <c r="B334">
        <f>SUMIF(InputData!$C$2:$C$105,"&lt;="&amp;CalcThroughput!A334,InputData!$D$2:$D$105)-$G$3</f>
        <v>30516</v>
      </c>
      <c r="C334">
        <f>SUMIF(InputData!$B$2:$B$105,"&lt;="&amp;CalcThroughput!A334,InputData!$D$2:$D$105)-CalcThroughput!$G$3</f>
        <v>40461</v>
      </c>
      <c r="D334" s="39">
        <f>C334-B334</f>
        <v>9945</v>
      </c>
    </row>
    <row r="335" spans="1:4" x14ac:dyDescent="0.3">
      <c r="A335" s="59">
        <f>A334+1</f>
        <v>43978</v>
      </c>
      <c r="B335">
        <f>B334</f>
        <v>30516</v>
      </c>
      <c r="C335">
        <f>C334</f>
        <v>40461</v>
      </c>
      <c r="D335" s="39">
        <f>D334</f>
        <v>9945</v>
      </c>
    </row>
    <row r="336" spans="1:4" x14ac:dyDescent="0.3">
      <c r="A336" s="59">
        <f>A335</f>
        <v>43978</v>
      </c>
      <c r="B336">
        <f>SUMIF(InputData!$C$2:$C$105,"&lt;="&amp;CalcThroughput!A336,InputData!$D$2:$D$105)-$G$3</f>
        <v>32142</v>
      </c>
      <c r="C336">
        <f>SUMIF(InputData!$B$2:$B$105,"&lt;="&amp;CalcThroughput!A336,InputData!$D$2:$D$105)-CalcThroughput!$G$3</f>
        <v>41462</v>
      </c>
      <c r="D336" s="39">
        <f>C336-B336</f>
        <v>9320</v>
      </c>
    </row>
    <row r="337" spans="1:4" x14ac:dyDescent="0.3">
      <c r="A337" s="64">
        <f>A336+1</f>
        <v>43979</v>
      </c>
      <c r="B337" s="18">
        <f>B336</f>
        <v>32142</v>
      </c>
      <c r="C337" s="18">
        <f>C336</f>
        <v>41462</v>
      </c>
      <c r="D337" s="49">
        <f>D336</f>
        <v>9320</v>
      </c>
    </row>
    <row r="338" spans="1:4" x14ac:dyDescent="0.3">
      <c r="A338" s="59">
        <f>A337</f>
        <v>43979</v>
      </c>
      <c r="B338">
        <f>SUMIF(InputData!$C$2:$C$105,"&lt;="&amp;CalcThroughput!A338,InputData!$D$2:$D$105)-$G$3</f>
        <v>32142</v>
      </c>
      <c r="C338">
        <f>SUMIF(InputData!$B$2:$B$105,"&lt;="&amp;CalcThroughput!A338,InputData!$D$2:$D$105)-CalcThroughput!$G$3</f>
        <v>41462</v>
      </c>
      <c r="D338" s="39">
        <f>C338-B338</f>
        <v>9320</v>
      </c>
    </row>
    <row r="339" spans="1:4" x14ac:dyDescent="0.3">
      <c r="A339" s="59">
        <f>A338+1</f>
        <v>43980</v>
      </c>
      <c r="B339">
        <f>B338</f>
        <v>32142</v>
      </c>
      <c r="C339">
        <f>C338</f>
        <v>41462</v>
      </c>
      <c r="D339" s="39">
        <f>D338</f>
        <v>9320</v>
      </c>
    </row>
    <row r="340" spans="1:4" x14ac:dyDescent="0.3">
      <c r="A340" s="59">
        <f>A339</f>
        <v>43980</v>
      </c>
      <c r="B340">
        <f>SUMIF(InputData!$C$2:$C$105,"&lt;="&amp;CalcThroughput!A340,InputData!$D$2:$D$105)-$G$3</f>
        <v>32142</v>
      </c>
      <c r="C340">
        <f>SUMIF(InputData!$B$2:$B$105,"&lt;="&amp;CalcThroughput!A340,InputData!$D$2:$D$105)-CalcThroughput!$G$3</f>
        <v>41462</v>
      </c>
      <c r="D340" s="39">
        <f>C340-B340</f>
        <v>9320</v>
      </c>
    </row>
    <row r="341" spans="1:4" x14ac:dyDescent="0.3">
      <c r="A341" s="59">
        <f>A340+1</f>
        <v>43981</v>
      </c>
      <c r="B341">
        <f>B340</f>
        <v>32142</v>
      </c>
      <c r="C341">
        <f>C340</f>
        <v>41462</v>
      </c>
      <c r="D341" s="39">
        <f>D340</f>
        <v>9320</v>
      </c>
    </row>
    <row r="342" spans="1:4" x14ac:dyDescent="0.3">
      <c r="A342" s="59">
        <f>A341</f>
        <v>43981</v>
      </c>
      <c r="B342">
        <f>SUMIF(InputData!$C$2:$C$105,"&lt;="&amp;CalcThroughput!A342,InputData!$D$2:$D$105)-$G$3</f>
        <v>32142</v>
      </c>
      <c r="C342">
        <f>SUMIF(InputData!$B$2:$B$105,"&lt;="&amp;CalcThroughput!A342,InputData!$D$2:$D$105)-CalcThroughput!$G$3</f>
        <v>41462</v>
      </c>
      <c r="D342" s="39">
        <f>C342-B342</f>
        <v>9320</v>
      </c>
    </row>
    <row r="343" spans="1:4" x14ac:dyDescent="0.3">
      <c r="A343" s="59">
        <f>A342+1</f>
        <v>43982</v>
      </c>
      <c r="B343">
        <f>B342</f>
        <v>32142</v>
      </c>
      <c r="C343">
        <f>C342</f>
        <v>41462</v>
      </c>
      <c r="D343" s="39">
        <f>D342</f>
        <v>9320</v>
      </c>
    </row>
    <row r="344" spans="1:4" x14ac:dyDescent="0.3">
      <c r="A344" s="59">
        <f>A343</f>
        <v>43982</v>
      </c>
      <c r="B344">
        <f>SUMIF(InputData!$C$2:$C$105,"&lt;="&amp;CalcThroughput!A344,InputData!$D$2:$D$105)-$G$3</f>
        <v>32142</v>
      </c>
      <c r="C344">
        <f>SUMIF(InputData!$B$2:$B$105,"&lt;="&amp;CalcThroughput!A344,InputData!$D$2:$D$105)-CalcThroughput!$G$3</f>
        <v>41462</v>
      </c>
      <c r="D344" s="39">
        <f>C344-B344</f>
        <v>9320</v>
      </c>
    </row>
    <row r="345" spans="1:4" x14ac:dyDescent="0.3">
      <c r="A345" s="59">
        <f>A344+1</f>
        <v>43983</v>
      </c>
      <c r="B345">
        <f>B344</f>
        <v>32142</v>
      </c>
      <c r="C345">
        <f>C344</f>
        <v>41462</v>
      </c>
      <c r="D345" s="39">
        <f>D344</f>
        <v>9320</v>
      </c>
    </row>
    <row r="346" spans="1:4" x14ac:dyDescent="0.3">
      <c r="A346" s="59">
        <f>A345</f>
        <v>43983</v>
      </c>
      <c r="B346">
        <f>SUMIF(InputData!$C$2:$C$105,"&lt;="&amp;CalcThroughput!A346,InputData!$D$2:$D$105)-$G$3</f>
        <v>32142</v>
      </c>
      <c r="C346">
        <f>SUMIF(InputData!$B$2:$B$105,"&lt;="&amp;CalcThroughput!A346,InputData!$D$2:$D$105)-CalcThroughput!$G$3</f>
        <v>41462</v>
      </c>
      <c r="D346" s="39">
        <f>C346-B346</f>
        <v>9320</v>
      </c>
    </row>
    <row r="347" spans="1:4" x14ac:dyDescent="0.3">
      <c r="A347" s="59">
        <f>A346+1</f>
        <v>43984</v>
      </c>
      <c r="B347">
        <f>B346</f>
        <v>32142</v>
      </c>
      <c r="C347">
        <f>C346</f>
        <v>41462</v>
      </c>
      <c r="D347" s="39">
        <f>D346</f>
        <v>9320</v>
      </c>
    </row>
    <row r="348" spans="1:4" x14ac:dyDescent="0.3">
      <c r="A348" s="59">
        <f>A347</f>
        <v>43984</v>
      </c>
      <c r="B348">
        <f>SUMIF(InputData!$C$2:$C$105,"&lt;="&amp;CalcThroughput!A348,InputData!$D$2:$D$105)-$G$3</f>
        <v>32142</v>
      </c>
      <c r="C348">
        <f>SUMIF(InputData!$B$2:$B$105,"&lt;="&amp;CalcThroughput!A348,InputData!$D$2:$D$105)-CalcThroughput!$G$3</f>
        <v>41462</v>
      </c>
      <c r="D348" s="39">
        <f>C348-B348</f>
        <v>9320</v>
      </c>
    </row>
    <row r="349" spans="1:4" x14ac:dyDescent="0.3">
      <c r="A349" s="59">
        <f>A348+1</f>
        <v>43985</v>
      </c>
      <c r="B349">
        <f>B348</f>
        <v>32142</v>
      </c>
      <c r="C349">
        <f>C348</f>
        <v>41462</v>
      </c>
      <c r="D349" s="39">
        <f>D348</f>
        <v>9320</v>
      </c>
    </row>
    <row r="350" spans="1:4" x14ac:dyDescent="0.3">
      <c r="A350" s="59">
        <f>A349</f>
        <v>43985</v>
      </c>
      <c r="B350">
        <f>SUMIF(InputData!$C$2:$C$105,"&lt;="&amp;CalcThroughput!A350,InputData!$D$2:$D$105)-$G$3</f>
        <v>34029</v>
      </c>
      <c r="C350">
        <f>SUMIF(InputData!$B$2:$B$105,"&lt;="&amp;CalcThroughput!A350,InputData!$D$2:$D$105)-CalcThroughput!$G$3</f>
        <v>42458</v>
      </c>
      <c r="D350" s="39">
        <f>C350-B350</f>
        <v>8429</v>
      </c>
    </row>
    <row r="351" spans="1:4" x14ac:dyDescent="0.3">
      <c r="A351" s="59">
        <f>A350+1</f>
        <v>43986</v>
      </c>
      <c r="B351">
        <f>B350</f>
        <v>34029</v>
      </c>
      <c r="C351">
        <f>C350</f>
        <v>42458</v>
      </c>
      <c r="D351" s="39">
        <f>D350</f>
        <v>8429</v>
      </c>
    </row>
    <row r="352" spans="1:4" x14ac:dyDescent="0.3">
      <c r="A352" s="59">
        <f>A351</f>
        <v>43986</v>
      </c>
      <c r="B352">
        <f>SUMIF(InputData!$C$2:$C$105,"&lt;="&amp;CalcThroughput!A352,InputData!$D$2:$D$105)-$G$3</f>
        <v>34029</v>
      </c>
      <c r="C352">
        <f>SUMIF(InputData!$B$2:$B$105,"&lt;="&amp;CalcThroughput!A352,InputData!$D$2:$D$105)-CalcThroughput!$G$3</f>
        <v>42458</v>
      </c>
      <c r="D352" s="39">
        <f>C352-B352</f>
        <v>8429</v>
      </c>
    </row>
    <row r="353" spans="1:4" x14ac:dyDescent="0.3">
      <c r="A353" s="59">
        <f>A352+1</f>
        <v>43987</v>
      </c>
      <c r="B353">
        <f>B352</f>
        <v>34029</v>
      </c>
      <c r="C353">
        <f>C352</f>
        <v>42458</v>
      </c>
      <c r="D353" s="39">
        <f>D352</f>
        <v>8429</v>
      </c>
    </row>
    <row r="354" spans="1:4" x14ac:dyDescent="0.3">
      <c r="A354" s="59">
        <f>A353</f>
        <v>43987</v>
      </c>
      <c r="B354">
        <f>SUMIF(InputData!$C$2:$C$105,"&lt;="&amp;CalcThroughput!A354,InputData!$D$2:$D$105)-$G$3</f>
        <v>34029</v>
      </c>
      <c r="C354">
        <f>SUMIF(InputData!$B$2:$B$105,"&lt;="&amp;CalcThroughput!A354,InputData!$D$2:$D$105)-CalcThroughput!$G$3</f>
        <v>42458</v>
      </c>
      <c r="D354" s="39">
        <f>C354-B354</f>
        <v>8429</v>
      </c>
    </row>
    <row r="355" spans="1:4" x14ac:dyDescent="0.3">
      <c r="A355" s="59">
        <f>A354+1</f>
        <v>43988</v>
      </c>
      <c r="B355">
        <f>B354</f>
        <v>34029</v>
      </c>
      <c r="C355">
        <f>C354</f>
        <v>42458</v>
      </c>
      <c r="D355" s="39">
        <f>D354</f>
        <v>8429</v>
      </c>
    </row>
    <row r="356" spans="1:4" x14ac:dyDescent="0.3">
      <c r="A356" s="59">
        <f>A355</f>
        <v>43988</v>
      </c>
      <c r="B356">
        <f>SUMIF(InputData!$C$2:$C$105,"&lt;="&amp;CalcThroughput!A356,InputData!$D$2:$D$105)-$G$3</f>
        <v>34029</v>
      </c>
      <c r="C356">
        <f>SUMIF(InputData!$B$2:$B$105,"&lt;="&amp;CalcThroughput!A356,InputData!$D$2:$D$105)-CalcThroughput!$G$3</f>
        <v>42458</v>
      </c>
      <c r="D356" s="39">
        <f>C356-B356</f>
        <v>8429</v>
      </c>
    </row>
    <row r="357" spans="1:4" x14ac:dyDescent="0.3">
      <c r="A357" s="59">
        <f>A356+1</f>
        <v>43989</v>
      </c>
      <c r="B357">
        <f>B356</f>
        <v>34029</v>
      </c>
      <c r="C357">
        <f>C356</f>
        <v>42458</v>
      </c>
      <c r="D357" s="39">
        <f>D356</f>
        <v>8429</v>
      </c>
    </row>
    <row r="358" spans="1:4" x14ac:dyDescent="0.3">
      <c r="A358" s="59">
        <f>A357</f>
        <v>43989</v>
      </c>
      <c r="B358">
        <f>SUMIF(InputData!$C$2:$C$105,"&lt;="&amp;CalcThroughput!A358,InputData!$D$2:$D$105)-$G$3</f>
        <v>34029</v>
      </c>
      <c r="C358">
        <f>SUMIF(InputData!$B$2:$B$105,"&lt;="&amp;CalcThroughput!A358,InputData!$D$2:$D$105)-CalcThroughput!$G$3</f>
        <v>43206</v>
      </c>
      <c r="D358" s="39">
        <f>C358-B358</f>
        <v>9177</v>
      </c>
    </row>
    <row r="359" spans="1:4" x14ac:dyDescent="0.3">
      <c r="A359" s="59">
        <f>A358+1</f>
        <v>43990</v>
      </c>
      <c r="B359">
        <f>B358</f>
        <v>34029</v>
      </c>
      <c r="C359">
        <f>C358</f>
        <v>43206</v>
      </c>
      <c r="D359" s="39">
        <f>D358</f>
        <v>9177</v>
      </c>
    </row>
    <row r="360" spans="1:4" x14ac:dyDescent="0.3">
      <c r="A360" s="59">
        <f>A359</f>
        <v>43990</v>
      </c>
      <c r="B360">
        <f>SUMIF(InputData!$C$2:$C$105,"&lt;="&amp;CalcThroughput!A360,InputData!$D$2:$D$105)-$G$3</f>
        <v>34029</v>
      </c>
      <c r="C360">
        <f>SUMIF(InputData!$B$2:$B$105,"&lt;="&amp;CalcThroughput!A360,InputData!$D$2:$D$105)-CalcThroughput!$G$3</f>
        <v>43206</v>
      </c>
      <c r="D360" s="39">
        <f>C360-B360</f>
        <v>9177</v>
      </c>
    </row>
    <row r="361" spans="1:4" x14ac:dyDescent="0.3">
      <c r="A361" s="59">
        <f>A360+1</f>
        <v>43991</v>
      </c>
      <c r="B361">
        <f>B360</f>
        <v>34029</v>
      </c>
      <c r="C361">
        <f>C360</f>
        <v>43206</v>
      </c>
      <c r="D361" s="39">
        <f>D360</f>
        <v>9177</v>
      </c>
    </row>
    <row r="362" spans="1:4" x14ac:dyDescent="0.3">
      <c r="A362" s="59">
        <f>A361</f>
        <v>43991</v>
      </c>
      <c r="B362">
        <f>SUMIF(InputData!$C$2:$C$105,"&lt;="&amp;CalcThroughput!A362,InputData!$D$2:$D$105)-$G$3</f>
        <v>34029</v>
      </c>
      <c r="C362">
        <f>SUMIF(InputData!$B$2:$B$105,"&lt;="&amp;CalcThroughput!A362,InputData!$D$2:$D$105)-CalcThroughput!$G$3</f>
        <v>43206</v>
      </c>
      <c r="D362" s="39">
        <f>C362-B362</f>
        <v>9177</v>
      </c>
    </row>
    <row r="363" spans="1:4" x14ac:dyDescent="0.3">
      <c r="A363" s="59">
        <f>A362+1</f>
        <v>43992</v>
      </c>
      <c r="B363">
        <f>B362</f>
        <v>34029</v>
      </c>
      <c r="C363">
        <f>C362</f>
        <v>43206</v>
      </c>
      <c r="D363" s="39">
        <f>D362</f>
        <v>9177</v>
      </c>
    </row>
    <row r="364" spans="1:4" x14ac:dyDescent="0.3">
      <c r="A364" s="59">
        <f>A363</f>
        <v>43992</v>
      </c>
      <c r="B364">
        <f>SUMIF(InputData!$C$2:$C$105,"&lt;="&amp;CalcThroughput!A364,InputData!$D$2:$D$105)-$G$3</f>
        <v>35366</v>
      </c>
      <c r="C364">
        <f>SUMIF(InputData!$B$2:$B$105,"&lt;="&amp;CalcThroughput!A364,InputData!$D$2:$D$105)-CalcThroughput!$G$3</f>
        <v>43206</v>
      </c>
      <c r="D364" s="39">
        <f>C364-B364</f>
        <v>7840</v>
      </c>
    </row>
    <row r="365" spans="1:4" x14ac:dyDescent="0.3">
      <c r="A365" s="59">
        <f>A364+1</f>
        <v>43993</v>
      </c>
      <c r="B365">
        <f>B364</f>
        <v>35366</v>
      </c>
      <c r="C365">
        <f>C364</f>
        <v>43206</v>
      </c>
      <c r="D365" s="39">
        <f>D364</f>
        <v>7840</v>
      </c>
    </row>
    <row r="366" spans="1:4" x14ac:dyDescent="0.3">
      <c r="A366" s="59">
        <f>A365</f>
        <v>43993</v>
      </c>
      <c r="B366">
        <f>SUMIF(InputData!$C$2:$C$105,"&lt;="&amp;CalcThroughput!A366,InputData!$D$2:$D$105)-$G$3</f>
        <v>35366</v>
      </c>
      <c r="C366">
        <f>SUMIF(InputData!$B$2:$B$105,"&lt;="&amp;CalcThroughput!A366,InputData!$D$2:$D$105)-CalcThroughput!$G$3</f>
        <v>43206</v>
      </c>
      <c r="D366" s="39">
        <f>C366-B366</f>
        <v>7840</v>
      </c>
    </row>
    <row r="367" spans="1:4" x14ac:dyDescent="0.3">
      <c r="A367" s="59">
        <f>A366+1</f>
        <v>43994</v>
      </c>
      <c r="B367">
        <f>B366</f>
        <v>35366</v>
      </c>
      <c r="C367">
        <f>C366</f>
        <v>43206</v>
      </c>
      <c r="D367" s="39">
        <f>D366</f>
        <v>7840</v>
      </c>
    </row>
    <row r="368" spans="1:4" x14ac:dyDescent="0.3">
      <c r="A368" s="59">
        <f>A367</f>
        <v>43994</v>
      </c>
      <c r="B368">
        <f>SUMIF(InputData!$C$2:$C$105,"&lt;="&amp;CalcThroughput!A368,InputData!$D$2:$D$105)-$G$3</f>
        <v>35366</v>
      </c>
      <c r="C368">
        <f>SUMIF(InputData!$B$2:$B$105,"&lt;="&amp;CalcThroughput!A368,InputData!$D$2:$D$105)-CalcThroughput!$G$3</f>
        <v>44174</v>
      </c>
      <c r="D368" s="39">
        <f>C368-B368</f>
        <v>8808</v>
      </c>
    </row>
    <row r="369" spans="1:4" x14ac:dyDescent="0.3">
      <c r="A369" s="59">
        <f>A368+1</f>
        <v>43995</v>
      </c>
      <c r="B369">
        <f>B368</f>
        <v>35366</v>
      </c>
      <c r="C369">
        <f>C368</f>
        <v>44174</v>
      </c>
      <c r="D369" s="39">
        <f>D368</f>
        <v>8808</v>
      </c>
    </row>
    <row r="370" spans="1:4" x14ac:dyDescent="0.3">
      <c r="A370" s="59">
        <f>A369</f>
        <v>43995</v>
      </c>
      <c r="B370">
        <f>SUMIF(InputData!$C$2:$C$105,"&lt;="&amp;CalcThroughput!A370,InputData!$D$2:$D$105)-$G$3</f>
        <v>35366</v>
      </c>
      <c r="C370">
        <f>SUMIF(InputData!$B$2:$B$105,"&lt;="&amp;CalcThroughput!A370,InputData!$D$2:$D$105)-CalcThroughput!$G$3</f>
        <v>44174</v>
      </c>
      <c r="D370" s="39">
        <f>C370-B370</f>
        <v>8808</v>
      </c>
    </row>
    <row r="371" spans="1:4" x14ac:dyDescent="0.3">
      <c r="A371" s="59">
        <f>A370+1</f>
        <v>43996</v>
      </c>
      <c r="B371">
        <f>B370</f>
        <v>35366</v>
      </c>
      <c r="C371">
        <f>C370</f>
        <v>44174</v>
      </c>
      <c r="D371" s="39">
        <f>D370</f>
        <v>8808</v>
      </c>
    </row>
    <row r="372" spans="1:4" x14ac:dyDescent="0.3">
      <c r="A372" s="59">
        <f>A371</f>
        <v>43996</v>
      </c>
      <c r="B372">
        <f>SUMIF(InputData!$C$2:$C$105,"&lt;="&amp;CalcThroughput!A372,InputData!$D$2:$D$105)-$G$3</f>
        <v>35366</v>
      </c>
      <c r="C372">
        <f>SUMIF(InputData!$B$2:$B$105,"&lt;="&amp;CalcThroughput!A372,InputData!$D$2:$D$105)-CalcThroughput!$G$3</f>
        <v>44174</v>
      </c>
      <c r="D372" s="39">
        <f>C372-B372</f>
        <v>8808</v>
      </c>
    </row>
    <row r="373" spans="1:4" x14ac:dyDescent="0.3">
      <c r="A373" s="59">
        <f>A372+1</f>
        <v>43997</v>
      </c>
      <c r="B373">
        <f>B372</f>
        <v>35366</v>
      </c>
      <c r="C373">
        <f>C372</f>
        <v>44174</v>
      </c>
      <c r="D373" s="39">
        <f>D372</f>
        <v>8808</v>
      </c>
    </row>
    <row r="374" spans="1:4" x14ac:dyDescent="0.3">
      <c r="A374" s="59">
        <f>A373</f>
        <v>43997</v>
      </c>
      <c r="B374">
        <f>SUMIF(InputData!$C$2:$C$105,"&lt;="&amp;CalcThroughput!A374,InputData!$D$2:$D$105)-$G$3</f>
        <v>35366</v>
      </c>
      <c r="C374">
        <f>SUMIF(InputData!$B$2:$B$105,"&lt;="&amp;CalcThroughput!A374,InputData!$D$2:$D$105)-CalcThroughput!$G$3</f>
        <v>44174</v>
      </c>
      <c r="D374" s="39">
        <f>C374-B374</f>
        <v>8808</v>
      </c>
    </row>
    <row r="375" spans="1:4" x14ac:dyDescent="0.3">
      <c r="A375" s="59">
        <f>A374+1</f>
        <v>43998</v>
      </c>
      <c r="B375">
        <f>B374</f>
        <v>35366</v>
      </c>
      <c r="C375">
        <f>C374</f>
        <v>44174</v>
      </c>
      <c r="D375" s="39">
        <f>D374</f>
        <v>8808</v>
      </c>
    </row>
    <row r="376" spans="1:4" x14ac:dyDescent="0.3">
      <c r="A376" s="59">
        <f>A375</f>
        <v>43998</v>
      </c>
      <c r="B376">
        <f>SUMIF(InputData!$C$2:$C$105,"&lt;="&amp;CalcThroughput!A376,InputData!$D$2:$D$105)-$G$3</f>
        <v>35366</v>
      </c>
      <c r="C376">
        <f>SUMIF(InputData!$B$2:$B$105,"&lt;="&amp;CalcThroughput!A376,InputData!$D$2:$D$105)-CalcThroughput!$G$3</f>
        <v>44174</v>
      </c>
      <c r="D376" s="39">
        <f>C376-B376</f>
        <v>8808</v>
      </c>
    </row>
    <row r="377" spans="1:4" x14ac:dyDescent="0.3">
      <c r="A377" s="59">
        <f>A376+1</f>
        <v>43999</v>
      </c>
      <c r="B377">
        <f>B376</f>
        <v>35366</v>
      </c>
      <c r="C377">
        <f>C376</f>
        <v>44174</v>
      </c>
      <c r="D377" s="39">
        <f>D376</f>
        <v>8808</v>
      </c>
    </row>
    <row r="378" spans="1:4" x14ac:dyDescent="0.3">
      <c r="A378" s="59">
        <f>A377</f>
        <v>43999</v>
      </c>
      <c r="B378">
        <f>SUMIF(InputData!$C$2:$C$105,"&lt;="&amp;CalcThroughput!A378,InputData!$D$2:$D$105)-$G$3</f>
        <v>36843</v>
      </c>
      <c r="C378">
        <f>SUMIF(InputData!$B$2:$B$105,"&lt;="&amp;CalcThroughput!A378,InputData!$D$2:$D$105)-CalcThroughput!$G$3</f>
        <v>44174</v>
      </c>
      <c r="D378" s="39">
        <f>C378-B378</f>
        <v>7331</v>
      </c>
    </row>
    <row r="379" spans="1:4" x14ac:dyDescent="0.3">
      <c r="A379" s="59">
        <f>A378+1</f>
        <v>44000</v>
      </c>
      <c r="B379">
        <f>B378</f>
        <v>36843</v>
      </c>
      <c r="C379">
        <f>C378</f>
        <v>44174</v>
      </c>
      <c r="D379" s="39">
        <f>D378</f>
        <v>7331</v>
      </c>
    </row>
    <row r="380" spans="1:4" x14ac:dyDescent="0.3">
      <c r="A380" s="59">
        <f>A379</f>
        <v>44000</v>
      </c>
      <c r="B380">
        <f>SUMIF(InputData!$C$2:$C$105,"&lt;="&amp;CalcThroughput!A380,InputData!$D$2:$D$105)-$G$3</f>
        <v>36843</v>
      </c>
      <c r="C380">
        <f>SUMIF(InputData!$B$2:$B$105,"&lt;="&amp;CalcThroughput!A380,InputData!$D$2:$D$105)-CalcThroughput!$G$3</f>
        <v>44988</v>
      </c>
      <c r="D380" s="39">
        <f>C380-B380</f>
        <v>8145</v>
      </c>
    </row>
    <row r="381" spans="1:4" x14ac:dyDescent="0.3">
      <c r="A381" s="59">
        <f>A380+1</f>
        <v>44001</v>
      </c>
      <c r="B381">
        <f>B380</f>
        <v>36843</v>
      </c>
      <c r="C381">
        <f>C380</f>
        <v>44988</v>
      </c>
      <c r="D381" s="39">
        <f>D380</f>
        <v>8145</v>
      </c>
    </row>
    <row r="382" spans="1:4" x14ac:dyDescent="0.3">
      <c r="A382" s="59">
        <f>A381</f>
        <v>44001</v>
      </c>
      <c r="B382">
        <f>SUMIF(InputData!$C$2:$C$105,"&lt;="&amp;CalcThroughput!A382,InputData!$D$2:$D$105)-$G$3</f>
        <v>36843</v>
      </c>
      <c r="C382">
        <f>SUMIF(InputData!$B$2:$B$105,"&lt;="&amp;CalcThroughput!A382,InputData!$D$2:$D$105)-CalcThroughput!$G$3</f>
        <v>45956</v>
      </c>
      <c r="D382" s="39">
        <f>C382-B382</f>
        <v>9113</v>
      </c>
    </row>
    <row r="383" spans="1:4" x14ac:dyDescent="0.3">
      <c r="A383" s="59">
        <f>A382+1</f>
        <v>44002</v>
      </c>
      <c r="B383">
        <f>B382</f>
        <v>36843</v>
      </c>
      <c r="C383">
        <f>C382</f>
        <v>45956</v>
      </c>
      <c r="D383" s="39">
        <f>D382</f>
        <v>9113</v>
      </c>
    </row>
    <row r="384" spans="1:4" x14ac:dyDescent="0.3">
      <c r="A384" s="59">
        <f>A383</f>
        <v>44002</v>
      </c>
      <c r="B384">
        <f>SUMIF(InputData!$C$2:$C$105,"&lt;="&amp;CalcThroughput!A384,InputData!$D$2:$D$105)-$G$3</f>
        <v>36843</v>
      </c>
      <c r="C384">
        <f>SUMIF(InputData!$B$2:$B$105,"&lt;="&amp;CalcThroughput!A384,InputData!$D$2:$D$105)-CalcThroughput!$G$3</f>
        <v>45956</v>
      </c>
      <c r="D384" s="39">
        <f>C384-B384</f>
        <v>9113</v>
      </c>
    </row>
    <row r="385" spans="1:4" x14ac:dyDescent="0.3">
      <c r="A385" s="59">
        <f>A384+1</f>
        <v>44003</v>
      </c>
      <c r="B385">
        <f>B384</f>
        <v>36843</v>
      </c>
      <c r="C385">
        <f>C384</f>
        <v>45956</v>
      </c>
      <c r="D385" s="39">
        <f>D384</f>
        <v>9113</v>
      </c>
    </row>
    <row r="386" spans="1:4" x14ac:dyDescent="0.3">
      <c r="A386" s="59">
        <f>A385</f>
        <v>44003</v>
      </c>
      <c r="B386">
        <f>SUMIF(InputData!$C$2:$C$105,"&lt;="&amp;CalcThroughput!A386,InputData!$D$2:$D$105)-$G$3</f>
        <v>36843</v>
      </c>
      <c r="C386">
        <f>SUMIF(InputData!$B$2:$B$105,"&lt;="&amp;CalcThroughput!A386,InputData!$D$2:$D$105)-CalcThroughput!$G$3</f>
        <v>45956</v>
      </c>
      <c r="D386" s="39">
        <f>C386-B386</f>
        <v>9113</v>
      </c>
    </row>
    <row r="387" spans="1:4" x14ac:dyDescent="0.3">
      <c r="A387" s="59">
        <f>A386+1</f>
        <v>44004</v>
      </c>
      <c r="B387">
        <f>B386</f>
        <v>36843</v>
      </c>
      <c r="C387">
        <f>C386</f>
        <v>45956</v>
      </c>
      <c r="D387" s="39">
        <f>D386</f>
        <v>9113</v>
      </c>
    </row>
    <row r="388" spans="1:4" x14ac:dyDescent="0.3">
      <c r="A388" s="59">
        <f>A387</f>
        <v>44004</v>
      </c>
      <c r="B388">
        <f>SUMIF(InputData!$C$2:$C$105,"&lt;="&amp;CalcThroughput!A388,InputData!$D$2:$D$105)-$G$3</f>
        <v>36843</v>
      </c>
      <c r="C388">
        <f>SUMIF(InputData!$B$2:$B$105,"&lt;="&amp;CalcThroughput!A388,InputData!$D$2:$D$105)-CalcThroughput!$G$3</f>
        <v>46500</v>
      </c>
      <c r="D388" s="39">
        <f>C388-B388</f>
        <v>9657</v>
      </c>
    </row>
    <row r="389" spans="1:4" x14ac:dyDescent="0.3">
      <c r="A389" s="59">
        <f>A388+1</f>
        <v>44005</v>
      </c>
      <c r="B389">
        <f>B388</f>
        <v>36843</v>
      </c>
      <c r="C389">
        <f>C388</f>
        <v>46500</v>
      </c>
      <c r="D389" s="39">
        <f>D388</f>
        <v>9657</v>
      </c>
    </row>
    <row r="390" spans="1:4" x14ac:dyDescent="0.3">
      <c r="A390" s="59">
        <f>A389</f>
        <v>44005</v>
      </c>
      <c r="B390">
        <f>SUMIF(InputData!$C$2:$C$105,"&lt;="&amp;CalcThroughput!A390,InputData!$D$2:$D$105)-$G$3</f>
        <v>36843</v>
      </c>
      <c r="C390">
        <f>SUMIF(InputData!$B$2:$B$105,"&lt;="&amp;CalcThroughput!A390,InputData!$D$2:$D$105)-CalcThroughput!$G$3</f>
        <v>46500</v>
      </c>
      <c r="D390" s="39">
        <f>C390-B390</f>
        <v>9657</v>
      </c>
    </row>
    <row r="391" spans="1:4" x14ac:dyDescent="0.3">
      <c r="A391" s="59">
        <f>A390+1</f>
        <v>44006</v>
      </c>
      <c r="B391">
        <f>B390</f>
        <v>36843</v>
      </c>
      <c r="C391">
        <f>C390</f>
        <v>46500</v>
      </c>
      <c r="D391" s="39">
        <f>D390</f>
        <v>9657</v>
      </c>
    </row>
    <row r="392" spans="1:4" x14ac:dyDescent="0.3">
      <c r="A392" s="59">
        <f>A391</f>
        <v>44006</v>
      </c>
      <c r="B392">
        <f>SUMIF(InputData!$C$2:$C$105,"&lt;="&amp;CalcThroughput!A392,InputData!$D$2:$D$105)-$G$3</f>
        <v>38660</v>
      </c>
      <c r="C392">
        <f>SUMIF(InputData!$B$2:$B$105,"&lt;="&amp;CalcThroughput!A392,InputData!$D$2:$D$105)-CalcThroughput!$G$3</f>
        <v>46500</v>
      </c>
      <c r="D392" s="39">
        <f>C392-B392</f>
        <v>7840</v>
      </c>
    </row>
    <row r="393" spans="1:4" x14ac:dyDescent="0.3">
      <c r="A393" s="59">
        <f>A392+1</f>
        <v>44007</v>
      </c>
      <c r="B393">
        <f>B392</f>
        <v>38660</v>
      </c>
      <c r="C393">
        <f>C392</f>
        <v>46500</v>
      </c>
      <c r="D393" s="39">
        <f>D392</f>
        <v>7840</v>
      </c>
    </row>
    <row r="394" spans="1:4" x14ac:dyDescent="0.3">
      <c r="A394" s="59">
        <f>A393</f>
        <v>44007</v>
      </c>
      <c r="B394">
        <f>SUMIF(InputData!$C$2:$C$105,"&lt;="&amp;CalcThroughput!A394,InputData!$D$2:$D$105)-$G$3</f>
        <v>38660</v>
      </c>
      <c r="C394">
        <f>SUMIF(InputData!$B$2:$B$105,"&lt;="&amp;CalcThroughput!A394,InputData!$D$2:$D$105)-CalcThroughput!$G$3</f>
        <v>46500</v>
      </c>
      <c r="D394" s="39">
        <f>C394-B394</f>
        <v>7840</v>
      </c>
    </row>
    <row r="395" spans="1:4" x14ac:dyDescent="0.3">
      <c r="A395" s="59">
        <f>A394+1</f>
        <v>44008</v>
      </c>
      <c r="B395">
        <f>B394</f>
        <v>38660</v>
      </c>
      <c r="C395">
        <f>C394</f>
        <v>46500</v>
      </c>
      <c r="D395" s="39">
        <f>D394</f>
        <v>7840</v>
      </c>
    </row>
    <row r="396" spans="1:4" x14ac:dyDescent="0.3">
      <c r="A396" s="59">
        <f>A395</f>
        <v>44008</v>
      </c>
      <c r="B396">
        <f>SUMIF(InputData!$C$2:$C$105,"&lt;="&amp;CalcThroughput!A396,InputData!$D$2:$D$105)-$G$3</f>
        <v>38660</v>
      </c>
      <c r="C396">
        <f>SUMIF(InputData!$B$2:$B$105,"&lt;="&amp;CalcThroughput!A396,InputData!$D$2:$D$105)-CalcThroughput!$G$3</f>
        <v>46500</v>
      </c>
      <c r="D396" s="39">
        <f>C396-B396</f>
        <v>7840</v>
      </c>
    </row>
    <row r="397" spans="1:4" x14ac:dyDescent="0.3">
      <c r="A397" s="59">
        <f>A396+1</f>
        <v>44009</v>
      </c>
      <c r="B397">
        <f>B396</f>
        <v>38660</v>
      </c>
      <c r="C397">
        <f>C396</f>
        <v>46500</v>
      </c>
      <c r="D397" s="39">
        <f>D396</f>
        <v>7840</v>
      </c>
    </row>
    <row r="398" spans="1:4" x14ac:dyDescent="0.3">
      <c r="A398" s="59">
        <f>A397</f>
        <v>44009</v>
      </c>
      <c r="B398">
        <f>SUMIF(InputData!$C$2:$C$105,"&lt;="&amp;CalcThroughput!A398,InputData!$D$2:$D$105)-$G$3</f>
        <v>38660</v>
      </c>
      <c r="C398">
        <f>SUMIF(InputData!$B$2:$B$105,"&lt;="&amp;CalcThroughput!A398,InputData!$D$2:$D$105)-CalcThroughput!$G$3</f>
        <v>48192</v>
      </c>
      <c r="D398" s="39">
        <f>C398-B398</f>
        <v>9532</v>
      </c>
    </row>
    <row r="399" spans="1:4" x14ac:dyDescent="0.3">
      <c r="A399" s="59">
        <f>A398+1</f>
        <v>44010</v>
      </c>
      <c r="B399">
        <f>B398</f>
        <v>38660</v>
      </c>
      <c r="C399">
        <f>C398</f>
        <v>48192</v>
      </c>
      <c r="D399" s="39">
        <f>D398</f>
        <v>9532</v>
      </c>
    </row>
    <row r="400" spans="1:4" x14ac:dyDescent="0.3">
      <c r="A400" s="59">
        <f>A399</f>
        <v>44010</v>
      </c>
      <c r="B400">
        <f>SUMIF(InputData!$C$2:$C$105,"&lt;="&amp;CalcThroughput!A400,InputData!$D$2:$D$105)-$G$3</f>
        <v>38660</v>
      </c>
      <c r="C400">
        <f>SUMIF(InputData!$B$2:$B$105,"&lt;="&amp;CalcThroughput!A400,InputData!$D$2:$D$105)-CalcThroughput!$G$3</f>
        <v>48192</v>
      </c>
      <c r="D400" s="39">
        <f>C400-B400</f>
        <v>9532</v>
      </c>
    </row>
    <row r="401" spans="1:4" x14ac:dyDescent="0.3">
      <c r="A401" s="59">
        <f>A400+1</f>
        <v>44011</v>
      </c>
      <c r="B401">
        <f>B400</f>
        <v>38660</v>
      </c>
      <c r="C401">
        <f>C400</f>
        <v>48192</v>
      </c>
      <c r="D401" s="39">
        <f>D400</f>
        <v>9532</v>
      </c>
    </row>
    <row r="402" spans="1:4" x14ac:dyDescent="0.3">
      <c r="A402" s="59">
        <f>A401</f>
        <v>44011</v>
      </c>
      <c r="B402">
        <f>SUMIF(InputData!$C$2:$C$105,"&lt;="&amp;CalcThroughput!A402,InputData!$D$2:$D$105)-$G$3</f>
        <v>38660</v>
      </c>
      <c r="C402">
        <f>SUMIF(InputData!$B$2:$B$105,"&lt;="&amp;CalcThroughput!A402,InputData!$D$2:$D$105)-CalcThroughput!$G$3</f>
        <v>49084</v>
      </c>
      <c r="D402" s="39">
        <f>C402-B402</f>
        <v>10424</v>
      </c>
    </row>
    <row r="403" spans="1:4" x14ac:dyDescent="0.3">
      <c r="A403" s="59">
        <f>A402+1</f>
        <v>44012</v>
      </c>
      <c r="B403">
        <f>B402</f>
        <v>38660</v>
      </c>
      <c r="C403">
        <f>C402</f>
        <v>49084</v>
      </c>
      <c r="D403" s="39">
        <f>D402</f>
        <v>10424</v>
      </c>
    </row>
    <row r="404" spans="1:4" x14ac:dyDescent="0.3">
      <c r="A404" s="59">
        <f>A403</f>
        <v>44012</v>
      </c>
      <c r="B404">
        <f>SUMIF(InputData!$C$2:$C$105,"&lt;="&amp;CalcThroughput!A404,InputData!$D$2:$D$105)-$G$3</f>
        <v>38660</v>
      </c>
      <c r="C404">
        <f>SUMIF(InputData!$B$2:$B$105,"&lt;="&amp;CalcThroughput!A404,InputData!$D$2:$D$105)-CalcThroughput!$G$3</f>
        <v>49084</v>
      </c>
      <c r="D404" s="39">
        <f>C404-B404</f>
        <v>10424</v>
      </c>
    </row>
    <row r="405" spans="1:4" x14ac:dyDescent="0.3">
      <c r="A405" s="59">
        <f>A404+1</f>
        <v>44013</v>
      </c>
      <c r="B405">
        <f>B404</f>
        <v>38660</v>
      </c>
      <c r="C405">
        <f>C404</f>
        <v>49084</v>
      </c>
      <c r="D405" s="39">
        <f>D404</f>
        <v>10424</v>
      </c>
    </row>
    <row r="406" spans="1:4" x14ac:dyDescent="0.3">
      <c r="A406" s="59">
        <f>A405</f>
        <v>44013</v>
      </c>
      <c r="B406">
        <f>SUMIF(InputData!$C$2:$C$105,"&lt;="&amp;CalcThroughput!A406,InputData!$D$2:$D$105)-$G$3</f>
        <v>40461</v>
      </c>
      <c r="C406">
        <f>SUMIF(InputData!$B$2:$B$105,"&lt;="&amp;CalcThroughput!A406,InputData!$D$2:$D$105)-CalcThroughput!$G$3</f>
        <v>49084</v>
      </c>
      <c r="D406" s="39">
        <f>C406-B406</f>
        <v>8623</v>
      </c>
    </row>
    <row r="407" spans="1:4" x14ac:dyDescent="0.3">
      <c r="A407" s="59">
        <f>A406+1</f>
        <v>44014</v>
      </c>
      <c r="B407">
        <f>B406</f>
        <v>40461</v>
      </c>
      <c r="C407">
        <f>C406</f>
        <v>49084</v>
      </c>
      <c r="D407" s="39">
        <f>D406</f>
        <v>8623</v>
      </c>
    </row>
    <row r="408" spans="1:4" x14ac:dyDescent="0.3">
      <c r="A408" s="59">
        <f>A407</f>
        <v>44014</v>
      </c>
      <c r="B408">
        <f>SUMIF(InputData!$C$2:$C$105,"&lt;="&amp;CalcThroughput!A408,InputData!$D$2:$D$105)-$G$3</f>
        <v>40461</v>
      </c>
      <c r="C408">
        <f>SUMIF(InputData!$B$2:$B$105,"&lt;="&amp;CalcThroughput!A408,InputData!$D$2:$D$105)-CalcThroughput!$G$3</f>
        <v>49084</v>
      </c>
      <c r="D408" s="39">
        <f>C408-B408</f>
        <v>8623</v>
      </c>
    </row>
    <row r="409" spans="1:4" x14ac:dyDescent="0.3">
      <c r="A409" s="59">
        <f>A408+1</f>
        <v>44015</v>
      </c>
      <c r="B409">
        <f>B408</f>
        <v>40461</v>
      </c>
      <c r="C409">
        <f>C408</f>
        <v>49084</v>
      </c>
      <c r="D409" s="39">
        <f>D408</f>
        <v>8623</v>
      </c>
    </row>
    <row r="410" spans="1:4" x14ac:dyDescent="0.3">
      <c r="A410" s="59">
        <f>A409</f>
        <v>44015</v>
      </c>
      <c r="B410">
        <f>SUMIF(InputData!$C$2:$C$105,"&lt;="&amp;CalcThroughput!A410,InputData!$D$2:$D$105)-$G$3</f>
        <v>40461</v>
      </c>
      <c r="C410">
        <f>SUMIF(InputData!$B$2:$B$105,"&lt;="&amp;CalcThroughput!A410,InputData!$D$2:$D$105)-CalcThroughput!$G$3</f>
        <v>49084</v>
      </c>
      <c r="D410" s="39">
        <f>C410-B410</f>
        <v>8623</v>
      </c>
    </row>
    <row r="411" spans="1:4" x14ac:dyDescent="0.3">
      <c r="A411" s="64">
        <f>A410+1</f>
        <v>44016</v>
      </c>
      <c r="B411" s="18">
        <f>B410</f>
        <v>40461</v>
      </c>
      <c r="C411" s="18">
        <f>C410</f>
        <v>49084</v>
      </c>
      <c r="D411" s="49">
        <f>D410</f>
        <v>8623</v>
      </c>
    </row>
    <row r="412" spans="1:4" x14ac:dyDescent="0.3">
      <c r="A412" s="59">
        <f>A411</f>
        <v>44016</v>
      </c>
      <c r="B412">
        <f>SUMIF(InputData!$C$2:$C$105,"&lt;="&amp;CalcThroughput!A412,InputData!$D$2:$D$105)-$G$3</f>
        <v>40461</v>
      </c>
      <c r="C412">
        <f>SUMIF(InputData!$B$2:$B$105,"&lt;="&amp;CalcThroughput!A412,InputData!$D$2:$D$105)-CalcThroughput!$G$3</f>
        <v>49084</v>
      </c>
      <c r="D412" s="39">
        <f>C412-B412</f>
        <v>8623</v>
      </c>
    </row>
    <row r="413" spans="1:4" x14ac:dyDescent="0.3">
      <c r="A413" s="59">
        <f>A412+1</f>
        <v>44017</v>
      </c>
      <c r="B413">
        <f>B412</f>
        <v>40461</v>
      </c>
      <c r="C413">
        <f>C412</f>
        <v>49084</v>
      </c>
      <c r="D413" s="39">
        <f>D412</f>
        <v>8623</v>
      </c>
    </row>
    <row r="414" spans="1:4" x14ac:dyDescent="0.3">
      <c r="A414" s="59">
        <f>A413</f>
        <v>44017</v>
      </c>
      <c r="B414">
        <f>SUMIF(InputData!$C$2:$C$105,"&lt;="&amp;CalcThroughput!A414,InputData!$D$2:$D$105)-$G$3</f>
        <v>40461</v>
      </c>
      <c r="C414">
        <f>SUMIF(InputData!$B$2:$B$105,"&lt;="&amp;CalcThroughput!A414,InputData!$D$2:$D$105)-CalcThroughput!$G$3</f>
        <v>49084</v>
      </c>
      <c r="D414" s="39">
        <f>C414-B414</f>
        <v>8623</v>
      </c>
    </row>
    <row r="415" spans="1:4" x14ac:dyDescent="0.3">
      <c r="A415" s="59">
        <f>A414+1</f>
        <v>44018</v>
      </c>
      <c r="B415">
        <f>B414</f>
        <v>40461</v>
      </c>
      <c r="C415">
        <f>C414</f>
        <v>49084</v>
      </c>
      <c r="D415" s="39">
        <f>D414</f>
        <v>8623</v>
      </c>
    </row>
    <row r="416" spans="1:4" x14ac:dyDescent="0.3">
      <c r="A416" s="59">
        <f>A415</f>
        <v>44018</v>
      </c>
      <c r="B416">
        <f>SUMIF(InputData!$C$2:$C$105,"&lt;="&amp;CalcThroughput!A416,InputData!$D$2:$D$105)-$G$3</f>
        <v>40461</v>
      </c>
      <c r="C416">
        <f>SUMIF(InputData!$B$2:$B$105,"&lt;="&amp;CalcThroughput!A416,InputData!$D$2:$D$105)-CalcThroughput!$G$3</f>
        <v>49964</v>
      </c>
      <c r="D416" s="39">
        <f>C416-B416</f>
        <v>9503</v>
      </c>
    </row>
    <row r="417" spans="1:4" x14ac:dyDescent="0.3">
      <c r="A417" s="59">
        <f>A416+1</f>
        <v>44019</v>
      </c>
      <c r="B417">
        <f>B416</f>
        <v>40461</v>
      </c>
      <c r="C417">
        <f>C416</f>
        <v>49964</v>
      </c>
      <c r="D417" s="39">
        <f>D416</f>
        <v>9503</v>
      </c>
    </row>
    <row r="418" spans="1:4" x14ac:dyDescent="0.3">
      <c r="A418" s="59">
        <f>A417</f>
        <v>44019</v>
      </c>
      <c r="B418">
        <f>SUMIF(InputData!$C$2:$C$105,"&lt;="&amp;CalcThroughput!A418,InputData!$D$2:$D$105)-$G$3</f>
        <v>40461</v>
      </c>
      <c r="C418">
        <f>SUMIF(InputData!$B$2:$B$105,"&lt;="&amp;CalcThroughput!A418,InputData!$D$2:$D$105)-CalcThroughput!$G$3</f>
        <v>49964</v>
      </c>
      <c r="D418" s="39">
        <f>C418-B418</f>
        <v>9503</v>
      </c>
    </row>
    <row r="419" spans="1:4" x14ac:dyDescent="0.3">
      <c r="A419" s="59">
        <f>A418+1</f>
        <v>44020</v>
      </c>
      <c r="B419">
        <f>B418</f>
        <v>40461</v>
      </c>
      <c r="C419">
        <f>C418</f>
        <v>49964</v>
      </c>
      <c r="D419" s="39">
        <f>D418</f>
        <v>9503</v>
      </c>
    </row>
    <row r="420" spans="1:4" x14ac:dyDescent="0.3">
      <c r="A420" s="59">
        <f>A419</f>
        <v>44020</v>
      </c>
      <c r="B420">
        <f>SUMIF(InputData!$C$2:$C$105,"&lt;="&amp;CalcThroughput!A420,InputData!$D$2:$D$105)-$G$3</f>
        <v>42210</v>
      </c>
      <c r="C420">
        <f>SUMIF(InputData!$B$2:$B$105,"&lt;="&amp;CalcThroughput!A420,InputData!$D$2:$D$105)-CalcThroughput!$G$3</f>
        <v>49964</v>
      </c>
      <c r="D420" s="39">
        <f>C420-B420</f>
        <v>7754</v>
      </c>
    </row>
    <row r="421" spans="1:4" x14ac:dyDescent="0.3">
      <c r="A421" s="59">
        <f>A420+1</f>
        <v>44021</v>
      </c>
      <c r="B421">
        <f>B420</f>
        <v>42210</v>
      </c>
      <c r="C421">
        <f>C420</f>
        <v>49964</v>
      </c>
      <c r="D421" s="39">
        <f>D420</f>
        <v>7754</v>
      </c>
    </row>
    <row r="422" spans="1:4" x14ac:dyDescent="0.3">
      <c r="A422" s="59">
        <f>A421</f>
        <v>44021</v>
      </c>
      <c r="B422">
        <f>SUMIF(InputData!$C$2:$C$105,"&lt;="&amp;CalcThroughput!A422,InputData!$D$2:$D$105)-$G$3</f>
        <v>42210</v>
      </c>
      <c r="C422">
        <f>SUMIF(InputData!$B$2:$B$105,"&lt;="&amp;CalcThroughput!A422,InputData!$D$2:$D$105)-CalcThroughput!$G$3</f>
        <v>49964</v>
      </c>
      <c r="D422" s="39">
        <f>C422-B422</f>
        <v>7754</v>
      </c>
    </row>
    <row r="423" spans="1:4" x14ac:dyDescent="0.3">
      <c r="A423" s="59">
        <f>A422+1</f>
        <v>44022</v>
      </c>
      <c r="B423">
        <f>B422</f>
        <v>42210</v>
      </c>
      <c r="C423">
        <f>C422</f>
        <v>49964</v>
      </c>
      <c r="D423" s="39">
        <f>D422</f>
        <v>7754</v>
      </c>
    </row>
    <row r="424" spans="1:4" x14ac:dyDescent="0.3">
      <c r="A424" s="59">
        <f>A423</f>
        <v>44022</v>
      </c>
      <c r="B424">
        <f>SUMIF(InputData!$C$2:$C$105,"&lt;="&amp;CalcThroughput!A424,InputData!$D$2:$D$105)-$G$3</f>
        <v>42210</v>
      </c>
      <c r="C424">
        <f>SUMIF(InputData!$B$2:$B$105,"&lt;="&amp;CalcThroughput!A424,InputData!$D$2:$D$105)-CalcThroughput!$G$3</f>
        <v>49964</v>
      </c>
      <c r="D424" s="39">
        <f>C424-B424</f>
        <v>7754</v>
      </c>
    </row>
    <row r="425" spans="1:4" x14ac:dyDescent="0.3">
      <c r="A425" s="59">
        <f>A424+1</f>
        <v>44023</v>
      </c>
      <c r="B425">
        <f>B424</f>
        <v>42210</v>
      </c>
      <c r="C425">
        <f>C424</f>
        <v>49964</v>
      </c>
      <c r="D425" s="39">
        <f>D424</f>
        <v>7754</v>
      </c>
    </row>
    <row r="426" spans="1:4" x14ac:dyDescent="0.3">
      <c r="A426" s="59">
        <f>A425</f>
        <v>44023</v>
      </c>
      <c r="B426">
        <f>SUMIF(InputData!$C$2:$C$105,"&lt;="&amp;CalcThroughput!A426,InputData!$D$2:$D$105)-$G$3</f>
        <v>42210</v>
      </c>
      <c r="C426">
        <f>SUMIF(InputData!$B$2:$B$105,"&lt;="&amp;CalcThroughput!A426,InputData!$D$2:$D$105)-CalcThroughput!$G$3</f>
        <v>50894</v>
      </c>
      <c r="D426" s="39">
        <f>C426-B426</f>
        <v>8684</v>
      </c>
    </row>
    <row r="427" spans="1:4" x14ac:dyDescent="0.3">
      <c r="A427" s="59">
        <f>A426+1</f>
        <v>44024</v>
      </c>
      <c r="B427">
        <f>B426</f>
        <v>42210</v>
      </c>
      <c r="C427">
        <f>C426</f>
        <v>50894</v>
      </c>
      <c r="D427" s="39">
        <f>D426</f>
        <v>8684</v>
      </c>
    </row>
    <row r="428" spans="1:4" x14ac:dyDescent="0.3">
      <c r="A428" s="59">
        <f>A427</f>
        <v>44024</v>
      </c>
      <c r="B428">
        <f>SUMIF(InputData!$C$2:$C$105,"&lt;="&amp;CalcThroughput!A428,InputData!$D$2:$D$105)-$G$3</f>
        <v>42210</v>
      </c>
      <c r="C428">
        <f>SUMIF(InputData!$B$2:$B$105,"&lt;="&amp;CalcThroughput!A428,InputData!$D$2:$D$105)-CalcThroughput!$G$3</f>
        <v>50894</v>
      </c>
      <c r="D428" s="39">
        <f>C428-B428</f>
        <v>8684</v>
      </c>
    </row>
    <row r="429" spans="1:4" x14ac:dyDescent="0.3">
      <c r="A429" s="59">
        <f>A428+1</f>
        <v>44025</v>
      </c>
      <c r="B429">
        <f>B428</f>
        <v>42210</v>
      </c>
      <c r="C429">
        <f>C428</f>
        <v>50894</v>
      </c>
      <c r="D429" s="39">
        <f>D428</f>
        <v>8684</v>
      </c>
    </row>
    <row r="430" spans="1:4" x14ac:dyDescent="0.3">
      <c r="A430" s="59">
        <f>A429</f>
        <v>44025</v>
      </c>
      <c r="B430">
        <f>SUMIF(InputData!$C$2:$C$105,"&lt;="&amp;CalcThroughput!A430,InputData!$D$2:$D$105)-$G$3</f>
        <v>42210</v>
      </c>
      <c r="C430">
        <f>SUMIF(InputData!$B$2:$B$105,"&lt;="&amp;CalcThroughput!A430,InputData!$D$2:$D$105)-CalcThroughput!$G$3</f>
        <v>50894</v>
      </c>
      <c r="D430" s="39">
        <f>C430-B430</f>
        <v>8684</v>
      </c>
    </row>
    <row r="431" spans="1:4" x14ac:dyDescent="0.3">
      <c r="A431" s="59">
        <f>A430+1</f>
        <v>44026</v>
      </c>
      <c r="B431">
        <f>B430</f>
        <v>42210</v>
      </c>
      <c r="C431">
        <f>C430</f>
        <v>50894</v>
      </c>
      <c r="D431" s="39">
        <f>D430</f>
        <v>8684</v>
      </c>
    </row>
    <row r="432" spans="1:4" x14ac:dyDescent="0.3">
      <c r="A432" s="59">
        <f>A431</f>
        <v>44026</v>
      </c>
      <c r="B432">
        <f>SUMIF(InputData!$C$2:$C$105,"&lt;="&amp;CalcThroughput!A432,InputData!$D$2:$D$105)-$G$3</f>
        <v>42210</v>
      </c>
      <c r="C432">
        <f>SUMIF(InputData!$B$2:$B$105,"&lt;="&amp;CalcThroughput!A432,InputData!$D$2:$D$105)-CalcThroughput!$G$3</f>
        <v>50894</v>
      </c>
      <c r="D432" s="39">
        <f>C432-B432</f>
        <v>8684</v>
      </c>
    </row>
    <row r="433" spans="1:4" x14ac:dyDescent="0.3">
      <c r="A433" s="59">
        <f>A432+1</f>
        <v>44027</v>
      </c>
      <c r="B433">
        <f>B432</f>
        <v>42210</v>
      </c>
      <c r="C433">
        <f>C432</f>
        <v>50894</v>
      </c>
      <c r="D433" s="39">
        <f>D432</f>
        <v>8684</v>
      </c>
    </row>
    <row r="434" spans="1:4" x14ac:dyDescent="0.3">
      <c r="A434" s="59">
        <f>A433</f>
        <v>44027</v>
      </c>
      <c r="B434">
        <f>SUMIF(InputData!$C$2:$C$105,"&lt;="&amp;CalcThroughput!A434,InputData!$D$2:$D$105)-$G$3</f>
        <v>43750</v>
      </c>
      <c r="C434">
        <f>SUMIF(InputData!$B$2:$B$105,"&lt;="&amp;CalcThroughput!A434,InputData!$D$2:$D$105)-CalcThroughput!$G$3</f>
        <v>50894</v>
      </c>
      <c r="D434" s="39">
        <f>C434-B434</f>
        <v>7144</v>
      </c>
    </row>
    <row r="435" spans="1:4" x14ac:dyDescent="0.3">
      <c r="A435" s="59">
        <f>A434+1</f>
        <v>44028</v>
      </c>
      <c r="B435">
        <f>B434</f>
        <v>43750</v>
      </c>
      <c r="C435">
        <f>C434</f>
        <v>50894</v>
      </c>
      <c r="D435" s="39">
        <f>D434</f>
        <v>7144</v>
      </c>
    </row>
    <row r="436" spans="1:4" x14ac:dyDescent="0.3">
      <c r="A436" s="59">
        <f>A435</f>
        <v>44028</v>
      </c>
      <c r="B436">
        <f>SUMIF(InputData!$C$2:$C$105,"&lt;="&amp;CalcThroughput!A436,InputData!$D$2:$D$105)-$G$3</f>
        <v>43750</v>
      </c>
      <c r="C436">
        <f>SUMIF(InputData!$B$2:$B$105,"&lt;="&amp;CalcThroughput!A436,InputData!$D$2:$D$105)-CalcThroughput!$G$3</f>
        <v>50894</v>
      </c>
      <c r="D436" s="39">
        <f>C436-B436</f>
        <v>7144</v>
      </c>
    </row>
    <row r="437" spans="1:4" x14ac:dyDescent="0.3">
      <c r="A437" s="59">
        <f>A436+1</f>
        <v>44029</v>
      </c>
      <c r="B437">
        <f>B436</f>
        <v>43750</v>
      </c>
      <c r="C437">
        <f>C436</f>
        <v>50894</v>
      </c>
      <c r="D437" s="39">
        <f>D436</f>
        <v>7144</v>
      </c>
    </row>
    <row r="438" spans="1:4" x14ac:dyDescent="0.3">
      <c r="A438" s="59">
        <f>A437</f>
        <v>44029</v>
      </c>
      <c r="B438">
        <f>SUMIF(InputData!$C$2:$C$105,"&lt;="&amp;CalcThroughput!A438,InputData!$D$2:$D$105)-$G$3</f>
        <v>43750</v>
      </c>
      <c r="C438">
        <f>SUMIF(InputData!$B$2:$B$105,"&lt;="&amp;CalcThroughput!A438,InputData!$D$2:$D$105)-CalcThroughput!$G$3</f>
        <v>50894</v>
      </c>
      <c r="D438" s="39">
        <f>C438-B438</f>
        <v>7144</v>
      </c>
    </row>
    <row r="439" spans="1:4" x14ac:dyDescent="0.3">
      <c r="A439" s="59">
        <f>A438+1</f>
        <v>44030</v>
      </c>
      <c r="B439">
        <f>B438</f>
        <v>43750</v>
      </c>
      <c r="C439">
        <f>C438</f>
        <v>50894</v>
      </c>
      <c r="D439" s="39">
        <f>D438</f>
        <v>7144</v>
      </c>
    </row>
    <row r="440" spans="1:4" x14ac:dyDescent="0.3">
      <c r="A440" s="59">
        <f>A439</f>
        <v>44030</v>
      </c>
      <c r="B440">
        <f>SUMIF(InputData!$C$2:$C$105,"&lt;="&amp;CalcThroughput!A440,InputData!$D$2:$D$105)-$G$3</f>
        <v>43750</v>
      </c>
      <c r="C440">
        <f>SUMIF(InputData!$B$2:$B$105,"&lt;="&amp;CalcThroughput!A440,InputData!$D$2:$D$105)-CalcThroughput!$G$3</f>
        <v>51824</v>
      </c>
      <c r="D440" s="39">
        <f>C440-B440</f>
        <v>8074</v>
      </c>
    </row>
    <row r="441" spans="1:4" x14ac:dyDescent="0.3">
      <c r="A441" s="59">
        <f>A440+1</f>
        <v>44031</v>
      </c>
      <c r="B441">
        <f>B440</f>
        <v>43750</v>
      </c>
      <c r="C441">
        <f>C440</f>
        <v>51824</v>
      </c>
      <c r="D441" s="39">
        <f>D440</f>
        <v>8074</v>
      </c>
    </row>
    <row r="442" spans="1:4" x14ac:dyDescent="0.3">
      <c r="A442" s="59">
        <f>A441</f>
        <v>44031</v>
      </c>
      <c r="B442">
        <f>SUMIF(InputData!$C$2:$C$105,"&lt;="&amp;CalcThroughput!A442,InputData!$D$2:$D$105)-$G$3</f>
        <v>43750</v>
      </c>
      <c r="C442">
        <f>SUMIF(InputData!$B$2:$B$105,"&lt;="&amp;CalcThroughput!A442,InputData!$D$2:$D$105)-CalcThroughput!$G$3</f>
        <v>52402</v>
      </c>
      <c r="D442" s="39">
        <f>C442-B442</f>
        <v>8652</v>
      </c>
    </row>
    <row r="443" spans="1:4" x14ac:dyDescent="0.3">
      <c r="A443" s="59">
        <f>A442+1</f>
        <v>44032</v>
      </c>
      <c r="B443">
        <f>B442</f>
        <v>43750</v>
      </c>
      <c r="C443">
        <f>C442</f>
        <v>52402</v>
      </c>
      <c r="D443" s="39">
        <f>D442</f>
        <v>8652</v>
      </c>
    </row>
    <row r="444" spans="1:4" x14ac:dyDescent="0.3">
      <c r="A444" s="59">
        <f>A443</f>
        <v>44032</v>
      </c>
      <c r="B444">
        <f>SUMIF(InputData!$C$2:$C$105,"&lt;="&amp;CalcThroughput!A444,InputData!$D$2:$D$105)-$G$3</f>
        <v>43750</v>
      </c>
      <c r="C444">
        <f>SUMIF(InputData!$B$2:$B$105,"&lt;="&amp;CalcThroughput!A444,InputData!$D$2:$D$105)-CalcThroughput!$G$3</f>
        <v>52402</v>
      </c>
      <c r="D444" s="39">
        <f>C444-B444</f>
        <v>8652</v>
      </c>
    </row>
    <row r="445" spans="1:4" x14ac:dyDescent="0.3">
      <c r="A445" s="59">
        <f>A444+1</f>
        <v>44033</v>
      </c>
      <c r="B445">
        <f>B444</f>
        <v>43750</v>
      </c>
      <c r="C445">
        <f>C444</f>
        <v>52402</v>
      </c>
      <c r="D445" s="39">
        <f>D444</f>
        <v>8652</v>
      </c>
    </row>
    <row r="446" spans="1:4" x14ac:dyDescent="0.3">
      <c r="A446" s="59">
        <f>A445</f>
        <v>44033</v>
      </c>
      <c r="B446">
        <f>SUMIF(InputData!$C$2:$C$105,"&lt;="&amp;CalcThroughput!A446,InputData!$D$2:$D$105)-$G$3</f>
        <v>43750</v>
      </c>
      <c r="C446">
        <f>SUMIF(InputData!$B$2:$B$105,"&lt;="&amp;CalcThroughput!A446,InputData!$D$2:$D$105)-CalcThroughput!$G$3</f>
        <v>52402</v>
      </c>
      <c r="D446" s="39">
        <f>C446-B446</f>
        <v>8652</v>
      </c>
    </row>
    <row r="447" spans="1:4" x14ac:dyDescent="0.3">
      <c r="A447" s="59">
        <f>A446+1</f>
        <v>44034</v>
      </c>
      <c r="B447">
        <f>B446</f>
        <v>43750</v>
      </c>
      <c r="C447">
        <f>C446</f>
        <v>52402</v>
      </c>
      <c r="D447" s="39">
        <f>D446</f>
        <v>8652</v>
      </c>
    </row>
    <row r="448" spans="1:4" x14ac:dyDescent="0.3">
      <c r="A448" s="59">
        <f>A447</f>
        <v>44034</v>
      </c>
      <c r="B448">
        <f>SUMIF(InputData!$C$2:$C$105,"&lt;="&amp;CalcThroughput!A448,InputData!$D$2:$D$105)-$G$3</f>
        <v>45532</v>
      </c>
      <c r="C448">
        <f>SUMIF(InputData!$B$2:$B$105,"&lt;="&amp;CalcThroughput!A448,InputData!$D$2:$D$105)-CalcThroughput!$G$3</f>
        <v>52402</v>
      </c>
      <c r="D448" s="39">
        <f>C448-B448</f>
        <v>6870</v>
      </c>
    </row>
    <row r="449" spans="1:4" x14ac:dyDescent="0.3">
      <c r="A449" s="59">
        <f>A448+1</f>
        <v>44035</v>
      </c>
      <c r="B449">
        <f>B448</f>
        <v>45532</v>
      </c>
      <c r="C449">
        <f>C448</f>
        <v>52402</v>
      </c>
      <c r="D449" s="39">
        <f>D448</f>
        <v>6870</v>
      </c>
    </row>
    <row r="450" spans="1:4" x14ac:dyDescent="0.3">
      <c r="A450" s="59">
        <f>A449</f>
        <v>44035</v>
      </c>
      <c r="B450">
        <f>SUMIF(InputData!$C$2:$C$105,"&lt;="&amp;CalcThroughput!A450,InputData!$D$2:$D$105)-$G$3</f>
        <v>45532</v>
      </c>
      <c r="C450">
        <f>SUMIF(InputData!$B$2:$B$105,"&lt;="&amp;CalcThroughput!A450,InputData!$D$2:$D$105)-CalcThroughput!$G$3</f>
        <v>53042</v>
      </c>
      <c r="D450" s="39">
        <f>C450-B450</f>
        <v>7510</v>
      </c>
    </row>
    <row r="451" spans="1:4" x14ac:dyDescent="0.3">
      <c r="A451" s="59">
        <f>A450+1</f>
        <v>44036</v>
      </c>
      <c r="B451">
        <f>B450</f>
        <v>45532</v>
      </c>
      <c r="C451">
        <f>C450</f>
        <v>53042</v>
      </c>
      <c r="D451" s="39">
        <f>D450</f>
        <v>7510</v>
      </c>
    </row>
    <row r="452" spans="1:4" x14ac:dyDescent="0.3">
      <c r="A452" s="59">
        <f>A451</f>
        <v>44036</v>
      </c>
      <c r="B452">
        <f>SUMIF(InputData!$C$2:$C$105,"&lt;="&amp;CalcThroughput!A452,InputData!$D$2:$D$105)-$G$3</f>
        <v>45532</v>
      </c>
      <c r="C452">
        <f>SUMIF(InputData!$B$2:$B$105,"&lt;="&amp;CalcThroughput!A452,InputData!$D$2:$D$105)-CalcThroughput!$G$3</f>
        <v>53042</v>
      </c>
      <c r="D452" s="39">
        <f>C452-B452</f>
        <v>7510</v>
      </c>
    </row>
    <row r="453" spans="1:4" x14ac:dyDescent="0.3">
      <c r="A453" s="59">
        <f>A452+1</f>
        <v>44037</v>
      </c>
      <c r="B453">
        <f>B452</f>
        <v>45532</v>
      </c>
      <c r="C453">
        <f>C452</f>
        <v>53042</v>
      </c>
      <c r="D453" s="39">
        <f>D452</f>
        <v>7510</v>
      </c>
    </row>
    <row r="454" spans="1:4" x14ac:dyDescent="0.3">
      <c r="A454" s="59">
        <f>A453</f>
        <v>44037</v>
      </c>
      <c r="B454">
        <f>SUMIF(InputData!$C$2:$C$105,"&lt;="&amp;CalcThroughput!A454,InputData!$D$2:$D$105)-$G$3</f>
        <v>45532</v>
      </c>
      <c r="C454">
        <f>SUMIF(InputData!$B$2:$B$105,"&lt;="&amp;CalcThroughput!A454,InputData!$D$2:$D$105)-CalcThroughput!$G$3</f>
        <v>53042</v>
      </c>
      <c r="D454" s="39">
        <f>C454-B454</f>
        <v>7510</v>
      </c>
    </row>
    <row r="455" spans="1:4" x14ac:dyDescent="0.3">
      <c r="A455" s="59">
        <f>A454+1</f>
        <v>44038</v>
      </c>
      <c r="B455">
        <f>B454</f>
        <v>45532</v>
      </c>
      <c r="C455">
        <f>C454</f>
        <v>53042</v>
      </c>
      <c r="D455" s="39">
        <f>D454</f>
        <v>7510</v>
      </c>
    </row>
    <row r="456" spans="1:4" x14ac:dyDescent="0.3">
      <c r="A456" s="59">
        <f>A455</f>
        <v>44038</v>
      </c>
      <c r="B456">
        <f>SUMIF(InputData!$C$2:$C$105,"&lt;="&amp;CalcThroughput!A456,InputData!$D$2:$D$105)-$G$3</f>
        <v>45532</v>
      </c>
      <c r="C456">
        <f>SUMIF(InputData!$B$2:$B$105,"&lt;="&amp;CalcThroughput!A456,InputData!$D$2:$D$105)-CalcThroughput!$G$3</f>
        <v>53955</v>
      </c>
      <c r="D456" s="39">
        <f>C456-B456</f>
        <v>8423</v>
      </c>
    </row>
    <row r="457" spans="1:4" x14ac:dyDescent="0.3">
      <c r="A457" s="59">
        <f>A456+1</f>
        <v>44039</v>
      </c>
      <c r="B457">
        <f>B456</f>
        <v>45532</v>
      </c>
      <c r="C457">
        <f>C456</f>
        <v>53955</v>
      </c>
      <c r="D457" s="39">
        <f>D456</f>
        <v>8423</v>
      </c>
    </row>
    <row r="458" spans="1:4" x14ac:dyDescent="0.3">
      <c r="A458" s="59">
        <f>A457</f>
        <v>44039</v>
      </c>
      <c r="B458">
        <f>SUMIF(InputData!$C$2:$C$105,"&lt;="&amp;CalcThroughput!A458,InputData!$D$2:$D$105)-$G$3</f>
        <v>45532</v>
      </c>
      <c r="C458">
        <f>SUMIF(InputData!$B$2:$B$105,"&lt;="&amp;CalcThroughput!A458,InputData!$D$2:$D$105)-CalcThroughput!$G$3</f>
        <v>54681</v>
      </c>
      <c r="D458" s="39">
        <f>C458-B458</f>
        <v>9149</v>
      </c>
    </row>
    <row r="459" spans="1:4" x14ac:dyDescent="0.3">
      <c r="A459" s="59">
        <f>A458+1</f>
        <v>44040</v>
      </c>
      <c r="B459">
        <f>B458</f>
        <v>45532</v>
      </c>
      <c r="C459">
        <f>C458</f>
        <v>54681</v>
      </c>
      <c r="D459" s="39">
        <f>D458</f>
        <v>9149</v>
      </c>
    </row>
    <row r="460" spans="1:4" x14ac:dyDescent="0.3">
      <c r="A460" s="59">
        <f>A459</f>
        <v>44040</v>
      </c>
      <c r="B460">
        <f>SUMIF(InputData!$C$2:$C$105,"&lt;="&amp;CalcThroughput!A460,InputData!$D$2:$D$105)-$G$3</f>
        <v>45532</v>
      </c>
      <c r="C460">
        <f>SUMIF(InputData!$B$2:$B$105,"&lt;="&amp;CalcThroughput!A460,InputData!$D$2:$D$105)-CalcThroughput!$G$3</f>
        <v>54681</v>
      </c>
      <c r="D460" s="39">
        <f>C460-B460</f>
        <v>9149</v>
      </c>
    </row>
    <row r="461" spans="1:4" x14ac:dyDescent="0.3">
      <c r="A461" s="59">
        <f>A460+1</f>
        <v>44041</v>
      </c>
      <c r="B461">
        <f>B460</f>
        <v>45532</v>
      </c>
      <c r="C461">
        <f>C460</f>
        <v>54681</v>
      </c>
      <c r="D461" s="39">
        <f>D460</f>
        <v>9149</v>
      </c>
    </row>
    <row r="462" spans="1:4" x14ac:dyDescent="0.3">
      <c r="A462" s="59">
        <f>A461</f>
        <v>44041</v>
      </c>
      <c r="B462">
        <f>SUMIF(InputData!$C$2:$C$105,"&lt;="&amp;CalcThroughput!A462,InputData!$D$2:$D$105)-$G$3</f>
        <v>47268</v>
      </c>
      <c r="C462">
        <f>SUMIF(InputData!$B$2:$B$105,"&lt;="&amp;CalcThroughput!A462,InputData!$D$2:$D$105)-CalcThroughput!$G$3</f>
        <v>55525</v>
      </c>
      <c r="D462" s="39">
        <f>C462-B462</f>
        <v>8257</v>
      </c>
    </row>
    <row r="463" spans="1:4" x14ac:dyDescent="0.3">
      <c r="A463" s="59">
        <f>A462+1</f>
        <v>44042</v>
      </c>
      <c r="B463">
        <f>B462</f>
        <v>47268</v>
      </c>
      <c r="C463">
        <f>C462</f>
        <v>55525</v>
      </c>
      <c r="D463" s="39">
        <f>D462</f>
        <v>8257</v>
      </c>
    </row>
    <row r="464" spans="1:4" x14ac:dyDescent="0.3">
      <c r="A464" s="59">
        <f>A463</f>
        <v>44042</v>
      </c>
      <c r="B464">
        <f>SUMIF(InputData!$C$2:$C$105,"&lt;="&amp;CalcThroughput!A464,InputData!$D$2:$D$105)-$G$3</f>
        <v>47268</v>
      </c>
      <c r="C464">
        <f>SUMIF(InputData!$B$2:$B$105,"&lt;="&amp;CalcThroughput!A464,InputData!$D$2:$D$105)-CalcThroughput!$G$3</f>
        <v>55525</v>
      </c>
      <c r="D464" s="39">
        <f>C464-B464</f>
        <v>8257</v>
      </c>
    </row>
    <row r="465" spans="1:4" x14ac:dyDescent="0.3">
      <c r="A465" s="59">
        <f>A464+1</f>
        <v>44043</v>
      </c>
      <c r="B465">
        <f>B464</f>
        <v>47268</v>
      </c>
      <c r="C465">
        <f>C464</f>
        <v>55525</v>
      </c>
      <c r="D465" s="39">
        <f>D464</f>
        <v>8257</v>
      </c>
    </row>
    <row r="466" spans="1:4" x14ac:dyDescent="0.3">
      <c r="A466" s="59">
        <f>A465</f>
        <v>44043</v>
      </c>
      <c r="B466">
        <f>SUMIF(InputData!$C$2:$C$105,"&lt;="&amp;CalcThroughput!A466,InputData!$D$2:$D$105)-$G$3</f>
        <v>47268</v>
      </c>
      <c r="C466">
        <f>SUMIF(InputData!$B$2:$B$105,"&lt;="&amp;CalcThroughput!A466,InputData!$D$2:$D$105)-CalcThroughput!$G$3</f>
        <v>55525</v>
      </c>
      <c r="D466" s="39">
        <f>C466-B466</f>
        <v>8257</v>
      </c>
    </row>
    <row r="467" spans="1:4" x14ac:dyDescent="0.3">
      <c r="A467" s="59">
        <f>A466+1</f>
        <v>44044</v>
      </c>
      <c r="B467">
        <f>B466</f>
        <v>47268</v>
      </c>
      <c r="C467">
        <f>C466</f>
        <v>55525</v>
      </c>
      <c r="D467" s="39">
        <f>D466</f>
        <v>8257</v>
      </c>
    </row>
    <row r="468" spans="1:4" x14ac:dyDescent="0.3">
      <c r="A468" s="59">
        <f>A467</f>
        <v>44044</v>
      </c>
      <c r="B468">
        <f>SUMIF(InputData!$C$2:$C$105,"&lt;="&amp;CalcThroughput!A468,InputData!$D$2:$D$105)-$G$3</f>
        <v>47268</v>
      </c>
      <c r="C468">
        <f>SUMIF(InputData!$B$2:$B$105,"&lt;="&amp;CalcThroughput!A468,InputData!$D$2:$D$105)-CalcThroughput!$G$3</f>
        <v>56466</v>
      </c>
      <c r="D468" s="39">
        <f>C468-B468</f>
        <v>9198</v>
      </c>
    </row>
    <row r="469" spans="1:4" x14ac:dyDescent="0.3">
      <c r="A469" s="59">
        <f>A468+1</f>
        <v>44045</v>
      </c>
      <c r="B469">
        <f>B468</f>
        <v>47268</v>
      </c>
      <c r="C469">
        <f>C468</f>
        <v>56466</v>
      </c>
      <c r="D469" s="39">
        <f>D468</f>
        <v>9198</v>
      </c>
    </row>
    <row r="470" spans="1:4" x14ac:dyDescent="0.3">
      <c r="A470" s="59">
        <f>A469</f>
        <v>44045</v>
      </c>
      <c r="B470">
        <f>SUMIF(InputData!$C$2:$C$105,"&lt;="&amp;CalcThroughput!A470,InputData!$D$2:$D$105)-$G$3</f>
        <v>47268</v>
      </c>
      <c r="C470">
        <f>SUMIF(InputData!$B$2:$B$105,"&lt;="&amp;CalcThroughput!A470,InputData!$D$2:$D$105)-CalcThroughput!$G$3</f>
        <v>56466</v>
      </c>
      <c r="D470" s="39">
        <f>C470-B470</f>
        <v>9198</v>
      </c>
    </row>
    <row r="471" spans="1:4" x14ac:dyDescent="0.3">
      <c r="A471" s="59">
        <f>A470+1</f>
        <v>44046</v>
      </c>
      <c r="B471">
        <f>B470</f>
        <v>47268</v>
      </c>
      <c r="C471">
        <f>C470</f>
        <v>56466</v>
      </c>
      <c r="D471" s="39">
        <f>D470</f>
        <v>9198</v>
      </c>
    </row>
    <row r="472" spans="1:4" x14ac:dyDescent="0.3">
      <c r="A472" s="59">
        <f>A471</f>
        <v>44046</v>
      </c>
      <c r="B472">
        <f>SUMIF(InputData!$C$2:$C$105,"&lt;="&amp;CalcThroughput!A472,InputData!$D$2:$D$105)-$G$3</f>
        <v>47268</v>
      </c>
      <c r="C472">
        <f>SUMIF(InputData!$B$2:$B$105,"&lt;="&amp;CalcThroughput!A472,InputData!$D$2:$D$105)-CalcThroughput!$G$3</f>
        <v>56466</v>
      </c>
      <c r="D472" s="39">
        <f>C472-B472</f>
        <v>9198</v>
      </c>
    </row>
    <row r="473" spans="1:4" x14ac:dyDescent="0.3">
      <c r="A473" s="59">
        <f>A472+1</f>
        <v>44047</v>
      </c>
      <c r="B473">
        <f>B472</f>
        <v>47268</v>
      </c>
      <c r="C473">
        <f>C472</f>
        <v>56466</v>
      </c>
      <c r="D473" s="39">
        <f>D472</f>
        <v>9198</v>
      </c>
    </row>
    <row r="474" spans="1:4" x14ac:dyDescent="0.3">
      <c r="A474" s="59">
        <f>A473</f>
        <v>44047</v>
      </c>
      <c r="B474">
        <f>SUMIF(InputData!$C$2:$C$105,"&lt;="&amp;CalcThroughput!A474,InputData!$D$2:$D$105)-$G$3</f>
        <v>47268</v>
      </c>
      <c r="C474">
        <f>SUMIF(InputData!$B$2:$B$105,"&lt;="&amp;CalcThroughput!A474,InputData!$D$2:$D$105)-CalcThroughput!$G$3</f>
        <v>56466</v>
      </c>
      <c r="D474" s="39">
        <f>C474-B474</f>
        <v>9198</v>
      </c>
    </row>
    <row r="475" spans="1:4" x14ac:dyDescent="0.3">
      <c r="A475" s="59">
        <f>A474+1</f>
        <v>44048</v>
      </c>
      <c r="B475">
        <f>B474</f>
        <v>47268</v>
      </c>
      <c r="C475">
        <f>C474</f>
        <v>56466</v>
      </c>
      <c r="D475" s="39">
        <f>D474</f>
        <v>9198</v>
      </c>
    </row>
    <row r="476" spans="1:4" x14ac:dyDescent="0.3">
      <c r="A476" s="59">
        <f>A475</f>
        <v>44048</v>
      </c>
      <c r="B476">
        <f>SUMIF(InputData!$C$2:$C$105,"&lt;="&amp;CalcThroughput!A476,InputData!$D$2:$D$105)-$G$3</f>
        <v>49084</v>
      </c>
      <c r="C476">
        <f>SUMIF(InputData!$B$2:$B$105,"&lt;="&amp;CalcThroughput!A476,InputData!$D$2:$D$105)-CalcThroughput!$G$3</f>
        <v>56466</v>
      </c>
      <c r="D476" s="39">
        <f>C476-B476</f>
        <v>7382</v>
      </c>
    </row>
    <row r="477" spans="1:4" x14ac:dyDescent="0.3">
      <c r="A477" s="59">
        <f>A476+1</f>
        <v>44049</v>
      </c>
      <c r="B477">
        <f>B476</f>
        <v>49084</v>
      </c>
      <c r="C477">
        <f>C476</f>
        <v>56466</v>
      </c>
      <c r="D477" s="39">
        <f>D476</f>
        <v>7382</v>
      </c>
    </row>
    <row r="478" spans="1:4" x14ac:dyDescent="0.3">
      <c r="A478" s="59">
        <f>A477</f>
        <v>44049</v>
      </c>
      <c r="B478">
        <f>SUMIF(InputData!$C$2:$C$105,"&lt;="&amp;CalcThroughput!A478,InputData!$D$2:$D$105)-$G$3</f>
        <v>49084</v>
      </c>
      <c r="C478">
        <f>SUMIF(InputData!$B$2:$B$105,"&lt;="&amp;CalcThroughput!A478,InputData!$D$2:$D$105)-CalcThroughput!$G$3</f>
        <v>56466</v>
      </c>
      <c r="D478" s="39">
        <f>C478-B478</f>
        <v>7382</v>
      </c>
    </row>
    <row r="479" spans="1:4" x14ac:dyDescent="0.3">
      <c r="A479" s="59">
        <f>A478+1</f>
        <v>44050</v>
      </c>
      <c r="B479">
        <f>B478</f>
        <v>49084</v>
      </c>
      <c r="C479">
        <f>C478</f>
        <v>56466</v>
      </c>
      <c r="D479" s="39">
        <f>D478</f>
        <v>7382</v>
      </c>
    </row>
    <row r="480" spans="1:4" x14ac:dyDescent="0.3">
      <c r="A480" s="59">
        <f>A479</f>
        <v>44050</v>
      </c>
      <c r="B480">
        <f>SUMIF(InputData!$C$2:$C$105,"&lt;="&amp;CalcThroughput!A480,InputData!$D$2:$D$105)-$G$3</f>
        <v>49084</v>
      </c>
      <c r="C480">
        <f>SUMIF(InputData!$B$2:$B$105,"&lt;="&amp;CalcThroughput!A480,InputData!$D$2:$D$105)-CalcThroughput!$G$3</f>
        <v>56466</v>
      </c>
      <c r="D480" s="39">
        <f>C480-B480</f>
        <v>7382</v>
      </c>
    </row>
    <row r="481" spans="1:4" x14ac:dyDescent="0.3">
      <c r="A481" s="59">
        <f>A480+1</f>
        <v>44051</v>
      </c>
      <c r="B481">
        <f>B480</f>
        <v>49084</v>
      </c>
      <c r="C481">
        <f>C480</f>
        <v>56466</v>
      </c>
      <c r="D481" s="39">
        <f>D480</f>
        <v>7382</v>
      </c>
    </row>
    <row r="482" spans="1:4" x14ac:dyDescent="0.3">
      <c r="A482" s="59">
        <f>A481</f>
        <v>44051</v>
      </c>
      <c r="B482">
        <f>SUMIF(InputData!$C$2:$C$105,"&lt;="&amp;CalcThroughput!A482,InputData!$D$2:$D$105)-$G$3</f>
        <v>49084</v>
      </c>
      <c r="C482">
        <f>SUMIF(InputData!$B$2:$B$105,"&lt;="&amp;CalcThroughput!A482,InputData!$D$2:$D$105)-CalcThroughput!$G$3</f>
        <v>56466</v>
      </c>
      <c r="D482" s="39">
        <f>C482-B482</f>
        <v>7382</v>
      </c>
    </row>
    <row r="483" spans="1:4" x14ac:dyDescent="0.3">
      <c r="A483" s="59">
        <f>A482+1</f>
        <v>44052</v>
      </c>
      <c r="B483">
        <f>B482</f>
        <v>49084</v>
      </c>
      <c r="C483">
        <f>C482</f>
        <v>56466</v>
      </c>
      <c r="D483" s="39">
        <f>D482</f>
        <v>7382</v>
      </c>
    </row>
    <row r="484" spans="1:4" x14ac:dyDescent="0.3">
      <c r="A484" s="59">
        <f>A483</f>
        <v>44052</v>
      </c>
      <c r="B484">
        <f>SUMIF(InputData!$C$2:$C$105,"&lt;="&amp;CalcThroughput!A484,InputData!$D$2:$D$105)-$G$3</f>
        <v>49084</v>
      </c>
      <c r="C484">
        <f>SUMIF(InputData!$B$2:$B$105,"&lt;="&amp;CalcThroughput!A484,InputData!$D$2:$D$105)-CalcThroughput!$G$3</f>
        <v>56466</v>
      </c>
      <c r="D484" s="39">
        <f>C484-B484</f>
        <v>7382</v>
      </c>
    </row>
    <row r="485" spans="1:4" x14ac:dyDescent="0.3">
      <c r="A485" s="64">
        <f>A484+1</f>
        <v>44053</v>
      </c>
      <c r="B485" s="18">
        <f>B484</f>
        <v>49084</v>
      </c>
      <c r="C485" s="18">
        <f>C484</f>
        <v>56466</v>
      </c>
      <c r="D485" s="49">
        <f>D484</f>
        <v>7382</v>
      </c>
    </row>
    <row r="486" spans="1:4" x14ac:dyDescent="0.3">
      <c r="A486" s="59">
        <f>A485</f>
        <v>44053</v>
      </c>
      <c r="B486">
        <f>SUMIF(InputData!$C$2:$C$105,"&lt;="&amp;CalcThroughput!A486,InputData!$D$2:$D$105)-$G$3</f>
        <v>49084</v>
      </c>
      <c r="C486">
        <f>SUMIF(InputData!$B$2:$B$105,"&lt;="&amp;CalcThroughput!A486,InputData!$D$2:$D$105)-CalcThroughput!$G$3</f>
        <v>57363</v>
      </c>
      <c r="D486" s="39">
        <f>C486-B486</f>
        <v>8279</v>
      </c>
    </row>
    <row r="487" spans="1:4" x14ac:dyDescent="0.3">
      <c r="A487" s="59">
        <f>A486+1</f>
        <v>44054</v>
      </c>
      <c r="B487">
        <f>B486</f>
        <v>49084</v>
      </c>
      <c r="C487">
        <f>C486</f>
        <v>57363</v>
      </c>
      <c r="D487" s="39">
        <f>D486</f>
        <v>8279</v>
      </c>
    </row>
    <row r="488" spans="1:4" x14ac:dyDescent="0.3">
      <c r="A488" s="59">
        <f>A487</f>
        <v>44054</v>
      </c>
      <c r="B488">
        <f>SUMIF(InputData!$C$2:$C$105,"&lt;="&amp;CalcThroughput!A488,InputData!$D$2:$D$105)-$G$3</f>
        <v>49084</v>
      </c>
      <c r="C488">
        <f>SUMIF(InputData!$B$2:$B$105,"&lt;="&amp;CalcThroughput!A488,InputData!$D$2:$D$105)-CalcThroughput!$G$3</f>
        <v>57363</v>
      </c>
      <c r="D488" s="39">
        <f>C488-B488</f>
        <v>8279</v>
      </c>
    </row>
    <row r="489" spans="1:4" x14ac:dyDescent="0.3">
      <c r="A489" s="59">
        <f>A488+1</f>
        <v>44055</v>
      </c>
      <c r="B489">
        <f>B488</f>
        <v>49084</v>
      </c>
      <c r="C489">
        <f>C488</f>
        <v>57363</v>
      </c>
      <c r="D489" s="39">
        <f>D488</f>
        <v>8279</v>
      </c>
    </row>
    <row r="490" spans="1:4" x14ac:dyDescent="0.3">
      <c r="A490" s="59">
        <f>A489</f>
        <v>44055</v>
      </c>
      <c r="B490">
        <f>SUMIF(InputData!$C$2:$C$105,"&lt;="&amp;CalcThroughput!A490,InputData!$D$2:$D$105)-$G$3</f>
        <v>50542</v>
      </c>
      <c r="C490">
        <f>SUMIF(InputData!$B$2:$B$105,"&lt;="&amp;CalcThroughput!A490,InputData!$D$2:$D$105)-CalcThroughput!$G$3</f>
        <v>58031</v>
      </c>
      <c r="D490" s="39">
        <f>C490-B490</f>
        <v>7489</v>
      </c>
    </row>
    <row r="491" spans="1:4" x14ac:dyDescent="0.3">
      <c r="A491" s="59">
        <f>A490+1</f>
        <v>44056</v>
      </c>
      <c r="B491">
        <f>B490</f>
        <v>50542</v>
      </c>
      <c r="C491">
        <f>C490</f>
        <v>58031</v>
      </c>
      <c r="D491" s="39">
        <f>D490</f>
        <v>7489</v>
      </c>
    </row>
    <row r="492" spans="1:4" x14ac:dyDescent="0.3">
      <c r="A492" s="59">
        <f>A491</f>
        <v>44056</v>
      </c>
      <c r="B492">
        <f>SUMIF(InputData!$C$2:$C$105,"&lt;="&amp;CalcThroughput!A492,InputData!$D$2:$D$105)-$G$3</f>
        <v>50542</v>
      </c>
      <c r="C492">
        <f>SUMIF(InputData!$B$2:$B$105,"&lt;="&amp;CalcThroughput!A492,InputData!$D$2:$D$105)-CalcThroughput!$G$3</f>
        <v>58031</v>
      </c>
      <c r="D492" s="39">
        <f>C492-B492</f>
        <v>7489</v>
      </c>
    </row>
    <row r="493" spans="1:4" x14ac:dyDescent="0.3">
      <c r="A493" s="59">
        <f>A492+1</f>
        <v>44057</v>
      </c>
      <c r="B493">
        <f>B492</f>
        <v>50542</v>
      </c>
      <c r="C493">
        <f>C492</f>
        <v>58031</v>
      </c>
      <c r="D493" s="39">
        <f>D492</f>
        <v>7489</v>
      </c>
    </row>
    <row r="494" spans="1:4" x14ac:dyDescent="0.3">
      <c r="A494" s="59">
        <f>A493</f>
        <v>44057</v>
      </c>
      <c r="B494">
        <f>SUMIF(InputData!$C$2:$C$105,"&lt;="&amp;CalcThroughput!A494,InputData!$D$2:$D$105)-$G$3</f>
        <v>50542</v>
      </c>
      <c r="C494">
        <f>SUMIF(InputData!$B$2:$B$105,"&lt;="&amp;CalcThroughput!A494,InputData!$D$2:$D$105)-CalcThroughput!$G$3</f>
        <v>58031</v>
      </c>
      <c r="D494" s="39">
        <f>C494-B494</f>
        <v>7489</v>
      </c>
    </row>
    <row r="495" spans="1:4" x14ac:dyDescent="0.3">
      <c r="A495" s="59">
        <f>A494+1</f>
        <v>44058</v>
      </c>
      <c r="B495">
        <f>B494</f>
        <v>50542</v>
      </c>
      <c r="C495">
        <f>C494</f>
        <v>58031</v>
      </c>
      <c r="D495" s="39">
        <f>D494</f>
        <v>7489</v>
      </c>
    </row>
    <row r="496" spans="1:4" x14ac:dyDescent="0.3">
      <c r="A496" s="59">
        <f>A495</f>
        <v>44058</v>
      </c>
      <c r="B496">
        <f>SUMIF(InputData!$C$2:$C$105,"&lt;="&amp;CalcThroughput!A496,InputData!$D$2:$D$105)-$G$3</f>
        <v>50542</v>
      </c>
      <c r="C496">
        <f>SUMIF(InputData!$B$2:$B$105,"&lt;="&amp;CalcThroughput!A496,InputData!$D$2:$D$105)-CalcThroughput!$G$3</f>
        <v>58031</v>
      </c>
      <c r="D496" s="39">
        <f>C496-B496</f>
        <v>7489</v>
      </c>
    </row>
    <row r="497" spans="1:4" x14ac:dyDescent="0.3">
      <c r="A497" s="59">
        <f>A496+1</f>
        <v>44059</v>
      </c>
      <c r="B497">
        <f>B496</f>
        <v>50542</v>
      </c>
      <c r="C497">
        <f>C496</f>
        <v>58031</v>
      </c>
      <c r="D497" s="39">
        <f>D496</f>
        <v>7489</v>
      </c>
    </row>
    <row r="498" spans="1:4" x14ac:dyDescent="0.3">
      <c r="A498" s="59">
        <f>A497</f>
        <v>44059</v>
      </c>
      <c r="B498">
        <f>SUMIF(InputData!$C$2:$C$105,"&lt;="&amp;CalcThroughput!A498,InputData!$D$2:$D$105)-$G$3</f>
        <v>50542</v>
      </c>
      <c r="C498">
        <f>SUMIF(InputData!$B$2:$B$105,"&lt;="&amp;CalcThroughput!A498,InputData!$D$2:$D$105)-CalcThroughput!$G$3</f>
        <v>58939</v>
      </c>
      <c r="D498" s="39">
        <f>C498-B498</f>
        <v>8397</v>
      </c>
    </row>
    <row r="499" spans="1:4" x14ac:dyDescent="0.3">
      <c r="A499" s="59">
        <f>A498+1</f>
        <v>44060</v>
      </c>
      <c r="B499">
        <f>B498</f>
        <v>50542</v>
      </c>
      <c r="C499">
        <f>C498</f>
        <v>58939</v>
      </c>
      <c r="D499" s="39">
        <f>D498</f>
        <v>8397</v>
      </c>
    </row>
    <row r="500" spans="1:4" x14ac:dyDescent="0.3">
      <c r="A500" s="59">
        <f>A499</f>
        <v>44060</v>
      </c>
      <c r="B500">
        <f>SUMIF(InputData!$C$2:$C$105,"&lt;="&amp;CalcThroughput!A500,InputData!$D$2:$D$105)-$G$3</f>
        <v>50542</v>
      </c>
      <c r="C500">
        <f>SUMIF(InputData!$B$2:$B$105,"&lt;="&amp;CalcThroughput!A500,InputData!$D$2:$D$105)-CalcThroughput!$G$3</f>
        <v>58939</v>
      </c>
      <c r="D500" s="39">
        <f>C500-B500</f>
        <v>8397</v>
      </c>
    </row>
    <row r="501" spans="1:4" x14ac:dyDescent="0.3">
      <c r="A501" s="59">
        <f>A500+1</f>
        <v>44061</v>
      </c>
      <c r="B501">
        <f>B500</f>
        <v>50542</v>
      </c>
      <c r="C501">
        <f>C500</f>
        <v>58939</v>
      </c>
      <c r="D501" s="39">
        <f>D500</f>
        <v>8397</v>
      </c>
    </row>
    <row r="502" spans="1:4" x14ac:dyDescent="0.3">
      <c r="A502" s="59">
        <f>A501</f>
        <v>44061</v>
      </c>
      <c r="B502">
        <f>SUMIF(InputData!$C$2:$C$105,"&lt;="&amp;CalcThroughput!A502,InputData!$D$2:$D$105)-$G$3</f>
        <v>50542</v>
      </c>
      <c r="C502">
        <f>SUMIF(InputData!$B$2:$B$105,"&lt;="&amp;CalcThroughput!A502,InputData!$D$2:$D$105)-CalcThroughput!$G$3</f>
        <v>59627</v>
      </c>
      <c r="D502" s="39">
        <f>C502-B502</f>
        <v>9085</v>
      </c>
    </row>
    <row r="503" spans="1:4" x14ac:dyDescent="0.3">
      <c r="A503" s="59">
        <f>A502+1</f>
        <v>44062</v>
      </c>
      <c r="B503">
        <f>B502</f>
        <v>50542</v>
      </c>
      <c r="C503">
        <f>C502</f>
        <v>59627</v>
      </c>
      <c r="D503" s="39">
        <f>D502</f>
        <v>9085</v>
      </c>
    </row>
    <row r="504" spans="1:4" x14ac:dyDescent="0.3">
      <c r="A504" s="59">
        <f>A503</f>
        <v>44062</v>
      </c>
      <c r="B504">
        <f>SUMIF(InputData!$C$2:$C$105,"&lt;="&amp;CalcThroughput!A504,InputData!$D$2:$D$105)-$G$3</f>
        <v>52112</v>
      </c>
      <c r="C504">
        <f>SUMIF(InputData!$B$2:$B$105,"&lt;="&amp;CalcThroughput!A504,InputData!$D$2:$D$105)-CalcThroughput!$G$3</f>
        <v>59627</v>
      </c>
      <c r="D504" s="39">
        <f>C504-B504</f>
        <v>7515</v>
      </c>
    </row>
    <row r="505" spans="1:4" x14ac:dyDescent="0.3">
      <c r="A505" s="59">
        <f>A504+1</f>
        <v>44063</v>
      </c>
      <c r="B505">
        <f>B504</f>
        <v>52112</v>
      </c>
      <c r="C505">
        <f>C504</f>
        <v>59627</v>
      </c>
      <c r="D505" s="39">
        <f>D504</f>
        <v>7515</v>
      </c>
    </row>
    <row r="506" spans="1:4" x14ac:dyDescent="0.3">
      <c r="A506" s="59">
        <f>A505</f>
        <v>44063</v>
      </c>
      <c r="B506">
        <f>SUMIF(InputData!$C$2:$C$105,"&lt;="&amp;CalcThroughput!A506,InputData!$D$2:$D$105)-$G$3</f>
        <v>52112</v>
      </c>
      <c r="C506">
        <f>SUMIF(InputData!$B$2:$B$105,"&lt;="&amp;CalcThroughput!A506,InputData!$D$2:$D$105)-CalcThroughput!$G$3</f>
        <v>59627</v>
      </c>
      <c r="D506" s="39">
        <f>C506-B506</f>
        <v>7515</v>
      </c>
    </row>
    <row r="507" spans="1:4" x14ac:dyDescent="0.3">
      <c r="A507" s="59">
        <f>A506+1</f>
        <v>44064</v>
      </c>
      <c r="B507">
        <f>B506</f>
        <v>52112</v>
      </c>
      <c r="C507">
        <f>C506</f>
        <v>59627</v>
      </c>
      <c r="D507" s="39">
        <f>D506</f>
        <v>7515</v>
      </c>
    </row>
    <row r="508" spans="1:4" x14ac:dyDescent="0.3">
      <c r="A508" s="59">
        <f>A507</f>
        <v>44064</v>
      </c>
      <c r="B508">
        <f>SUMIF(InputData!$C$2:$C$105,"&lt;="&amp;CalcThroughput!A508,InputData!$D$2:$D$105)-$G$3</f>
        <v>52112</v>
      </c>
      <c r="C508">
        <f>SUMIF(InputData!$B$2:$B$105,"&lt;="&amp;CalcThroughput!A508,InputData!$D$2:$D$105)-CalcThroughput!$G$3</f>
        <v>59627</v>
      </c>
      <c r="D508" s="39">
        <f>C508-B508</f>
        <v>7515</v>
      </c>
    </row>
    <row r="509" spans="1:4" x14ac:dyDescent="0.3">
      <c r="A509" s="59">
        <f>A508+1</f>
        <v>44065</v>
      </c>
      <c r="B509">
        <f>B508</f>
        <v>52112</v>
      </c>
      <c r="C509">
        <f>C508</f>
        <v>59627</v>
      </c>
      <c r="D509" s="39">
        <f>D508</f>
        <v>7515</v>
      </c>
    </row>
    <row r="510" spans="1:4" x14ac:dyDescent="0.3">
      <c r="A510" s="59">
        <f>A509</f>
        <v>44065</v>
      </c>
      <c r="B510">
        <f>SUMIF(InputData!$C$2:$C$105,"&lt;="&amp;CalcThroughput!A510,InputData!$D$2:$D$105)-$G$3</f>
        <v>52112</v>
      </c>
      <c r="C510">
        <f>SUMIF(InputData!$B$2:$B$105,"&lt;="&amp;CalcThroughput!A510,InputData!$D$2:$D$105)-CalcThroughput!$G$3</f>
        <v>59627</v>
      </c>
      <c r="D510" s="39">
        <f>C510-B510</f>
        <v>7515</v>
      </c>
    </row>
    <row r="511" spans="1:4" x14ac:dyDescent="0.3">
      <c r="A511" s="59">
        <f>A510+1</f>
        <v>44066</v>
      </c>
      <c r="B511">
        <f>B510</f>
        <v>52112</v>
      </c>
      <c r="C511">
        <f>C510</f>
        <v>59627</v>
      </c>
      <c r="D511" s="39">
        <f>D510</f>
        <v>7515</v>
      </c>
    </row>
    <row r="512" spans="1:4" x14ac:dyDescent="0.3">
      <c r="A512" s="59">
        <f>A511</f>
        <v>44066</v>
      </c>
      <c r="B512">
        <f>SUMIF(InputData!$C$2:$C$105,"&lt;="&amp;CalcThroughput!A512,InputData!$D$2:$D$105)-$G$3</f>
        <v>52112</v>
      </c>
      <c r="C512">
        <f>SUMIF(InputData!$B$2:$B$105,"&lt;="&amp;CalcThroughput!A512,InputData!$D$2:$D$105)-CalcThroughput!$G$3</f>
        <v>60535</v>
      </c>
      <c r="D512" s="39">
        <f>C512-B512</f>
        <v>8423</v>
      </c>
    </row>
    <row r="513" spans="1:4" x14ac:dyDescent="0.3">
      <c r="A513" s="59">
        <f>A512+1</f>
        <v>44067</v>
      </c>
      <c r="B513">
        <f>B512</f>
        <v>52112</v>
      </c>
      <c r="C513">
        <f>C512</f>
        <v>60535</v>
      </c>
      <c r="D513" s="39">
        <f>D512</f>
        <v>8423</v>
      </c>
    </row>
    <row r="514" spans="1:4" x14ac:dyDescent="0.3">
      <c r="A514" s="59">
        <f>A513</f>
        <v>44067</v>
      </c>
      <c r="B514">
        <f>SUMIF(InputData!$C$2:$C$105,"&lt;="&amp;CalcThroughput!A514,InputData!$D$2:$D$105)-$G$3</f>
        <v>52112</v>
      </c>
      <c r="C514">
        <f>SUMIF(InputData!$B$2:$B$105,"&lt;="&amp;CalcThroughput!A514,InputData!$D$2:$D$105)-CalcThroughput!$G$3</f>
        <v>60535</v>
      </c>
      <c r="D514" s="39">
        <f>C514-B514</f>
        <v>8423</v>
      </c>
    </row>
    <row r="515" spans="1:4" x14ac:dyDescent="0.3">
      <c r="A515" s="59">
        <f>A514+1</f>
        <v>44068</v>
      </c>
      <c r="B515">
        <f>B514</f>
        <v>52112</v>
      </c>
      <c r="C515">
        <f>C514</f>
        <v>60535</v>
      </c>
      <c r="D515" s="39">
        <f>D514</f>
        <v>8423</v>
      </c>
    </row>
    <row r="516" spans="1:4" x14ac:dyDescent="0.3">
      <c r="A516" s="59">
        <f>A515</f>
        <v>44068</v>
      </c>
      <c r="B516">
        <f>SUMIF(InputData!$C$2:$C$105,"&lt;="&amp;CalcThroughput!A516,InputData!$D$2:$D$105)-$G$3</f>
        <v>52112</v>
      </c>
      <c r="C516">
        <f>SUMIF(InputData!$B$2:$B$105,"&lt;="&amp;CalcThroughput!A516,InputData!$D$2:$D$105)-CalcThroughput!$G$3</f>
        <v>60535</v>
      </c>
      <c r="D516" s="39">
        <f>C516-B516</f>
        <v>8423</v>
      </c>
    </row>
    <row r="517" spans="1:4" x14ac:dyDescent="0.3">
      <c r="A517" s="59">
        <f>A516+1</f>
        <v>44069</v>
      </c>
      <c r="B517">
        <f>B516</f>
        <v>52112</v>
      </c>
      <c r="C517">
        <f>C516</f>
        <v>60535</v>
      </c>
      <c r="D517" s="39">
        <f>D516</f>
        <v>8423</v>
      </c>
    </row>
    <row r="518" spans="1:4" x14ac:dyDescent="0.3">
      <c r="A518" s="59">
        <f>A517</f>
        <v>44069</v>
      </c>
      <c r="B518">
        <f>SUMIF(InputData!$C$2:$C$105,"&lt;="&amp;CalcThroughput!A518,InputData!$D$2:$D$105)-$G$3</f>
        <v>53768</v>
      </c>
      <c r="C518">
        <f>SUMIF(InputData!$B$2:$B$105,"&lt;="&amp;CalcThroughput!A518,InputData!$D$2:$D$105)-CalcThroughput!$G$3</f>
        <v>61199</v>
      </c>
      <c r="D518" s="39">
        <f>C518-B518</f>
        <v>7431</v>
      </c>
    </row>
    <row r="519" spans="1:4" x14ac:dyDescent="0.3">
      <c r="A519" s="59">
        <f>A518+1</f>
        <v>44070</v>
      </c>
      <c r="B519">
        <f>B518</f>
        <v>53768</v>
      </c>
      <c r="C519">
        <f>C518</f>
        <v>61199</v>
      </c>
      <c r="D519" s="39">
        <f>D518</f>
        <v>7431</v>
      </c>
    </row>
    <row r="520" spans="1:4" x14ac:dyDescent="0.3">
      <c r="A520" s="59">
        <f>A519</f>
        <v>44070</v>
      </c>
      <c r="B520">
        <f>SUMIF(InputData!$C$2:$C$105,"&lt;="&amp;CalcThroughput!A520,InputData!$D$2:$D$105)-$G$3</f>
        <v>53768</v>
      </c>
      <c r="C520">
        <f>SUMIF(InputData!$B$2:$B$105,"&lt;="&amp;CalcThroughput!A520,InputData!$D$2:$D$105)-CalcThroughput!$G$3</f>
        <v>61199</v>
      </c>
      <c r="D520" s="39">
        <f>C520-B520</f>
        <v>7431</v>
      </c>
    </row>
    <row r="521" spans="1:4" x14ac:dyDescent="0.3">
      <c r="A521" s="59">
        <f>A520+1</f>
        <v>44071</v>
      </c>
      <c r="B521">
        <f>B520</f>
        <v>53768</v>
      </c>
      <c r="C521">
        <f>C520</f>
        <v>61199</v>
      </c>
      <c r="D521" s="39">
        <f>D520</f>
        <v>7431</v>
      </c>
    </row>
    <row r="522" spans="1:4" x14ac:dyDescent="0.3">
      <c r="A522" s="59">
        <f>A521</f>
        <v>44071</v>
      </c>
      <c r="B522">
        <f>SUMIF(InputData!$C$2:$C$105,"&lt;="&amp;CalcThroughput!A522,InputData!$D$2:$D$105)-$G$3</f>
        <v>53768</v>
      </c>
      <c r="C522">
        <f>SUMIF(InputData!$B$2:$B$105,"&lt;="&amp;CalcThroughput!A522,InputData!$D$2:$D$105)-CalcThroughput!$G$3</f>
        <v>62167</v>
      </c>
      <c r="D522" s="39">
        <f>C522-B522</f>
        <v>8399</v>
      </c>
    </row>
    <row r="523" spans="1:4" x14ac:dyDescent="0.3">
      <c r="A523" s="59">
        <f>A522+1</f>
        <v>44072</v>
      </c>
      <c r="B523">
        <f>B522</f>
        <v>53768</v>
      </c>
      <c r="C523">
        <f>C522</f>
        <v>62167</v>
      </c>
      <c r="D523" s="39">
        <f>D522</f>
        <v>8399</v>
      </c>
    </row>
    <row r="524" spans="1:4" x14ac:dyDescent="0.3">
      <c r="A524" s="59">
        <f>A523</f>
        <v>44072</v>
      </c>
      <c r="B524">
        <f>SUMIF(InputData!$C$2:$C$105,"&lt;="&amp;CalcThroughput!A524,InputData!$D$2:$D$105)-$G$3</f>
        <v>53768</v>
      </c>
      <c r="C524">
        <f>SUMIF(InputData!$B$2:$B$105,"&lt;="&amp;CalcThroughput!A524,InputData!$D$2:$D$105)-CalcThroughput!$G$3</f>
        <v>62167</v>
      </c>
      <c r="D524" s="39">
        <f>C524-B524</f>
        <v>8399</v>
      </c>
    </row>
    <row r="525" spans="1:4" x14ac:dyDescent="0.3">
      <c r="A525" s="59">
        <f>A524+1</f>
        <v>44073</v>
      </c>
      <c r="B525">
        <f>B524</f>
        <v>53768</v>
      </c>
      <c r="C525">
        <f>C524</f>
        <v>62167</v>
      </c>
      <c r="D525" s="39">
        <f>D524</f>
        <v>8399</v>
      </c>
    </row>
    <row r="526" spans="1:4" x14ac:dyDescent="0.3">
      <c r="A526" s="59">
        <f>A525</f>
        <v>44073</v>
      </c>
      <c r="B526">
        <f>SUMIF(InputData!$C$2:$C$105,"&lt;="&amp;CalcThroughput!A526,InputData!$D$2:$D$105)-$G$3</f>
        <v>53768</v>
      </c>
      <c r="C526">
        <f>SUMIF(InputData!$B$2:$B$105,"&lt;="&amp;CalcThroughput!A526,InputData!$D$2:$D$105)-CalcThroughput!$G$3</f>
        <v>62167</v>
      </c>
      <c r="D526" s="39">
        <f>C526-B526</f>
        <v>8399</v>
      </c>
    </row>
    <row r="527" spans="1:4" x14ac:dyDescent="0.3">
      <c r="A527" s="59">
        <f>A526+1</f>
        <v>44074</v>
      </c>
      <c r="B527">
        <f>B526</f>
        <v>53768</v>
      </c>
      <c r="C527">
        <f>C526</f>
        <v>62167</v>
      </c>
      <c r="D527" s="39">
        <f>D526</f>
        <v>8399</v>
      </c>
    </row>
    <row r="528" spans="1:4" x14ac:dyDescent="0.3">
      <c r="A528" s="59">
        <f>A527</f>
        <v>44074</v>
      </c>
      <c r="B528">
        <f>SUMIF(InputData!$C$2:$C$105,"&lt;="&amp;CalcThroughput!A528,InputData!$D$2:$D$105)-$G$3</f>
        <v>53768</v>
      </c>
      <c r="C528">
        <f>SUMIF(InputData!$B$2:$B$105,"&lt;="&amp;CalcThroughput!A528,InputData!$D$2:$D$105)-CalcThroughput!$G$3</f>
        <v>62167</v>
      </c>
      <c r="D528" s="39">
        <f>C528-B528</f>
        <v>8399</v>
      </c>
    </row>
    <row r="529" spans="1:4" x14ac:dyDescent="0.3">
      <c r="A529" s="59">
        <f>A528+1</f>
        <v>44075</v>
      </c>
      <c r="B529">
        <f>B528</f>
        <v>53768</v>
      </c>
      <c r="C529">
        <f>C528</f>
        <v>62167</v>
      </c>
      <c r="D529" s="39">
        <f>D528</f>
        <v>8399</v>
      </c>
    </row>
    <row r="530" spans="1:4" x14ac:dyDescent="0.3">
      <c r="A530" s="59">
        <f>A529</f>
        <v>44075</v>
      </c>
      <c r="B530">
        <f>SUMIF(InputData!$C$2:$C$105,"&lt;="&amp;CalcThroughput!A530,InputData!$D$2:$D$105)-$G$3</f>
        <v>53768</v>
      </c>
      <c r="C530">
        <f>SUMIF(InputData!$B$2:$B$105,"&lt;="&amp;CalcThroughput!A530,InputData!$D$2:$D$105)-CalcThroughput!$G$3</f>
        <v>63039</v>
      </c>
      <c r="D530" s="39">
        <f>C530-B530</f>
        <v>9271</v>
      </c>
    </row>
    <row r="531" spans="1:4" x14ac:dyDescent="0.3">
      <c r="A531" s="59">
        <f>A530+1</f>
        <v>44076</v>
      </c>
      <c r="B531">
        <f>B530</f>
        <v>53768</v>
      </c>
      <c r="C531">
        <f>C530</f>
        <v>63039</v>
      </c>
      <c r="D531" s="39">
        <f>D530</f>
        <v>9271</v>
      </c>
    </row>
    <row r="532" spans="1:4" x14ac:dyDescent="0.3">
      <c r="A532" s="59">
        <f>A531</f>
        <v>44076</v>
      </c>
      <c r="B532">
        <f>SUMIF(InputData!$C$2:$C$105,"&lt;="&amp;CalcThroughput!A532,InputData!$D$2:$D$105)-$G$3</f>
        <v>55525</v>
      </c>
      <c r="C532">
        <f>SUMIF(InputData!$B$2:$B$105,"&lt;="&amp;CalcThroughput!A532,InputData!$D$2:$D$105)-CalcThroughput!$G$3</f>
        <v>63039</v>
      </c>
      <c r="D532" s="39">
        <f>C532-B532</f>
        <v>7514</v>
      </c>
    </row>
    <row r="533" spans="1:4" x14ac:dyDescent="0.3">
      <c r="A533" s="59">
        <f>A532+1</f>
        <v>44077</v>
      </c>
      <c r="B533">
        <f>B532</f>
        <v>55525</v>
      </c>
      <c r="C533">
        <f>C532</f>
        <v>63039</v>
      </c>
      <c r="D533" s="39">
        <f>D532</f>
        <v>7514</v>
      </c>
    </row>
    <row r="534" spans="1:4" x14ac:dyDescent="0.3">
      <c r="A534" s="59">
        <f>A533</f>
        <v>44077</v>
      </c>
      <c r="B534">
        <f>SUMIF(InputData!$C$2:$C$105,"&lt;="&amp;CalcThroughput!A534,InputData!$D$2:$D$105)-$G$3</f>
        <v>55525</v>
      </c>
      <c r="C534">
        <f>SUMIF(InputData!$B$2:$B$105,"&lt;="&amp;CalcThroughput!A534,InputData!$D$2:$D$105)-CalcThroughput!$G$3</f>
        <v>64018</v>
      </c>
      <c r="D534" s="39">
        <f>C534-B534</f>
        <v>8493</v>
      </c>
    </row>
    <row r="535" spans="1:4" x14ac:dyDescent="0.3">
      <c r="A535" s="59">
        <f>A534+1</f>
        <v>44078</v>
      </c>
      <c r="B535">
        <f>B534</f>
        <v>55525</v>
      </c>
      <c r="C535">
        <f>C534</f>
        <v>64018</v>
      </c>
      <c r="D535" s="39">
        <f>D534</f>
        <v>8493</v>
      </c>
    </row>
    <row r="536" spans="1:4" x14ac:dyDescent="0.3">
      <c r="A536" s="59">
        <f>A535</f>
        <v>44078</v>
      </c>
      <c r="B536">
        <f>SUMIF(InputData!$C$2:$C$105,"&lt;="&amp;CalcThroughput!A536,InputData!$D$2:$D$105)-$G$3</f>
        <v>55525</v>
      </c>
      <c r="C536">
        <f>SUMIF(InputData!$B$2:$B$105,"&lt;="&amp;CalcThroughput!A536,InputData!$D$2:$D$105)-CalcThroughput!$G$3</f>
        <v>64634</v>
      </c>
      <c r="D536" s="39">
        <f>C536-B536</f>
        <v>9109</v>
      </c>
    </row>
    <row r="537" spans="1:4" x14ac:dyDescent="0.3">
      <c r="A537" s="59">
        <f>A536+1</f>
        <v>44079</v>
      </c>
      <c r="B537">
        <f>B536</f>
        <v>55525</v>
      </c>
      <c r="C537">
        <f>C536</f>
        <v>64634</v>
      </c>
      <c r="D537" s="39">
        <f>D536</f>
        <v>9109</v>
      </c>
    </row>
    <row r="538" spans="1:4" x14ac:dyDescent="0.3">
      <c r="A538" s="59">
        <f>A537</f>
        <v>44079</v>
      </c>
      <c r="B538">
        <f>SUMIF(InputData!$C$2:$C$105,"&lt;="&amp;CalcThroughput!A538,InputData!$D$2:$D$105)-$G$3</f>
        <v>55525</v>
      </c>
      <c r="C538">
        <f>SUMIF(InputData!$B$2:$B$105,"&lt;="&amp;CalcThroughput!A538,InputData!$D$2:$D$105)-CalcThroughput!$G$3</f>
        <v>64634</v>
      </c>
      <c r="D538" s="39">
        <f>C538-B538</f>
        <v>9109</v>
      </c>
    </row>
    <row r="539" spans="1:4" x14ac:dyDescent="0.3">
      <c r="A539" s="59">
        <f>A538+1</f>
        <v>44080</v>
      </c>
      <c r="B539">
        <f>B538</f>
        <v>55525</v>
      </c>
      <c r="C539">
        <f>C538</f>
        <v>64634</v>
      </c>
      <c r="D539" s="39">
        <f>D538</f>
        <v>9109</v>
      </c>
    </row>
    <row r="540" spans="1:4" x14ac:dyDescent="0.3">
      <c r="A540" s="59">
        <f>A539</f>
        <v>44080</v>
      </c>
      <c r="B540">
        <f>SUMIF(InputData!$C$2:$C$105,"&lt;="&amp;CalcThroughput!A540,InputData!$D$2:$D$105)-$G$3</f>
        <v>55525</v>
      </c>
      <c r="C540">
        <f>SUMIF(InputData!$B$2:$B$105,"&lt;="&amp;CalcThroughput!A540,InputData!$D$2:$D$105)-CalcThroughput!$G$3</f>
        <v>64634</v>
      </c>
      <c r="D540" s="39">
        <f>C540-B540</f>
        <v>9109</v>
      </c>
    </row>
    <row r="541" spans="1:4" x14ac:dyDescent="0.3">
      <c r="A541" s="59">
        <f>A540+1</f>
        <v>44081</v>
      </c>
      <c r="B541">
        <f>B540</f>
        <v>55525</v>
      </c>
      <c r="C541">
        <f>C540</f>
        <v>64634</v>
      </c>
      <c r="D541" s="39">
        <f>D540</f>
        <v>9109</v>
      </c>
    </row>
    <row r="542" spans="1:4" x14ac:dyDescent="0.3">
      <c r="A542" s="59">
        <f>A541</f>
        <v>44081</v>
      </c>
      <c r="B542">
        <f>SUMIF(InputData!$C$2:$C$105,"&lt;="&amp;CalcThroughput!A542,InputData!$D$2:$D$105)-$G$3</f>
        <v>55525</v>
      </c>
      <c r="C542">
        <f>SUMIF(InputData!$B$2:$B$105,"&lt;="&amp;CalcThroughput!A542,InputData!$D$2:$D$105)-CalcThroughput!$G$3</f>
        <v>64634</v>
      </c>
      <c r="D542" s="39">
        <f>C542-B542</f>
        <v>9109</v>
      </c>
    </row>
    <row r="543" spans="1:4" x14ac:dyDescent="0.3">
      <c r="A543" s="59">
        <f>A542+1</f>
        <v>44082</v>
      </c>
      <c r="B543">
        <f>B542</f>
        <v>55525</v>
      </c>
      <c r="C543">
        <f>C542</f>
        <v>64634</v>
      </c>
      <c r="D543" s="39">
        <f>D542</f>
        <v>9109</v>
      </c>
    </row>
    <row r="544" spans="1:4" x14ac:dyDescent="0.3">
      <c r="A544" s="59">
        <f>A543</f>
        <v>44082</v>
      </c>
      <c r="B544">
        <f>SUMIF(InputData!$C$2:$C$105,"&lt;="&amp;CalcThroughput!A544,InputData!$D$2:$D$105)-$G$3</f>
        <v>55525</v>
      </c>
      <c r="C544">
        <f>SUMIF(InputData!$B$2:$B$105,"&lt;="&amp;CalcThroughput!A544,InputData!$D$2:$D$105)-CalcThroughput!$G$3</f>
        <v>64634</v>
      </c>
      <c r="D544" s="39">
        <f>C544-B544</f>
        <v>9109</v>
      </c>
    </row>
    <row r="545" spans="1:4" x14ac:dyDescent="0.3">
      <c r="A545" s="59">
        <f>A544+1</f>
        <v>44083</v>
      </c>
      <c r="B545">
        <f>B544</f>
        <v>55525</v>
      </c>
      <c r="C545">
        <f>C544</f>
        <v>64634</v>
      </c>
      <c r="D545" s="39">
        <f>D544</f>
        <v>9109</v>
      </c>
    </row>
    <row r="546" spans="1:4" x14ac:dyDescent="0.3">
      <c r="A546" s="59">
        <f>A545</f>
        <v>44083</v>
      </c>
      <c r="B546">
        <f>SUMIF(InputData!$C$2:$C$105,"&lt;="&amp;CalcThroughput!A546,InputData!$D$2:$D$105)-$G$3</f>
        <v>57134</v>
      </c>
      <c r="C546">
        <f>SUMIF(InputData!$B$2:$B$105,"&lt;="&amp;CalcThroughput!A546,InputData!$D$2:$D$105)-CalcThroughput!$G$3</f>
        <v>64634</v>
      </c>
      <c r="D546" s="39">
        <f>C546-B546</f>
        <v>7500</v>
      </c>
    </row>
    <row r="547" spans="1:4" x14ac:dyDescent="0.3">
      <c r="A547" s="59">
        <f>A546+1</f>
        <v>44084</v>
      </c>
      <c r="B547">
        <f>B546</f>
        <v>57134</v>
      </c>
      <c r="C547">
        <f>C546</f>
        <v>64634</v>
      </c>
      <c r="D547" s="39">
        <f>D546</f>
        <v>7500</v>
      </c>
    </row>
    <row r="548" spans="1:4" x14ac:dyDescent="0.3">
      <c r="A548" s="59">
        <f>A547</f>
        <v>44084</v>
      </c>
      <c r="B548">
        <f>SUMIF(InputData!$C$2:$C$105,"&lt;="&amp;CalcThroughput!A548,InputData!$D$2:$D$105)-$G$3</f>
        <v>57134</v>
      </c>
      <c r="C548">
        <f>SUMIF(InputData!$B$2:$B$105,"&lt;="&amp;CalcThroughput!A548,InputData!$D$2:$D$105)-CalcThroughput!$G$3</f>
        <v>64634</v>
      </c>
      <c r="D548" s="39">
        <f>C548-B548</f>
        <v>7500</v>
      </c>
    </row>
    <row r="549" spans="1:4" x14ac:dyDescent="0.3">
      <c r="A549" s="59">
        <f>A548+1</f>
        <v>44085</v>
      </c>
      <c r="B549">
        <f>B548</f>
        <v>57134</v>
      </c>
      <c r="C549">
        <f>C548</f>
        <v>64634</v>
      </c>
      <c r="D549" s="39">
        <f>D548</f>
        <v>7500</v>
      </c>
    </row>
    <row r="550" spans="1:4" x14ac:dyDescent="0.3">
      <c r="A550" s="59">
        <f>A549</f>
        <v>44085</v>
      </c>
      <c r="B550">
        <f>SUMIF(InputData!$C$2:$C$105,"&lt;="&amp;CalcThroughput!A550,InputData!$D$2:$D$105)-$G$3</f>
        <v>57134</v>
      </c>
      <c r="C550">
        <f>SUMIF(InputData!$B$2:$B$105,"&lt;="&amp;CalcThroughput!A550,InputData!$D$2:$D$105)-CalcThroughput!$G$3</f>
        <v>64634</v>
      </c>
      <c r="D550" s="39">
        <f>C550-B550</f>
        <v>7500</v>
      </c>
    </row>
    <row r="551" spans="1:4" x14ac:dyDescent="0.3">
      <c r="A551" s="59">
        <f>A550+1</f>
        <v>44086</v>
      </c>
      <c r="B551">
        <f>B550</f>
        <v>57134</v>
      </c>
      <c r="C551">
        <f>C550</f>
        <v>64634</v>
      </c>
      <c r="D551" s="39">
        <f>D550</f>
        <v>7500</v>
      </c>
    </row>
    <row r="552" spans="1:4" x14ac:dyDescent="0.3">
      <c r="A552" s="59">
        <f>A551</f>
        <v>44086</v>
      </c>
      <c r="B552">
        <f>SUMIF(InputData!$C$2:$C$105,"&lt;="&amp;CalcThroughput!A552,InputData!$D$2:$D$105)-$G$3</f>
        <v>57134</v>
      </c>
      <c r="C552">
        <f>SUMIF(InputData!$B$2:$B$105,"&lt;="&amp;CalcThroughput!A552,InputData!$D$2:$D$105)-CalcThroughput!$G$3</f>
        <v>64634</v>
      </c>
      <c r="D552" s="39">
        <f>C552-B552</f>
        <v>7500</v>
      </c>
    </row>
    <row r="553" spans="1:4" x14ac:dyDescent="0.3">
      <c r="A553" s="59">
        <f>A552+1</f>
        <v>44087</v>
      </c>
      <c r="B553">
        <f>B552</f>
        <v>57134</v>
      </c>
      <c r="C553">
        <f>C552</f>
        <v>64634</v>
      </c>
      <c r="D553" s="39">
        <f>D552</f>
        <v>7500</v>
      </c>
    </row>
    <row r="554" spans="1:4" x14ac:dyDescent="0.3">
      <c r="A554" s="59">
        <f>A553</f>
        <v>44087</v>
      </c>
      <c r="B554">
        <f>SUMIF(InputData!$C$2:$C$105,"&lt;="&amp;CalcThroughput!A554,InputData!$D$2:$D$105)-$G$3</f>
        <v>57134</v>
      </c>
      <c r="C554">
        <f>SUMIF(InputData!$B$2:$B$105,"&lt;="&amp;CalcThroughput!A554,InputData!$D$2:$D$105)-CalcThroughput!$G$3</f>
        <v>65547</v>
      </c>
      <c r="D554" s="39">
        <f>C554-B554</f>
        <v>8413</v>
      </c>
    </row>
    <row r="555" spans="1:4" x14ac:dyDescent="0.3">
      <c r="A555" s="59">
        <f>A554+1</f>
        <v>44088</v>
      </c>
      <c r="B555">
        <f>B554</f>
        <v>57134</v>
      </c>
      <c r="C555">
        <f>C554</f>
        <v>65547</v>
      </c>
      <c r="D555" s="39">
        <f>D554</f>
        <v>8413</v>
      </c>
    </row>
    <row r="556" spans="1:4" x14ac:dyDescent="0.3">
      <c r="A556" s="59">
        <f>A555</f>
        <v>44088</v>
      </c>
      <c r="B556">
        <f>SUMIF(InputData!$C$2:$C$105,"&lt;="&amp;CalcThroughput!A556,InputData!$D$2:$D$105)-$G$3</f>
        <v>57134</v>
      </c>
      <c r="C556">
        <f>SUMIF(InputData!$B$2:$B$105,"&lt;="&amp;CalcThroughput!A556,InputData!$D$2:$D$105)-CalcThroughput!$G$3</f>
        <v>65547</v>
      </c>
      <c r="D556" s="39">
        <f>C556-B556</f>
        <v>8413</v>
      </c>
    </row>
    <row r="557" spans="1:4" x14ac:dyDescent="0.3">
      <c r="A557" s="59">
        <f>A556+1</f>
        <v>44089</v>
      </c>
      <c r="B557">
        <f>B556</f>
        <v>57134</v>
      </c>
      <c r="C557">
        <f>C556</f>
        <v>65547</v>
      </c>
      <c r="D557" s="39">
        <f>D556</f>
        <v>8413</v>
      </c>
    </row>
    <row r="558" spans="1:4" x14ac:dyDescent="0.3">
      <c r="A558" s="59">
        <f>A557</f>
        <v>44089</v>
      </c>
      <c r="B558">
        <f>SUMIF(InputData!$C$2:$C$105,"&lt;="&amp;CalcThroughput!A558,InputData!$D$2:$D$105)-$G$3</f>
        <v>57134</v>
      </c>
      <c r="C558">
        <f>SUMIF(InputData!$B$2:$B$105,"&lt;="&amp;CalcThroughput!A558,InputData!$D$2:$D$105)-CalcThroughput!$G$3</f>
        <v>65547</v>
      </c>
      <c r="D558" s="39">
        <f>C558-B558</f>
        <v>8413</v>
      </c>
    </row>
    <row r="559" spans="1:4" x14ac:dyDescent="0.3">
      <c r="A559" s="64">
        <f>A558+1</f>
        <v>44090</v>
      </c>
      <c r="B559" s="18">
        <f>B558</f>
        <v>57134</v>
      </c>
      <c r="C559" s="18">
        <f>C558</f>
        <v>65547</v>
      </c>
      <c r="D559" s="49">
        <f>D558</f>
        <v>8413</v>
      </c>
    </row>
    <row r="560" spans="1:4" x14ac:dyDescent="0.3">
      <c r="A560" s="59">
        <f>A559</f>
        <v>44090</v>
      </c>
      <c r="B560">
        <f>SUMIF(InputData!$C$2:$C$105,"&lt;="&amp;CalcThroughput!A560,InputData!$D$2:$D$105)-$G$3</f>
        <v>58719</v>
      </c>
      <c r="C560">
        <f>SUMIF(InputData!$B$2:$B$105,"&lt;="&amp;CalcThroughput!A560,InputData!$D$2:$D$105)-CalcThroughput!$G$3</f>
        <v>65547</v>
      </c>
      <c r="D560" s="39">
        <f>C560-B560</f>
        <v>6828</v>
      </c>
    </row>
    <row r="561" spans="1:4" x14ac:dyDescent="0.3">
      <c r="A561" s="59">
        <f>A560+1</f>
        <v>44091</v>
      </c>
      <c r="B561">
        <f>B560</f>
        <v>58719</v>
      </c>
      <c r="C561">
        <f>C560</f>
        <v>65547</v>
      </c>
      <c r="D561" s="39">
        <f>D560</f>
        <v>6828</v>
      </c>
    </row>
    <row r="562" spans="1:4" x14ac:dyDescent="0.3">
      <c r="A562" s="59">
        <f>A561</f>
        <v>44091</v>
      </c>
      <c r="B562">
        <f>SUMIF(InputData!$C$2:$C$105,"&lt;="&amp;CalcThroughput!A562,InputData!$D$2:$D$105)-$G$3</f>
        <v>58719</v>
      </c>
      <c r="C562">
        <f>SUMIF(InputData!$B$2:$B$105,"&lt;="&amp;CalcThroughput!A562,InputData!$D$2:$D$105)-CalcThroughput!$G$3</f>
        <v>65547</v>
      </c>
      <c r="D562" s="39">
        <f>C562-B562</f>
        <v>6828</v>
      </c>
    </row>
    <row r="563" spans="1:4" x14ac:dyDescent="0.3">
      <c r="A563" s="59">
        <f>A562+1</f>
        <v>44092</v>
      </c>
      <c r="B563">
        <f>B562</f>
        <v>58719</v>
      </c>
      <c r="C563">
        <f>C562</f>
        <v>65547</v>
      </c>
      <c r="D563" s="39">
        <f>D562</f>
        <v>6828</v>
      </c>
    </row>
    <row r="564" spans="1:4" x14ac:dyDescent="0.3">
      <c r="A564" s="59">
        <f>A563</f>
        <v>44092</v>
      </c>
      <c r="B564">
        <f>SUMIF(InputData!$C$2:$C$105,"&lt;="&amp;CalcThroughput!A564,InputData!$D$2:$D$105)-$G$3</f>
        <v>58719</v>
      </c>
      <c r="C564">
        <f>SUMIF(InputData!$B$2:$B$105,"&lt;="&amp;CalcThroughput!A564,InputData!$D$2:$D$105)-CalcThroughput!$G$3</f>
        <v>66499</v>
      </c>
      <c r="D564" s="39">
        <f>C564-B564</f>
        <v>7780</v>
      </c>
    </row>
    <row r="565" spans="1:4" x14ac:dyDescent="0.3">
      <c r="A565" s="59">
        <f>A564+1</f>
        <v>44093</v>
      </c>
      <c r="B565">
        <f>B564</f>
        <v>58719</v>
      </c>
      <c r="C565">
        <f>C564</f>
        <v>66499</v>
      </c>
      <c r="D565" s="39">
        <f>D564</f>
        <v>7780</v>
      </c>
    </row>
    <row r="566" spans="1:4" x14ac:dyDescent="0.3">
      <c r="A566" s="59">
        <f>A565</f>
        <v>44093</v>
      </c>
      <c r="B566">
        <f>SUMIF(InputData!$C$2:$C$105,"&lt;="&amp;CalcThroughput!A566,InputData!$D$2:$D$105)-$G$3</f>
        <v>58719</v>
      </c>
      <c r="C566">
        <f>SUMIF(InputData!$B$2:$B$105,"&lt;="&amp;CalcThroughput!A566,InputData!$D$2:$D$105)-CalcThroughput!$G$3</f>
        <v>66499</v>
      </c>
      <c r="D566" s="39">
        <f>C566-B566</f>
        <v>7780</v>
      </c>
    </row>
    <row r="567" spans="1:4" x14ac:dyDescent="0.3">
      <c r="A567" s="59">
        <f>A566+1</f>
        <v>44094</v>
      </c>
      <c r="B567">
        <f>B566</f>
        <v>58719</v>
      </c>
      <c r="C567">
        <f>C566</f>
        <v>66499</v>
      </c>
      <c r="D567" s="39">
        <f>D566</f>
        <v>7780</v>
      </c>
    </row>
    <row r="568" spans="1:4" x14ac:dyDescent="0.3">
      <c r="A568" s="59">
        <f>A567</f>
        <v>44094</v>
      </c>
      <c r="B568">
        <f>SUMIF(InputData!$C$2:$C$105,"&lt;="&amp;CalcThroughput!A568,InputData!$D$2:$D$105)-$G$3</f>
        <v>58719</v>
      </c>
      <c r="C568">
        <f>SUMIF(InputData!$B$2:$B$105,"&lt;="&amp;CalcThroughput!A568,InputData!$D$2:$D$105)-CalcThroughput!$G$3</f>
        <v>66499</v>
      </c>
      <c r="D568" s="39">
        <f>C568-B568</f>
        <v>7780</v>
      </c>
    </row>
    <row r="569" spans="1:4" x14ac:dyDescent="0.3">
      <c r="A569" s="59">
        <f>A568+1</f>
        <v>44095</v>
      </c>
      <c r="B569">
        <f>B568</f>
        <v>58719</v>
      </c>
      <c r="C569">
        <f>C568</f>
        <v>66499</v>
      </c>
      <c r="D569" s="39">
        <f>D568</f>
        <v>7780</v>
      </c>
    </row>
    <row r="570" spans="1:4" x14ac:dyDescent="0.3">
      <c r="A570" s="59">
        <f>A569</f>
        <v>44095</v>
      </c>
      <c r="B570">
        <f>SUMIF(InputData!$C$2:$C$105,"&lt;="&amp;CalcThroughput!A570,InputData!$D$2:$D$105)-$G$3</f>
        <v>58719</v>
      </c>
      <c r="C570">
        <f>SUMIF(InputData!$B$2:$B$105,"&lt;="&amp;CalcThroughput!A570,InputData!$D$2:$D$105)-CalcThroughput!$G$3</f>
        <v>66499</v>
      </c>
      <c r="D570" s="39">
        <f>C570-B570</f>
        <v>7780</v>
      </c>
    </row>
    <row r="571" spans="1:4" x14ac:dyDescent="0.3">
      <c r="A571" s="59">
        <f>A570+1</f>
        <v>44096</v>
      </c>
      <c r="B571">
        <f>B570</f>
        <v>58719</v>
      </c>
      <c r="C571">
        <f>C570</f>
        <v>66499</v>
      </c>
      <c r="D571" s="39">
        <f>D570</f>
        <v>7780</v>
      </c>
    </row>
    <row r="572" spans="1:4" x14ac:dyDescent="0.3">
      <c r="A572" s="59">
        <f>A571</f>
        <v>44096</v>
      </c>
      <c r="B572">
        <f>SUMIF(InputData!$C$2:$C$105,"&lt;="&amp;CalcThroughput!A572,InputData!$D$2:$D$105)-$G$3</f>
        <v>58719</v>
      </c>
      <c r="C572">
        <f>SUMIF(InputData!$B$2:$B$105,"&lt;="&amp;CalcThroughput!A572,InputData!$D$2:$D$105)-CalcThroughput!$G$3</f>
        <v>66499</v>
      </c>
      <c r="D572" s="39">
        <f>C572-B572</f>
        <v>7780</v>
      </c>
    </row>
    <row r="573" spans="1:4" x14ac:dyDescent="0.3">
      <c r="A573" s="59">
        <f>A572+1</f>
        <v>44097</v>
      </c>
      <c r="B573">
        <f>B572</f>
        <v>58719</v>
      </c>
      <c r="C573">
        <f>C572</f>
        <v>66499</v>
      </c>
      <c r="D573" s="39">
        <f>D572</f>
        <v>7780</v>
      </c>
    </row>
    <row r="574" spans="1:4" x14ac:dyDescent="0.3">
      <c r="A574" s="59">
        <f>A573</f>
        <v>44097</v>
      </c>
      <c r="B574">
        <f>SUMIF(InputData!$C$2:$C$105,"&lt;="&amp;CalcThroughput!A574,InputData!$D$2:$D$105)-$G$3</f>
        <v>60291</v>
      </c>
      <c r="C574">
        <f>SUMIF(InputData!$B$2:$B$105,"&lt;="&amp;CalcThroughput!A574,InputData!$D$2:$D$105)-CalcThroughput!$G$3</f>
        <v>67500</v>
      </c>
      <c r="D574" s="39">
        <f>C574-B574</f>
        <v>7209</v>
      </c>
    </row>
    <row r="575" spans="1:4" x14ac:dyDescent="0.3">
      <c r="A575" s="59">
        <f>A574+1</f>
        <v>44098</v>
      </c>
      <c r="B575">
        <f>B574</f>
        <v>60291</v>
      </c>
      <c r="C575">
        <f>C574</f>
        <v>67500</v>
      </c>
      <c r="D575" s="39">
        <f>D574</f>
        <v>7209</v>
      </c>
    </row>
    <row r="576" spans="1:4" x14ac:dyDescent="0.3">
      <c r="A576" s="59">
        <f>A575</f>
        <v>44098</v>
      </c>
      <c r="B576">
        <f>SUMIF(InputData!$C$2:$C$105,"&lt;="&amp;CalcThroughput!A576,InputData!$D$2:$D$105)-$G$3</f>
        <v>60291</v>
      </c>
      <c r="C576">
        <f>SUMIF(InputData!$B$2:$B$105,"&lt;="&amp;CalcThroughput!A576,InputData!$D$2:$D$105)-CalcThroughput!$G$3</f>
        <v>67500</v>
      </c>
      <c r="D576" s="39">
        <f>C576-B576</f>
        <v>7209</v>
      </c>
    </row>
    <row r="577" spans="1:4" x14ac:dyDescent="0.3">
      <c r="A577" s="59">
        <f>A576+1</f>
        <v>44099</v>
      </c>
      <c r="B577">
        <f>B576</f>
        <v>60291</v>
      </c>
      <c r="C577">
        <f>C576</f>
        <v>67500</v>
      </c>
      <c r="D577" s="39">
        <f>D576</f>
        <v>7209</v>
      </c>
    </row>
    <row r="578" spans="1:4" x14ac:dyDescent="0.3">
      <c r="A578" s="59">
        <f>A577</f>
        <v>44099</v>
      </c>
      <c r="B578">
        <f>SUMIF(InputData!$C$2:$C$105,"&lt;="&amp;CalcThroughput!A578,InputData!$D$2:$D$105)-$G$3</f>
        <v>60291</v>
      </c>
      <c r="C578">
        <f>SUMIF(InputData!$B$2:$B$105,"&lt;="&amp;CalcThroughput!A578,InputData!$D$2:$D$105)-CalcThroughput!$G$3</f>
        <v>67500</v>
      </c>
      <c r="D578" s="39">
        <f>C578-B578</f>
        <v>7209</v>
      </c>
    </row>
    <row r="579" spans="1:4" x14ac:dyDescent="0.3">
      <c r="A579" s="59">
        <f>A578+1</f>
        <v>44100</v>
      </c>
      <c r="B579">
        <f>B578</f>
        <v>60291</v>
      </c>
      <c r="C579">
        <f>C578</f>
        <v>67500</v>
      </c>
      <c r="D579" s="39">
        <f>D578</f>
        <v>7209</v>
      </c>
    </row>
    <row r="580" spans="1:4" x14ac:dyDescent="0.3">
      <c r="A580" s="59">
        <f>A579</f>
        <v>44100</v>
      </c>
      <c r="B580">
        <f>SUMIF(InputData!$C$2:$C$105,"&lt;="&amp;CalcThroughput!A580,InputData!$D$2:$D$105)-$G$3</f>
        <v>60291</v>
      </c>
      <c r="C580">
        <f>SUMIF(InputData!$B$2:$B$105,"&lt;="&amp;CalcThroughput!A580,InputData!$D$2:$D$105)-CalcThroughput!$G$3</f>
        <v>68110</v>
      </c>
      <c r="D580" s="39">
        <f>C580-B580</f>
        <v>7819</v>
      </c>
    </row>
    <row r="581" spans="1:4" x14ac:dyDescent="0.3">
      <c r="A581" s="59">
        <f>A580+1</f>
        <v>44101</v>
      </c>
      <c r="B581">
        <f>B580</f>
        <v>60291</v>
      </c>
      <c r="C581">
        <f>C580</f>
        <v>68110</v>
      </c>
      <c r="D581" s="39">
        <f>D580</f>
        <v>7819</v>
      </c>
    </row>
    <row r="582" spans="1:4" x14ac:dyDescent="0.3">
      <c r="A582" s="59">
        <f>A581</f>
        <v>44101</v>
      </c>
      <c r="B582">
        <f>SUMIF(InputData!$C$2:$C$105,"&lt;="&amp;CalcThroughput!A582,InputData!$D$2:$D$105)-$G$3</f>
        <v>60291</v>
      </c>
      <c r="C582">
        <f>SUMIF(InputData!$B$2:$B$105,"&lt;="&amp;CalcThroughput!A582,InputData!$D$2:$D$105)-CalcThroughput!$G$3</f>
        <v>68110</v>
      </c>
      <c r="D582" s="39">
        <f>C582-B582</f>
        <v>7819</v>
      </c>
    </row>
    <row r="583" spans="1:4" x14ac:dyDescent="0.3">
      <c r="A583" s="59">
        <f>A582+1</f>
        <v>44102</v>
      </c>
      <c r="B583">
        <f>B582</f>
        <v>60291</v>
      </c>
      <c r="C583">
        <f>C582</f>
        <v>68110</v>
      </c>
      <c r="D583" s="39">
        <f>D582</f>
        <v>7819</v>
      </c>
    </row>
    <row r="584" spans="1:4" x14ac:dyDescent="0.3">
      <c r="A584" s="59">
        <f>A583</f>
        <v>44102</v>
      </c>
      <c r="B584">
        <f>SUMIF(InputData!$C$2:$C$105,"&lt;="&amp;CalcThroughput!A584,InputData!$D$2:$D$105)-$G$3</f>
        <v>60291</v>
      </c>
      <c r="C584">
        <f>SUMIF(InputData!$B$2:$B$105,"&lt;="&amp;CalcThroughput!A584,InputData!$D$2:$D$105)-CalcThroughput!$G$3</f>
        <v>68110</v>
      </c>
      <c r="D584" s="39">
        <f>C584-B584</f>
        <v>7819</v>
      </c>
    </row>
    <row r="585" spans="1:4" x14ac:dyDescent="0.3">
      <c r="A585" s="59">
        <f>A584+1</f>
        <v>44103</v>
      </c>
      <c r="B585">
        <f>B584</f>
        <v>60291</v>
      </c>
      <c r="C585">
        <f>C584</f>
        <v>68110</v>
      </c>
      <c r="D585" s="39">
        <f>D584</f>
        <v>7819</v>
      </c>
    </row>
    <row r="586" spans="1:4" x14ac:dyDescent="0.3">
      <c r="A586" s="59">
        <f>A585</f>
        <v>44103</v>
      </c>
      <c r="B586">
        <f>SUMIF(InputData!$C$2:$C$105,"&lt;="&amp;CalcThroughput!A586,InputData!$D$2:$D$105)-$G$3</f>
        <v>60291</v>
      </c>
      <c r="C586">
        <f>SUMIF(InputData!$B$2:$B$105,"&lt;="&amp;CalcThroughput!A586,InputData!$D$2:$D$105)-CalcThroughput!$G$3</f>
        <v>68110</v>
      </c>
      <c r="D586" s="39">
        <f>C586-B586</f>
        <v>7819</v>
      </c>
    </row>
    <row r="587" spans="1:4" x14ac:dyDescent="0.3">
      <c r="A587" s="59">
        <f>A586+1</f>
        <v>44104</v>
      </c>
      <c r="B587">
        <f>B586</f>
        <v>60291</v>
      </c>
      <c r="C587">
        <f>C586</f>
        <v>68110</v>
      </c>
      <c r="D587" s="39">
        <f>D586</f>
        <v>7819</v>
      </c>
    </row>
    <row r="588" spans="1:4" x14ac:dyDescent="0.3">
      <c r="A588" s="59">
        <f>A587</f>
        <v>44104</v>
      </c>
      <c r="B588">
        <f>SUMIF(InputData!$C$2:$C$105,"&lt;="&amp;CalcThroughput!A588,InputData!$D$2:$D$105)-$G$3</f>
        <v>61815</v>
      </c>
      <c r="C588">
        <f>SUMIF(InputData!$B$2:$B$105,"&lt;="&amp;CalcThroughput!A588,InputData!$D$2:$D$105)-CalcThroughput!$G$3</f>
        <v>69773</v>
      </c>
      <c r="D588" s="39">
        <f>C588-B588</f>
        <v>7958</v>
      </c>
    </row>
    <row r="589" spans="1:4" x14ac:dyDescent="0.3">
      <c r="A589" s="59">
        <f>A588+1</f>
        <v>44105</v>
      </c>
      <c r="B589">
        <f>B588</f>
        <v>61815</v>
      </c>
      <c r="C589">
        <f>C588</f>
        <v>69773</v>
      </c>
      <c r="D589" s="39">
        <f>D588</f>
        <v>7958</v>
      </c>
    </row>
    <row r="590" spans="1:4" x14ac:dyDescent="0.3">
      <c r="A590" s="59">
        <f>A589</f>
        <v>44105</v>
      </c>
      <c r="B590">
        <f>SUMIF(InputData!$C$2:$C$105,"&lt;="&amp;CalcThroughput!A590,InputData!$D$2:$D$105)-$G$3</f>
        <v>61815</v>
      </c>
      <c r="C590">
        <f>SUMIF(InputData!$B$2:$B$105,"&lt;="&amp;CalcThroughput!A590,InputData!$D$2:$D$105)-CalcThroughput!$G$3</f>
        <v>69773</v>
      </c>
      <c r="D590" s="39">
        <f>C590-B590</f>
        <v>7958</v>
      </c>
    </row>
    <row r="591" spans="1:4" x14ac:dyDescent="0.3">
      <c r="A591" s="59">
        <f>A590+1</f>
        <v>44106</v>
      </c>
      <c r="B591">
        <f>B590</f>
        <v>61815</v>
      </c>
      <c r="C591">
        <f>C590</f>
        <v>69773</v>
      </c>
      <c r="D591" s="39">
        <f>D590</f>
        <v>7958</v>
      </c>
    </row>
    <row r="592" spans="1:4" x14ac:dyDescent="0.3">
      <c r="A592" s="59">
        <f>A591</f>
        <v>44106</v>
      </c>
      <c r="B592">
        <f>SUMIF(InputData!$C$2:$C$105,"&lt;="&amp;CalcThroughput!A592,InputData!$D$2:$D$105)-$G$3</f>
        <v>61815</v>
      </c>
      <c r="C592">
        <f>SUMIF(InputData!$B$2:$B$105,"&lt;="&amp;CalcThroughput!A592,InputData!$D$2:$D$105)-CalcThroughput!$G$3</f>
        <v>69773</v>
      </c>
      <c r="D592" s="39">
        <f>C592-B592</f>
        <v>7958</v>
      </c>
    </row>
    <row r="593" spans="1:4" x14ac:dyDescent="0.3">
      <c r="A593" s="59">
        <f>A592+1</f>
        <v>44107</v>
      </c>
      <c r="B593">
        <f>B592</f>
        <v>61815</v>
      </c>
      <c r="C593">
        <f>C592</f>
        <v>69773</v>
      </c>
      <c r="D593" s="39">
        <f>D592</f>
        <v>7958</v>
      </c>
    </row>
    <row r="594" spans="1:4" x14ac:dyDescent="0.3">
      <c r="A594" s="59">
        <f>A593</f>
        <v>44107</v>
      </c>
      <c r="B594">
        <f>SUMIF(InputData!$C$2:$C$105,"&lt;="&amp;CalcThroughput!A594,InputData!$D$2:$D$105)-$G$3</f>
        <v>61815</v>
      </c>
      <c r="C594">
        <f>SUMIF(InputData!$B$2:$B$105,"&lt;="&amp;CalcThroughput!A594,InputData!$D$2:$D$105)-CalcThroughput!$G$3</f>
        <v>70039</v>
      </c>
      <c r="D594" s="39">
        <f>C594-B594</f>
        <v>8224</v>
      </c>
    </row>
    <row r="595" spans="1:4" x14ac:dyDescent="0.3">
      <c r="A595" s="59">
        <f>A594+1</f>
        <v>44108</v>
      </c>
      <c r="B595">
        <f>B594</f>
        <v>61815</v>
      </c>
      <c r="C595">
        <f>C594</f>
        <v>70039</v>
      </c>
      <c r="D595" s="39">
        <f>D594</f>
        <v>8224</v>
      </c>
    </row>
    <row r="596" spans="1:4" x14ac:dyDescent="0.3">
      <c r="A596" s="59">
        <f>A595</f>
        <v>44108</v>
      </c>
      <c r="B596">
        <f>SUMIF(InputData!$C$2:$C$105,"&lt;="&amp;CalcThroughput!A596,InputData!$D$2:$D$105)-$G$3</f>
        <v>61815</v>
      </c>
      <c r="C596">
        <f>SUMIF(InputData!$B$2:$B$105,"&lt;="&amp;CalcThroughput!A596,InputData!$D$2:$D$105)-CalcThroughput!$G$3</f>
        <v>70791</v>
      </c>
      <c r="D596" s="39">
        <f>C596-B596</f>
        <v>8976</v>
      </c>
    </row>
    <row r="597" spans="1:4" x14ac:dyDescent="0.3">
      <c r="A597" s="59">
        <f>A596+1</f>
        <v>44109</v>
      </c>
      <c r="B597">
        <f>B596</f>
        <v>61815</v>
      </c>
      <c r="C597">
        <f>C596</f>
        <v>70791</v>
      </c>
      <c r="D597" s="39">
        <f>D596</f>
        <v>8976</v>
      </c>
    </row>
    <row r="598" spans="1:4" x14ac:dyDescent="0.3">
      <c r="A598" s="59">
        <f>A597</f>
        <v>44109</v>
      </c>
      <c r="B598">
        <f>SUMIF(InputData!$C$2:$C$105,"&lt;="&amp;CalcThroughput!A598,InputData!$D$2:$D$105)-$G$3</f>
        <v>61815</v>
      </c>
      <c r="C598">
        <f>SUMIF(InputData!$B$2:$B$105,"&lt;="&amp;CalcThroughput!A598,InputData!$D$2:$D$105)-CalcThroughput!$G$3</f>
        <v>71667</v>
      </c>
      <c r="D598" s="39">
        <f>C598-B598</f>
        <v>9852</v>
      </c>
    </row>
    <row r="599" spans="1:4" x14ac:dyDescent="0.3">
      <c r="A599" s="59">
        <f>A598+1</f>
        <v>44110</v>
      </c>
      <c r="B599">
        <f>B598</f>
        <v>61815</v>
      </c>
      <c r="C599">
        <f>C598</f>
        <v>71667</v>
      </c>
      <c r="D599" s="39">
        <f>D598</f>
        <v>9852</v>
      </c>
    </row>
    <row r="600" spans="1:4" x14ac:dyDescent="0.3">
      <c r="A600" s="59">
        <f>A599</f>
        <v>44110</v>
      </c>
      <c r="B600">
        <f>SUMIF(InputData!$C$2:$C$105,"&lt;="&amp;CalcThroughput!A600,InputData!$D$2:$D$105)-$G$3</f>
        <v>61815</v>
      </c>
      <c r="C600">
        <f>SUMIF(InputData!$B$2:$B$105,"&lt;="&amp;CalcThroughput!A600,InputData!$D$2:$D$105)-CalcThroughput!$G$3</f>
        <v>71667</v>
      </c>
      <c r="D600" s="39">
        <f>C600-B600</f>
        <v>9852</v>
      </c>
    </row>
    <row r="601" spans="1:4" x14ac:dyDescent="0.3">
      <c r="A601" s="59">
        <f>A600+1</f>
        <v>44111</v>
      </c>
      <c r="B601">
        <f>B600</f>
        <v>61815</v>
      </c>
      <c r="C601">
        <f>C600</f>
        <v>71667</v>
      </c>
      <c r="D601" s="39">
        <f>D600</f>
        <v>9852</v>
      </c>
    </row>
    <row r="602" spans="1:4" x14ac:dyDescent="0.3">
      <c r="A602" s="59">
        <f>A601</f>
        <v>44111</v>
      </c>
      <c r="B602">
        <f>SUMIF(InputData!$C$2:$C$105,"&lt;="&amp;CalcThroughput!A602,InputData!$D$2:$D$105)-$G$3</f>
        <v>63655</v>
      </c>
      <c r="C602">
        <f>SUMIF(InputData!$B$2:$B$105,"&lt;="&amp;CalcThroughput!A602,InputData!$D$2:$D$105)-CalcThroughput!$G$3</f>
        <v>71667</v>
      </c>
      <c r="D602" s="39">
        <f>C602-B602</f>
        <v>8012</v>
      </c>
    </row>
    <row r="603" spans="1:4" x14ac:dyDescent="0.3">
      <c r="A603" s="59">
        <f>A602+1</f>
        <v>44112</v>
      </c>
      <c r="B603">
        <f>B602</f>
        <v>63655</v>
      </c>
      <c r="C603">
        <f>C602</f>
        <v>71667</v>
      </c>
      <c r="D603" s="39">
        <f>D602</f>
        <v>8012</v>
      </c>
    </row>
    <row r="604" spans="1:4" x14ac:dyDescent="0.3">
      <c r="A604" s="59">
        <f>A603</f>
        <v>44112</v>
      </c>
      <c r="B604">
        <f>SUMIF(InputData!$C$2:$C$105,"&lt;="&amp;CalcThroughput!A604,InputData!$D$2:$D$105)-$G$3</f>
        <v>63655</v>
      </c>
      <c r="C604">
        <f>SUMIF(InputData!$B$2:$B$105,"&lt;="&amp;CalcThroughput!A604,InputData!$D$2:$D$105)-CalcThroughput!$G$3</f>
        <v>72652</v>
      </c>
      <c r="D604" s="39">
        <f>C604-B604</f>
        <v>8997</v>
      </c>
    </row>
    <row r="605" spans="1:4" x14ac:dyDescent="0.3">
      <c r="A605" s="59">
        <f>A604+1</f>
        <v>44113</v>
      </c>
      <c r="B605">
        <f>B604</f>
        <v>63655</v>
      </c>
      <c r="C605">
        <f>C604</f>
        <v>72652</v>
      </c>
      <c r="D605" s="39">
        <f>D604</f>
        <v>8997</v>
      </c>
    </row>
    <row r="606" spans="1:4" x14ac:dyDescent="0.3">
      <c r="A606" s="59">
        <f>A605</f>
        <v>44113</v>
      </c>
      <c r="B606">
        <f>SUMIF(InputData!$C$2:$C$105,"&lt;="&amp;CalcThroughput!A606,InputData!$D$2:$D$105)-$G$3</f>
        <v>63655</v>
      </c>
      <c r="C606">
        <f>SUMIF(InputData!$B$2:$B$105,"&lt;="&amp;CalcThroughput!A606,InputData!$D$2:$D$105)-CalcThroughput!$G$3</f>
        <v>72652</v>
      </c>
      <c r="D606" s="39">
        <f>C606-B606</f>
        <v>8997</v>
      </c>
    </row>
    <row r="607" spans="1:4" x14ac:dyDescent="0.3">
      <c r="A607" s="59">
        <f>A606+1</f>
        <v>44114</v>
      </c>
      <c r="B607">
        <f>B606</f>
        <v>63655</v>
      </c>
      <c r="C607">
        <f>C606</f>
        <v>72652</v>
      </c>
      <c r="D607" s="39">
        <f>D606</f>
        <v>8997</v>
      </c>
    </row>
    <row r="608" spans="1:4" x14ac:dyDescent="0.3">
      <c r="A608" s="59">
        <f>A607</f>
        <v>44114</v>
      </c>
      <c r="B608">
        <f>SUMIF(InputData!$C$2:$C$105,"&lt;="&amp;CalcThroughput!A608,InputData!$D$2:$D$105)-$G$3</f>
        <v>63655</v>
      </c>
      <c r="C608">
        <f>SUMIF(InputData!$B$2:$B$105,"&lt;="&amp;CalcThroughput!A608,InputData!$D$2:$D$105)-CalcThroughput!$G$3</f>
        <v>72652</v>
      </c>
      <c r="D608" s="39">
        <f>C608-B608</f>
        <v>8997</v>
      </c>
    </row>
    <row r="609" spans="1:4" x14ac:dyDescent="0.3">
      <c r="A609" s="59">
        <f>A608+1</f>
        <v>44115</v>
      </c>
      <c r="B609">
        <f>B608</f>
        <v>63655</v>
      </c>
      <c r="C609">
        <f>C608</f>
        <v>72652</v>
      </c>
      <c r="D609" s="39">
        <f>D608</f>
        <v>8997</v>
      </c>
    </row>
    <row r="610" spans="1:4" x14ac:dyDescent="0.3">
      <c r="A610" s="59">
        <f>A609</f>
        <v>44115</v>
      </c>
      <c r="B610">
        <f>SUMIF(InputData!$C$2:$C$105,"&lt;="&amp;CalcThroughput!A610,InputData!$D$2:$D$105)-$G$3</f>
        <v>63655</v>
      </c>
      <c r="C610">
        <f>SUMIF(InputData!$B$2:$B$105,"&lt;="&amp;CalcThroughput!A610,InputData!$D$2:$D$105)-CalcThroughput!$G$3</f>
        <v>72652</v>
      </c>
      <c r="D610" s="39">
        <f>C610-B610</f>
        <v>8997</v>
      </c>
    </row>
    <row r="611" spans="1:4" x14ac:dyDescent="0.3">
      <c r="A611" s="59">
        <f>A610+1</f>
        <v>44116</v>
      </c>
      <c r="B611">
        <f>B610</f>
        <v>63655</v>
      </c>
      <c r="C611">
        <f>C610</f>
        <v>72652</v>
      </c>
      <c r="D611" s="39">
        <f>D610</f>
        <v>8997</v>
      </c>
    </row>
    <row r="612" spans="1:4" x14ac:dyDescent="0.3">
      <c r="A612" s="59">
        <f>A611</f>
        <v>44116</v>
      </c>
      <c r="B612">
        <f>SUMIF(InputData!$C$2:$C$105,"&lt;="&amp;CalcThroughput!A612,InputData!$D$2:$D$105)-$G$3</f>
        <v>63655</v>
      </c>
      <c r="C612">
        <f>SUMIF(InputData!$B$2:$B$105,"&lt;="&amp;CalcThroughput!A612,InputData!$D$2:$D$105)-CalcThroughput!$G$3</f>
        <v>72652</v>
      </c>
      <c r="D612" s="39">
        <f>C612-B612</f>
        <v>8997</v>
      </c>
    </row>
    <row r="613" spans="1:4" x14ac:dyDescent="0.3">
      <c r="A613" s="59">
        <f>A612+1</f>
        <v>44117</v>
      </c>
      <c r="B613">
        <f>B612</f>
        <v>63655</v>
      </c>
      <c r="C613">
        <f>C612</f>
        <v>72652</v>
      </c>
      <c r="D613" s="39">
        <f>D612</f>
        <v>8997</v>
      </c>
    </row>
    <row r="614" spans="1:4" x14ac:dyDescent="0.3">
      <c r="A614" s="59">
        <f>A613</f>
        <v>44117</v>
      </c>
      <c r="B614">
        <f>SUMIF(InputData!$C$2:$C$105,"&lt;="&amp;CalcThroughput!A614,InputData!$D$2:$D$105)-$G$3</f>
        <v>63655</v>
      </c>
      <c r="C614">
        <f>SUMIF(InputData!$B$2:$B$105,"&lt;="&amp;CalcThroughput!A614,InputData!$D$2:$D$105)-CalcThroughput!$G$3</f>
        <v>72652</v>
      </c>
      <c r="D614" s="39">
        <f>C614-B614</f>
        <v>8997</v>
      </c>
    </row>
    <row r="615" spans="1:4" x14ac:dyDescent="0.3">
      <c r="A615" s="59">
        <f>A614+1</f>
        <v>44118</v>
      </c>
      <c r="B615">
        <f>B614</f>
        <v>63655</v>
      </c>
      <c r="C615">
        <f>C614</f>
        <v>72652</v>
      </c>
      <c r="D615" s="39">
        <f>D614</f>
        <v>8997</v>
      </c>
    </row>
    <row r="616" spans="1:4" x14ac:dyDescent="0.3">
      <c r="A616" s="59">
        <f>A615</f>
        <v>44118</v>
      </c>
      <c r="B616">
        <f>SUMIF(InputData!$C$2:$C$105,"&lt;="&amp;CalcThroughput!A616,InputData!$D$2:$D$105)-$G$3</f>
        <v>64900</v>
      </c>
      <c r="C616">
        <f>SUMIF(InputData!$B$2:$B$105,"&lt;="&amp;CalcThroughput!A616,InputData!$D$2:$D$105)-CalcThroughput!$G$3</f>
        <v>73659</v>
      </c>
      <c r="D616" s="39">
        <f>C616-B616</f>
        <v>8759</v>
      </c>
    </row>
    <row r="617" spans="1:4" x14ac:dyDescent="0.3">
      <c r="A617" s="59">
        <f>A616+1</f>
        <v>44119</v>
      </c>
      <c r="B617">
        <f>B616</f>
        <v>64900</v>
      </c>
      <c r="C617">
        <f>C616</f>
        <v>73659</v>
      </c>
      <c r="D617" s="39">
        <f>D616</f>
        <v>8759</v>
      </c>
    </row>
    <row r="618" spans="1:4" x14ac:dyDescent="0.3">
      <c r="A618" s="59">
        <f>A617</f>
        <v>44119</v>
      </c>
      <c r="B618">
        <f>SUMIF(InputData!$C$2:$C$105,"&lt;="&amp;CalcThroughput!A618,InputData!$D$2:$D$105)-$G$3</f>
        <v>64900</v>
      </c>
      <c r="C618">
        <f>SUMIF(InputData!$B$2:$B$105,"&lt;="&amp;CalcThroughput!A618,InputData!$D$2:$D$105)-CalcThroughput!$G$3</f>
        <v>73659</v>
      </c>
      <c r="D618" s="39">
        <f>C618-B618</f>
        <v>8759</v>
      </c>
    </row>
    <row r="619" spans="1:4" x14ac:dyDescent="0.3">
      <c r="A619" s="59">
        <f>A618+1</f>
        <v>44120</v>
      </c>
      <c r="B619">
        <f>B618</f>
        <v>64900</v>
      </c>
      <c r="C619">
        <f>C618</f>
        <v>73659</v>
      </c>
      <c r="D619" s="39">
        <f>D618</f>
        <v>8759</v>
      </c>
    </row>
    <row r="620" spans="1:4" x14ac:dyDescent="0.3">
      <c r="A620" s="59">
        <f>A619</f>
        <v>44120</v>
      </c>
      <c r="B620">
        <f>SUMIF(InputData!$C$2:$C$105,"&lt;="&amp;CalcThroughput!A620,InputData!$D$2:$D$105)-$G$3</f>
        <v>64900</v>
      </c>
      <c r="C620">
        <f>SUMIF(InputData!$B$2:$B$105,"&lt;="&amp;CalcThroughput!A620,InputData!$D$2:$D$105)-CalcThroughput!$G$3</f>
        <v>73659</v>
      </c>
      <c r="D620" s="39">
        <f>C620-B620</f>
        <v>8759</v>
      </c>
    </row>
    <row r="621" spans="1:4" x14ac:dyDescent="0.3">
      <c r="A621" s="59">
        <f>A620+1</f>
        <v>44121</v>
      </c>
      <c r="B621">
        <f>B620</f>
        <v>64900</v>
      </c>
      <c r="C621">
        <f>C620</f>
        <v>73659</v>
      </c>
      <c r="D621" s="39">
        <f>D620</f>
        <v>8759</v>
      </c>
    </row>
    <row r="622" spans="1:4" x14ac:dyDescent="0.3">
      <c r="A622" s="59">
        <f>A621</f>
        <v>44121</v>
      </c>
      <c r="B622">
        <f>SUMIF(InputData!$C$2:$C$105,"&lt;="&amp;CalcThroughput!A622,InputData!$D$2:$D$105)-$G$3</f>
        <v>64900</v>
      </c>
      <c r="C622">
        <f>SUMIF(InputData!$B$2:$B$105,"&lt;="&amp;CalcThroughput!A622,InputData!$D$2:$D$105)-CalcThroughput!$G$3</f>
        <v>73659</v>
      </c>
      <c r="D622" s="39">
        <f>C622-B622</f>
        <v>8759</v>
      </c>
    </row>
    <row r="623" spans="1:4" x14ac:dyDescent="0.3">
      <c r="A623" s="59">
        <f>A622+1</f>
        <v>44122</v>
      </c>
      <c r="B623">
        <f>B622</f>
        <v>64900</v>
      </c>
      <c r="C623">
        <f>C622</f>
        <v>73659</v>
      </c>
      <c r="D623" s="39">
        <f>D622</f>
        <v>8759</v>
      </c>
    </row>
    <row r="624" spans="1:4" x14ac:dyDescent="0.3">
      <c r="A624" s="59">
        <f>A623</f>
        <v>44122</v>
      </c>
      <c r="B624">
        <f>SUMIF(InputData!$C$2:$C$105,"&lt;="&amp;CalcThroughput!A624,InputData!$D$2:$D$105)-$G$3</f>
        <v>64900</v>
      </c>
      <c r="C624">
        <f>SUMIF(InputData!$B$2:$B$105,"&lt;="&amp;CalcThroughput!A624,InputData!$D$2:$D$105)-CalcThroughput!$G$3</f>
        <v>73659</v>
      </c>
      <c r="D624" s="39">
        <f>C624-B624</f>
        <v>8759</v>
      </c>
    </row>
    <row r="625" spans="1:4" x14ac:dyDescent="0.3">
      <c r="A625" s="59">
        <f>A624+1</f>
        <v>44123</v>
      </c>
      <c r="B625">
        <f>B624</f>
        <v>64900</v>
      </c>
      <c r="C625">
        <f>C624</f>
        <v>73659</v>
      </c>
      <c r="D625" s="39">
        <f>D624</f>
        <v>8759</v>
      </c>
    </row>
    <row r="626" spans="1:4" x14ac:dyDescent="0.3">
      <c r="A626" s="59">
        <f>A625</f>
        <v>44123</v>
      </c>
      <c r="B626">
        <f>SUMIF(InputData!$C$2:$C$105,"&lt;="&amp;CalcThroughput!A626,InputData!$D$2:$D$105)-$G$3</f>
        <v>64900</v>
      </c>
      <c r="C626">
        <f>SUMIF(InputData!$B$2:$B$105,"&lt;="&amp;CalcThroughput!A626,InputData!$D$2:$D$105)-CalcThroughput!$G$3</f>
        <v>73659</v>
      </c>
      <c r="D626" s="39">
        <f>C626-B626</f>
        <v>8759</v>
      </c>
    </row>
    <row r="627" spans="1:4" x14ac:dyDescent="0.3">
      <c r="A627" s="59">
        <f>A626+1</f>
        <v>44124</v>
      </c>
      <c r="B627">
        <f>B626</f>
        <v>64900</v>
      </c>
      <c r="C627">
        <f>C626</f>
        <v>73659</v>
      </c>
      <c r="D627" s="39">
        <f>D626</f>
        <v>8759</v>
      </c>
    </row>
    <row r="628" spans="1:4" x14ac:dyDescent="0.3">
      <c r="A628" s="59">
        <f>A627</f>
        <v>44124</v>
      </c>
      <c r="B628">
        <f>SUMIF(InputData!$C$2:$C$105,"&lt;="&amp;CalcThroughput!A628,InputData!$D$2:$D$105)-$G$3</f>
        <v>64900</v>
      </c>
      <c r="C628">
        <f>SUMIF(InputData!$B$2:$B$105,"&lt;="&amp;CalcThroughput!A628,InputData!$D$2:$D$105)-CalcThroughput!$G$3</f>
        <v>74355</v>
      </c>
      <c r="D628" s="39">
        <f>C628-B628</f>
        <v>9455</v>
      </c>
    </row>
    <row r="629" spans="1:4" x14ac:dyDescent="0.3">
      <c r="A629" s="59">
        <f>A628+1</f>
        <v>44125</v>
      </c>
      <c r="B629">
        <f>B628</f>
        <v>64900</v>
      </c>
      <c r="C629">
        <f>C628</f>
        <v>74355</v>
      </c>
      <c r="D629" s="39">
        <f>D628</f>
        <v>9455</v>
      </c>
    </row>
    <row r="630" spans="1:4" x14ac:dyDescent="0.3">
      <c r="A630" s="59">
        <f>A629</f>
        <v>44125</v>
      </c>
      <c r="B630">
        <f>SUMIF(InputData!$C$2:$C$105,"&lt;="&amp;CalcThroughput!A630,InputData!$D$2:$D$105)-$G$3</f>
        <v>66423</v>
      </c>
      <c r="C630">
        <f>SUMIF(InputData!$B$2:$B$105,"&lt;="&amp;CalcThroughput!A630,InputData!$D$2:$D$105)-CalcThroughput!$G$3</f>
        <v>74355</v>
      </c>
      <c r="D630" s="39">
        <f>C630-B630</f>
        <v>7932</v>
      </c>
    </row>
    <row r="631" spans="1:4" x14ac:dyDescent="0.3">
      <c r="A631" s="59">
        <f>A630+1</f>
        <v>44126</v>
      </c>
      <c r="B631">
        <f>B630</f>
        <v>66423</v>
      </c>
      <c r="C631">
        <f>C630</f>
        <v>74355</v>
      </c>
      <c r="D631" s="39">
        <f>D630</f>
        <v>7932</v>
      </c>
    </row>
    <row r="632" spans="1:4" x14ac:dyDescent="0.3">
      <c r="A632" s="59">
        <f>A631</f>
        <v>44126</v>
      </c>
      <c r="B632">
        <f>SUMIF(InputData!$C$2:$C$105,"&lt;="&amp;CalcThroughput!A632,InputData!$D$2:$D$105)-$G$3</f>
        <v>66423</v>
      </c>
      <c r="C632">
        <f>SUMIF(InputData!$B$2:$B$105,"&lt;="&amp;CalcThroughput!A632,InputData!$D$2:$D$105)-CalcThroughput!$G$3</f>
        <v>75516</v>
      </c>
      <c r="D632" s="39">
        <f>C632-B632</f>
        <v>9093</v>
      </c>
    </row>
    <row r="633" spans="1:4" x14ac:dyDescent="0.3">
      <c r="A633" s="64">
        <f>A632+1</f>
        <v>44127</v>
      </c>
      <c r="B633" s="18">
        <f>B632</f>
        <v>66423</v>
      </c>
      <c r="C633" s="18">
        <f>C632</f>
        <v>75516</v>
      </c>
      <c r="D633" s="49">
        <f>D632</f>
        <v>9093</v>
      </c>
    </row>
    <row r="634" spans="1:4" x14ac:dyDescent="0.3">
      <c r="A634" s="59">
        <f>A633</f>
        <v>44127</v>
      </c>
      <c r="B634">
        <f>SUMIF(InputData!$C$2:$C$105,"&lt;="&amp;CalcThroughput!A634,InputData!$D$2:$D$105)-$G$3</f>
        <v>66423</v>
      </c>
      <c r="C634">
        <f>SUMIF(InputData!$B$2:$B$105,"&lt;="&amp;CalcThroughput!A634,InputData!$D$2:$D$105)-CalcThroughput!$G$3</f>
        <v>75516</v>
      </c>
      <c r="D634" s="39">
        <f>C634-B634</f>
        <v>9093</v>
      </c>
    </row>
    <row r="635" spans="1:4" x14ac:dyDescent="0.3">
      <c r="A635" s="59">
        <f>A634+1</f>
        <v>44128</v>
      </c>
      <c r="B635">
        <f>B634</f>
        <v>66423</v>
      </c>
      <c r="C635">
        <f>C634</f>
        <v>75516</v>
      </c>
      <c r="D635" s="39">
        <f>D634</f>
        <v>9093</v>
      </c>
    </row>
    <row r="636" spans="1:4" x14ac:dyDescent="0.3">
      <c r="A636" s="59">
        <f>A635</f>
        <v>44128</v>
      </c>
      <c r="B636">
        <f>SUMIF(InputData!$C$2:$C$105,"&lt;="&amp;CalcThroughput!A636,InputData!$D$2:$D$105)-$G$3</f>
        <v>66423</v>
      </c>
      <c r="C636">
        <f>SUMIF(InputData!$B$2:$B$105,"&lt;="&amp;CalcThroughput!A636,InputData!$D$2:$D$105)-CalcThroughput!$G$3</f>
        <v>75516</v>
      </c>
      <c r="D636" s="39">
        <f>C636-B636</f>
        <v>9093</v>
      </c>
    </row>
    <row r="637" spans="1:4" x14ac:dyDescent="0.3">
      <c r="A637" s="59">
        <f>A636+1</f>
        <v>44129</v>
      </c>
      <c r="B637">
        <f>B636</f>
        <v>66423</v>
      </c>
      <c r="C637">
        <f>C636</f>
        <v>75516</v>
      </c>
      <c r="D637" s="39">
        <f>D636</f>
        <v>9093</v>
      </c>
    </row>
    <row r="638" spans="1:4" x14ac:dyDescent="0.3">
      <c r="A638" s="59">
        <f>A637</f>
        <v>44129</v>
      </c>
      <c r="B638">
        <f>SUMIF(InputData!$C$2:$C$105,"&lt;="&amp;CalcThroughput!A638,InputData!$D$2:$D$105)-$G$3</f>
        <v>66423</v>
      </c>
      <c r="C638">
        <f>SUMIF(InputData!$B$2:$B$105,"&lt;="&amp;CalcThroughput!A638,InputData!$D$2:$D$105)-CalcThroughput!$G$3</f>
        <v>75516</v>
      </c>
      <c r="D638" s="39">
        <f>C638-B638</f>
        <v>9093</v>
      </c>
    </row>
    <row r="639" spans="1:4" x14ac:dyDescent="0.3">
      <c r="A639" s="59">
        <f>A638+1</f>
        <v>44130</v>
      </c>
      <c r="B639">
        <f>B638</f>
        <v>66423</v>
      </c>
      <c r="C639">
        <f>C638</f>
        <v>75516</v>
      </c>
      <c r="D639" s="39">
        <f>D638</f>
        <v>9093</v>
      </c>
    </row>
    <row r="640" spans="1:4" x14ac:dyDescent="0.3">
      <c r="A640" s="59">
        <f>A639</f>
        <v>44130</v>
      </c>
      <c r="B640">
        <f>SUMIF(InputData!$C$2:$C$105,"&lt;="&amp;CalcThroughput!A640,InputData!$D$2:$D$105)-$G$3</f>
        <v>66423</v>
      </c>
      <c r="C640">
        <f>SUMIF(InputData!$B$2:$B$105,"&lt;="&amp;CalcThroughput!A640,InputData!$D$2:$D$105)-CalcThroughput!$G$3</f>
        <v>76228</v>
      </c>
      <c r="D640" s="39">
        <f>C640-B640</f>
        <v>9805</v>
      </c>
    </row>
    <row r="641" spans="1:4" x14ac:dyDescent="0.3">
      <c r="A641" s="59">
        <f>A640+1</f>
        <v>44131</v>
      </c>
      <c r="B641">
        <f>B640</f>
        <v>66423</v>
      </c>
      <c r="C641">
        <f>C640</f>
        <v>76228</v>
      </c>
      <c r="D641" s="39">
        <f>D640</f>
        <v>9805</v>
      </c>
    </row>
    <row r="642" spans="1:4" x14ac:dyDescent="0.3">
      <c r="A642" s="59">
        <f>A641</f>
        <v>44131</v>
      </c>
      <c r="B642">
        <f>SUMIF(InputData!$C$2:$C$105,"&lt;="&amp;CalcThroughput!A642,InputData!$D$2:$D$105)-$G$3</f>
        <v>66423</v>
      </c>
      <c r="C642">
        <f>SUMIF(InputData!$B$2:$B$105,"&lt;="&amp;CalcThroughput!A642,InputData!$D$2:$D$105)-CalcThroughput!$G$3</f>
        <v>77090</v>
      </c>
      <c r="D642" s="39">
        <f>C642-B642</f>
        <v>10667</v>
      </c>
    </row>
    <row r="643" spans="1:4" x14ac:dyDescent="0.3">
      <c r="A643" s="59">
        <f>A642+1</f>
        <v>44132</v>
      </c>
      <c r="B643">
        <f>B642</f>
        <v>66423</v>
      </c>
      <c r="C643">
        <f>C642</f>
        <v>77090</v>
      </c>
      <c r="D643" s="39">
        <f>D642</f>
        <v>10667</v>
      </c>
    </row>
    <row r="644" spans="1:4" x14ac:dyDescent="0.3">
      <c r="A644" s="59">
        <f>A643</f>
        <v>44132</v>
      </c>
      <c r="B644">
        <f>SUMIF(InputData!$C$2:$C$105,"&lt;="&amp;CalcThroughput!A644,InputData!$D$2:$D$105)-$G$3</f>
        <v>68037</v>
      </c>
      <c r="C644">
        <f>SUMIF(InputData!$B$2:$B$105,"&lt;="&amp;CalcThroughput!A644,InputData!$D$2:$D$105)-CalcThroughput!$G$3</f>
        <v>77090</v>
      </c>
      <c r="D644" s="39">
        <f>C644-B644</f>
        <v>9053</v>
      </c>
    </row>
    <row r="645" spans="1:4" x14ac:dyDescent="0.3">
      <c r="A645" s="59">
        <f>A644+1</f>
        <v>44133</v>
      </c>
      <c r="B645">
        <f>B644</f>
        <v>68037</v>
      </c>
      <c r="C645">
        <f>C644</f>
        <v>77090</v>
      </c>
      <c r="D645" s="39">
        <f>D644</f>
        <v>9053</v>
      </c>
    </row>
    <row r="646" spans="1:4" x14ac:dyDescent="0.3">
      <c r="A646" s="59">
        <f>A645</f>
        <v>44133</v>
      </c>
      <c r="B646">
        <f>SUMIF(InputData!$C$2:$C$105,"&lt;="&amp;CalcThroughput!A646,InputData!$D$2:$D$105)-$G$3</f>
        <v>68037</v>
      </c>
      <c r="C646">
        <f>SUMIF(InputData!$B$2:$B$105,"&lt;="&amp;CalcThroughput!A646,InputData!$D$2:$D$105)-CalcThroughput!$G$3</f>
        <v>77090</v>
      </c>
      <c r="D646" s="39">
        <f>C646-B646</f>
        <v>9053</v>
      </c>
    </row>
    <row r="647" spans="1:4" x14ac:dyDescent="0.3">
      <c r="A647" s="59">
        <f>A646+1</f>
        <v>44134</v>
      </c>
      <c r="B647">
        <f>B646</f>
        <v>68037</v>
      </c>
      <c r="C647">
        <f>C646</f>
        <v>77090</v>
      </c>
      <c r="D647" s="39">
        <f>D646</f>
        <v>9053</v>
      </c>
    </row>
    <row r="648" spans="1:4" x14ac:dyDescent="0.3">
      <c r="A648" s="59">
        <f>A647</f>
        <v>44134</v>
      </c>
      <c r="B648">
        <f>SUMIF(InputData!$C$2:$C$105,"&lt;="&amp;CalcThroughput!A648,InputData!$D$2:$D$105)-$G$3</f>
        <v>68037</v>
      </c>
      <c r="C648">
        <f>SUMIF(InputData!$B$2:$B$105,"&lt;="&amp;CalcThroughput!A648,InputData!$D$2:$D$105)-CalcThroughput!$G$3</f>
        <v>77090</v>
      </c>
      <c r="D648" s="39">
        <f>C648-B648</f>
        <v>9053</v>
      </c>
    </row>
    <row r="649" spans="1:4" x14ac:dyDescent="0.3">
      <c r="A649" s="59">
        <f>A648+1</f>
        <v>44135</v>
      </c>
      <c r="B649">
        <f>B648</f>
        <v>68037</v>
      </c>
      <c r="C649">
        <f>C648</f>
        <v>77090</v>
      </c>
      <c r="D649" s="39">
        <f>D648</f>
        <v>9053</v>
      </c>
    </row>
    <row r="650" spans="1:4" x14ac:dyDescent="0.3">
      <c r="A650" s="59">
        <f>A649</f>
        <v>44135</v>
      </c>
      <c r="B650">
        <f>SUMIF(InputData!$C$2:$C$105,"&lt;="&amp;CalcThroughput!A650,InputData!$D$2:$D$105)-$G$3</f>
        <v>68037</v>
      </c>
      <c r="C650">
        <f>SUMIF(InputData!$B$2:$B$105,"&lt;="&amp;CalcThroughput!A650,InputData!$D$2:$D$105)-CalcThroughput!$G$3</f>
        <v>77866</v>
      </c>
      <c r="D650" s="39">
        <f>C650-B650</f>
        <v>9829</v>
      </c>
    </row>
    <row r="651" spans="1:4" x14ac:dyDescent="0.3">
      <c r="A651" s="59">
        <f>A650+1</f>
        <v>44136</v>
      </c>
      <c r="B651">
        <f>B650</f>
        <v>68037</v>
      </c>
      <c r="C651">
        <f>C650</f>
        <v>77866</v>
      </c>
      <c r="D651" s="39">
        <f>D650</f>
        <v>9829</v>
      </c>
    </row>
    <row r="652" spans="1:4" x14ac:dyDescent="0.3">
      <c r="A652" s="59">
        <f>A651</f>
        <v>44136</v>
      </c>
      <c r="B652">
        <f>SUMIF(InputData!$C$2:$C$105,"&lt;="&amp;CalcThroughput!A652,InputData!$D$2:$D$105)-$G$3</f>
        <v>68037</v>
      </c>
      <c r="C652">
        <f>SUMIF(InputData!$B$2:$B$105,"&lt;="&amp;CalcThroughput!A652,InputData!$D$2:$D$105)-CalcThroughput!$G$3</f>
        <v>77866</v>
      </c>
      <c r="D652" s="39">
        <f>C652-B652</f>
        <v>9829</v>
      </c>
    </row>
    <row r="653" spans="1:4" x14ac:dyDescent="0.3">
      <c r="A653" s="59">
        <f>A652+1</f>
        <v>44137</v>
      </c>
      <c r="B653">
        <f>B652</f>
        <v>68037</v>
      </c>
      <c r="C653">
        <f>C652</f>
        <v>77866</v>
      </c>
      <c r="D653" s="39">
        <f>D652</f>
        <v>9829</v>
      </c>
    </row>
    <row r="654" spans="1:4" x14ac:dyDescent="0.3">
      <c r="A654" s="59">
        <f>A653</f>
        <v>44137</v>
      </c>
      <c r="B654">
        <f>SUMIF(InputData!$C$2:$C$105,"&lt;="&amp;CalcThroughput!A654,InputData!$D$2:$D$105)-$G$3</f>
        <v>68037</v>
      </c>
      <c r="C654">
        <f>SUMIF(InputData!$B$2:$B$105,"&lt;="&amp;CalcThroughput!A654,InputData!$D$2:$D$105)-CalcThroughput!$G$3</f>
        <v>77866</v>
      </c>
      <c r="D654" s="39">
        <f>C654-B654</f>
        <v>9829</v>
      </c>
    </row>
    <row r="655" spans="1:4" x14ac:dyDescent="0.3">
      <c r="A655" s="59">
        <f>A654+1</f>
        <v>44138</v>
      </c>
      <c r="B655">
        <f>B654</f>
        <v>68037</v>
      </c>
      <c r="C655">
        <f>C654</f>
        <v>77866</v>
      </c>
      <c r="D655" s="39">
        <f>D654</f>
        <v>9829</v>
      </c>
    </row>
    <row r="656" spans="1:4" x14ac:dyDescent="0.3">
      <c r="A656" s="59">
        <f>A655</f>
        <v>44138</v>
      </c>
      <c r="B656">
        <f>SUMIF(InputData!$C$2:$C$105,"&lt;="&amp;CalcThroughput!A656,InputData!$D$2:$D$105)-$G$3</f>
        <v>68037</v>
      </c>
      <c r="C656">
        <f>SUMIF(InputData!$B$2:$B$105,"&lt;="&amp;CalcThroughput!A656,InputData!$D$2:$D$105)-CalcThroughput!$G$3</f>
        <v>78889</v>
      </c>
      <c r="D656" s="39">
        <f>C656-B656</f>
        <v>10852</v>
      </c>
    </row>
    <row r="657" spans="1:4" x14ac:dyDescent="0.3">
      <c r="A657" s="59">
        <f>A656+1</f>
        <v>44139</v>
      </c>
      <c r="B657">
        <f>B656</f>
        <v>68037</v>
      </c>
      <c r="C657">
        <f>C656</f>
        <v>78889</v>
      </c>
      <c r="D657" s="39">
        <f>D656</f>
        <v>10852</v>
      </c>
    </row>
    <row r="658" spans="1:4" x14ac:dyDescent="0.3">
      <c r="A658" s="59">
        <f>A657</f>
        <v>44139</v>
      </c>
      <c r="B658">
        <f>SUMIF(InputData!$C$2:$C$105,"&lt;="&amp;CalcThroughput!A658,InputData!$D$2:$D$105)-$G$3</f>
        <v>69790</v>
      </c>
      <c r="C658">
        <f>SUMIF(InputData!$B$2:$B$105,"&lt;="&amp;CalcThroughput!A658,InputData!$D$2:$D$105)-CalcThroughput!$G$3</f>
        <v>79731</v>
      </c>
      <c r="D658" s="39">
        <f>C658-B658</f>
        <v>9941</v>
      </c>
    </row>
    <row r="659" spans="1:4" x14ac:dyDescent="0.3">
      <c r="A659" s="59">
        <f>A658+1</f>
        <v>44140</v>
      </c>
      <c r="B659">
        <f>B658</f>
        <v>69790</v>
      </c>
      <c r="C659">
        <f>C658</f>
        <v>79731</v>
      </c>
      <c r="D659" s="39">
        <f>D658</f>
        <v>9941</v>
      </c>
    </row>
    <row r="660" spans="1:4" x14ac:dyDescent="0.3">
      <c r="A660" s="59">
        <f>A659</f>
        <v>44140</v>
      </c>
      <c r="B660">
        <f>SUMIF(InputData!$C$2:$C$105,"&lt;="&amp;CalcThroughput!A660,InputData!$D$2:$D$105)-$G$3</f>
        <v>69790</v>
      </c>
      <c r="C660">
        <f>SUMIF(InputData!$B$2:$B$105,"&lt;="&amp;CalcThroughput!A660,InputData!$D$2:$D$105)-CalcThroughput!$G$3</f>
        <v>79731</v>
      </c>
      <c r="D660" s="39">
        <f>C660-B660</f>
        <v>9941</v>
      </c>
    </row>
    <row r="661" spans="1:4" x14ac:dyDescent="0.3">
      <c r="A661" s="59">
        <f>A660+1</f>
        <v>44141</v>
      </c>
      <c r="B661">
        <f>B660</f>
        <v>69790</v>
      </c>
      <c r="C661">
        <f>C660</f>
        <v>79731</v>
      </c>
      <c r="D661" s="39">
        <f>D660</f>
        <v>9941</v>
      </c>
    </row>
    <row r="662" spans="1:4" x14ac:dyDescent="0.3">
      <c r="A662" s="59">
        <f>A661</f>
        <v>44141</v>
      </c>
      <c r="B662">
        <f>SUMIF(InputData!$C$2:$C$105,"&lt;="&amp;CalcThroughput!A662,InputData!$D$2:$D$105)-$G$3</f>
        <v>69790</v>
      </c>
      <c r="C662">
        <f>SUMIF(InputData!$B$2:$B$105,"&lt;="&amp;CalcThroughput!A662,InputData!$D$2:$D$105)-CalcThroughput!$G$3</f>
        <v>79731</v>
      </c>
      <c r="D662" s="39">
        <f>C662-B662</f>
        <v>9941</v>
      </c>
    </row>
    <row r="663" spans="1:4" x14ac:dyDescent="0.3">
      <c r="A663" s="59">
        <f>A662+1</f>
        <v>44142</v>
      </c>
      <c r="B663">
        <f>B662</f>
        <v>69790</v>
      </c>
      <c r="C663">
        <f>C662</f>
        <v>79731</v>
      </c>
      <c r="D663" s="39">
        <f>D662</f>
        <v>9941</v>
      </c>
    </row>
    <row r="664" spans="1:4" x14ac:dyDescent="0.3">
      <c r="A664" s="59">
        <f>A663</f>
        <v>44142</v>
      </c>
      <c r="B664">
        <f>SUMIF(InputData!$C$2:$C$105,"&lt;="&amp;CalcThroughput!A664,InputData!$D$2:$D$105)-$G$3</f>
        <v>69790</v>
      </c>
      <c r="C664">
        <f>SUMIF(InputData!$B$2:$B$105,"&lt;="&amp;CalcThroughput!A664,InputData!$D$2:$D$105)-CalcThroughput!$G$3</f>
        <v>79731</v>
      </c>
      <c r="D664" s="39">
        <f>C664-B664</f>
        <v>9941</v>
      </c>
    </row>
    <row r="665" spans="1:4" x14ac:dyDescent="0.3">
      <c r="A665" s="59">
        <f>A664+1</f>
        <v>44143</v>
      </c>
      <c r="B665">
        <f>B664</f>
        <v>69790</v>
      </c>
      <c r="C665">
        <f>C664</f>
        <v>79731</v>
      </c>
      <c r="D665" s="39">
        <f>D664</f>
        <v>9941</v>
      </c>
    </row>
    <row r="666" spans="1:4" x14ac:dyDescent="0.3">
      <c r="A666" s="59">
        <f>A665</f>
        <v>44143</v>
      </c>
      <c r="B666">
        <f>SUMIF(InputData!$C$2:$C$105,"&lt;="&amp;CalcThroughput!A666,InputData!$D$2:$D$105)-$G$3</f>
        <v>69790</v>
      </c>
      <c r="C666">
        <f>SUMIF(InputData!$B$2:$B$105,"&lt;="&amp;CalcThroughput!A666,InputData!$D$2:$D$105)-CalcThroughput!$G$3</f>
        <v>79731</v>
      </c>
      <c r="D666" s="39">
        <f>C666-B666</f>
        <v>9941</v>
      </c>
    </row>
    <row r="667" spans="1:4" x14ac:dyDescent="0.3">
      <c r="A667" s="59">
        <f>A666+1</f>
        <v>44144</v>
      </c>
      <c r="B667">
        <f>B666</f>
        <v>69790</v>
      </c>
      <c r="C667">
        <f>C666</f>
        <v>79731</v>
      </c>
      <c r="D667" s="39">
        <f>D666</f>
        <v>9941</v>
      </c>
    </row>
    <row r="668" spans="1:4" x14ac:dyDescent="0.3">
      <c r="A668" s="59">
        <f>A667</f>
        <v>44144</v>
      </c>
      <c r="B668">
        <f>SUMIF(InputData!$C$2:$C$105,"&lt;="&amp;CalcThroughput!A668,InputData!$D$2:$D$105)-$G$3</f>
        <v>69790</v>
      </c>
      <c r="C668">
        <f>SUMIF(InputData!$B$2:$B$105,"&lt;="&amp;CalcThroughput!A668,InputData!$D$2:$D$105)-CalcThroughput!$G$3</f>
        <v>79731</v>
      </c>
      <c r="D668" s="39">
        <f>C668-B668</f>
        <v>9941</v>
      </c>
    </row>
    <row r="669" spans="1:4" x14ac:dyDescent="0.3">
      <c r="A669" s="59">
        <f>A668+1</f>
        <v>44145</v>
      </c>
      <c r="B669">
        <f>B668</f>
        <v>69790</v>
      </c>
      <c r="C669">
        <f>C668</f>
        <v>79731</v>
      </c>
      <c r="D669" s="39">
        <f>D668</f>
        <v>9941</v>
      </c>
    </row>
    <row r="670" spans="1:4" x14ac:dyDescent="0.3">
      <c r="A670" s="59">
        <f>A669</f>
        <v>44145</v>
      </c>
      <c r="B670">
        <f>SUMIF(InputData!$C$2:$C$105,"&lt;="&amp;CalcThroughput!A670,InputData!$D$2:$D$105)-$G$3</f>
        <v>69790</v>
      </c>
      <c r="C670">
        <f>SUMIF(InputData!$B$2:$B$105,"&lt;="&amp;CalcThroughput!A670,InputData!$D$2:$D$105)-CalcThroughput!$G$3</f>
        <v>79731</v>
      </c>
      <c r="D670" s="39">
        <f>C670-B670</f>
        <v>9941</v>
      </c>
    </row>
    <row r="671" spans="1:4" x14ac:dyDescent="0.3">
      <c r="A671" s="59">
        <f>A670+1</f>
        <v>44146</v>
      </c>
      <c r="B671">
        <f>B670</f>
        <v>69790</v>
      </c>
      <c r="C671">
        <f>C670</f>
        <v>79731</v>
      </c>
      <c r="D671" s="39">
        <f>D670</f>
        <v>9941</v>
      </c>
    </row>
    <row r="672" spans="1:4" x14ac:dyDescent="0.3">
      <c r="A672" s="59">
        <f>A671</f>
        <v>44146</v>
      </c>
      <c r="B672">
        <f>SUMIF(InputData!$C$2:$C$105,"&lt;="&amp;CalcThroughput!A672,InputData!$D$2:$D$105)-$G$3</f>
        <v>71667</v>
      </c>
      <c r="C672">
        <f>SUMIF(InputData!$B$2:$B$105,"&lt;="&amp;CalcThroughput!A672,InputData!$D$2:$D$105)-CalcThroughput!$G$3</f>
        <v>79731</v>
      </c>
      <c r="D672" s="39">
        <f>C672-B672</f>
        <v>8064</v>
      </c>
    </row>
    <row r="673" spans="1:4" x14ac:dyDescent="0.3">
      <c r="A673" s="59">
        <f>A672+1</f>
        <v>44147</v>
      </c>
      <c r="B673">
        <f>B672</f>
        <v>71667</v>
      </c>
      <c r="C673">
        <f>C672</f>
        <v>79731</v>
      </c>
      <c r="D673" s="39">
        <f>D672</f>
        <v>8064</v>
      </c>
    </row>
    <row r="674" spans="1:4" x14ac:dyDescent="0.3">
      <c r="A674" s="59">
        <f>A673</f>
        <v>44147</v>
      </c>
      <c r="B674">
        <f>SUMIF(InputData!$C$2:$C$105,"&lt;="&amp;CalcThroughput!A674,InputData!$D$2:$D$105)-$G$3</f>
        <v>71667</v>
      </c>
      <c r="C674">
        <f>SUMIF(InputData!$B$2:$B$105,"&lt;="&amp;CalcThroughput!A674,InputData!$D$2:$D$105)-CalcThroughput!$G$3</f>
        <v>79731</v>
      </c>
      <c r="D674" s="39">
        <f>C674-B674</f>
        <v>8064</v>
      </c>
    </row>
    <row r="675" spans="1:4" x14ac:dyDescent="0.3">
      <c r="A675" s="59">
        <f>A674+1</f>
        <v>44148</v>
      </c>
      <c r="B675">
        <f>B674</f>
        <v>71667</v>
      </c>
      <c r="C675">
        <f>C674</f>
        <v>79731</v>
      </c>
      <c r="D675" s="39">
        <f>D674</f>
        <v>8064</v>
      </c>
    </row>
    <row r="676" spans="1:4" x14ac:dyDescent="0.3">
      <c r="A676" s="59">
        <f>A675</f>
        <v>44148</v>
      </c>
      <c r="B676">
        <f>SUMIF(InputData!$C$2:$C$105,"&lt;="&amp;CalcThroughput!A676,InputData!$D$2:$D$105)-$G$3</f>
        <v>71667</v>
      </c>
      <c r="C676">
        <f>SUMIF(InputData!$B$2:$B$105,"&lt;="&amp;CalcThroughput!A676,InputData!$D$2:$D$105)-CalcThroughput!$G$3</f>
        <v>80699</v>
      </c>
      <c r="D676" s="39">
        <f>C676-B676</f>
        <v>9032</v>
      </c>
    </row>
    <row r="677" spans="1:4" x14ac:dyDescent="0.3">
      <c r="A677" s="59">
        <f>A676+1</f>
        <v>44149</v>
      </c>
      <c r="B677">
        <f>B676</f>
        <v>71667</v>
      </c>
      <c r="C677">
        <f>C676</f>
        <v>80699</v>
      </c>
      <c r="D677" s="39">
        <f>D676</f>
        <v>9032</v>
      </c>
    </row>
    <row r="678" spans="1:4" x14ac:dyDescent="0.3">
      <c r="A678" s="59">
        <f>A677</f>
        <v>44149</v>
      </c>
      <c r="B678">
        <f>SUMIF(InputData!$C$2:$C$105,"&lt;="&amp;CalcThroughput!A678,InputData!$D$2:$D$105)-$G$3</f>
        <v>71667</v>
      </c>
      <c r="C678">
        <f>SUMIF(InputData!$B$2:$B$105,"&lt;="&amp;CalcThroughput!A678,InputData!$D$2:$D$105)-CalcThroughput!$G$3</f>
        <v>80699</v>
      </c>
      <c r="D678" s="39">
        <f>C678-B678</f>
        <v>9032</v>
      </c>
    </row>
    <row r="679" spans="1:4" x14ac:dyDescent="0.3">
      <c r="A679" s="59">
        <f>A678+1</f>
        <v>44150</v>
      </c>
      <c r="B679">
        <f>B678</f>
        <v>71667</v>
      </c>
      <c r="C679">
        <f>C678</f>
        <v>80699</v>
      </c>
      <c r="D679" s="39">
        <f>D678</f>
        <v>9032</v>
      </c>
    </row>
    <row r="680" spans="1:4" x14ac:dyDescent="0.3">
      <c r="A680" s="59">
        <f>A679</f>
        <v>44150</v>
      </c>
      <c r="B680">
        <f>SUMIF(InputData!$C$2:$C$105,"&lt;="&amp;CalcThroughput!A680,InputData!$D$2:$D$105)-$G$3</f>
        <v>71667</v>
      </c>
      <c r="C680">
        <f>SUMIF(InputData!$B$2:$B$105,"&lt;="&amp;CalcThroughput!A680,InputData!$D$2:$D$105)-CalcThroughput!$G$3</f>
        <v>80699</v>
      </c>
      <c r="D680" s="39">
        <f>C680-B680</f>
        <v>9032</v>
      </c>
    </row>
    <row r="681" spans="1:4" x14ac:dyDescent="0.3">
      <c r="A681" s="59">
        <f>A680+1</f>
        <v>44151</v>
      </c>
      <c r="B681">
        <f>B680</f>
        <v>71667</v>
      </c>
      <c r="C681">
        <f>C680</f>
        <v>80699</v>
      </c>
      <c r="D681" s="39">
        <f>D680</f>
        <v>9032</v>
      </c>
    </row>
    <row r="682" spans="1:4" x14ac:dyDescent="0.3">
      <c r="A682" s="59">
        <f>A681</f>
        <v>44151</v>
      </c>
      <c r="B682">
        <f>SUMIF(InputData!$C$2:$C$105,"&lt;="&amp;CalcThroughput!A682,InputData!$D$2:$D$105)-$G$3</f>
        <v>71667</v>
      </c>
      <c r="C682">
        <f>SUMIF(InputData!$B$2:$B$105,"&lt;="&amp;CalcThroughput!A682,InputData!$D$2:$D$105)-CalcThroughput!$G$3</f>
        <v>81411</v>
      </c>
      <c r="D682" s="39">
        <f>C682-B682</f>
        <v>9744</v>
      </c>
    </row>
    <row r="683" spans="1:4" x14ac:dyDescent="0.3">
      <c r="A683" s="59">
        <f>A682+1</f>
        <v>44152</v>
      </c>
      <c r="B683">
        <f>B682</f>
        <v>71667</v>
      </c>
      <c r="C683">
        <f>C682</f>
        <v>81411</v>
      </c>
      <c r="D683" s="39">
        <f>D682</f>
        <v>9744</v>
      </c>
    </row>
    <row r="684" spans="1:4" x14ac:dyDescent="0.3">
      <c r="A684" s="59">
        <f>A683</f>
        <v>44152</v>
      </c>
      <c r="B684">
        <f>SUMIF(InputData!$C$2:$C$105,"&lt;="&amp;CalcThroughput!A684,InputData!$D$2:$D$105)-$G$3</f>
        <v>71667</v>
      </c>
      <c r="C684">
        <f>SUMIF(InputData!$B$2:$B$105,"&lt;="&amp;CalcThroughput!A684,InputData!$D$2:$D$105)-CalcThroughput!$G$3</f>
        <v>82445</v>
      </c>
      <c r="D684" s="39">
        <f>C684-B684</f>
        <v>10778</v>
      </c>
    </row>
    <row r="685" spans="1:4" x14ac:dyDescent="0.3">
      <c r="A685" s="59">
        <f>A684+1</f>
        <v>44153</v>
      </c>
      <c r="B685">
        <f>B684</f>
        <v>71667</v>
      </c>
      <c r="C685">
        <f>C684</f>
        <v>82445</v>
      </c>
      <c r="D685" s="39">
        <f>D684</f>
        <v>10778</v>
      </c>
    </row>
    <row r="686" spans="1:4" x14ac:dyDescent="0.3">
      <c r="A686" s="59">
        <f>A685</f>
        <v>44153</v>
      </c>
      <c r="B686">
        <f>SUMIF(InputData!$C$2:$C$105,"&lt;="&amp;CalcThroughput!A686,InputData!$D$2:$D$105)-$G$3</f>
        <v>73348</v>
      </c>
      <c r="C686">
        <f>SUMIF(InputData!$B$2:$B$105,"&lt;="&amp;CalcThroughput!A686,InputData!$D$2:$D$105)-CalcThroughput!$G$3</f>
        <v>82445</v>
      </c>
      <c r="D686" s="39">
        <f>C686-B686</f>
        <v>9097</v>
      </c>
    </row>
    <row r="687" spans="1:4" x14ac:dyDescent="0.3">
      <c r="A687" s="59">
        <f>A686+1</f>
        <v>44154</v>
      </c>
      <c r="B687">
        <f>B686</f>
        <v>73348</v>
      </c>
      <c r="C687">
        <f>C686</f>
        <v>82445</v>
      </c>
      <c r="D687" s="39">
        <f>D686</f>
        <v>9097</v>
      </c>
    </row>
    <row r="688" spans="1:4" x14ac:dyDescent="0.3">
      <c r="A688" s="59">
        <f>A687</f>
        <v>44154</v>
      </c>
      <c r="B688">
        <f>SUMIF(InputData!$C$2:$C$105,"&lt;="&amp;CalcThroughput!A688,InputData!$D$2:$D$105)-$G$3</f>
        <v>73348</v>
      </c>
      <c r="C688">
        <f>SUMIF(InputData!$B$2:$B$105,"&lt;="&amp;CalcThroughput!A688,InputData!$D$2:$D$105)-CalcThroughput!$G$3</f>
        <v>83265</v>
      </c>
      <c r="D688" s="39">
        <f>C688-B688</f>
        <v>9917</v>
      </c>
    </row>
    <row r="689" spans="1:4" x14ac:dyDescent="0.3">
      <c r="A689" s="59">
        <f>A688+1</f>
        <v>44155</v>
      </c>
      <c r="B689">
        <f>B688</f>
        <v>73348</v>
      </c>
      <c r="C689">
        <f>C688</f>
        <v>83265</v>
      </c>
      <c r="D689" s="39">
        <f>D688</f>
        <v>9917</v>
      </c>
    </row>
    <row r="690" spans="1:4" x14ac:dyDescent="0.3">
      <c r="A690" s="59">
        <f>A689</f>
        <v>44155</v>
      </c>
      <c r="B690">
        <f>SUMIF(InputData!$C$2:$C$105,"&lt;="&amp;CalcThroughput!A690,InputData!$D$2:$D$105)-$G$3</f>
        <v>73348</v>
      </c>
      <c r="C690">
        <f>SUMIF(InputData!$B$2:$B$105,"&lt;="&amp;CalcThroughput!A690,InputData!$D$2:$D$105)-CalcThroughput!$G$3</f>
        <v>83265</v>
      </c>
      <c r="D690" s="39">
        <f>C690-B690</f>
        <v>9917</v>
      </c>
    </row>
    <row r="691" spans="1:4" x14ac:dyDescent="0.3">
      <c r="A691" s="59">
        <f>A690+1</f>
        <v>44156</v>
      </c>
      <c r="B691">
        <f>B690</f>
        <v>73348</v>
      </c>
      <c r="C691">
        <f>C690</f>
        <v>83265</v>
      </c>
      <c r="D691" s="39">
        <f>D690</f>
        <v>9917</v>
      </c>
    </row>
    <row r="692" spans="1:4" x14ac:dyDescent="0.3">
      <c r="A692" s="59">
        <f>A691</f>
        <v>44156</v>
      </c>
      <c r="B692">
        <f>SUMIF(InputData!$C$2:$C$105,"&lt;="&amp;CalcThroughput!A692,InputData!$D$2:$D$105)-$G$3</f>
        <v>73348</v>
      </c>
      <c r="C692">
        <f>SUMIF(InputData!$B$2:$B$105,"&lt;="&amp;CalcThroughput!A692,InputData!$D$2:$D$105)-CalcThroughput!$G$3</f>
        <v>83265</v>
      </c>
      <c r="D692" s="39">
        <f>C692-B692</f>
        <v>9917</v>
      </c>
    </row>
    <row r="693" spans="1:4" x14ac:dyDescent="0.3">
      <c r="A693" s="59">
        <f>A692+1</f>
        <v>44157</v>
      </c>
      <c r="B693">
        <f>B692</f>
        <v>73348</v>
      </c>
      <c r="C693">
        <f>C692</f>
        <v>83265</v>
      </c>
      <c r="D693" s="39">
        <f>D692</f>
        <v>9917</v>
      </c>
    </row>
    <row r="694" spans="1:4" x14ac:dyDescent="0.3">
      <c r="A694" s="59">
        <f>A693</f>
        <v>44157</v>
      </c>
      <c r="B694">
        <f>SUMIF(InputData!$C$2:$C$105,"&lt;="&amp;CalcThroughput!A694,InputData!$D$2:$D$105)-$G$3</f>
        <v>73348</v>
      </c>
      <c r="C694">
        <f>SUMIF(InputData!$B$2:$B$105,"&lt;="&amp;CalcThroughput!A694,InputData!$D$2:$D$105)-CalcThroughput!$G$3</f>
        <v>83265</v>
      </c>
      <c r="D694" s="39">
        <f>C694-B694</f>
        <v>9917</v>
      </c>
    </row>
    <row r="695" spans="1:4" x14ac:dyDescent="0.3">
      <c r="A695" s="59">
        <f>A694+1</f>
        <v>44158</v>
      </c>
      <c r="B695">
        <f>B694</f>
        <v>73348</v>
      </c>
      <c r="C695">
        <f>C694</f>
        <v>83265</v>
      </c>
      <c r="D695" s="39">
        <f>D694</f>
        <v>9917</v>
      </c>
    </row>
    <row r="696" spans="1:4" x14ac:dyDescent="0.3">
      <c r="A696" s="59">
        <f>A695</f>
        <v>44158</v>
      </c>
      <c r="B696">
        <f>SUMIF(InputData!$C$2:$C$105,"&lt;="&amp;CalcThroughput!A696,InputData!$D$2:$D$105)-$G$3</f>
        <v>73348</v>
      </c>
      <c r="C696">
        <f>SUMIF(InputData!$B$2:$B$105,"&lt;="&amp;CalcThroughput!A696,InputData!$D$2:$D$105)-CalcThroughput!$G$3</f>
        <v>83265</v>
      </c>
      <c r="D696" s="39">
        <f>C696-B696</f>
        <v>9917</v>
      </c>
    </row>
    <row r="697" spans="1:4" x14ac:dyDescent="0.3">
      <c r="A697" s="59">
        <f>A696+1</f>
        <v>44159</v>
      </c>
      <c r="B697">
        <f>B696</f>
        <v>73348</v>
      </c>
      <c r="C697">
        <f>C696</f>
        <v>83265</v>
      </c>
      <c r="D697" s="39">
        <f>D696</f>
        <v>9917</v>
      </c>
    </row>
    <row r="698" spans="1:4" x14ac:dyDescent="0.3">
      <c r="A698" s="59">
        <f>A697</f>
        <v>44159</v>
      </c>
      <c r="B698">
        <f>SUMIF(InputData!$C$2:$C$105,"&lt;="&amp;CalcThroughput!A698,InputData!$D$2:$D$105)-$G$3</f>
        <v>73348</v>
      </c>
      <c r="C698">
        <f>SUMIF(InputData!$B$2:$B$105,"&lt;="&amp;CalcThroughput!A698,InputData!$D$2:$D$105)-CalcThroughput!$G$3</f>
        <v>83265</v>
      </c>
      <c r="D698" s="39">
        <f>C698-B698</f>
        <v>9917</v>
      </c>
    </row>
    <row r="699" spans="1:4" x14ac:dyDescent="0.3">
      <c r="A699" s="59">
        <f>A698+1</f>
        <v>44160</v>
      </c>
      <c r="B699">
        <f>B698</f>
        <v>73348</v>
      </c>
      <c r="C699">
        <f>C698</f>
        <v>83265</v>
      </c>
      <c r="D699" s="39">
        <f>D698</f>
        <v>9917</v>
      </c>
    </row>
    <row r="700" spans="1:4" x14ac:dyDescent="0.3">
      <c r="A700" s="59">
        <f>A699</f>
        <v>44160</v>
      </c>
      <c r="B700">
        <f>SUMIF(InputData!$C$2:$C$105,"&lt;="&amp;CalcThroughput!A700,InputData!$D$2:$D$105)-$G$3</f>
        <v>75067</v>
      </c>
      <c r="C700">
        <f>SUMIF(InputData!$B$2:$B$105,"&lt;="&amp;CalcThroughput!A700,InputData!$D$2:$D$105)-CalcThroughput!$G$3</f>
        <v>83265</v>
      </c>
      <c r="D700" s="39">
        <f>C700-B700</f>
        <v>8198</v>
      </c>
    </row>
    <row r="701" spans="1:4" x14ac:dyDescent="0.3">
      <c r="A701" s="59">
        <f>A700+1</f>
        <v>44161</v>
      </c>
      <c r="B701">
        <f>B700</f>
        <v>75067</v>
      </c>
      <c r="C701">
        <f>C700</f>
        <v>83265</v>
      </c>
      <c r="D701" s="39">
        <f>D700</f>
        <v>8198</v>
      </c>
    </row>
    <row r="702" spans="1:4" x14ac:dyDescent="0.3">
      <c r="A702" s="59">
        <f>A701</f>
        <v>44161</v>
      </c>
      <c r="B702">
        <f>SUMIF(InputData!$C$2:$C$105,"&lt;="&amp;CalcThroughput!A702,InputData!$D$2:$D$105)-$G$3</f>
        <v>75067</v>
      </c>
      <c r="C702">
        <f>SUMIF(InputData!$B$2:$B$105,"&lt;="&amp;CalcThroughput!A702,InputData!$D$2:$D$105)-CalcThroughput!$G$3</f>
        <v>83265</v>
      </c>
      <c r="D702" s="39">
        <f>C702-B702</f>
        <v>8198</v>
      </c>
    </row>
    <row r="703" spans="1:4" x14ac:dyDescent="0.3">
      <c r="A703" s="59">
        <f>A702+1</f>
        <v>44162</v>
      </c>
      <c r="B703">
        <f>B702</f>
        <v>75067</v>
      </c>
      <c r="C703">
        <f>C702</f>
        <v>83265</v>
      </c>
      <c r="D703" s="39">
        <f>D702</f>
        <v>8198</v>
      </c>
    </row>
    <row r="704" spans="1:4" x14ac:dyDescent="0.3">
      <c r="A704" s="59">
        <f>A703</f>
        <v>44162</v>
      </c>
      <c r="B704">
        <f>SUMIF(InputData!$C$2:$C$105,"&lt;="&amp;CalcThroughput!A704,InputData!$D$2:$D$105)-$G$3</f>
        <v>75067</v>
      </c>
      <c r="C704">
        <f>SUMIF(InputData!$B$2:$B$105,"&lt;="&amp;CalcThroughput!A704,InputData!$D$2:$D$105)-CalcThroughput!$G$3</f>
        <v>83265</v>
      </c>
      <c r="D704" s="39">
        <f>C704-B704</f>
        <v>8198</v>
      </c>
    </row>
    <row r="705" spans="1:4" x14ac:dyDescent="0.3">
      <c r="A705" s="59">
        <f>A704+1</f>
        <v>44163</v>
      </c>
      <c r="B705">
        <f>B704</f>
        <v>75067</v>
      </c>
      <c r="C705">
        <f>C704</f>
        <v>83265</v>
      </c>
      <c r="D705" s="39">
        <f>D704</f>
        <v>8198</v>
      </c>
    </row>
    <row r="706" spans="1:4" x14ac:dyDescent="0.3">
      <c r="A706" s="59">
        <f>A705</f>
        <v>44163</v>
      </c>
      <c r="B706">
        <f>SUMIF(InputData!$C$2:$C$105,"&lt;="&amp;CalcThroughput!A706,InputData!$D$2:$D$105)-$G$3</f>
        <v>75067</v>
      </c>
      <c r="C706">
        <f>SUMIF(InputData!$B$2:$B$105,"&lt;="&amp;CalcThroughput!A706,InputData!$D$2:$D$105)-CalcThroughput!$G$3</f>
        <v>83265</v>
      </c>
      <c r="D706" s="39">
        <f>C706-B706</f>
        <v>8198</v>
      </c>
    </row>
    <row r="707" spans="1:4" x14ac:dyDescent="0.3">
      <c r="A707" s="64">
        <f>A706+1</f>
        <v>44164</v>
      </c>
      <c r="B707" s="18">
        <f>B706</f>
        <v>75067</v>
      </c>
      <c r="C707" s="18">
        <f>C706</f>
        <v>83265</v>
      </c>
      <c r="D707" s="49">
        <f>D706</f>
        <v>8198</v>
      </c>
    </row>
    <row r="708" spans="1:4" x14ac:dyDescent="0.3">
      <c r="A708" s="59">
        <f>A707</f>
        <v>44164</v>
      </c>
      <c r="B708">
        <f>SUMIF(InputData!$C$2:$C$105,"&lt;="&amp;CalcThroughput!A708,InputData!$D$2:$D$105)-$G$3</f>
        <v>75067</v>
      </c>
      <c r="C708">
        <f>SUMIF(InputData!$B$2:$B$105,"&lt;="&amp;CalcThroughput!A708,InputData!$D$2:$D$105)-CalcThroughput!$G$3</f>
        <v>83265</v>
      </c>
      <c r="D708" s="39">
        <f>C708-B708</f>
        <v>8198</v>
      </c>
    </row>
    <row r="709" spans="1:4" x14ac:dyDescent="0.3">
      <c r="A709" s="59">
        <f>A708+1</f>
        <v>44165</v>
      </c>
      <c r="B709">
        <f>B708</f>
        <v>75067</v>
      </c>
      <c r="C709">
        <f>C708</f>
        <v>83265</v>
      </c>
      <c r="D709" s="39">
        <f>D708</f>
        <v>8198</v>
      </c>
    </row>
    <row r="710" spans="1:4" x14ac:dyDescent="0.3">
      <c r="A710" s="59">
        <f>A709</f>
        <v>44165</v>
      </c>
      <c r="B710">
        <f>SUMIF(InputData!$C$2:$C$105,"&lt;="&amp;CalcThroughput!A710,InputData!$D$2:$D$105)-$G$3</f>
        <v>75067</v>
      </c>
      <c r="C710">
        <f>SUMIF(InputData!$B$2:$B$105,"&lt;="&amp;CalcThroughput!A710,InputData!$D$2:$D$105)-CalcThroughput!$G$3</f>
        <v>83265</v>
      </c>
      <c r="D710" s="39">
        <f>C710-B710</f>
        <v>8198</v>
      </c>
    </row>
    <row r="711" spans="1:4" x14ac:dyDescent="0.3">
      <c r="A711" s="59">
        <f>A710+1</f>
        <v>44166</v>
      </c>
      <c r="B711">
        <f>B710</f>
        <v>75067</v>
      </c>
      <c r="C711">
        <f>C710</f>
        <v>83265</v>
      </c>
      <c r="D711" s="39">
        <f>D710</f>
        <v>8198</v>
      </c>
    </row>
    <row r="712" spans="1:4" x14ac:dyDescent="0.3">
      <c r="A712" s="59">
        <f>A711</f>
        <v>44166</v>
      </c>
      <c r="B712">
        <f>SUMIF(InputData!$C$2:$C$105,"&lt;="&amp;CalcThroughput!A712,InputData!$D$2:$D$105)-$G$3</f>
        <v>75067</v>
      </c>
      <c r="C712">
        <f>SUMIF(InputData!$B$2:$B$105,"&lt;="&amp;CalcThroughput!A712,InputData!$D$2:$D$105)-CalcThroughput!$G$3</f>
        <v>83959</v>
      </c>
      <c r="D712" s="39">
        <f>C712-B712</f>
        <v>8892</v>
      </c>
    </row>
    <row r="713" spans="1:4" x14ac:dyDescent="0.3">
      <c r="A713" s="59">
        <f>A712+1</f>
        <v>44167</v>
      </c>
      <c r="B713">
        <f>B712</f>
        <v>75067</v>
      </c>
      <c r="C713">
        <f>C712</f>
        <v>83959</v>
      </c>
      <c r="D713" s="39">
        <f>D712</f>
        <v>8892</v>
      </c>
    </row>
    <row r="714" spans="1:4" x14ac:dyDescent="0.3">
      <c r="A714" s="59">
        <f>A713</f>
        <v>44167</v>
      </c>
      <c r="B714">
        <f>SUMIF(InputData!$C$2:$C$105,"&lt;="&amp;CalcThroughput!A714,InputData!$D$2:$D$105)-$G$3</f>
        <v>76705</v>
      </c>
      <c r="C714">
        <f>SUMIF(InputData!$B$2:$B$105,"&lt;="&amp;CalcThroughput!A714,InputData!$D$2:$D$105)-CalcThroughput!$G$3</f>
        <v>83959</v>
      </c>
      <c r="D714" s="39">
        <f>C714-B714</f>
        <v>7254</v>
      </c>
    </row>
    <row r="715" spans="1:4" x14ac:dyDescent="0.3">
      <c r="A715" s="59">
        <f>A714+1</f>
        <v>44168</v>
      </c>
      <c r="B715">
        <f>B714</f>
        <v>76705</v>
      </c>
      <c r="C715">
        <f>C714</f>
        <v>83959</v>
      </c>
      <c r="D715" s="39">
        <f>D714</f>
        <v>7254</v>
      </c>
    </row>
    <row r="716" spans="1:4" x14ac:dyDescent="0.3">
      <c r="A716" s="59">
        <f>A715</f>
        <v>44168</v>
      </c>
      <c r="B716">
        <f>SUMIF(InputData!$C$2:$C$105,"&lt;="&amp;CalcThroughput!A716,InputData!$D$2:$D$105)-$G$3</f>
        <v>76705</v>
      </c>
      <c r="C716">
        <f>SUMIF(InputData!$B$2:$B$105,"&lt;="&amp;CalcThroughput!A716,InputData!$D$2:$D$105)-CalcThroughput!$G$3</f>
        <v>83959</v>
      </c>
      <c r="D716" s="39">
        <f>C716-B716</f>
        <v>7254</v>
      </c>
    </row>
    <row r="717" spans="1:4" x14ac:dyDescent="0.3">
      <c r="A717" s="59">
        <f>A716+1</f>
        <v>44169</v>
      </c>
      <c r="B717">
        <f>B716</f>
        <v>76705</v>
      </c>
      <c r="C717">
        <f>C716</f>
        <v>83959</v>
      </c>
      <c r="D717" s="39">
        <f>D716</f>
        <v>7254</v>
      </c>
    </row>
    <row r="718" spans="1:4" x14ac:dyDescent="0.3">
      <c r="A718" s="59">
        <f>A717</f>
        <v>44169</v>
      </c>
      <c r="B718">
        <f>SUMIF(InputData!$C$2:$C$105,"&lt;="&amp;CalcThroughput!A718,InputData!$D$2:$D$105)-$G$3</f>
        <v>76705</v>
      </c>
      <c r="C718">
        <f>SUMIF(InputData!$B$2:$B$105,"&lt;="&amp;CalcThroughput!A718,InputData!$D$2:$D$105)-CalcThroughput!$G$3</f>
        <v>83959</v>
      </c>
      <c r="D718" s="39">
        <f>C718-B718</f>
        <v>7254</v>
      </c>
    </row>
    <row r="719" spans="1:4" x14ac:dyDescent="0.3">
      <c r="A719" s="59">
        <f>A718+1</f>
        <v>44170</v>
      </c>
      <c r="B719">
        <f>B718</f>
        <v>76705</v>
      </c>
      <c r="C719">
        <f>C718</f>
        <v>83959</v>
      </c>
      <c r="D719" s="39">
        <f>D718</f>
        <v>7254</v>
      </c>
    </row>
    <row r="720" spans="1:4" x14ac:dyDescent="0.3">
      <c r="A720" s="59">
        <f>A719</f>
        <v>44170</v>
      </c>
      <c r="B720">
        <f>SUMIF(InputData!$C$2:$C$105,"&lt;="&amp;CalcThroughput!A720,InputData!$D$2:$D$105)-$G$3</f>
        <v>76705</v>
      </c>
      <c r="C720">
        <f>SUMIF(InputData!$B$2:$B$105,"&lt;="&amp;CalcThroughput!A720,InputData!$D$2:$D$105)-CalcThroughput!$G$3</f>
        <v>83959</v>
      </c>
      <c r="D720" s="39">
        <f>C720-B720</f>
        <v>7254</v>
      </c>
    </row>
    <row r="721" spans="1:4" x14ac:dyDescent="0.3">
      <c r="A721" s="59">
        <f>A720+1</f>
        <v>44171</v>
      </c>
      <c r="B721">
        <f>B720</f>
        <v>76705</v>
      </c>
      <c r="C721">
        <f>C720</f>
        <v>83959</v>
      </c>
      <c r="D721" s="39">
        <f>D720</f>
        <v>7254</v>
      </c>
    </row>
    <row r="722" spans="1:4" x14ac:dyDescent="0.3">
      <c r="A722" s="59">
        <f>A721</f>
        <v>44171</v>
      </c>
      <c r="B722">
        <f>SUMIF(InputData!$C$2:$C$105,"&lt;="&amp;CalcThroughput!A722,InputData!$D$2:$D$105)-$G$3</f>
        <v>76705</v>
      </c>
      <c r="C722">
        <f>SUMIF(InputData!$B$2:$B$105,"&lt;="&amp;CalcThroughput!A722,InputData!$D$2:$D$105)-CalcThroughput!$G$3</f>
        <v>83959</v>
      </c>
      <c r="D722" s="39">
        <f>C722-B722</f>
        <v>7254</v>
      </c>
    </row>
    <row r="723" spans="1:4" x14ac:dyDescent="0.3">
      <c r="A723" s="59">
        <f>A722+1</f>
        <v>44172</v>
      </c>
      <c r="B723">
        <f>B722</f>
        <v>76705</v>
      </c>
      <c r="C723">
        <f>C722</f>
        <v>83959</v>
      </c>
      <c r="D723" s="39">
        <f>D722</f>
        <v>7254</v>
      </c>
    </row>
    <row r="724" spans="1:4" x14ac:dyDescent="0.3">
      <c r="A724" s="59">
        <f>A723</f>
        <v>44172</v>
      </c>
      <c r="B724">
        <f>SUMIF(InputData!$C$2:$C$105,"&lt;="&amp;CalcThroughput!A724,InputData!$D$2:$D$105)-$G$3</f>
        <v>76705</v>
      </c>
      <c r="C724">
        <f>SUMIF(InputData!$B$2:$B$105,"&lt;="&amp;CalcThroughput!A724,InputData!$D$2:$D$105)-CalcThroughput!$G$3</f>
        <v>83959</v>
      </c>
      <c r="D724" s="39">
        <f>C724-B724</f>
        <v>7254</v>
      </c>
    </row>
    <row r="725" spans="1:4" x14ac:dyDescent="0.3">
      <c r="A725" s="59">
        <f>A724+1</f>
        <v>44173</v>
      </c>
      <c r="B725">
        <f>B724</f>
        <v>76705</v>
      </c>
      <c r="C725">
        <f>C724</f>
        <v>83959</v>
      </c>
      <c r="D725" s="39">
        <f>D724</f>
        <v>7254</v>
      </c>
    </row>
    <row r="726" spans="1:4" x14ac:dyDescent="0.3">
      <c r="A726" s="59">
        <f>A725</f>
        <v>44173</v>
      </c>
      <c r="B726">
        <f>SUMIF(InputData!$C$2:$C$105,"&lt;="&amp;CalcThroughput!A726,InputData!$D$2:$D$105)-$G$3</f>
        <v>76705</v>
      </c>
      <c r="C726">
        <f>SUMIF(InputData!$B$2:$B$105,"&lt;="&amp;CalcThroughput!A726,InputData!$D$2:$D$105)-CalcThroughput!$G$3</f>
        <v>83959</v>
      </c>
      <c r="D726" s="39">
        <f>C726-B726</f>
        <v>7254</v>
      </c>
    </row>
    <row r="727" spans="1:4" x14ac:dyDescent="0.3">
      <c r="A727" s="59">
        <f>A726+1</f>
        <v>44174</v>
      </c>
      <c r="B727">
        <f>B726</f>
        <v>76705</v>
      </c>
      <c r="C727">
        <f>C726</f>
        <v>83959</v>
      </c>
      <c r="D727" s="39">
        <f>D726</f>
        <v>7254</v>
      </c>
    </row>
    <row r="728" spans="1:4" x14ac:dyDescent="0.3">
      <c r="A728" s="59">
        <f>A727</f>
        <v>44174</v>
      </c>
      <c r="B728">
        <f>SUMIF(InputData!$C$2:$C$105,"&lt;="&amp;CalcThroughput!A728,InputData!$D$2:$D$105)-$G$3</f>
        <v>78708</v>
      </c>
      <c r="C728">
        <f>SUMIF(InputData!$B$2:$B$105,"&lt;="&amp;CalcThroughput!A728,InputData!$D$2:$D$105)-CalcThroughput!$G$3</f>
        <v>83959</v>
      </c>
      <c r="D728" s="39">
        <f>C728-B728</f>
        <v>5251</v>
      </c>
    </row>
    <row r="729" spans="1:4" x14ac:dyDescent="0.3">
      <c r="A729" s="59">
        <f>A728+1</f>
        <v>44175</v>
      </c>
      <c r="B729">
        <f>B728</f>
        <v>78708</v>
      </c>
      <c r="C729">
        <f>C728</f>
        <v>83959</v>
      </c>
      <c r="D729" s="39">
        <f>D728</f>
        <v>5251</v>
      </c>
    </row>
    <row r="730" spans="1:4" x14ac:dyDescent="0.3">
      <c r="A730" s="59">
        <f>A729</f>
        <v>44175</v>
      </c>
      <c r="B730">
        <f>SUMIF(InputData!$C$2:$C$105,"&lt;="&amp;CalcThroughput!A730,InputData!$D$2:$D$105)-$G$3</f>
        <v>78708</v>
      </c>
      <c r="C730">
        <f>SUMIF(InputData!$B$2:$B$105,"&lt;="&amp;CalcThroughput!A730,InputData!$D$2:$D$105)-CalcThroughput!$G$3</f>
        <v>83959</v>
      </c>
      <c r="D730" s="39">
        <f>C730-B730</f>
        <v>5251</v>
      </c>
    </row>
    <row r="731" spans="1:4" x14ac:dyDescent="0.3">
      <c r="A731" s="59">
        <f>A730+1</f>
        <v>44176</v>
      </c>
      <c r="B731">
        <f>B730</f>
        <v>78708</v>
      </c>
      <c r="C731">
        <f>C730</f>
        <v>83959</v>
      </c>
      <c r="D731" s="39">
        <f>D730</f>
        <v>5251</v>
      </c>
    </row>
    <row r="732" spans="1:4" x14ac:dyDescent="0.3">
      <c r="A732" s="59">
        <f>A731</f>
        <v>44176</v>
      </c>
      <c r="B732">
        <f>SUMIF(InputData!$C$2:$C$105,"&lt;="&amp;CalcThroughput!A732,InputData!$D$2:$D$105)-$G$3</f>
        <v>78708</v>
      </c>
      <c r="C732">
        <f>SUMIF(InputData!$B$2:$B$105,"&lt;="&amp;CalcThroughput!A732,InputData!$D$2:$D$105)-CalcThroughput!$G$3</f>
        <v>83959</v>
      </c>
      <c r="D732" s="39">
        <f>C732-B732</f>
        <v>5251</v>
      </c>
    </row>
    <row r="733" spans="1:4" x14ac:dyDescent="0.3">
      <c r="A733" s="59">
        <f>A732+1</f>
        <v>44177</v>
      </c>
      <c r="B733">
        <f>B732</f>
        <v>78708</v>
      </c>
      <c r="C733">
        <f>C732</f>
        <v>83959</v>
      </c>
      <c r="D733" s="39">
        <f>D732</f>
        <v>5251</v>
      </c>
    </row>
    <row r="734" spans="1:4" x14ac:dyDescent="0.3">
      <c r="A734" s="59">
        <f>A733</f>
        <v>44177</v>
      </c>
      <c r="B734">
        <f>SUMIF(InputData!$C$2:$C$105,"&lt;="&amp;CalcThroughput!A734,InputData!$D$2:$D$105)-$G$3</f>
        <v>78708</v>
      </c>
      <c r="C734">
        <f>SUMIF(InputData!$B$2:$B$105,"&lt;="&amp;CalcThroughput!A734,InputData!$D$2:$D$105)-CalcThroughput!$G$3</f>
        <v>83959</v>
      </c>
      <c r="D734" s="39">
        <f>C734-B734</f>
        <v>5251</v>
      </c>
    </row>
    <row r="735" spans="1:4" x14ac:dyDescent="0.3">
      <c r="A735" s="59">
        <f>A734+1</f>
        <v>44178</v>
      </c>
      <c r="B735">
        <f>B734</f>
        <v>78708</v>
      </c>
      <c r="C735">
        <f>C734</f>
        <v>83959</v>
      </c>
      <c r="D735" s="39">
        <f>D734</f>
        <v>5251</v>
      </c>
    </row>
    <row r="736" spans="1:4" x14ac:dyDescent="0.3">
      <c r="A736" s="59">
        <f>A735</f>
        <v>44178</v>
      </c>
      <c r="B736">
        <f>SUMIF(InputData!$C$2:$C$105,"&lt;="&amp;CalcThroughput!A736,InputData!$D$2:$D$105)-$G$3</f>
        <v>78708</v>
      </c>
      <c r="C736">
        <f>SUMIF(InputData!$B$2:$B$105,"&lt;="&amp;CalcThroughput!A736,InputData!$D$2:$D$105)-CalcThroughput!$G$3</f>
        <v>83959</v>
      </c>
      <c r="D736" s="39">
        <f>C736-B736</f>
        <v>5251</v>
      </c>
    </row>
    <row r="737" spans="1:4" x14ac:dyDescent="0.3">
      <c r="A737" s="59">
        <f>A736+1</f>
        <v>44179</v>
      </c>
      <c r="B737">
        <f>B736</f>
        <v>78708</v>
      </c>
      <c r="C737">
        <f>C736</f>
        <v>83959</v>
      </c>
      <c r="D737" s="39">
        <f>D736</f>
        <v>5251</v>
      </c>
    </row>
    <row r="738" spans="1:4" x14ac:dyDescent="0.3">
      <c r="A738" s="59">
        <f>A737</f>
        <v>44179</v>
      </c>
      <c r="B738">
        <f>SUMIF(InputData!$C$2:$C$105,"&lt;="&amp;CalcThroughput!A738,InputData!$D$2:$D$105)-$G$3</f>
        <v>78708</v>
      </c>
      <c r="C738">
        <f>SUMIF(InputData!$B$2:$B$105,"&lt;="&amp;CalcThroughput!A738,InputData!$D$2:$D$105)-CalcThroughput!$G$3</f>
        <v>83959</v>
      </c>
      <c r="D738" s="39">
        <f>C738-B738</f>
        <v>5251</v>
      </c>
    </row>
    <row r="739" spans="1:4" x14ac:dyDescent="0.3">
      <c r="A739" s="59">
        <f>A738+1</f>
        <v>44180</v>
      </c>
      <c r="B739">
        <f>B738</f>
        <v>78708</v>
      </c>
      <c r="C739">
        <f>C738</f>
        <v>83959</v>
      </c>
      <c r="D739" s="39">
        <f>D738</f>
        <v>5251</v>
      </c>
    </row>
    <row r="740" spans="1:4" x14ac:dyDescent="0.3">
      <c r="A740" s="59">
        <f>A739</f>
        <v>44180</v>
      </c>
      <c r="B740">
        <f>SUMIF(InputData!$C$2:$C$105,"&lt;="&amp;CalcThroughput!A740,InputData!$D$2:$D$105)-$G$3</f>
        <v>78708</v>
      </c>
      <c r="C740">
        <f>SUMIF(InputData!$B$2:$B$105,"&lt;="&amp;CalcThroughput!A740,InputData!$D$2:$D$105)-CalcThroughput!$G$3</f>
        <v>83959</v>
      </c>
      <c r="D740" s="39">
        <f>C740-B740</f>
        <v>5251</v>
      </c>
    </row>
    <row r="741" spans="1:4" x14ac:dyDescent="0.3">
      <c r="A741" s="59">
        <f>A740+1</f>
        <v>44181</v>
      </c>
      <c r="B741">
        <f>B740</f>
        <v>78708</v>
      </c>
      <c r="C741">
        <f>C740</f>
        <v>83959</v>
      </c>
      <c r="D741" s="39">
        <f>D740</f>
        <v>5251</v>
      </c>
    </row>
    <row r="742" spans="1:4" x14ac:dyDescent="0.3">
      <c r="A742" s="59">
        <f>A741</f>
        <v>44181</v>
      </c>
      <c r="B742">
        <f>SUMIF(InputData!$C$2:$C$105,"&lt;="&amp;CalcThroughput!A742,InputData!$D$2:$D$105)-$G$3</f>
        <v>80443</v>
      </c>
      <c r="C742">
        <f>SUMIF(InputData!$B$2:$B$105,"&lt;="&amp;CalcThroughput!A742,InputData!$D$2:$D$105)-CalcThroughput!$G$3</f>
        <v>83959</v>
      </c>
      <c r="D742" s="39">
        <f>C742-B742</f>
        <v>3516</v>
      </c>
    </row>
    <row r="743" spans="1:4" x14ac:dyDescent="0.3">
      <c r="A743" s="59">
        <f>A742+1</f>
        <v>44182</v>
      </c>
      <c r="B743">
        <f>B742</f>
        <v>80443</v>
      </c>
      <c r="C743">
        <f>C742</f>
        <v>83959</v>
      </c>
      <c r="D743" s="39">
        <f>D742</f>
        <v>3516</v>
      </c>
    </row>
    <row r="744" spans="1:4" x14ac:dyDescent="0.3">
      <c r="A744" s="59">
        <f>A743</f>
        <v>44182</v>
      </c>
      <c r="B744">
        <f>SUMIF(InputData!$C$2:$C$105,"&lt;="&amp;CalcThroughput!A744,InputData!$D$2:$D$105)-$G$3</f>
        <v>80443</v>
      </c>
      <c r="C744">
        <f>SUMIF(InputData!$B$2:$B$105,"&lt;="&amp;CalcThroughput!A744,InputData!$D$2:$D$105)-CalcThroughput!$G$3</f>
        <v>83959</v>
      </c>
      <c r="D744" s="39">
        <f>C744-B744</f>
        <v>3516</v>
      </c>
    </row>
    <row r="745" spans="1:4" x14ac:dyDescent="0.3">
      <c r="A745" s="59">
        <f>A744+1</f>
        <v>44183</v>
      </c>
      <c r="B745">
        <f>B744</f>
        <v>80443</v>
      </c>
      <c r="C745">
        <f>C744</f>
        <v>83959</v>
      </c>
      <c r="D745" s="39">
        <f>D744</f>
        <v>3516</v>
      </c>
    </row>
    <row r="746" spans="1:4" x14ac:dyDescent="0.3">
      <c r="A746" s="59">
        <f>A745</f>
        <v>44183</v>
      </c>
      <c r="B746">
        <f>SUMIF(InputData!$C$2:$C$105,"&lt;="&amp;CalcThroughput!A746,InputData!$D$2:$D$105)-$G$3</f>
        <v>80443</v>
      </c>
      <c r="C746">
        <f>SUMIF(InputData!$B$2:$B$105,"&lt;="&amp;CalcThroughput!A746,InputData!$D$2:$D$105)-CalcThroughput!$G$3</f>
        <v>83959</v>
      </c>
      <c r="D746" s="39">
        <f>C746-B746</f>
        <v>3516</v>
      </c>
    </row>
    <row r="747" spans="1:4" x14ac:dyDescent="0.3">
      <c r="A747" s="59">
        <f>A746+1</f>
        <v>44184</v>
      </c>
      <c r="B747">
        <f>B746</f>
        <v>80443</v>
      </c>
      <c r="C747">
        <f>C746</f>
        <v>83959</v>
      </c>
      <c r="D747" s="39">
        <f>D746</f>
        <v>3516</v>
      </c>
    </row>
    <row r="748" spans="1:4" x14ac:dyDescent="0.3">
      <c r="A748" s="59">
        <f>A747</f>
        <v>44184</v>
      </c>
      <c r="B748">
        <f>SUMIF(InputData!$C$2:$C$105,"&lt;="&amp;CalcThroughput!A748,InputData!$D$2:$D$105)-$G$3</f>
        <v>80443</v>
      </c>
      <c r="C748">
        <f>SUMIF(InputData!$B$2:$B$105,"&lt;="&amp;CalcThroughput!A748,InputData!$D$2:$D$105)-CalcThroughput!$G$3</f>
        <v>83959</v>
      </c>
      <c r="D748" s="39">
        <f>C748-B748</f>
        <v>3516</v>
      </c>
    </row>
    <row r="749" spans="1:4" x14ac:dyDescent="0.3">
      <c r="A749" s="59">
        <f>A748+1</f>
        <v>44185</v>
      </c>
      <c r="B749">
        <f>B748</f>
        <v>80443</v>
      </c>
      <c r="C749">
        <f>C748</f>
        <v>83959</v>
      </c>
      <c r="D749" s="39">
        <f>D748</f>
        <v>3516</v>
      </c>
    </row>
    <row r="750" spans="1:4" x14ac:dyDescent="0.3">
      <c r="A750" s="59">
        <f>A749</f>
        <v>44185</v>
      </c>
      <c r="B750">
        <f>SUMIF(InputData!$C$2:$C$105,"&lt;="&amp;CalcThroughput!A750,InputData!$D$2:$D$105)-$G$3</f>
        <v>80443</v>
      </c>
      <c r="C750">
        <f>SUMIF(InputData!$B$2:$B$105,"&lt;="&amp;CalcThroughput!A750,InputData!$D$2:$D$105)-CalcThroughput!$G$3</f>
        <v>83959</v>
      </c>
      <c r="D750" s="39">
        <f>C750-B750</f>
        <v>3516</v>
      </c>
    </row>
    <row r="751" spans="1:4" x14ac:dyDescent="0.3">
      <c r="A751" s="59">
        <f>A750+1</f>
        <v>44186</v>
      </c>
      <c r="B751">
        <f>B750</f>
        <v>80443</v>
      </c>
      <c r="C751">
        <f>C750</f>
        <v>83959</v>
      </c>
      <c r="D751" s="39">
        <f>D750</f>
        <v>3516</v>
      </c>
    </row>
    <row r="752" spans="1:4" x14ac:dyDescent="0.3">
      <c r="A752" s="59">
        <f>A751</f>
        <v>44186</v>
      </c>
      <c r="B752">
        <f>SUMIF(InputData!$C$2:$C$105,"&lt;="&amp;CalcThroughput!A752,InputData!$D$2:$D$105)-$G$3</f>
        <v>80443</v>
      </c>
      <c r="C752">
        <f>SUMIF(InputData!$B$2:$B$105,"&lt;="&amp;CalcThroughput!A752,InputData!$D$2:$D$105)-CalcThroughput!$G$3</f>
        <v>83959</v>
      </c>
      <c r="D752" s="39">
        <f>C752-B752</f>
        <v>3516</v>
      </c>
    </row>
    <row r="753" spans="1:4" x14ac:dyDescent="0.3">
      <c r="A753" s="59">
        <f>A752+1</f>
        <v>44187</v>
      </c>
      <c r="B753">
        <f>B752</f>
        <v>80443</v>
      </c>
      <c r="C753">
        <f>C752</f>
        <v>83959</v>
      </c>
      <c r="D753" s="39">
        <f>D752</f>
        <v>3516</v>
      </c>
    </row>
    <row r="754" spans="1:4" x14ac:dyDescent="0.3">
      <c r="A754" s="59">
        <f>A753</f>
        <v>44187</v>
      </c>
      <c r="B754">
        <f>SUMIF(InputData!$C$2:$C$105,"&lt;="&amp;CalcThroughput!A754,InputData!$D$2:$D$105)-$G$3</f>
        <v>80443</v>
      </c>
      <c r="C754">
        <f>SUMIF(InputData!$B$2:$B$105,"&lt;="&amp;CalcThroughput!A754,InputData!$D$2:$D$105)-CalcThroughput!$G$3</f>
        <v>83959</v>
      </c>
      <c r="D754" s="39">
        <f>C754-B754</f>
        <v>3516</v>
      </c>
    </row>
    <row r="755" spans="1:4" x14ac:dyDescent="0.3">
      <c r="A755" s="59">
        <f>A754+1</f>
        <v>44188</v>
      </c>
      <c r="B755">
        <f>B754</f>
        <v>80443</v>
      </c>
      <c r="C755">
        <f>C754</f>
        <v>83959</v>
      </c>
      <c r="D755" s="39">
        <f>D754</f>
        <v>3516</v>
      </c>
    </row>
    <row r="756" spans="1:4" x14ac:dyDescent="0.3">
      <c r="A756" s="59">
        <f>A755</f>
        <v>44188</v>
      </c>
      <c r="B756">
        <f>SUMIF(InputData!$C$2:$C$105,"&lt;="&amp;CalcThroughput!A756,InputData!$D$2:$D$105)-$G$3</f>
        <v>82231</v>
      </c>
      <c r="C756">
        <f>SUMIF(InputData!$B$2:$B$105,"&lt;="&amp;CalcThroughput!A756,InputData!$D$2:$D$105)-CalcThroughput!$G$3</f>
        <v>83959</v>
      </c>
      <c r="D756" s="39">
        <f>C756-B756</f>
        <v>1728</v>
      </c>
    </row>
    <row r="757" spans="1:4" x14ac:dyDescent="0.3">
      <c r="A757" s="59">
        <f>A756+1</f>
        <v>44189</v>
      </c>
      <c r="B757">
        <f>B756</f>
        <v>82231</v>
      </c>
      <c r="C757">
        <f>C756</f>
        <v>83959</v>
      </c>
      <c r="D757" s="39">
        <f>D756</f>
        <v>1728</v>
      </c>
    </row>
    <row r="758" spans="1:4" x14ac:dyDescent="0.3">
      <c r="A758" s="59">
        <f>A757</f>
        <v>44189</v>
      </c>
      <c r="B758">
        <f>SUMIF(InputData!$C$2:$C$105,"&lt;="&amp;CalcThroughput!A758,InputData!$D$2:$D$105)-$G$3</f>
        <v>82231</v>
      </c>
      <c r="C758">
        <f>SUMIF(InputData!$B$2:$B$105,"&lt;="&amp;CalcThroughput!A758,InputData!$D$2:$D$105)-CalcThroughput!$G$3</f>
        <v>83959</v>
      </c>
      <c r="D758" s="39">
        <f>C758-B758</f>
        <v>1728</v>
      </c>
    </row>
    <row r="759" spans="1:4" x14ac:dyDescent="0.3">
      <c r="A759" s="59">
        <f>A758+1</f>
        <v>44190</v>
      </c>
      <c r="B759">
        <f>B758</f>
        <v>82231</v>
      </c>
      <c r="C759">
        <f>C758</f>
        <v>83959</v>
      </c>
      <c r="D759" s="39">
        <f>D758</f>
        <v>1728</v>
      </c>
    </row>
    <row r="760" spans="1:4" x14ac:dyDescent="0.3">
      <c r="A760" s="59">
        <f>A759</f>
        <v>44190</v>
      </c>
      <c r="B760">
        <f>SUMIF(InputData!$C$2:$C$105,"&lt;="&amp;CalcThroughput!A760,InputData!$D$2:$D$105)-$G$3</f>
        <v>82231</v>
      </c>
      <c r="C760">
        <f>SUMIF(InputData!$B$2:$B$105,"&lt;="&amp;CalcThroughput!A760,InputData!$D$2:$D$105)-CalcThroughput!$G$3</f>
        <v>83959</v>
      </c>
      <c r="D760" s="39">
        <f>C760-B760</f>
        <v>1728</v>
      </c>
    </row>
    <row r="761" spans="1:4" x14ac:dyDescent="0.3">
      <c r="A761" s="59">
        <f>A760+1</f>
        <v>44191</v>
      </c>
      <c r="B761">
        <f>B760</f>
        <v>82231</v>
      </c>
      <c r="C761">
        <f>C760</f>
        <v>83959</v>
      </c>
      <c r="D761" s="39">
        <f>D760</f>
        <v>1728</v>
      </c>
    </row>
    <row r="762" spans="1:4" x14ac:dyDescent="0.3">
      <c r="A762" s="59">
        <f>A761</f>
        <v>44191</v>
      </c>
      <c r="B762">
        <f>SUMIF(InputData!$C$2:$C$105,"&lt;="&amp;CalcThroughput!A762,InputData!$D$2:$D$105)-$G$3</f>
        <v>82231</v>
      </c>
      <c r="C762">
        <f>SUMIF(InputData!$B$2:$B$105,"&lt;="&amp;CalcThroughput!A762,InputData!$D$2:$D$105)-CalcThroughput!$G$3</f>
        <v>83959</v>
      </c>
      <c r="D762" s="39">
        <f>C762-B762</f>
        <v>1728</v>
      </c>
    </row>
    <row r="763" spans="1:4" x14ac:dyDescent="0.3">
      <c r="A763" s="59">
        <f>A762+1</f>
        <v>44192</v>
      </c>
      <c r="B763">
        <f>B762</f>
        <v>82231</v>
      </c>
      <c r="C763">
        <f>C762</f>
        <v>83959</v>
      </c>
      <c r="D763" s="39">
        <f>D762</f>
        <v>1728</v>
      </c>
    </row>
    <row r="764" spans="1:4" x14ac:dyDescent="0.3">
      <c r="A764" s="59">
        <f>A763</f>
        <v>44192</v>
      </c>
      <c r="B764">
        <f>SUMIF(InputData!$C$2:$C$105,"&lt;="&amp;CalcThroughput!A764,InputData!$D$2:$D$105)-$G$3</f>
        <v>82231</v>
      </c>
      <c r="C764">
        <f>SUMIF(InputData!$B$2:$B$105,"&lt;="&amp;CalcThroughput!A764,InputData!$D$2:$D$105)-CalcThroughput!$G$3</f>
        <v>83959</v>
      </c>
      <c r="D764" s="39">
        <f>C764-B764</f>
        <v>1728</v>
      </c>
    </row>
    <row r="765" spans="1:4" x14ac:dyDescent="0.3">
      <c r="A765" s="59">
        <f>A764+1</f>
        <v>44193</v>
      </c>
      <c r="B765">
        <f>B764</f>
        <v>82231</v>
      </c>
      <c r="C765">
        <f>C764</f>
        <v>83959</v>
      </c>
      <c r="D765" s="39">
        <f>D764</f>
        <v>1728</v>
      </c>
    </row>
    <row r="766" spans="1:4" x14ac:dyDescent="0.3">
      <c r="A766" s="59">
        <f>A765</f>
        <v>44193</v>
      </c>
      <c r="B766">
        <f>SUMIF(InputData!$C$2:$C$105,"&lt;="&amp;CalcThroughput!A766,InputData!$D$2:$D$105)-$G$3</f>
        <v>82231</v>
      </c>
      <c r="C766">
        <f>SUMIF(InputData!$B$2:$B$105,"&lt;="&amp;CalcThroughput!A766,InputData!$D$2:$D$105)-CalcThroughput!$G$3</f>
        <v>83959</v>
      </c>
      <c r="D766" s="39">
        <f>C766-B766</f>
        <v>1728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B30" sqref="B30"/>
    </sheetView>
  </sheetViews>
  <sheetFormatPr defaultRowHeight="14.4" x14ac:dyDescent="0.3"/>
  <cols>
    <col min="2" max="2" width="9.33203125" bestFit="1" customWidth="1"/>
    <col min="4" max="4" width="13.88671875" customWidth="1"/>
    <col min="5" max="5" width="13.5546875" customWidth="1"/>
    <col min="6" max="6" width="12.44140625" customWidth="1"/>
    <col min="7" max="7" width="13.44140625" customWidth="1"/>
    <col min="8" max="8" width="29.5546875" customWidth="1"/>
    <col min="10" max="10" width="11" customWidth="1"/>
  </cols>
  <sheetData>
    <row r="1" spans="1:12" x14ac:dyDescent="0.3">
      <c r="A1" s="5" t="s">
        <v>28</v>
      </c>
      <c r="B1" s="5"/>
      <c r="D1" s="5" t="s">
        <v>30</v>
      </c>
      <c r="E1" s="5"/>
      <c r="F1" s="5"/>
      <c r="G1" s="5"/>
      <c r="H1" s="5"/>
      <c r="I1" s="5"/>
      <c r="J1" s="5"/>
      <c r="K1" s="5"/>
      <c r="L1" s="5"/>
    </row>
    <row r="2" spans="1:12" x14ac:dyDescent="0.3">
      <c r="A2" s="5" t="s">
        <v>19</v>
      </c>
      <c r="B2" s="2">
        <f>InputData!H2</f>
        <v>37</v>
      </c>
      <c r="D2" s="5" t="s">
        <v>31</v>
      </c>
      <c r="E2" s="5" t="s">
        <v>55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</row>
    <row r="3" spans="1:12" x14ac:dyDescent="0.3">
      <c r="A3" s="5" t="s">
        <v>20</v>
      </c>
      <c r="B3" s="2">
        <f>InputData!H3</f>
        <v>40</v>
      </c>
      <c r="D3" s="2">
        <v>9.9999999999999995E-8</v>
      </c>
      <c r="E3" s="3">
        <f>(1-(POWER(1-POWER($D$3:$D$15,$B$11),1/$B$11)))*100</f>
        <v>6.9256203458463395</v>
      </c>
      <c r="F3" s="3">
        <f>($E$3:$E$16/100)*$B$4*$B$2</f>
        <v>63.882614632121218</v>
      </c>
      <c r="G3" s="3">
        <f>$B$9*$E$3:$E$16/100</f>
        <v>2242.6668465085841</v>
      </c>
      <c r="H3" s="3">
        <f>$B$9*$B$10*$D$3:$D$15</f>
        <v>3.2382179999999997E-2</v>
      </c>
      <c r="I3" s="3">
        <f>$G$3:$G$15+$H$3:$H$15</f>
        <v>2242.6992286885838</v>
      </c>
      <c r="J3" s="4">
        <f>100*$I$3:$I$16/$B$9</f>
        <v>6.9257203458463383</v>
      </c>
      <c r="K3" s="3">
        <f>$I$3:$I$16/($E$3:$E$16*$B$4*$B$2/100)</f>
        <v>35.106566029013436</v>
      </c>
      <c r="L3" s="3">
        <f>I3/($E$3:$E$16*$B$4*$B$2/100)-$B$5/$B$4*$B$7^2</f>
        <v>32.383183357533291</v>
      </c>
    </row>
    <row r="4" spans="1:12" x14ac:dyDescent="0.3">
      <c r="A4" s="5" t="s">
        <v>21</v>
      </c>
      <c r="B4" s="2">
        <f>ROUND(C29*100/(B2*J24),2)</f>
        <v>24.93</v>
      </c>
      <c r="D4" s="2">
        <v>9.9999999999999995E-7</v>
      </c>
      <c r="E4" s="3">
        <f t="shared" ref="E4:E15" si="0">(1-(POWER(1-POWER($D$3:$D$15,$B$11),1/$B$11)))*100</f>
        <v>12.061659751314179</v>
      </c>
      <c r="F4" s="3">
        <f t="shared" ref="F4:F16" si="1">($E$3:$E$16/100)*$B$4*$B$2</f>
        <v>111.25795571209711</v>
      </c>
      <c r="G4" s="3">
        <f t="shared" ref="G4:G15" si="2">$B$9*$E$3:$E$16/100</f>
        <v>3905.82837165811</v>
      </c>
      <c r="H4" s="3">
        <f t="shared" ref="H4:H15" si="3">$B$9*$B$10*$D$3:$D$15</f>
        <v>0.32382179999999999</v>
      </c>
      <c r="I4" s="3">
        <f t="shared" ref="I4:I15" si="4">$G$3:$G$15+$H$3:$H$15</f>
        <v>3906.1521934581101</v>
      </c>
      <c r="J4" s="4">
        <f t="shared" ref="J4:J15" si="5">100*$I$3:$I$16/$B$9</f>
        <v>12.062659751314179</v>
      </c>
      <c r="K4" s="3">
        <f t="shared" ref="K4:K16" si="6">$I$3:$I$16/($E$3:$E$16*$B$4*$B$2/100)</f>
        <v>35.108969677333313</v>
      </c>
      <c r="L4" s="3">
        <f t="shared" ref="L4:L16" si="7">I4/($E$3:$E$16*$B$4*$B$2/100)-$B$5/$B$4*$B$7^2</f>
        <v>32.385587005853168</v>
      </c>
    </row>
    <row r="5" spans="1:12" x14ac:dyDescent="0.3">
      <c r="A5" s="5" t="s">
        <v>54</v>
      </c>
      <c r="B5" s="3">
        <f>ROUND(AVERAGE(InputData!D2:D105),2)</f>
        <v>807.3</v>
      </c>
      <c r="D5" s="2">
        <v>1.0000000000000001E-5</v>
      </c>
      <c r="E5" s="3">
        <f t="shared" si="0"/>
        <v>20.666417587914477</v>
      </c>
      <c r="F5" s="3">
        <f t="shared" si="1"/>
        <v>190.62910247268192</v>
      </c>
      <c r="G5" s="3">
        <f t="shared" si="2"/>
        <v>6692.2365428701241</v>
      </c>
      <c r="H5" s="3">
        <f t="shared" si="3"/>
        <v>3.2382180000000003</v>
      </c>
      <c r="I5" s="3">
        <f t="shared" si="4"/>
        <v>6695.4747608701246</v>
      </c>
      <c r="J5" s="4">
        <f t="shared" si="5"/>
        <v>20.676417587914479</v>
      </c>
      <c r="K5" s="3">
        <f t="shared" si="6"/>
        <v>35.123046135254292</v>
      </c>
      <c r="L5" s="3">
        <f t="shared" si="7"/>
        <v>32.399663463774147</v>
      </c>
    </row>
    <row r="6" spans="1:12" x14ac:dyDescent="0.3">
      <c r="A6" s="5" t="s">
        <v>22</v>
      </c>
      <c r="B6" s="3">
        <f>SQRT(SUM(CalcThroughput!K2:K105)/COUNT(CalcThroughput!J2:J53))</f>
        <v>231.06316818633758</v>
      </c>
      <c r="D6" s="2">
        <v>1E-4</v>
      </c>
      <c r="E6" s="3">
        <f t="shared" si="0"/>
        <v>34.389999999999986</v>
      </c>
      <c r="F6" s="3">
        <f t="shared" si="1"/>
        <v>317.21679899999987</v>
      </c>
      <c r="G6" s="3">
        <f t="shared" si="2"/>
        <v>11136.231701999995</v>
      </c>
      <c r="H6" s="3">
        <f t="shared" si="3"/>
        <v>32.382179999999998</v>
      </c>
      <c r="I6" s="3">
        <f t="shared" si="4"/>
        <v>11168.613881999996</v>
      </c>
      <c r="J6" s="4">
        <f t="shared" si="5"/>
        <v>34.489999999999988</v>
      </c>
      <c r="K6" s="3">
        <f t="shared" si="6"/>
        <v>35.208141300234232</v>
      </c>
      <c r="L6" s="3">
        <f t="shared" si="7"/>
        <v>32.484758628754086</v>
      </c>
    </row>
    <row r="7" spans="1:12" x14ac:dyDescent="0.3">
      <c r="A7" s="5" t="s">
        <v>23</v>
      </c>
      <c r="B7" s="3">
        <f>ROUND(B6/B5,2)</f>
        <v>0.28999999999999998</v>
      </c>
      <c r="D7" s="2">
        <v>1E-3</v>
      </c>
      <c r="E7" s="3">
        <f t="shared" si="0"/>
        <v>54.306875741308048</v>
      </c>
      <c r="F7" s="3">
        <f t="shared" si="1"/>
        <v>500.93205252539951</v>
      </c>
      <c r="G7" s="3">
        <f t="shared" si="2"/>
        <v>17585.750254926708</v>
      </c>
      <c r="H7" s="3">
        <f t="shared" si="3"/>
        <v>323.8218</v>
      </c>
      <c r="I7" s="3">
        <f t="shared" si="4"/>
        <v>17909.57205492671</v>
      </c>
      <c r="J7" s="4">
        <f t="shared" si="5"/>
        <v>55.306875741308055</v>
      </c>
      <c r="K7" s="3">
        <f t="shared" si="6"/>
        <v>35.75249769831531</v>
      </c>
      <c r="L7" s="3">
        <f t="shared" si="7"/>
        <v>33.029115026835164</v>
      </c>
    </row>
    <row r="8" spans="1:12" x14ac:dyDescent="0.3">
      <c r="A8" s="5" t="s">
        <v>24</v>
      </c>
      <c r="B8" s="2">
        <f>InputData!H11</f>
        <v>0</v>
      </c>
      <c r="D8" s="2">
        <v>0.01</v>
      </c>
      <c r="E8" s="3">
        <f t="shared" si="0"/>
        <v>78.140217047408697</v>
      </c>
      <c r="F8" s="3">
        <f t="shared" si="1"/>
        <v>720.77317606700262</v>
      </c>
      <c r="G8" s="3">
        <f t="shared" si="2"/>
        <v>25303.505736682568</v>
      </c>
      <c r="H8" s="3">
        <f t="shared" si="3"/>
        <v>3238.2179999999998</v>
      </c>
      <c r="I8" s="3">
        <f t="shared" si="4"/>
        <v>28541.723736682568</v>
      </c>
      <c r="J8" s="4">
        <f t="shared" si="5"/>
        <v>88.140217047408683</v>
      </c>
      <c r="K8" s="3">
        <f t="shared" si="6"/>
        <v>39.598759615922987</v>
      </c>
      <c r="L8" s="3">
        <f t="shared" si="7"/>
        <v>36.875376944442841</v>
      </c>
    </row>
    <row r="9" spans="1:12" x14ac:dyDescent="0.3">
      <c r="A9" s="5" t="s">
        <v>25</v>
      </c>
      <c r="B9" s="3">
        <f>ROUND(B2*(B5*(1+B7^2)+B8),2)</f>
        <v>32382.18</v>
      </c>
      <c r="D9" s="2">
        <v>0.02</v>
      </c>
      <c r="E9" s="3">
        <f t="shared" si="0"/>
        <v>84.844493568849998</v>
      </c>
      <c r="F9" s="3">
        <f t="shared" si="1"/>
        <v>782.6140931284292</v>
      </c>
      <c r="G9" s="3">
        <f t="shared" si="2"/>
        <v>27474.496627553432</v>
      </c>
      <c r="H9" s="3">
        <f t="shared" si="3"/>
        <v>6476.4359999999997</v>
      </c>
      <c r="I9" s="3">
        <f t="shared" si="4"/>
        <v>33950.932627553433</v>
      </c>
      <c r="J9" s="4">
        <f t="shared" si="5"/>
        <v>104.84449356885</v>
      </c>
      <c r="K9" s="3">
        <f t="shared" si="6"/>
        <v>43.381448054222538</v>
      </c>
      <c r="L9" s="3">
        <f t="shared" si="7"/>
        <v>40.658065382742393</v>
      </c>
    </row>
    <row r="10" spans="1:12" x14ac:dyDescent="0.3">
      <c r="A10" s="5" t="s">
        <v>26</v>
      </c>
      <c r="B10" s="2">
        <f>InputData!H6</f>
        <v>10</v>
      </c>
      <c r="D10" s="2">
        <v>0.04</v>
      </c>
      <c r="E10" s="3">
        <f t="shared" si="0"/>
        <v>90.662525839979807</v>
      </c>
      <c r="F10" s="3">
        <f t="shared" si="1"/>
        <v>836.28020460055768</v>
      </c>
      <c r="G10" s="3">
        <f t="shared" si="2"/>
        <v>29358.502310048774</v>
      </c>
      <c r="H10" s="3">
        <f t="shared" si="3"/>
        <v>12952.871999999999</v>
      </c>
      <c r="I10" s="3">
        <f t="shared" si="4"/>
        <v>42311.374310048777</v>
      </c>
      <c r="J10" s="4">
        <f t="shared" si="5"/>
        <v>130.66252583997982</v>
      </c>
      <c r="K10" s="3">
        <f t="shared" si="6"/>
        <v>50.594733771389997</v>
      </c>
      <c r="L10" s="3">
        <f t="shared" si="7"/>
        <v>47.871351099909852</v>
      </c>
    </row>
    <row r="11" spans="1:12" x14ac:dyDescent="0.3">
      <c r="A11" s="5" t="s">
        <v>27</v>
      </c>
      <c r="B11" s="2">
        <v>0.25</v>
      </c>
      <c r="D11" s="2">
        <v>6.5000000000000002E-2</v>
      </c>
      <c r="E11" s="3">
        <f t="shared" si="0"/>
        <v>93.992718160623625</v>
      </c>
      <c r="F11" s="3">
        <f t="shared" si="1"/>
        <v>866.99823158540835</v>
      </c>
      <c r="G11" s="3">
        <f t="shared" si="2"/>
        <v>30436.891181665833</v>
      </c>
      <c r="H11" s="3">
        <f t="shared" si="3"/>
        <v>21048.417000000001</v>
      </c>
      <c r="I11" s="3">
        <f t="shared" si="4"/>
        <v>51485.308181665838</v>
      </c>
      <c r="J11" s="4">
        <f t="shared" si="5"/>
        <v>158.99271816062364</v>
      </c>
      <c r="K11" s="3">
        <f t="shared" si="6"/>
        <v>59.383406223930685</v>
      </c>
      <c r="L11" s="3">
        <f t="shared" si="7"/>
        <v>56.660023552450539</v>
      </c>
    </row>
    <row r="12" spans="1:12" x14ac:dyDescent="0.3">
      <c r="D12" s="2">
        <v>0.1</v>
      </c>
      <c r="E12" s="3">
        <f t="shared" si="0"/>
        <v>96.331046867593784</v>
      </c>
      <c r="F12" s="3">
        <f t="shared" si="1"/>
        <v>888.56720941137189</v>
      </c>
      <c r="G12" s="3">
        <f t="shared" si="2"/>
        <v>31194.09299254858</v>
      </c>
      <c r="H12" s="3">
        <f t="shared" si="3"/>
        <v>32382.18</v>
      </c>
      <c r="I12" s="3">
        <f t="shared" si="4"/>
        <v>63576.272992548576</v>
      </c>
      <c r="J12" s="4">
        <f t="shared" si="5"/>
        <v>196.33104686759378</v>
      </c>
      <c r="K12" s="3">
        <f t="shared" si="6"/>
        <v>71.549200014554273</v>
      </c>
      <c r="L12" s="3">
        <f t="shared" si="7"/>
        <v>68.825817343074135</v>
      </c>
    </row>
    <row r="13" spans="1:12" x14ac:dyDescent="0.3">
      <c r="D13" s="2">
        <v>0.2</v>
      </c>
      <c r="E13" s="3">
        <f t="shared" si="0"/>
        <v>98.79586718829168</v>
      </c>
      <c r="F13" s="3">
        <f t="shared" si="1"/>
        <v>911.3029585315212</v>
      </c>
      <c r="G13" s="3">
        <f t="shared" si="2"/>
        <v>31992.255545473552</v>
      </c>
      <c r="H13" s="3">
        <f t="shared" si="3"/>
        <v>64764.36</v>
      </c>
      <c r="I13" s="3">
        <f t="shared" si="4"/>
        <v>96756.615545473556</v>
      </c>
      <c r="J13" s="4">
        <f t="shared" si="5"/>
        <v>298.79586718829171</v>
      </c>
      <c r="K13" s="3">
        <f t="shared" si="6"/>
        <v>106.17392892193361</v>
      </c>
      <c r="L13" s="3">
        <f t="shared" si="7"/>
        <v>103.45054625045347</v>
      </c>
    </row>
    <row r="14" spans="1:12" ht="28.8" x14ac:dyDescent="0.3">
      <c r="A14" s="6" t="s">
        <v>43</v>
      </c>
      <c r="B14" s="2">
        <f>CalcThroughput!G2-CalcThroughput!G1+1</f>
        <v>384</v>
      </c>
      <c r="D14" s="2">
        <v>0.5</v>
      </c>
      <c r="E14" s="3">
        <f t="shared" si="0"/>
        <v>99.935920390101515</v>
      </c>
      <c r="F14" s="3">
        <f t="shared" si="1"/>
        <v>921.8189232703354</v>
      </c>
      <c r="G14" s="3">
        <f t="shared" si="2"/>
        <v>32361.429625379373</v>
      </c>
      <c r="H14" s="3">
        <f t="shared" si="3"/>
        <v>161910.9</v>
      </c>
      <c r="I14" s="3">
        <f t="shared" si="4"/>
        <v>194272.32962537935</v>
      </c>
      <c r="J14" s="4">
        <f t="shared" si="5"/>
        <v>599.9359203901015</v>
      </c>
      <c r="K14" s="3">
        <f t="shared" si="6"/>
        <v>210.74890601742015</v>
      </c>
      <c r="L14" s="3">
        <f t="shared" si="7"/>
        <v>208.02552334594</v>
      </c>
    </row>
    <row r="15" spans="1:12" x14ac:dyDescent="0.3">
      <c r="D15" s="2">
        <v>0.7</v>
      </c>
      <c r="E15" s="3">
        <f t="shared" si="0"/>
        <v>99.994703671178613</v>
      </c>
      <c r="F15" s="3">
        <f t="shared" si="1"/>
        <v>922.36114613331858</v>
      </c>
      <c r="G15" s="3">
        <f t="shared" si="2"/>
        <v>32380.464933267667</v>
      </c>
      <c r="H15" s="3">
        <f t="shared" si="3"/>
        <v>226675.25999999998</v>
      </c>
      <c r="I15" s="3">
        <f t="shared" si="4"/>
        <v>259055.72493326766</v>
      </c>
      <c r="J15" s="4">
        <f t="shared" si="5"/>
        <v>799.99470367117851</v>
      </c>
      <c r="K15" s="3">
        <f t="shared" si="6"/>
        <v>280.86148903742264</v>
      </c>
      <c r="L15" s="3">
        <f t="shared" si="7"/>
        <v>278.13810636594252</v>
      </c>
    </row>
    <row r="16" spans="1:12" x14ac:dyDescent="0.3">
      <c r="E16" s="3">
        <f>E15</f>
        <v>99.994703671178613</v>
      </c>
      <c r="F16" s="3">
        <f t="shared" si="1"/>
        <v>922.36114613331858</v>
      </c>
      <c r="I16" s="3">
        <f>I15</f>
        <v>259055.72493326766</v>
      </c>
      <c r="K16" s="3">
        <f t="shared" si="6"/>
        <v>280.86148903742264</v>
      </c>
      <c r="L16" s="3">
        <f t="shared" si="7"/>
        <v>278.13810636594252</v>
      </c>
    </row>
    <row r="18" spans="1:10" x14ac:dyDescent="0.3">
      <c r="A18" s="7" t="s">
        <v>41</v>
      </c>
      <c r="B18" s="7"/>
      <c r="C18" s="7"/>
      <c r="E18" s="5" t="s">
        <v>58</v>
      </c>
      <c r="F18" s="5"/>
      <c r="G18" s="5"/>
      <c r="H18" s="5"/>
      <c r="I18" s="5"/>
      <c r="J18" s="5"/>
    </row>
    <row r="19" spans="1:10" x14ac:dyDescent="0.3">
      <c r="B19" s="5" t="s">
        <v>56</v>
      </c>
      <c r="C19" s="5" t="s">
        <v>60</v>
      </c>
      <c r="E19" s="5" t="s">
        <v>44</v>
      </c>
      <c r="F19" s="5"/>
      <c r="G19" s="5"/>
      <c r="H19" s="5"/>
      <c r="I19" s="5"/>
      <c r="J19" s="5"/>
    </row>
    <row r="20" spans="1:10" x14ac:dyDescent="0.3">
      <c r="B20" s="2">
        <v>0</v>
      </c>
      <c r="C20" s="2">
        <v>0</v>
      </c>
      <c r="E20" s="5" t="s">
        <v>31</v>
      </c>
      <c r="F20" s="5" t="s">
        <v>45</v>
      </c>
      <c r="G20" s="5" t="s">
        <v>46</v>
      </c>
      <c r="H20" s="5" t="s">
        <v>47</v>
      </c>
      <c r="I20" s="5"/>
      <c r="J20" s="5" t="s">
        <v>48</v>
      </c>
    </row>
    <row r="21" spans="1:10" x14ac:dyDescent="0.3">
      <c r="B21" s="3">
        <f>B9</f>
        <v>32382.18</v>
      </c>
      <c r="C21" s="2">
        <f>B4*B2</f>
        <v>922.41</v>
      </c>
      <c r="E21" s="2">
        <v>1.0000000000000001E-9</v>
      </c>
      <c r="F21" s="2">
        <f>(1-POWER(1-POWER(E21,0.25),4)+$B$10*E21-$J$21/100)</f>
        <v>-0.21469536334023215</v>
      </c>
      <c r="G21" s="2">
        <f t="shared" ref="G21:G30" si="8">$B$10+(POWER(1-POWER(E21,0.25),3)*POWER(E21,-0.75))</f>
        <v>5529087.4059214471</v>
      </c>
      <c r="H21" s="54">
        <f>E21-(F21/G21)</f>
        <v>3.9830162661256068E-8</v>
      </c>
      <c r="I21" s="2"/>
      <c r="J21" s="2">
        <f>ROUND(B28/B9*100,1)</f>
        <v>23.7</v>
      </c>
    </row>
    <row r="22" spans="1:10" x14ac:dyDescent="0.3">
      <c r="B22" s="3">
        <f>ROUNDUP(I16,0)</f>
        <v>259056</v>
      </c>
      <c r="C22" s="2">
        <f>C21</f>
        <v>922.41</v>
      </c>
      <c r="E22" s="55">
        <f t="shared" ref="E22:E30" si="9">H21</f>
        <v>3.9830162661256068E-8</v>
      </c>
      <c r="F22" s="2">
        <f t="shared" ref="F22:F30" si="10">(1-POWER(1-POWER(E22,0.25),4)+$B$10*E22-$J$21/100)</f>
        <v>-0.18167741351428329</v>
      </c>
      <c r="G22" s="2">
        <f t="shared" si="8"/>
        <v>339872.87444357731</v>
      </c>
      <c r="H22" s="8">
        <f t="shared" ref="H22:H29" si="11">E22-(F22/G22)</f>
        <v>5.7437536227954379E-7</v>
      </c>
      <c r="I22" s="2"/>
      <c r="J22" s="2"/>
    </row>
    <row r="23" spans="1:10" x14ac:dyDescent="0.3">
      <c r="A23" s="7" t="s">
        <v>18</v>
      </c>
      <c r="B23" s="7"/>
      <c r="C23" s="7"/>
      <c r="E23" s="8">
        <f t="shared" si="9"/>
        <v>5.7437536227954379E-7</v>
      </c>
      <c r="F23" s="2">
        <f t="shared" si="10"/>
        <v>-0.13134046913194813</v>
      </c>
      <c r="G23" s="2">
        <f t="shared" si="8"/>
        <v>44089.067892765408</v>
      </c>
      <c r="H23" s="8">
        <f t="shared" si="11"/>
        <v>3.5533557628495418E-6</v>
      </c>
      <c r="I23" s="2"/>
      <c r="J23" s="5" t="s">
        <v>55</v>
      </c>
    </row>
    <row r="24" spans="1:10" x14ac:dyDescent="0.3">
      <c r="B24" s="2">
        <v>0</v>
      </c>
      <c r="C24" s="2">
        <f>B3*B2</f>
        <v>1480</v>
      </c>
      <c r="E24" s="8">
        <f t="shared" si="9"/>
        <v>3.5533557628495418E-6</v>
      </c>
      <c r="F24" s="2">
        <f t="shared" si="10"/>
        <v>-7.428291327975714E-2</v>
      </c>
      <c r="G24" s="2">
        <f t="shared" si="8"/>
        <v>10705.20161575664</v>
      </c>
      <c r="H24" s="2">
        <f t="shared" si="11"/>
        <v>1.0492310856457729E-5</v>
      </c>
      <c r="I24" s="2"/>
      <c r="J24" s="9">
        <f>IF(J21&gt;(B10+1)*100,100,ROUND((1-POWER(1-POWER(H30,0.25),4))*100,1))</f>
        <v>23.7</v>
      </c>
    </row>
    <row r="25" spans="1:10" x14ac:dyDescent="0.3">
      <c r="B25" s="3">
        <f>B22</f>
        <v>259056</v>
      </c>
      <c r="C25" s="2">
        <f>C24</f>
        <v>1480</v>
      </c>
      <c r="E25" s="2">
        <f t="shared" si="9"/>
        <v>1.0492310856457729E-5</v>
      </c>
      <c r="F25" s="2">
        <f t="shared" si="10"/>
        <v>-2.794794701882708E-2</v>
      </c>
      <c r="G25" s="2">
        <f t="shared" si="8"/>
        <v>4559.8886811001912</v>
      </c>
      <c r="H25" s="2">
        <f t="shared" si="11"/>
        <v>1.6621396229674321E-5</v>
      </c>
      <c r="I25" s="2"/>
      <c r="J25" s="2"/>
    </row>
    <row r="26" spans="1:10" x14ac:dyDescent="0.3">
      <c r="A26" s="7" t="s">
        <v>42</v>
      </c>
      <c r="B26" s="7"/>
      <c r="C26" s="7"/>
      <c r="E26" s="2">
        <f t="shared" si="9"/>
        <v>1.6621396229674321E-5</v>
      </c>
      <c r="F26" s="2">
        <f t="shared" si="10"/>
        <v>-4.8672387241820714E-3</v>
      </c>
      <c r="G26" s="2">
        <f t="shared" si="8"/>
        <v>3161.6245557088318</v>
      </c>
      <c r="H26" s="2">
        <f t="shared" si="11"/>
        <v>1.8160870205290265E-5</v>
      </c>
      <c r="I26" s="2"/>
      <c r="J26" s="5" t="s">
        <v>49</v>
      </c>
    </row>
    <row r="27" spans="1:10" x14ac:dyDescent="0.3">
      <c r="B27" s="5" t="s">
        <v>56</v>
      </c>
      <c r="E27" s="2">
        <f t="shared" si="9"/>
        <v>1.8160870205290265E-5</v>
      </c>
      <c r="F27" s="2">
        <f t="shared" si="10"/>
        <v>-1.7069177772194299E-4</v>
      </c>
      <c r="G27" s="2">
        <f t="shared" si="8"/>
        <v>2945.5621074402879</v>
      </c>
      <c r="H27" s="2">
        <f t="shared" si="11"/>
        <v>1.8218819001308108E-5</v>
      </c>
      <c r="I27" s="2"/>
      <c r="J27" s="3">
        <f>(B9*J24/100+B9*B10*H30)/(J24*B4*B2/100)-B5/B4*B7^2</f>
        <v>32.409663525193686</v>
      </c>
    </row>
    <row r="28" spans="1:10" x14ac:dyDescent="0.3">
      <c r="B28" s="9">
        <f>ROUND(AVERAGE(CalcThroughput!D2:D768),2)</f>
        <v>7669.1</v>
      </c>
      <c r="C28" s="2">
        <v>0</v>
      </c>
      <c r="D28" s="5"/>
      <c r="E28" s="2">
        <f t="shared" si="9"/>
        <v>1.8218819001308108E-5</v>
      </c>
      <c r="F28" s="2">
        <f t="shared" si="10"/>
        <v>-2.1735518856980107E-7</v>
      </c>
      <c r="G28" s="2">
        <f t="shared" si="8"/>
        <v>2938.067581118245</v>
      </c>
      <c r="H28" s="2">
        <f t="shared" si="11"/>
        <v>1.8218892980269642E-5</v>
      </c>
      <c r="I28" s="2"/>
      <c r="J28" s="5" t="s">
        <v>50</v>
      </c>
    </row>
    <row r="29" spans="1:10" x14ac:dyDescent="0.3">
      <c r="B29" s="9">
        <f>B28</f>
        <v>7669.1</v>
      </c>
      <c r="C29" s="3">
        <f>(SUM(InputData!D2:D105))/B14</f>
        <v>218.64322916666666</v>
      </c>
      <c r="D29" s="5" t="s">
        <v>60</v>
      </c>
      <c r="E29" s="2">
        <f t="shared" si="9"/>
        <v>1.8218892980269642E-5</v>
      </c>
      <c r="F29" s="2">
        <f t="shared" si="10"/>
        <v>-3.5282887722587475E-13</v>
      </c>
      <c r="G29" s="2">
        <f t="shared" si="8"/>
        <v>2938.0580406056806</v>
      </c>
      <c r="H29" s="2">
        <f t="shared" si="11"/>
        <v>1.8218892980389731E-5</v>
      </c>
      <c r="I29" s="2"/>
      <c r="J29" s="2">
        <f>ROUND(C31-B5/B4*B7^2,0)</f>
        <v>26</v>
      </c>
    </row>
    <row r="30" spans="1:10" x14ac:dyDescent="0.3">
      <c r="B30" s="9">
        <f>B28</f>
        <v>7669.1</v>
      </c>
      <c r="C30" s="9">
        <f>B28/C29</f>
        <v>35.075863218952108</v>
      </c>
      <c r="D30" s="5" t="s">
        <v>59</v>
      </c>
      <c r="E30" s="2">
        <f t="shared" si="9"/>
        <v>1.8218892980389731E-5</v>
      </c>
      <c r="F30" s="2">
        <f t="shared" si="10"/>
        <v>-2.4980018054066022E-16</v>
      </c>
      <c r="G30" s="2">
        <f t="shared" si="8"/>
        <v>2938.0580405901937</v>
      </c>
      <c r="H30" s="2">
        <f>E30-(F30/G30)</f>
        <v>1.8218892980389815E-5</v>
      </c>
      <c r="I30" s="2"/>
      <c r="J30" s="2"/>
    </row>
    <row r="31" spans="1:10" x14ac:dyDescent="0.3">
      <c r="B31" s="9">
        <f>B28</f>
        <v>7669.1</v>
      </c>
      <c r="C31" s="3">
        <f>AVERAGE(InputData!E2:E53)</f>
        <v>29.153846153846153</v>
      </c>
      <c r="D31" s="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3.648485015094129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2.8375075107224874</v>
      </c>
    </row>
    <row r="5" spans="1:1" x14ac:dyDescent="0.3">
      <c r="A5" s="40">
        <v>5.623943038563513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3.4401220788555915</v>
      </c>
    </row>
    <row r="5" spans="1:1" x14ac:dyDescent="0.3">
      <c r="A5" s="40">
        <v>5.6349933642135612</v>
      </c>
    </row>
    <row r="6" spans="1:1" x14ac:dyDescent="0.3">
      <c r="A6" s="40">
        <v>2.1054098231240888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InputData</vt:lpstr>
      <vt:lpstr>Throughput</vt:lpstr>
      <vt:lpstr>Overview</vt:lpstr>
      <vt:lpstr>LOC</vt:lpstr>
      <vt:lpstr>CalcThroughput</vt:lpstr>
      <vt:lpstr>CalcLOC</vt:lpstr>
      <vt:lpstr>k-means_HID</vt:lpstr>
      <vt:lpstr>k-means_HID1</vt:lpstr>
      <vt:lpstr>k-means_HID2</vt:lpstr>
      <vt:lpstr>k-means_HID3</vt:lpstr>
      <vt:lpstr>k-means_HID4</vt:lpstr>
      <vt:lpstr>k-means_HID5</vt:lpstr>
      <vt:lpstr>k-means_HID6</vt:lpstr>
      <vt:lpstr>k-means_HID7</vt:lpstr>
      <vt:lpstr>k-means_HID8</vt:lpstr>
      <vt:lpstr>k-means_HID9</vt:lpstr>
      <vt:lpstr>calc distribution</vt:lpstr>
      <vt:lpstr>Sheet2</vt:lpstr>
      <vt:lpstr>CalcLOC!ALPHA</vt:lpstr>
      <vt:lpstr>CalcLOC!AnzAPL</vt:lpstr>
      <vt:lpstr>CalcLOC!BImin</vt:lpstr>
      <vt:lpstr>Brel</vt:lpstr>
      <vt:lpstr>CalcLOC!Lmax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2021-01-19T00:59:44Z</dcterms:modified>
</cp:coreProperties>
</file>