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UI/images/ExportToPDF.png" ContentType="image/.png"/>
  <Override PartName="/customUI/images/ScrolltoEnd.png" ContentType="image/.png"/>
  <Override PartName="/customUI/images/YearlyView.png" ContentType="image/.png"/>
  <Override PartName="/customUI/images/DailyView.png" ContentType="image/.png"/>
  <Override PartName="/customUI/images/SetupTimeline.png" ContentType="image/.png"/>
  <Override PartName="/customUI/images/AddTask64.png" ContentType="application/octet-stream"/>
  <Override PartName="/customUI/images/HalfYearlyView.png" ContentType="image/.png"/>
  <Override PartName="/customUI/images/AddSection64.png" ContentType="application/octet-stream"/>
  <Override PartName="/customUI/images/ExportToXLSX.png" ContentType="image/.png"/>
  <Override PartName="/customUI/images/QuarterlyView.png" ContentType="image/.png"/>
  <Override PartName="/customUI/images/MonthlyView.png" ContentType="image/.png"/>
  <Override PartName="/customUI/images/HourlyView.png" ContentType="image/.png"/>
  <Override PartName="/customUI/images/AddMilestone.png" ContentType="image/.png"/>
  <Override PartName="/customUI/images/WeeklyView.png" ContentType="image/.png"/>
  <Override PartName="/customUI/images/deleteTask64.png" ContentType="application/octet-stream"/>
  <Override PartName="/customUI/images/ScrolltoStart.png" ContentType="image/.png"/>
  <Override PartName="/customUI/images/ScrolltoToday.png" ContentType="image/.png"/>
  <Override PartName="/customUI/images/moreviews.png" ContentType="image/.png"/>
  <Override PartName="/customUI/images/EditTask64.png" ContentType="application/octet-stream"/>
  <Override PartName="/customUI/images/AddGanttChart64.png" ContentType="application/octet-stream"/>
</Types>
</file>

<file path=_rels/.rels><?xml version="1.0" encoding="UTF-8" standalone="yes"?>
<Relationships xmlns="http://schemas.openxmlformats.org/package/2006/relationships"><Relationship Id="R7f19f805bfb641b9" Type="http://schemas.microsoft.com/office/2006/relationships/ui/extensibility" Target="customUI/customUI.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xampp\htdocs\Certificado_Generador\docs\"/>
    </mc:Choice>
  </mc:AlternateContent>
  <bookViews>
    <workbookView xWindow="0" yWindow="0" windowWidth="10515" windowHeight="6705" tabRatio="859" firstSheet="4" activeTab="4"/>
  </bookViews>
  <sheets>
    <sheet name="Dashboard Data" sheetId="75" state="veryHidden" r:id="rId1"/>
    <sheet name="GanttDashboardTemplate" sheetId="3" state="veryHidden" r:id="rId2"/>
    <sheet name="GanttSettingsTemplate" sheetId="90" state="veryHidden" r:id="rId3"/>
    <sheet name="PivotSheet" sheetId="89" state="veryHidden" r:id="rId4"/>
    <sheet name="Certificados" sheetId="93" r:id="rId5"/>
    <sheet name="Help" sheetId="7" r:id="rId6"/>
    <sheet name="RS1" sheetId="91" state="veryHidden" r:id="rId7"/>
    <sheet name="GS1" sheetId="92" state="veryHidden" r:id="rId8"/>
  </sheets>
  <definedNames>
    <definedName name="_xlnm.Print_Area" localSheetId="1">GanttDashboardTemplate!$B$1:$G$44</definedName>
    <definedName name="BI">#REF!</definedName>
    <definedName name="H">#REF!</definedName>
    <definedName name="NativeTimeline_EED">#N/A</definedName>
    <definedName name="Slicer_Priority">#N/A</definedName>
    <definedName name="Slicer_Resource">#N/A</definedName>
    <definedName name="Slicer_Status">#N/A</definedName>
    <definedName name="_xlnm.Print_Titles" localSheetId="1">GanttDashboardTemplate!$2:$2</definedName>
    <definedName name="VGD">#REF!</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E2" i="75" l="1"/>
  <c r="BE3" i="75"/>
  <c r="BE4" i="75"/>
  <c r="BE5" i="75"/>
  <c r="BE6" i="75"/>
  <c r="BE7" i="75"/>
  <c r="BE8" i="75"/>
  <c r="BE9" i="75"/>
  <c r="BE10" i="75"/>
  <c r="BE11" i="75"/>
  <c r="BE12" i="75"/>
  <c r="BE13" i="75"/>
  <c r="BE14" i="75"/>
  <c r="BE15" i="75"/>
  <c r="BE16" i="75"/>
  <c r="BE17" i="75"/>
  <c r="BE18" i="75"/>
  <c r="BE19" i="75"/>
  <c r="BE20" i="75"/>
  <c r="BE21" i="75"/>
  <c r="BE22" i="75"/>
  <c r="BE23" i="75"/>
  <c r="BE24" i="75"/>
  <c r="BE25" i="75"/>
  <c r="BE26" i="75"/>
  <c r="BE27" i="75"/>
  <c r="BE28" i="75"/>
  <c r="BE29" i="75"/>
  <c r="BE30" i="75"/>
  <c r="BE31" i="75"/>
  <c r="BE32" i="75"/>
  <c r="BE33" i="75"/>
  <c r="BE34" i="75"/>
  <c r="BE35" i="75"/>
  <c r="BE36" i="75"/>
  <c r="BE37" i="75"/>
  <c r="BE38" i="75"/>
  <c r="BE39" i="75"/>
  <c r="BE40" i="75"/>
  <c r="BE41" i="75"/>
  <c r="BE42" i="75"/>
  <c r="BE43" i="75"/>
  <c r="BE44" i="75"/>
  <c r="BE45" i="75"/>
  <c r="BE46" i="75"/>
  <c r="BE47" i="75"/>
  <c r="BE48" i="75"/>
  <c r="BE49" i="75"/>
  <c r="BE50" i="75"/>
  <c r="BE51" i="75"/>
  <c r="BE52" i="75"/>
  <c r="BE53" i="75"/>
  <c r="BE54" i="75"/>
  <c r="BE55" i="75"/>
  <c r="BE56" i="75"/>
  <c r="BE57" i="75"/>
  <c r="BE58" i="75"/>
  <c r="BE59" i="75"/>
  <c r="BE60" i="75"/>
  <c r="BE61" i="75"/>
  <c r="BE62" i="75"/>
  <c r="BE63" i="75"/>
  <c r="BE64" i="75"/>
  <c r="BE65" i="75"/>
  <c r="BE66" i="75"/>
  <c r="BE67" i="75"/>
  <c r="BE68" i="75"/>
  <c r="BE69" i="75"/>
  <c r="BE70" i="75"/>
  <c r="BE71" i="75"/>
  <c r="BE72" i="75"/>
  <c r="BE73" i="75"/>
  <c r="BE74" i="75"/>
  <c r="BE75" i="75"/>
  <c r="BE76" i="75"/>
  <c r="BE77" i="75"/>
  <c r="BE78" i="75"/>
  <c r="BE79" i="75"/>
  <c r="BE80" i="75"/>
  <c r="BE81" i="75"/>
  <c r="BE82" i="75"/>
  <c r="BE83" i="75"/>
  <c r="BE84" i="75"/>
  <c r="BE85" i="75"/>
  <c r="BE86" i="75"/>
  <c r="BE87" i="75"/>
  <c r="BE88" i="75"/>
  <c r="BE89" i="75"/>
  <c r="BE90" i="75"/>
  <c r="BE91" i="75"/>
  <c r="BE92" i="75"/>
  <c r="BE93" i="75"/>
  <c r="BE94" i="75"/>
  <c r="BE95" i="75"/>
  <c r="BE96" i="75"/>
  <c r="BE97" i="75"/>
  <c r="BE98" i="75"/>
  <c r="BE99" i="75"/>
  <c r="BE100" i="75"/>
  <c r="BE101" i="75"/>
  <c r="BE102" i="75"/>
  <c r="BE103" i="75"/>
  <c r="BE104" i="75"/>
  <c r="BE105" i="75"/>
  <c r="BE106" i="75"/>
  <c r="BE107" i="75"/>
  <c r="BE108" i="75"/>
  <c r="BE109" i="75"/>
  <c r="BE110" i="75"/>
  <c r="BE111" i="75"/>
  <c r="BE112" i="75"/>
  <c r="BE113" i="75"/>
  <c r="BE114" i="75"/>
  <c r="BE115" i="75"/>
  <c r="BE116" i="75"/>
  <c r="BE117" i="75"/>
  <c r="BE118" i="75"/>
  <c r="BE119" i="75"/>
  <c r="BE120" i="75"/>
  <c r="BE121" i="75"/>
  <c r="BE122" i="75"/>
  <c r="BE123" i="75"/>
  <c r="BE124" i="75"/>
  <c r="BE125" i="75"/>
  <c r="BE126" i="75"/>
  <c r="BE127" i="75"/>
  <c r="BE128" i="75"/>
  <c r="BE129" i="75"/>
  <c r="BE130" i="75"/>
  <c r="BE131" i="75"/>
  <c r="BE132" i="75"/>
  <c r="BE133" i="75"/>
  <c r="BE134" i="75"/>
  <c r="E13" i="3" l="1"/>
  <c r="E12" i="3"/>
  <c r="E11" i="3"/>
  <c r="E10" i="3"/>
  <c r="E9" i="3"/>
  <c r="E7" i="3"/>
  <c r="E6" i="3"/>
  <c r="E5" i="3"/>
  <c r="AZ2" i="3"/>
  <c r="BA2" i="3" s="1"/>
  <c r="D18" i="3" s="1"/>
  <c r="AX2" i="3"/>
  <c r="AY2" i="3" s="1"/>
  <c r="AV2" i="3"/>
  <c r="E4" i="3" s="1"/>
  <c r="AT2" i="3"/>
  <c r="AS2" i="3"/>
</calcChain>
</file>

<file path=xl/sharedStrings.xml><?xml version="1.0" encoding="utf-8"?>
<sst xmlns="http://schemas.openxmlformats.org/spreadsheetml/2006/main" count="1703" uniqueCount="536">
  <si>
    <t>CLICK HERE FOR DOCUMENTATION</t>
  </si>
  <si>
    <t>QUICK GUIDE</t>
  </si>
  <si>
    <t xml:space="preserve"> </t>
  </si>
  <si>
    <t>Total Tasks</t>
  </si>
  <si>
    <t>BaselineBudget</t>
  </si>
  <si>
    <t>End Date</t>
  </si>
  <si>
    <t>EstimatedBudget</t>
  </si>
  <si>
    <t>Start Date</t>
  </si>
  <si>
    <t>$</t>
  </si>
  <si>
    <t>Lead</t>
  </si>
  <si>
    <t>Project Status</t>
  </si>
  <si>
    <t>PROJECT SUMMARY</t>
  </si>
  <si>
    <t>Notes</t>
  </si>
  <si>
    <t>ACS</t>
  </si>
  <si>
    <t>ECS</t>
  </si>
  <si>
    <t>BCS</t>
  </si>
  <si>
    <t>AD</t>
  </si>
  <si>
    <t>PercentageCompleted</t>
  </si>
  <si>
    <t>ED</t>
  </si>
  <si>
    <t>AED</t>
  </si>
  <si>
    <t>EED</t>
  </si>
  <si>
    <t>ASD</t>
  </si>
  <si>
    <t>ESD</t>
  </si>
  <si>
    <t>BD</t>
  </si>
  <si>
    <t>BED</t>
  </si>
  <si>
    <t>BSD</t>
  </si>
  <si>
    <t>Task</t>
  </si>
  <si>
    <t>WBS</t>
  </si>
  <si>
    <t>DDD DD\-MMM\-YY</t>
  </si>
  <si>
    <t>D</t>
  </si>
  <si>
    <t>BarTextIsUnderline</t>
  </si>
  <si>
    <t>BarTextIsItalic</t>
  </si>
  <si>
    <t>BarTextIsBold</t>
  </si>
  <si>
    <t>BarTextDataColumnName</t>
  </si>
  <si>
    <t>BarTextFontSize</t>
  </si>
  <si>
    <t>BarTextCharacters</t>
  </si>
  <si>
    <t>EnableBarText</t>
  </si>
  <si>
    <t>vidud</t>
  </si>
  <si>
    <t>chirun</t>
  </si>
  <si>
    <t>peru</t>
  </si>
  <si>
    <t>ShowDependencyConnector</t>
  </si>
  <si>
    <t>ShowTodayLines</t>
  </si>
  <si>
    <t>DateFormat</t>
  </si>
  <si>
    <t>ShowGrouping</t>
  </si>
  <si>
    <t>LiType</t>
  </si>
  <si>
    <t>EC</t>
  </si>
  <si>
    <t>LV</t>
  </si>
  <si>
    <t>WeekStartDay</t>
  </si>
  <si>
    <t>ShowLate</t>
  </si>
  <si>
    <t>ShowPlanned</t>
  </si>
  <si>
    <t>ShowInProgress</t>
  </si>
  <si>
    <t>ShowCompleted</t>
  </si>
  <si>
    <t>CurrentView</t>
  </si>
  <si>
    <t>CurrencySymbol</t>
  </si>
  <si>
    <t>TotalACS</t>
  </si>
  <si>
    <t>ActualCosts</t>
  </si>
  <si>
    <t>Completed</t>
  </si>
  <si>
    <t>In-Progress</t>
  </si>
  <si>
    <t>Planned</t>
  </si>
  <si>
    <t>Overdue</t>
  </si>
  <si>
    <t>liky</t>
  </si>
  <si>
    <t>duli</t>
  </si>
  <si>
    <t>WeekNumType</t>
  </si>
  <si>
    <t>ISO</t>
  </si>
  <si>
    <t>ShowBaselineBar</t>
  </si>
  <si>
    <t>ShowActualBar</t>
  </si>
  <si>
    <t>PercentageEntryMode</t>
  </si>
  <si>
    <t>PercentageCalculationType</t>
  </si>
  <si>
    <t>manual</t>
  </si>
  <si>
    <t>simple</t>
  </si>
  <si>
    <t>Click here for help to Enable Macros</t>
  </si>
  <si>
    <t>ShowOverdueBar</t>
  </si>
  <si>
    <t>FiSa</t>
  </si>
  <si>
    <t>asdflkjl</t>
  </si>
  <si>
    <t>;J=,F\)-'+%tyzivm":YHs</t>
  </si>
  <si>
    <t>Dark</t>
  </si>
  <si>
    <t>Classic</t>
  </si>
  <si>
    <t>Blue</t>
  </si>
  <si>
    <t>Excel</t>
  </si>
  <si>
    <t>Custom</t>
  </si>
  <si>
    <t>Enable Macros</t>
  </si>
  <si>
    <t>ThemeName</t>
  </si>
  <si>
    <t>SelectedTheme</t>
  </si>
  <si>
    <t>EBC</t>
  </si>
  <si>
    <t>EMC</t>
  </si>
  <si>
    <t>BBC</t>
  </si>
  <si>
    <t>ABC</t>
  </si>
  <si>
    <t>OBC</t>
  </si>
  <si>
    <t>TLC</t>
  </si>
  <si>
    <t>TBC</t>
  </si>
  <si>
    <t>PBC</t>
  </si>
  <si>
    <t>HBC</t>
  </si>
  <si>
    <t>HC</t>
  </si>
  <si>
    <t>WC</t>
  </si>
  <si>
    <t>CR1C</t>
  </si>
  <si>
    <t>CR2C</t>
  </si>
  <si>
    <t>CR3C</t>
  </si>
  <si>
    <t>TGB</t>
  </si>
  <si>
    <t>DLC</t>
  </si>
  <si>
    <t>HCOL</t>
  </si>
  <si>
    <t>DCOL</t>
  </si>
  <si>
    <t>WCOL</t>
  </si>
  <si>
    <t>MCOL</t>
  </si>
  <si>
    <t>QCOL</t>
  </si>
  <si>
    <t>HYCOL</t>
  </si>
  <si>
    <t>YCOL</t>
  </si>
  <si>
    <t>HWID</t>
  </si>
  <si>
    <t>DWID</t>
  </si>
  <si>
    <t>WWID</t>
  </si>
  <si>
    <t>MWID</t>
  </si>
  <si>
    <t>QWID</t>
  </si>
  <si>
    <t>YWID</t>
  </si>
  <si>
    <t>HYWID</t>
  </si>
  <si>
    <t>ds082</t>
  </si>
  <si>
    <t>CR12C</t>
  </si>
  <si>
    <t>RCCal</t>
  </si>
  <si>
    <t>GBC</t>
  </si>
  <si>
    <t>PTRC</t>
  </si>
  <si>
    <t>TSD</t>
  </si>
  <si>
    <t>TED</t>
  </si>
  <si>
    <t>ShowTimelineGrid</t>
  </si>
  <si>
    <t>HCPR</t>
  </si>
  <si>
    <t>WCPR</t>
  </si>
  <si>
    <t>9</t>
  </si>
  <si>
    <t>RefreshTimeline</t>
  </si>
  <si>
    <t>resourcesettings</t>
  </si>
  <si>
    <t>CalcAED</t>
  </si>
  <si>
    <t>CalcBED</t>
  </si>
  <si>
    <t>GCTYPE</t>
  </si>
  <si>
    <t>GRT</t>
  </si>
  <si>
    <t>TimelineVisible</t>
  </si>
  <si>
    <t>ShowEstBaseBar</t>
  </si>
  <si>
    <t>EBaseC</t>
  </si>
  <si>
    <t>Priority</t>
  </si>
  <si>
    <t>Status</t>
  </si>
  <si>
    <t>TPCH</t>
  </si>
  <si>
    <t>TPCN</t>
  </si>
  <si>
    <t>TPCL</t>
  </si>
  <si>
    <t>TSCC</t>
  </si>
  <si>
    <t>TSCI</t>
  </si>
  <si>
    <t>TSCP</t>
  </si>
  <si>
    <t>ProjectName</t>
  </si>
  <si>
    <t>SSN</t>
  </si>
  <si>
    <t>PTDS</t>
  </si>
  <si>
    <t>ShowPercBar</t>
  </si>
  <si>
    <t>ShowPercDataBar</t>
  </si>
  <si>
    <t>PDC</t>
  </si>
  <si>
    <t>PRC</t>
  </si>
  <si>
    <t>ceDate</t>
  </si>
  <si>
    <t>csDate</t>
  </si>
  <si>
    <t>ceYear</t>
  </si>
  <si>
    <t>csYear</t>
  </si>
  <si>
    <r>
      <rPr>
        <sz val="28"/>
        <color rgb="FFFF0000"/>
        <rFont val="Calibri"/>
        <family val="2"/>
        <scheme val="minor"/>
      </rPr>
      <t>Gantt Excel</t>
    </r>
    <r>
      <rPr>
        <sz val="28"/>
        <color theme="1"/>
        <rFont val="Calibri"/>
        <family val="2"/>
        <scheme val="minor"/>
      </rPr>
      <t xml:space="preserve"> - </t>
    </r>
    <r>
      <rPr>
        <sz val="28"/>
        <color theme="9" tint="-0.249977111117893"/>
        <rFont val="Calibri"/>
        <family val="2"/>
        <scheme val="minor"/>
      </rPr>
      <t>Project Management in Excel</t>
    </r>
  </si>
  <si>
    <t>Use the Gantt Menu tab in the Excel Ribbon to Create, View and Edit Gantt Charts</t>
  </si>
  <si>
    <t>SavedDate</t>
  </si>
  <si>
    <t>TIL</t>
  </si>
  <si>
    <t>SS</t>
  </si>
  <si>
    <t>LC</t>
  </si>
  <si>
    <t>T</t>
  </si>
  <si>
    <t>NORMAL</t>
  </si>
  <si>
    <t>u</t>
  </si>
  <si>
    <t>ProjectID</t>
  </si>
  <si>
    <t>dType</t>
  </si>
  <si>
    <t>Custom 1</t>
  </si>
  <si>
    <t>Custom 2</t>
  </si>
  <si>
    <t>Custom 3</t>
  </si>
  <si>
    <t>Custom 4</t>
  </si>
  <si>
    <t>Custom 5</t>
  </si>
  <si>
    <t>Custom 6</t>
  </si>
  <si>
    <t>Custom 7</t>
  </si>
  <si>
    <t>Custom 8</t>
  </si>
  <si>
    <t>Custom 9</t>
  </si>
  <si>
    <t>Custom 10</t>
  </si>
  <si>
    <t>Custom 11</t>
  </si>
  <si>
    <t>Custom 12</t>
  </si>
  <si>
    <t>Custom 13</t>
  </si>
  <si>
    <t>Custom 14</t>
  </si>
  <si>
    <t>Custom 15</t>
  </si>
  <si>
    <t>Custom 16</t>
  </si>
  <si>
    <t>Custom 17</t>
  </si>
  <si>
    <t>Custom 18</t>
  </si>
  <si>
    <t>Custom 19</t>
  </si>
  <si>
    <t>Custom 20</t>
  </si>
  <si>
    <t>Baseline Cost</t>
  </si>
  <si>
    <t>Actual Cost</t>
  </si>
  <si>
    <t>S</t>
  </si>
  <si>
    <t>Project Name - Click to Edit</t>
  </si>
  <si>
    <t>Project ID</t>
  </si>
  <si>
    <t>Project Worksheet</t>
  </si>
  <si>
    <t>Project Name</t>
  </si>
  <si>
    <t>Project Completion</t>
  </si>
  <si>
    <t>ESTIMATED</t>
  </si>
  <si>
    <t>BASELINE</t>
  </si>
  <si>
    <t>ACTUAL</t>
  </si>
  <si>
    <t>Currency</t>
  </si>
  <si>
    <t>Earliest Start Date</t>
  </si>
  <si>
    <t>Earliest End Date</t>
  </si>
  <si>
    <t>Completed Tasks</t>
  </si>
  <si>
    <t>In-Progress Tasks</t>
  </si>
  <si>
    <t>Planned Tasks</t>
  </si>
  <si>
    <t>Overdue Tasks</t>
  </si>
  <si>
    <t>Selected Project</t>
  </si>
  <si>
    <t>All Projects</t>
  </si>
  <si>
    <t>Project Plan</t>
  </si>
  <si>
    <t>Click to edit</t>
  </si>
  <si>
    <t>% Comp</t>
  </si>
  <si>
    <t>ProjectFilter</t>
  </si>
  <si>
    <t>Row Labels</t>
  </si>
  <si>
    <t>Count of tID</t>
  </si>
  <si>
    <t>Values</t>
  </si>
  <si>
    <t>(Multiple Items)</t>
  </si>
  <si>
    <t>Estimated Cost</t>
  </si>
  <si>
    <t>Remaining</t>
  </si>
  <si>
    <t>% Over Budget</t>
  </si>
  <si>
    <t>Work</t>
  </si>
  <si>
    <t>ESTIMATED BUDGET</t>
  </si>
  <si>
    <t>Resource</t>
  </si>
  <si>
    <t>TID</t>
  </si>
  <si>
    <t>Dependency</t>
  </si>
  <si>
    <t>Dependents</t>
  </si>
  <si>
    <t>StartConstrain</t>
  </si>
  <si>
    <t>EndConstrain</t>
  </si>
  <si>
    <t>TaskIcon</t>
  </si>
  <si>
    <t>ResourceCost</t>
  </si>
  <si>
    <t>Done</t>
  </si>
  <si>
    <t>GEType</t>
  </si>
  <si>
    <t>Est Budget</t>
  </si>
  <si>
    <t>Act Costs</t>
  </si>
  <si>
    <t>HideHolidays</t>
  </si>
  <si>
    <t>VerticalBorders</t>
  </si>
  <si>
    <t>WBSPredecessors</t>
  </si>
  <si>
    <t>WBSSuccessors</t>
  </si>
  <si>
    <t>Low</t>
  </si>
  <si>
    <t>Normal</t>
  </si>
  <si>
    <t>High</t>
  </si>
  <si>
    <t>M</t>
  </si>
  <si>
    <t>MP</t>
  </si>
  <si>
    <t>C</t>
  </si>
  <si>
    <t>SP</t>
  </si>
  <si>
    <t>45|46|</t>
  </si>
  <si>
    <t>(blank)</t>
  </si>
  <si>
    <t>TRUE</t>
  </si>
  <si>
    <t>18-Mar</t>
  </si>
  <si>
    <t>1-Apr</t>
  </si>
  <si>
    <t>LockWB</t>
  </si>
  <si>
    <t>HiliteHolidays</t>
  </si>
  <si>
    <t>HiliteWorkOffDays</t>
  </si>
  <si>
    <t>HiliteHolidaysPR</t>
  </si>
  <si>
    <t>HiliteWorkOffDaysPR</t>
  </si>
  <si>
    <t>HideWorkOffDays</t>
  </si>
  <si>
    <t>HideNonWorkingHours</t>
  </si>
  <si>
    <t>PRE PURCHASE STAGE</t>
  </si>
  <si>
    <t>Development Site identified (3 Apple Flat Rd, Alligator Creek)</t>
  </si>
  <si>
    <t>3 Apple Flat Rd, Alligator Creek_x000D_</t>
  </si>
  <si>
    <t>NEGOTIATING CONTRACTS &amp; PURCHASING</t>
  </si>
  <si>
    <t>PRIOR TO EXECUTION STAGE</t>
  </si>
  <si>
    <t>2.1.1</t>
  </si>
  <si>
    <t>Form 6 - Enlist Buyers Agent (Ben Waugh)</t>
  </si>
  <si>
    <t>Ben Waugh</t>
  </si>
  <si>
    <t>2.1.2</t>
  </si>
  <si>
    <t>Sign Contract</t>
  </si>
  <si>
    <t>2.1.3</t>
  </si>
  <si>
    <t>Select Solicitor</t>
  </si>
  <si>
    <t>Use QPLG, Yasmin Parker</t>
  </si>
  <si>
    <t>2.1.4</t>
  </si>
  <si>
    <t>Finalise Contract (both sides signed and accepted) agreed $593,000</t>
  </si>
  <si>
    <t>Agreed price $593K_x000D_Contract is now binding but subject to key conditions being met</t>
  </si>
  <si>
    <t>AFTER CONTRACT EXECUTED STAGE (Contract is subject to key conditions)</t>
  </si>
  <si>
    <t>37_FS_2|</t>
  </si>
  <si>
    <t>2.2.1</t>
  </si>
  <si>
    <t>Pay $5K Deposit (within 2D of contract date)</t>
  </si>
  <si>
    <t>Don't forget to pay your $5K deposit (within 2 days of contract date)</t>
  </si>
  <si>
    <t>37_FS_28|</t>
  </si>
  <si>
    <t>Engage Town Planner (straight after contract date)</t>
  </si>
  <si>
    <t>Before 28 days is up get your building and pest done. (just to make sure no structural building issues or live termites). Twin Cities Bldg and Pest (Phone No: 07 4723 2770) -</t>
  </si>
  <si>
    <t>Complete Building Pest Inspection (before 28D)</t>
  </si>
  <si>
    <t>Use Twin Cities Bldg and Pest Ph: 07 4723 2770._x000D_Make sure no structural building issues or live termites._x000D_</t>
  </si>
  <si>
    <t>Advise 'unconditional' to Solicitor</t>
  </si>
  <si>
    <t xml:space="preserve">This means all checks are done and MITR happy to proceed with the deal and the contract terms are now satisfied. </t>
  </si>
  <si>
    <t>Pay $20K balance (within 35D of contract date)</t>
  </si>
  <si>
    <t>Contract Unconditional within 35D (terms and condition satified)</t>
  </si>
  <si>
    <t>Pay Buyers Agent Commission</t>
  </si>
  <si>
    <t>Proceed with steps as recommended by Town Planner to DA into Council</t>
  </si>
  <si>
    <t>DEVELOPMENT</t>
  </si>
  <si>
    <t>Submit DA to Council and Approval Stage</t>
  </si>
  <si>
    <t>Survey</t>
  </si>
  <si>
    <t>Power Application</t>
  </si>
  <si>
    <t>Operational Work Stage (if time permits or do after settlement)</t>
  </si>
  <si>
    <t>Settle Property as per Contract Timing</t>
  </si>
  <si>
    <t>COMPLETION</t>
  </si>
  <si>
    <t>d</t>
  </si>
  <si>
    <t>7-Mar</t>
  </si>
  <si>
    <t>Type here or double click to edit in form</t>
  </si>
  <si>
    <t>CREATIVO</t>
  </si>
  <si>
    <t>IT</t>
  </si>
  <si>
    <t>MANAGER</t>
  </si>
  <si>
    <t>ESTRATEGIA</t>
  </si>
  <si>
    <t>DESIGN</t>
  </si>
  <si>
    <t>Selección zip codes y  ciudades  (Broadwar, Miami Dade, Cortéz, Fco Morazán)</t>
  </si>
  <si>
    <t>Selección  inicial de vecindarios en  HON</t>
  </si>
  <si>
    <t>Perfil preliminar de audicencias</t>
  </si>
  <si>
    <t>Encuestas preliminares HON 37 y EEUU 17</t>
  </si>
  <si>
    <t>Initiar field research -Equipo pequeño de calle para avanzada en ccios/rest en los zip codes del proyecto</t>
  </si>
  <si>
    <t xml:space="preserve">Recorrido inicial de campo en EEUU - </t>
  </si>
  <si>
    <t>Agenda de visitas programadas</t>
  </si>
  <si>
    <t>Producción materiales para entregar</t>
  </si>
  <si>
    <t>Entrega informe de visitas con outcome de encuestas</t>
  </si>
  <si>
    <t>Subir resultados y conclusiones en el DASH - arroja zips, insights de audiencia</t>
  </si>
  <si>
    <t>Agenda Paysend</t>
  </si>
  <si>
    <t>1.6.1</t>
  </si>
  <si>
    <t>Revisar flujo de pruebas y montar en el DASH resultados</t>
  </si>
  <si>
    <t>1.6.2</t>
  </si>
  <si>
    <t>Walktrough de la app</t>
  </si>
  <si>
    <t>1.6.3</t>
  </si>
  <si>
    <t>Definar fórmula de adquisición</t>
  </si>
  <si>
    <t>Creación</t>
  </si>
  <si>
    <t>1.7.1</t>
  </si>
  <si>
    <t>KV Proyecto</t>
  </si>
  <si>
    <t>1.7.2</t>
  </si>
  <si>
    <t>Graficas DASH</t>
  </si>
  <si>
    <t xml:space="preserve">Pre-gira y Bootcamp MC - acercamiento a comunidades   </t>
  </si>
  <si>
    <t>1.8.1</t>
  </si>
  <si>
    <t>Pre-gira /</t>
  </si>
  <si>
    <t>Diseño pregira</t>
  </si>
  <si>
    <t>1.8.2</t>
  </si>
  <si>
    <t>Coordinar rutas y contactos .- quién participa, qué se va a hacer</t>
  </si>
  <si>
    <t>62|</t>
  </si>
  <si>
    <t>Pre-gira day</t>
  </si>
  <si>
    <t>50_FS_0|</t>
  </si>
  <si>
    <t>Informe de pre-gira - información s/comunidad para diseño de estrategias crear piezas, canales</t>
  </si>
  <si>
    <t>Bootcamp</t>
  </si>
  <si>
    <t>1.9.1</t>
  </si>
  <si>
    <t>Diseño bootcamp</t>
  </si>
  <si>
    <t>1.9.1.1</t>
  </si>
  <si>
    <t>Produccion bootcamp - locacion - invitados especiales - actividades - agenda que MC quiera desarrollar</t>
  </si>
  <si>
    <t>Logística, personal necesario,  cómo convocar a la comunidad?</t>
  </si>
  <si>
    <t>Diseño de herramienta para recopilar información durante el bootcamp</t>
  </si>
  <si>
    <t>1.9.2</t>
  </si>
  <si>
    <t>Bootcamp day</t>
  </si>
  <si>
    <t>25|</t>
  </si>
  <si>
    <t>Análisis información obtenida y subida al DASH</t>
  </si>
  <si>
    <t>Definición estrategia métodos de adquisición - se plantean los escenarios que vamos aprobar - se define campaña digital-activaciones etc</t>
  </si>
  <si>
    <t>48_FS_0|</t>
  </si>
  <si>
    <t>8|27|20|11|10|22|</t>
  </si>
  <si>
    <t>1.10.1</t>
  </si>
  <si>
    <t>Modelos/escenarios  de adquisición a probar</t>
  </si>
  <si>
    <t>1.10.2</t>
  </si>
  <si>
    <t>Campaña Digital - canales - mensaje - target - audiencia</t>
  </si>
  <si>
    <t>Qué tipo de incentivos mortivan ? Validado por consumidores</t>
  </si>
  <si>
    <t>aprobación de MC</t>
  </si>
  <si>
    <t xml:space="preserve">PREPARATION </t>
  </si>
  <si>
    <t>25_FS_0|</t>
  </si>
  <si>
    <t>Diseño creativos de mensajes (emisores y receptores), piezas,</t>
  </si>
  <si>
    <t>Diseño plan de incentivos consumidores/agencias/receptores</t>
  </si>
  <si>
    <t>Producción de  digitales/piezas/uniformes/regalos</t>
  </si>
  <si>
    <t>Acceso a plataformas Paysend</t>
  </si>
  <si>
    <t>Comunicación al consumidor impresión/digital</t>
  </si>
  <si>
    <t>Preparación DASH internamente</t>
  </si>
  <si>
    <t>EJECUCIÓN</t>
  </si>
  <si>
    <t>Itinerario de visitas/activaciones</t>
  </si>
  <si>
    <t>12|</t>
  </si>
  <si>
    <t>Speach entrenamiento team y herramienta que van a utilizar</t>
  </si>
  <si>
    <t>Entrenamiento de embajadores</t>
  </si>
  <si>
    <t>Team en calle</t>
  </si>
  <si>
    <t>XXXXX</t>
  </si>
  <si>
    <t>xxx</t>
  </si>
  <si>
    <t>9_FS_0|</t>
  </si>
  <si>
    <t>59|</t>
  </si>
  <si>
    <t>60|</t>
  </si>
  <si>
    <t>59_FS_0|</t>
  </si>
  <si>
    <t>61|</t>
  </si>
  <si>
    <t>60_FS_0|</t>
  </si>
  <si>
    <t>34|</t>
  </si>
  <si>
    <t>Organization, CREATIVO</t>
  </si>
  <si>
    <t>41_FS_0|</t>
  </si>
  <si>
    <t>38_FF_0|</t>
  </si>
  <si>
    <t>1.6.4</t>
  </si>
  <si>
    <t>1.6.5</t>
  </si>
  <si>
    <t>1.6.6</t>
  </si>
  <si>
    <t>1.7.3</t>
  </si>
  <si>
    <t>1.9.3</t>
  </si>
  <si>
    <t>1.9.4</t>
  </si>
  <si>
    <t>1.10.1.1</t>
  </si>
  <si>
    <t>1.10.1.2</t>
  </si>
  <si>
    <t>1.10.1.3</t>
  </si>
  <si>
    <t>1.10.2.1</t>
  </si>
  <si>
    <t>1.11.1</t>
  </si>
  <si>
    <t>1.11.2</t>
  </si>
  <si>
    <t>1.11.3</t>
  </si>
  <si>
    <t>dgdgdg</t>
  </si>
  <si>
    <t>dgdg</t>
  </si>
  <si>
    <t xml:space="preserve">3 Apple Flat Rd, Alligator Creek_x000D_
</t>
  </si>
  <si>
    <t>35|</t>
  </si>
  <si>
    <t>34_FS_0|</t>
  </si>
  <si>
    <t>36|</t>
  </si>
  <si>
    <t>35_FS_0|</t>
  </si>
  <si>
    <t>37|</t>
  </si>
  <si>
    <t>36_FS_0|</t>
  </si>
  <si>
    <t>Agreed price $593K_x000D_
Contract is now binding but subject to key conditions being met</t>
  </si>
  <si>
    <t>2|</t>
  </si>
  <si>
    <t>4_SS_0|</t>
  </si>
  <si>
    <t>1|</t>
  </si>
  <si>
    <t>3_FS_0|</t>
  </si>
  <si>
    <t>2_FS_0|</t>
  </si>
  <si>
    <t>10|</t>
  </si>
  <si>
    <t>11|</t>
  </si>
  <si>
    <t>10_FF_0|</t>
  </si>
  <si>
    <t>11_SF_0|</t>
  </si>
  <si>
    <t>6|5|</t>
  </si>
  <si>
    <t>7_FS_2|</t>
  </si>
  <si>
    <t>7_FS_24|</t>
  </si>
  <si>
    <t>65|</t>
  </si>
  <si>
    <t>15_FS_0|</t>
  </si>
  <si>
    <t>63|</t>
  </si>
  <si>
    <t>64_SS_0|</t>
  </si>
  <si>
    <t>63_FS_0|</t>
  </si>
  <si>
    <t>64|</t>
  </si>
  <si>
    <t>InProgress</t>
  </si>
  <si>
    <t>Campaign</t>
  </si>
  <si>
    <t>Quick Start Guide</t>
  </si>
  <si>
    <t xml:space="preserve">For Windows Excel versions 2007 - 2021 + All versions of Microsoft 365 and MAC Excel Version 2016 - 2021  + All versions of Microsoft 365 </t>
  </si>
  <si>
    <t>cpc</t>
  </si>
  <si>
    <t>T42VP</t>
  </si>
  <si>
    <t>TR8%{/QM</t>
  </si>
  <si>
    <t>Cpc</t>
  </si>
  <si>
    <t>N4fL3sgyYf-Gm2xds9E-6dG7b72mevs</t>
  </si>
  <si>
    <t>Cost</t>
  </si>
  <si>
    <t>Use Org Holidays</t>
  </si>
  <si>
    <t>Department</t>
  </si>
  <si>
    <t>Workhours Start</t>
  </si>
  <si>
    <t>Workhours End</t>
  </si>
  <si>
    <t>WorkdaySun</t>
  </si>
  <si>
    <t>WorkdayMon</t>
  </si>
  <si>
    <t>WorkdayTue</t>
  </si>
  <si>
    <t>WorkdayWed</t>
  </si>
  <si>
    <t>WorkdayThu</t>
  </si>
  <si>
    <t>WorkdayFri</t>
  </si>
  <si>
    <t>WorkdaySat</t>
  </si>
  <si>
    <t>Holidays</t>
  </si>
  <si>
    <t>Organization</t>
  </si>
  <si>
    <t>DO NOT MODIFY THIS SHEET OR INSERT COLUMNS</t>
  </si>
  <si>
    <t>System</t>
  </si>
  <si>
    <t>Resource Cost</t>
  </si>
  <si>
    <t>Baseline Start</t>
  </si>
  <si>
    <t>Baseline End</t>
  </si>
  <si>
    <t>Baseline Duration</t>
  </si>
  <si>
    <t>Start</t>
  </si>
  <si>
    <t>Finish</t>
  </si>
  <si>
    <t>Duration</t>
  </si>
  <si>
    <t>WBS Predecessors</t>
  </si>
  <si>
    <t>WBS Successors</t>
  </si>
  <si>
    <t>% Complete</t>
  </si>
  <si>
    <t>Actual Start</t>
  </si>
  <si>
    <t>Actual End</t>
  </si>
  <si>
    <t>Actual Duration</t>
  </si>
  <si>
    <t>Est. Cost</t>
  </si>
  <si>
    <t>TColor</t>
  </si>
  <si>
    <t>Bar Color</t>
  </si>
  <si>
    <t>TPColor</t>
  </si>
  <si>
    <t>% Color</t>
  </si>
  <si>
    <t>BLColor</t>
  </si>
  <si>
    <t>Baseline Color</t>
  </si>
  <si>
    <t>ACColor</t>
  </si>
  <si>
    <t>Actual Color</t>
  </si>
  <si>
    <t>ShapeInfoE</t>
  </si>
  <si>
    <t>ShapeInfoB</t>
  </si>
  <si>
    <t>ShapeInfoA</t>
  </si>
  <si>
    <t>TimelineStart</t>
  </si>
  <si>
    <t>TimelineEnd</t>
  </si>
  <si>
    <t>LLC</t>
  </si>
  <si>
    <t>1|GS1|RS1</t>
  </si>
  <si>
    <t>RS1</t>
  </si>
  <si>
    <t>Type here to add a new task</t>
  </si>
  <si>
    <t>Milenka Cuzi Cruz</t>
  </si>
  <si>
    <t>3123685277407492856894864013771059744140</t>
  </si>
  <si>
    <t>l</t>
  </si>
  <si>
    <t>W44</t>
  </si>
  <si>
    <t>m</t>
  </si>
  <si>
    <t>j</t>
  </si>
  <si>
    <t>v</t>
  </si>
  <si>
    <t>s</t>
  </si>
  <si>
    <t>W45</t>
  </si>
  <si>
    <t>W46</t>
  </si>
  <si>
    <t>W47</t>
  </si>
  <si>
    <t>W48</t>
  </si>
  <si>
    <t>1</t>
  </si>
  <si>
    <t>2</t>
  </si>
  <si>
    <t>generador de certificados</t>
  </si>
  <si>
    <t xml:space="preserve">Project Lead: </t>
  </si>
  <si>
    <r>
      <t>Project Budget</t>
    </r>
    <r>
      <rPr>
        <sz val="10"/>
        <color rgb="FF808080"/>
        <rFont val="Calibri"/>
        <family val="2"/>
        <scheme val="minor"/>
      </rPr>
      <t xml:space="preserve">: Estimated: $0,00 | Baseline: $0,00 | </t>
    </r>
    <r>
      <rPr>
        <b/>
        <sz val="10"/>
        <color rgb="FF808080"/>
        <rFont val="Calibri"/>
        <family val="2"/>
        <scheme val="minor"/>
      </rPr>
      <t>Task Costs</t>
    </r>
    <r>
      <rPr>
        <sz val="10"/>
        <color rgb="FF808080"/>
        <rFont val="Calibri"/>
        <family val="2"/>
        <scheme val="minor"/>
      </rPr>
      <t>: Estimated: $0,00 | Baseline: $0,00 | Actual: $0,00</t>
    </r>
  </si>
  <si>
    <t>Panel de usuario</t>
  </si>
  <si>
    <t>Panel de Administrador</t>
  </si>
  <si>
    <t>3</t>
  </si>
  <si>
    <t>Acceso Usuario</t>
  </si>
  <si>
    <t>4</t>
  </si>
  <si>
    <t>Home</t>
  </si>
  <si>
    <t>Panel de administrador</t>
  </si>
  <si>
    <t>5</t>
  </si>
  <si>
    <t>Mis Cursos</t>
  </si>
  <si>
    <t>6</t>
  </si>
  <si>
    <t>Ver Certificado</t>
  </si>
  <si>
    <t>7</t>
  </si>
  <si>
    <t>Perfil</t>
  </si>
  <si>
    <t>S_TE_1</t>
  </si>
  <si>
    <t>8</t>
  </si>
  <si>
    <t>Acceso a Administrador</t>
  </si>
  <si>
    <t>Mantenimiento de Cursos</t>
  </si>
  <si>
    <t>10</t>
  </si>
  <si>
    <t>Mantenimiento de Categorias</t>
  </si>
  <si>
    <t>11</t>
  </si>
  <si>
    <t>mantenimientos de Instructivos</t>
  </si>
  <si>
    <t>12</t>
  </si>
  <si>
    <t>Mantenimientos de Usuarios</t>
  </si>
  <si>
    <t>13</t>
  </si>
  <si>
    <t>Detalle de Certificado</t>
  </si>
  <si>
    <t>14</t>
  </si>
  <si>
    <t>3 FS 0|</t>
  </si>
  <si>
    <t>15</t>
  </si>
  <si>
    <t>Dimplomas_Certificados_v1</t>
  </si>
  <si>
    <t>LOW</t>
  </si>
  <si>
    <t>HIGH</t>
  </si>
  <si>
    <t>S_TE|15|1585|87,1|1622|99</t>
  </si>
  <si>
    <t>S_TE|1|1624|105,1|1934|117</t>
  </si>
  <si>
    <t>S_TE|4|1585|123,1|1661|135</t>
  </si>
  <si>
    <t>S_TE|3|1585|141,1|1622|153</t>
  </si>
  <si>
    <t>S_TE|5|1585|159,1|1817|171</t>
  </si>
  <si>
    <t>S_TE|6|1585|177,1|1661|189</t>
  </si>
  <si>
    <t>S_TE|7|1585|195,1|1700|207</t>
  </si>
  <si>
    <t>S_TE|2|1624|213,1|1661|225</t>
  </si>
  <si>
    <t>S_TE|8|1585|231,1|1622|243</t>
  </si>
  <si>
    <t>S_TE|9|1585|249,1|1895|261</t>
  </si>
  <si>
    <t>S_TE|10|1585|267,1|1856|279</t>
  </si>
  <si>
    <t>S_TE|11|1585|285,1|1934|297</t>
  </si>
  <si>
    <t>S_TE|12|1585|303,1|1817|315</t>
  </si>
  <si>
    <t>S_TE|13|1585|321,1|1661|333</t>
  </si>
  <si>
    <t>S_TE|14|1585|339,1|1622|351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</si>
</sst>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ddd\ dd\-mmm\-yy"/>
    <numFmt numFmtId="166" formatCode="[$$-409]#,##0.00"/>
  </numFmts>
  <fonts count="46" x14ac:knownFonts="1">
    <font>
      <sz val="11"/>
      <color theme="1"/>
      <name val="Calibri"/>
      <family val="2"/>
      <scheme val="minor"/>
    </font>
    <font>
      <b/>
      <sz val="15"/>
      <color theme="3"/>
      <name val="Calibri"/>
      <family val="2"/>
      <scheme val="minor"/>
    </font>
    <font>
      <u/>
      <sz val="11"/>
      <color theme="10"/>
      <name val="Calibri"/>
      <family val="2"/>
      <scheme val="minor"/>
    </font>
    <font>
      <u/>
      <sz val="10"/>
      <color theme="10"/>
      <name val="Calibri"/>
      <family val="2"/>
      <scheme val="minor"/>
    </font>
    <font>
      <b/>
      <sz val="24"/>
      <color rgb="FF00B0F0"/>
      <name val="Calibri"/>
      <family val="2"/>
      <scheme val="minor"/>
    </font>
    <font>
      <sz val="8"/>
      <color theme="0"/>
      <name val="Calibri"/>
      <family val="2"/>
      <scheme val="minor"/>
    </font>
    <font>
      <sz val="10"/>
      <color theme="0"/>
      <name val="Calibri"/>
      <family val="2"/>
      <scheme val="minor"/>
    </font>
    <font>
      <sz val="10"/>
      <color theme="1"/>
      <name val="Calibri"/>
      <family val="2"/>
      <scheme val="minor"/>
    </font>
    <font>
      <sz val="10"/>
      <color rgb="FFFF0000"/>
      <name val="Calibri"/>
      <family val="2"/>
      <scheme val="minor"/>
    </font>
    <font>
      <sz val="10"/>
      <name val="Calibri"/>
      <family val="2"/>
      <scheme val="minor"/>
    </font>
    <font>
      <b/>
      <sz val="7"/>
      <color rgb="FF00B0F0"/>
      <name val="Calibri"/>
      <family val="2"/>
      <scheme val="minor"/>
    </font>
    <font>
      <b/>
      <sz val="10"/>
      <color theme="1"/>
      <name val="Calibri"/>
      <family val="2"/>
      <scheme val="minor"/>
    </font>
    <font>
      <b/>
      <sz val="11"/>
      <color rgb="FF00B0F0"/>
      <name val="Calibri"/>
      <family val="2"/>
      <scheme val="minor"/>
    </font>
    <font>
      <u/>
      <sz val="11"/>
      <color theme="11"/>
      <name val="Calibri"/>
      <family val="2"/>
      <scheme val="minor"/>
    </font>
    <font>
      <i/>
      <sz val="11"/>
      <color theme="1"/>
      <name val="Calibri"/>
      <family val="2"/>
      <scheme val="minor"/>
    </font>
    <font>
      <b/>
      <sz val="10"/>
      <color theme="4" tint="-0.499984740745262"/>
      <name val="Calibri"/>
      <family val="2"/>
      <scheme val="minor"/>
    </font>
    <font>
      <b/>
      <sz val="14"/>
      <color rgb="FFFF0000"/>
      <name val="Calibri"/>
      <family val="2"/>
      <scheme val="minor"/>
    </font>
    <font>
      <sz val="9"/>
      <color theme="1"/>
      <name val="Calibri"/>
      <family val="2"/>
      <scheme val="minor"/>
    </font>
    <font>
      <sz val="11"/>
      <color rgb="FFFF0000"/>
      <name val="Calibri"/>
      <family val="2"/>
      <scheme val="minor"/>
    </font>
    <font>
      <sz val="26"/>
      <color rgb="FF00B0F0"/>
      <name val="Calibri"/>
      <family val="2"/>
      <scheme val="minor"/>
    </font>
    <font>
      <sz val="28"/>
      <color theme="1"/>
      <name val="Calibri"/>
      <family val="2"/>
      <scheme val="minor"/>
    </font>
    <font>
      <sz val="28"/>
      <color rgb="FFFF0000"/>
      <name val="Calibri"/>
      <family val="2"/>
      <scheme val="minor"/>
    </font>
    <font>
      <sz val="28"/>
      <color theme="9" tint="-0.249977111117893"/>
      <name val="Calibri"/>
      <family val="2"/>
      <scheme val="minor"/>
    </font>
    <font>
      <sz val="8"/>
      <name val="Calibri"/>
      <family val="2"/>
      <scheme val="minor"/>
    </font>
    <font>
      <b/>
      <sz val="12"/>
      <color rgb="FF00B0F0"/>
      <name val="Calibri"/>
      <family val="2"/>
      <scheme val="minor"/>
    </font>
    <font>
      <sz val="11"/>
      <color theme="1"/>
      <name val="Calibri"/>
      <family val="2"/>
      <scheme val="minor"/>
    </font>
    <font>
      <sz val="11"/>
      <color theme="8"/>
      <name val="Calibri"/>
      <family val="2"/>
      <scheme val="minor"/>
    </font>
    <font>
      <sz val="11"/>
      <color theme="0"/>
      <name val="Calibri"/>
      <family val="2"/>
      <scheme val="minor"/>
    </font>
    <font>
      <sz val="9"/>
      <color theme="1"/>
      <name val="Verdana"/>
      <family val="2"/>
    </font>
    <font>
      <sz val="10"/>
      <name val="Arial"/>
      <family val="2"/>
    </font>
    <font>
      <sz val="11"/>
      <color rgb="FF000000"/>
      <name val="Calibri"/>
      <family val="2"/>
    </font>
    <font>
      <sz val="11"/>
      <color rgb="FF000000"/>
      <name val="Calibri"/>
      <family val="2"/>
      <scheme val="minor"/>
    </font>
    <font>
      <sz val="10"/>
      <color rgb="FF000000"/>
      <name val="Calibri"/>
      <family val="2"/>
      <scheme val="minor"/>
    </font>
    <font>
      <b/>
      <sz val="9"/>
      <color rgb="FF000000"/>
      <name val="Calibri"/>
      <family val="2"/>
      <scheme val="minor"/>
    </font>
    <font>
      <b/>
      <sz val="12"/>
      <color rgb="FFFFFFFF"/>
      <name val="Calibri"/>
      <family val="2"/>
      <scheme val="minor"/>
    </font>
    <font>
      <sz val="10"/>
      <color rgb="FF808080"/>
      <name val="Calibri"/>
      <family val="2"/>
      <scheme val="minor"/>
    </font>
    <font>
      <b/>
      <sz val="10"/>
      <color rgb="FF808080"/>
      <name val="Calibri"/>
      <family val="2"/>
      <scheme val="minor"/>
    </font>
    <font>
      <b/>
      <sz val="10"/>
      <color rgb="FFFFFFFF"/>
      <name val="Calibri"/>
      <family val="2"/>
      <scheme val="minor"/>
    </font>
    <font>
      <sz val="8"/>
      <color rgb="FF000000"/>
      <name val="Calibri"/>
      <family val="2"/>
      <scheme val="minor"/>
    </font>
    <font>
      <i/>
      <sz val="10"/>
      <color rgb="FF000000"/>
      <name val="Calibri"/>
      <family val="2"/>
      <scheme val="minor"/>
    </font>
    <font>
      <b/>
      <sz val="16"/>
      <color rgb="FFFFFFFF"/>
      <name val="Calibri"/>
      <family val="2"/>
      <scheme val="minor"/>
    </font>
    <font>
      <sz val="11"/>
      <color rgb="FF009ED6"/>
      <name val="Calibri"/>
      <family val="2"/>
      <scheme val="minor"/>
    </font>
    <font>
      <sz val="10"/>
      <color rgb="FFA8E7FE"/>
      <name val="Wingdings 3"/>
      <family val="1"/>
      <charset val="2"/>
    </font>
    <font>
      <sz val="8"/>
      <color rgb="FF000000"/>
      <name val="Arial"/>
      <family val="2"/>
    </font>
    <font>
      <sz val="10"/>
      <color rgb="FF009ED6"/>
      <name val="Calibri"/>
      <family val="2"/>
      <scheme val="minor"/>
    </font>
    <font>
      <sz val="10"/>
      <color rgb="FFD3D3D3"/>
      <name val="Wingdings 3"/>
      <family val="1"/>
      <charset val="2"/>
    </font>
  </fonts>
  <fills count="53">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D0F789"/>
        <bgColor indexed="64"/>
      </patternFill>
    </fill>
    <fill>
      <patternFill patternType="solid">
        <fgColor rgb="FFA6F020"/>
        <bgColor indexed="64"/>
      </patternFill>
    </fill>
    <fill>
      <patternFill patternType="solid">
        <fgColor theme="2" tint="-0.249977111117893"/>
        <bgColor indexed="64"/>
      </patternFill>
    </fill>
    <fill>
      <patternFill patternType="solid">
        <fgColor rgb="FFFFE699"/>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CCFFFF"/>
        <bgColor indexed="64"/>
      </patternFill>
    </fill>
    <fill>
      <patternFill patternType="solid">
        <fgColor theme="7"/>
        <bgColor indexed="64"/>
      </patternFill>
    </fill>
    <fill>
      <patternFill patternType="solid">
        <fgColor theme="9"/>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499984740745262"/>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E5FBBD"/>
        <bgColor indexed="64"/>
      </patternFill>
    </fill>
    <fill>
      <patternFill patternType="solid">
        <fgColor rgb="FF6DD9FF"/>
        <bgColor indexed="64"/>
      </patternFill>
    </fill>
    <fill>
      <patternFill patternType="solid">
        <fgColor rgb="FFA8E7FE"/>
        <bgColor indexed="64"/>
      </patternFill>
    </fill>
    <fill>
      <patternFill patternType="solid">
        <fgColor rgb="FFFFFFFF"/>
        <bgColor indexed="64"/>
      </patternFill>
    </fill>
    <fill>
      <patternFill patternType="solid">
        <fgColor rgb="FF000000"/>
        <bgColor indexed="64"/>
      </patternFill>
    </fill>
    <fill>
      <patternFill patternType="solid">
        <fgColor rgb="FF262626"/>
        <bgColor indexed="64"/>
      </patternFill>
    </fill>
    <fill>
      <patternFill patternType="solid">
        <fgColor rgb="FFCCECFF"/>
        <bgColor indexed="64"/>
      </patternFill>
    </fill>
    <fill>
      <patternFill patternType="solid">
        <fgColor rgb="FFC1EFFF"/>
        <bgColor indexed="64"/>
      </patternFill>
    </fill>
    <fill>
      <patternFill patternType="solid">
        <fgColor rgb="FFF0F9FE"/>
        <bgColor indexed="64"/>
      </patternFill>
    </fill>
    <fill>
      <patternFill patternType="solid">
        <fgColor rgb="FFF0FFDD"/>
        <bgColor indexed="64"/>
      </patternFill>
    </fill>
    <fill>
      <patternFill patternType="solid">
        <fgColor rgb="FFDCF9A9"/>
        <bgColor indexed="64"/>
      </patternFill>
    </fill>
    <fill>
      <patternFill patternType="solid">
        <fgColor rgb="FF33CCFF"/>
        <bgColor indexed="64"/>
      </patternFill>
    </fill>
    <fill>
      <patternFill patternType="solid">
        <fgColor rgb="FF3399FF"/>
        <bgColor indexed="64"/>
      </patternFill>
    </fill>
    <fill>
      <patternFill patternType="solid">
        <fgColor rgb="FFFFCC00"/>
        <bgColor indexed="64"/>
      </patternFill>
    </fill>
    <fill>
      <patternFill patternType="solid">
        <fgColor rgb="FFFFCC66"/>
        <bgColor indexed="64"/>
      </patternFill>
    </fill>
    <fill>
      <patternFill patternType="solid">
        <fgColor rgb="FFEAEAEA"/>
        <bgColor indexed="64"/>
      </patternFill>
    </fill>
    <fill>
      <patternFill patternType="solid">
        <fgColor rgb="FF99CCFF"/>
        <bgColor indexed="64"/>
      </patternFill>
    </fill>
    <fill>
      <patternFill patternType="solid">
        <fgColor rgb="FFFF9900"/>
        <bgColor indexed="64"/>
      </patternFill>
    </fill>
    <fill>
      <patternFill patternType="solid">
        <fgColor rgb="FF00CC00"/>
        <bgColor indexed="64"/>
      </patternFill>
    </fill>
    <fill>
      <patternFill patternType="solid">
        <fgColor rgb="FF00DA00"/>
        <bgColor indexed="64"/>
      </patternFill>
    </fill>
    <fill>
      <patternFill patternType="solid">
        <fgColor rgb="FF4472C4"/>
        <bgColor indexed="64"/>
      </patternFill>
    </fill>
    <fill>
      <patternFill patternType="solid">
        <fgColor rgb="FFA7E8FF"/>
        <bgColor indexed="64"/>
      </patternFill>
    </fill>
    <fill>
      <patternFill patternType="solid">
        <fgColor theme="8"/>
        <bgColor indexed="64"/>
      </patternFill>
    </fill>
    <fill>
      <patternFill patternType="solid">
        <fgColor rgb="FF92D050"/>
        <bgColor indexed="64"/>
      </patternFill>
    </fill>
    <fill>
      <patternFill patternType="solid">
        <fgColor rgb="FF009ED6"/>
        <bgColor indexed="64"/>
      </patternFill>
    </fill>
  </fills>
  <borders count="13">
    <border>
      <left/>
      <right/>
      <top/>
      <bottom/>
      <diagonal/>
    </border>
    <border>
      <left/>
      <right/>
      <top/>
      <bottom style="thick">
        <color theme="4"/>
      </bottom>
      <diagonal/>
    </border>
    <border>
      <left/>
      <right/>
      <top style="thick">
        <color theme="4"/>
      </top>
      <bottom/>
      <diagonal/>
    </border>
    <border>
      <left style="thin">
        <color rgb="FF00B0F0"/>
      </left>
      <right style="thin">
        <color rgb="FF00B0F0"/>
      </right>
      <top style="thin">
        <color rgb="FF00B0F0"/>
      </top>
      <bottom style="thin">
        <color rgb="FF00B0F0"/>
      </bottom>
      <diagonal/>
    </border>
    <border>
      <left/>
      <right/>
      <top style="thin">
        <color rgb="FF00B0F0"/>
      </top>
      <bottom style="thin">
        <color rgb="FF00B0F0"/>
      </bottom>
      <diagonal/>
    </border>
    <border>
      <left/>
      <right/>
      <top/>
      <bottom style="thin">
        <color rgb="FFCCFFFF"/>
      </bottom>
      <diagonal/>
    </border>
    <border>
      <left/>
      <right/>
      <top style="thin">
        <color rgb="FFCCFFFF"/>
      </top>
      <bottom style="thin">
        <color rgb="FFCCFFFF"/>
      </bottom>
      <diagonal/>
    </border>
    <border>
      <left/>
      <right/>
      <top style="thin">
        <color rgb="FFCCFFFF"/>
      </top>
      <bottom/>
      <diagonal/>
    </border>
    <border>
      <left style="thin">
        <color rgb="FFCCFFFF"/>
      </left>
      <right/>
      <top/>
      <bottom/>
      <diagonal/>
    </border>
    <border>
      <left/>
      <right style="thin">
        <color rgb="FFCCFFFF"/>
      </right>
      <top/>
      <bottom style="thin">
        <color rgb="FFCCFFFF"/>
      </bottom>
      <diagonal/>
    </border>
    <border>
      <left style="thin">
        <color rgb="FFCCFFFF"/>
      </left>
      <right style="thin">
        <color rgb="FFCCFFFF"/>
      </right>
      <top/>
      <bottom style="thin">
        <color rgb="FFCCFFFF"/>
      </bottom>
      <diagonal/>
    </border>
    <border>
      <left/>
      <right style="thin">
        <color rgb="FFCCFFFF"/>
      </right>
      <top style="thin">
        <color rgb="FFCCFFFF"/>
      </top>
      <bottom style="thin">
        <color rgb="FFCCFFFF"/>
      </bottom>
      <diagonal/>
    </border>
    <border>
      <left style="thin">
        <color rgb="FFCCFFFF"/>
      </left>
      <right style="thin">
        <color rgb="FFCCFFFF"/>
      </right>
      <top style="thin">
        <color rgb="FFCCFFFF"/>
      </top>
      <bottom style="thin">
        <color rgb="FFCCFFFF"/>
      </bottom>
      <diagonal/>
    </border>
  </borders>
  <cellStyleXfs count="203">
    <xf numFmtId="0" fontId="0" fillId="0" borderId="0"/>
    <xf numFmtId="0" fontId="1" fillId="0" borderId="1" applyNumberFormat="0" applyFill="0" applyAlignment="0" applyProtection="0"/>
    <xf numFmtId="0" fontId="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9" fontId="25" fillId="0" borderId="0" applyFont="0" applyFill="0" applyBorder="0" applyAlignment="0" applyProtection="0"/>
    <xf numFmtId="0" fontId="29" fillId="0" borderId="0"/>
    <xf numFmtId="0" fontId="2" fillId="0" borderId="0" applyNumberFormat="0" applyFill="0" applyBorder="0" applyAlignment="0" applyProtection="0"/>
  </cellStyleXfs>
  <cellXfs count="223">
    <xf numFmtId="0" fontId="0" fillId="0" borderId="0" xfId="0"/>
    <xf numFmtId="0" fontId="0" fillId="4" borderId="0" xfId="0" applyFill="1"/>
    <xf numFmtId="0" fontId="0" fillId="0" borderId="0" xfId="0" applyProtection="1">
      <protection locked="0"/>
    </xf>
    <xf numFmtId="3" fontId="8" fillId="0" borderId="0" xfId="0" applyNumberFormat="1" applyFont="1"/>
    <xf numFmtId="3" fontId="7" fillId="0" borderId="0" xfId="0" applyNumberFormat="1" applyFont="1"/>
    <xf numFmtId="15" fontId="7" fillId="0" borderId="0" xfId="0" applyNumberFormat="1" applyFont="1"/>
    <xf numFmtId="0" fontId="7" fillId="0" borderId="0" xfId="0" applyFont="1" applyAlignment="1">
      <alignment horizontal="right"/>
    </xf>
    <xf numFmtId="0" fontId="0" fillId="4" borderId="0" xfId="0" applyFill="1" applyProtection="1">
      <protection locked="0"/>
    </xf>
    <xf numFmtId="0" fontId="12" fillId="0" borderId="0" xfId="0" applyFont="1" applyAlignment="1">
      <alignment horizontal="left" vertical="center"/>
    </xf>
    <xf numFmtId="0" fontId="0" fillId="2" borderId="0" xfId="0" applyFill="1"/>
    <xf numFmtId="0" fontId="6" fillId="4" borderId="0" xfId="0" applyFont="1" applyFill="1"/>
    <xf numFmtId="0" fontId="5" fillId="4" borderId="0" xfId="0" applyFont="1" applyFill="1"/>
    <xf numFmtId="49" fontId="0" fillId="0" borderId="0" xfId="0" applyNumberFormat="1"/>
    <xf numFmtId="0" fontId="4" fillId="4" borderId="0" xfId="0" applyFont="1" applyFill="1" applyAlignment="1">
      <alignment horizontal="left" vertical="center" indent="5"/>
    </xf>
    <xf numFmtId="0" fontId="3" fillId="4" borderId="0" xfId="0" applyFont="1" applyFill="1" applyProtection="1">
      <protection locked="0"/>
    </xf>
    <xf numFmtId="0" fontId="15" fillId="4" borderId="0" xfId="0" applyFont="1" applyFill="1" applyAlignment="1">
      <alignment horizontal="left" vertical="center"/>
    </xf>
    <xf numFmtId="0" fontId="4" fillId="2" borderId="0" xfId="0" applyFont="1" applyFill="1" applyAlignment="1">
      <alignment horizontal="left" vertical="center" indent="5"/>
    </xf>
    <xf numFmtId="0" fontId="3" fillId="2" borderId="0" xfId="0" applyFont="1" applyFill="1" applyProtection="1">
      <protection locked="0"/>
    </xf>
    <xf numFmtId="0" fontId="18" fillId="0" borderId="0" xfId="0" applyFont="1"/>
    <xf numFmtId="0" fontId="16" fillId="4" borderId="0" xfId="0" applyFont="1" applyFill="1"/>
    <xf numFmtId="0" fontId="0" fillId="4" borderId="0" xfId="0" applyFill="1" applyAlignment="1">
      <alignment horizontal="center"/>
    </xf>
    <xf numFmtId="0" fontId="14" fillId="0" borderId="0" xfId="0" applyFont="1"/>
    <xf numFmtId="14" fontId="0" fillId="0" borderId="0" xfId="0" applyNumberFormat="1"/>
    <xf numFmtId="0" fontId="20" fillId="0" borderId="0" xfId="0" applyFont="1"/>
    <xf numFmtId="0" fontId="0" fillId="48" borderId="0" xfId="0" applyFill="1"/>
    <xf numFmtId="0" fontId="0" fillId="0" borderId="0" xfId="0" pivotButton="1"/>
    <xf numFmtId="0" fontId="0" fillId="0" borderId="0" xfId="0" applyAlignment="1">
      <alignment horizontal="left"/>
    </xf>
    <xf numFmtId="3" fontId="9" fillId="0" borderId="0" xfId="0" applyNumberFormat="1" applyFont="1"/>
    <xf numFmtId="0" fontId="7" fillId="0" borderId="0" xfId="0" applyFont="1"/>
    <xf numFmtId="0" fontId="11" fillId="0" borderId="3" xfId="0" applyFont="1" applyBorder="1"/>
    <xf numFmtId="0" fontId="7" fillId="0" borderId="3" xfId="0" applyFont="1" applyBorder="1" applyAlignment="1">
      <alignment horizontal="right"/>
    </xf>
    <xf numFmtId="0" fontId="7" fillId="0" borderId="3" xfId="0" applyFont="1" applyBorder="1"/>
    <xf numFmtId="15" fontId="7" fillId="0" borderId="3" xfId="0" applyNumberFormat="1" applyFont="1" applyBorder="1"/>
    <xf numFmtId="3" fontId="7" fillId="0" borderId="3" xfId="0" applyNumberFormat="1" applyFont="1" applyBorder="1"/>
    <xf numFmtId="3" fontId="9" fillId="0" borderId="3" xfId="0" applyNumberFormat="1" applyFont="1" applyBorder="1"/>
    <xf numFmtId="0" fontId="1" fillId="49" borderId="1" xfId="1" applyFill="1" applyAlignment="1">
      <alignment vertical="center"/>
    </xf>
    <xf numFmtId="0" fontId="1" fillId="49" borderId="1" xfId="1" applyFill="1"/>
    <xf numFmtId="0" fontId="1" fillId="49" borderId="1" xfId="1" applyFill="1" applyProtection="1">
      <protection locked="0"/>
    </xf>
    <xf numFmtId="9" fontId="1" fillId="49" borderId="1" xfId="1" applyNumberFormat="1" applyFill="1" applyProtection="1">
      <protection locked="0"/>
    </xf>
    <xf numFmtId="0" fontId="0" fillId="48" borderId="0" xfId="0" applyFill="1" applyProtection="1">
      <protection locked="0"/>
    </xf>
    <xf numFmtId="0" fontId="0" fillId="0" borderId="0" xfId="0" applyAlignment="1">
      <alignment horizontal="center"/>
    </xf>
    <xf numFmtId="0" fontId="24" fillId="0" borderId="0" xfId="0" applyFont="1"/>
    <xf numFmtId="9" fontId="0" fillId="0" borderId="0" xfId="200" applyFont="1" applyProtection="1">
      <protection locked="0"/>
    </xf>
    <xf numFmtId="0" fontId="7" fillId="0" borderId="4" xfId="0" applyFont="1" applyBorder="1"/>
    <xf numFmtId="15" fontId="7" fillId="0" borderId="4" xfId="0" applyNumberFormat="1" applyFont="1" applyBorder="1"/>
    <xf numFmtId="0" fontId="26" fillId="48" borderId="0" xfId="0" applyFont="1" applyFill="1"/>
    <xf numFmtId="0" fontId="17" fillId="0" borderId="0" xfId="0" applyFont="1" applyProtection="1">
      <protection locked="0"/>
    </xf>
    <xf numFmtId="2" fontId="17" fillId="0" borderId="0" xfId="0" applyNumberFormat="1" applyFont="1" applyProtection="1">
      <protection locked="0"/>
    </xf>
    <xf numFmtId="14" fontId="17" fillId="0" borderId="0" xfId="0" applyNumberFormat="1" applyFont="1" applyProtection="1">
      <protection locked="0"/>
    </xf>
    <xf numFmtId="9" fontId="17" fillId="0" borderId="0" xfId="0" applyNumberFormat="1" applyFont="1" applyProtection="1">
      <protection locked="0"/>
    </xf>
    <xf numFmtId="9" fontId="17" fillId="0" borderId="0" xfId="200" applyFont="1" applyProtection="1">
      <protection locked="0"/>
    </xf>
    <xf numFmtId="0" fontId="27" fillId="50" borderId="0" xfId="0" applyFont="1" applyFill="1"/>
    <xf numFmtId="164" fontId="0" fillId="0" borderId="0" xfId="0" applyNumberFormat="1"/>
    <xf numFmtId="0" fontId="17" fillId="0" borderId="0" xfId="0" applyFont="1"/>
    <xf numFmtId="4" fontId="0" fillId="0" borderId="0" xfId="0" applyNumberFormat="1" applyProtection="1">
      <protection locked="0"/>
    </xf>
    <xf numFmtId="0" fontId="0" fillId="30" borderId="0" xfId="0" applyFill="1"/>
    <xf numFmtId="0" fontId="0" fillId="40" borderId="0" xfId="0" applyFill="1"/>
    <xf numFmtId="0" fontId="0" fillId="29" borderId="0" xfId="0" applyFill="1"/>
    <xf numFmtId="0" fontId="0" fillId="9" borderId="0" xfId="0" applyFill="1"/>
    <xf numFmtId="0" fontId="0" fillId="11" borderId="0" xfId="0" applyFill="1"/>
    <xf numFmtId="0" fontId="0" fillId="32" borderId="0" xfId="0" applyFill="1"/>
    <xf numFmtId="0" fontId="0" fillId="39" borderId="0" xfId="0" applyFill="1"/>
    <xf numFmtId="0" fontId="0" fillId="15" borderId="0" xfId="0" applyFill="1"/>
    <xf numFmtId="0" fontId="0" fillId="34" borderId="0" xfId="0" applyFill="1"/>
    <xf numFmtId="0" fontId="0" fillId="41" borderId="0" xfId="0" applyFill="1"/>
    <xf numFmtId="0" fontId="0" fillId="43" borderId="0" xfId="0" applyFill="1"/>
    <xf numFmtId="0" fontId="0" fillId="42" borderId="0" xfId="0" applyFill="1"/>
    <xf numFmtId="0" fontId="0" fillId="35" borderId="0" xfId="0" applyFill="1"/>
    <xf numFmtId="0" fontId="0" fillId="31" borderId="0" xfId="0" applyFill="1"/>
    <xf numFmtId="0" fontId="0" fillId="33" borderId="0" xfId="0" applyFill="1"/>
    <xf numFmtId="0" fontId="0" fillId="36" borderId="0" xfId="0" applyFill="1"/>
    <xf numFmtId="0" fontId="0" fillId="45" borderId="0" xfId="0" applyFill="1"/>
    <xf numFmtId="0" fontId="0" fillId="47" borderId="0" xfId="0" applyFill="1"/>
    <xf numFmtId="0" fontId="0" fillId="7" borderId="0" xfId="0" applyFill="1"/>
    <xf numFmtId="0" fontId="0" fillId="38" borderId="0" xfId="0" applyFill="1"/>
    <xf numFmtId="1" fontId="0" fillId="0" borderId="0" xfId="0" applyNumberFormat="1"/>
    <xf numFmtId="14" fontId="0" fillId="0" borderId="0" xfId="0" applyNumberFormat="1" applyProtection="1">
      <protection locked="0"/>
    </xf>
    <xf numFmtId="0" fontId="0" fillId="16" borderId="0" xfId="0" applyFill="1"/>
    <xf numFmtId="0" fontId="0" fillId="10" borderId="0" xfId="0" applyFill="1"/>
    <xf numFmtId="0" fontId="0" fillId="28" borderId="0" xfId="0" applyFill="1"/>
    <xf numFmtId="0" fontId="0" fillId="6" borderId="0" xfId="0" applyFill="1"/>
    <xf numFmtId="0" fontId="0" fillId="25" borderId="0" xfId="0" applyFill="1"/>
    <xf numFmtId="0" fontId="0" fillId="37" borderId="0" xfId="0" applyFill="1"/>
    <xf numFmtId="0" fontId="0" fillId="17" borderId="0" xfId="0" applyFill="1"/>
    <xf numFmtId="0" fontId="0" fillId="18" borderId="0" xfId="0" applyFill="1"/>
    <xf numFmtId="0" fontId="0" fillId="14" borderId="0" xfId="0" applyFill="1"/>
    <xf numFmtId="0" fontId="0" fillId="23" borderId="0" xfId="0" applyFill="1"/>
    <xf numFmtId="0" fontId="0" fillId="46" borderId="0" xfId="0" applyFill="1"/>
    <xf numFmtId="0" fontId="0" fillId="27" borderId="0" xfId="0" applyFill="1"/>
    <xf numFmtId="0" fontId="0" fillId="22" borderId="0" xfId="0" applyFill="1"/>
    <xf numFmtId="0" fontId="0" fillId="3" borderId="0" xfId="0" applyFill="1"/>
    <xf numFmtId="0" fontId="0" fillId="13" borderId="0" xfId="0" applyFill="1"/>
    <xf numFmtId="0" fontId="0" fillId="44" borderId="0" xfId="0" applyFill="1"/>
    <xf numFmtId="0" fontId="0" fillId="26" borderId="0" xfId="0" applyFill="1"/>
    <xf numFmtId="0" fontId="0" fillId="20" borderId="0" xfId="0" applyFill="1"/>
    <xf numFmtId="0" fontId="0" fillId="19" borderId="0" xfId="0" applyFill="1"/>
    <xf numFmtId="0" fontId="0" fillId="24" borderId="0" xfId="0" applyFill="1"/>
    <xf numFmtId="0" fontId="0" fillId="12" borderId="0" xfId="0" applyFill="1"/>
    <xf numFmtId="0" fontId="0" fillId="8" borderId="0" xfId="0" applyFill="1"/>
    <xf numFmtId="0" fontId="0" fillId="21" borderId="0" xfId="0" applyFill="1"/>
    <xf numFmtId="0" fontId="0" fillId="5" borderId="0" xfId="0" applyFill="1"/>
    <xf numFmtId="0" fontId="17" fillId="12" borderId="0" xfId="0" applyFont="1" applyFill="1" applyProtection="1">
      <protection locked="0"/>
    </xf>
    <xf numFmtId="0" fontId="17" fillId="2" borderId="0" xfId="0" applyFont="1" applyFill="1" applyProtection="1">
      <protection locked="0"/>
    </xf>
    <xf numFmtId="0" fontId="17" fillId="16" borderId="0" xfId="0" applyFont="1" applyFill="1" applyProtection="1">
      <protection locked="0"/>
    </xf>
    <xf numFmtId="0" fontId="17" fillId="51" borderId="0" xfId="0" applyFont="1" applyFill="1" applyProtection="1">
      <protection locked="0"/>
    </xf>
    <xf numFmtId="0" fontId="17" fillId="38" borderId="0" xfId="0" applyFont="1" applyFill="1" applyProtection="1">
      <protection locked="0"/>
    </xf>
    <xf numFmtId="0" fontId="17" fillId="11" borderId="0" xfId="0" applyFont="1" applyFill="1" applyProtection="1">
      <protection locked="0"/>
    </xf>
    <xf numFmtId="14" fontId="0" fillId="0" borderId="0" xfId="0" applyNumberFormat="1" applyAlignment="1">
      <alignment horizontal="left"/>
    </xf>
    <xf numFmtId="0" fontId="0" fillId="51" borderId="0" xfId="0" applyFill="1"/>
    <xf numFmtId="0" fontId="0" fillId="52" borderId="0" xfId="0" applyFill="1"/>
    <xf numFmtId="0" fontId="7" fillId="0" borderId="3" xfId="0" applyFont="1" applyBorder="1" applyAlignment="1">
      <alignment horizontal="left"/>
    </xf>
    <xf numFmtId="0" fontId="0" fillId="0" borderId="0" xfId="0" applyAlignment="1">
      <alignment wrapText="1"/>
    </xf>
    <xf numFmtId="22" fontId="0" fillId="0" borderId="0" xfId="0" applyNumberFormat="1"/>
    <xf numFmtId="0" fontId="0" fillId="0" borderId="0" xfId="0"/>
    <xf numFmtId="18" fontId="0" fillId="0" borderId="0" xfId="0" applyNumberFormat="1"/>
    <xf numFmtId="0" fontId="32" fillId="0" borderId="0" xfId="0" applyFont="1" applyAlignment="1">
      <alignment horizontal="center" vertical="center"/>
    </xf>
    <xf numFmtId="9" fontId="32" fillId="0" borderId="0" xfId="0" applyNumberFormat="1" applyFont="1" applyAlignment="1">
      <alignment horizontal="center" vertical="center"/>
    </xf>
    <xf numFmtId="0" fontId="32" fillId="0" borderId="0" xfId="0" applyFont="1" applyAlignment="1">
      <alignment horizontal="left" vertical="center"/>
    </xf>
    <xf numFmtId="0" fontId="32" fillId="0" borderId="0" xfId="0" applyFont="1" applyAlignment="1">
      <alignment horizontal="right" vertical="center"/>
    </xf>
    <xf numFmtId="0" fontId="33" fillId="0" borderId="0" xfId="0" applyFont="1" applyAlignment="1">
      <alignment horizontal="center" vertical="center"/>
    </xf>
    <xf numFmtId="0" fontId="35" fillId="0" borderId="0" xfId="0" applyFont="1" applyAlignment="1">
      <alignment horizontal="left" vertical="center"/>
    </xf>
    <xf numFmtId="0" fontId="36" fillId="0" borderId="0" xfId="0" applyFont="1" applyAlignment="1">
      <alignment horizontal="left" vertical="center"/>
    </xf>
    <xf numFmtId="9" fontId="35" fillId="0" borderId="0" xfId="0" applyNumberFormat="1" applyFont="1" applyAlignment="1">
      <alignment horizontal="left" vertical="center"/>
    </xf>
    <xf numFmtId="0" fontId="32" fillId="0" borderId="0" xfId="0" applyNumberFormat="1" applyFont="1" applyAlignment="1">
      <alignment horizontal="center" vertical="center"/>
    </xf>
    <xf numFmtId="0" fontId="35" fillId="0" borderId="0" xfId="0" applyNumberFormat="1" applyFont="1" applyAlignment="1">
      <alignment horizontal="left" vertical="center"/>
    </xf>
    <xf numFmtId="0" fontId="32" fillId="0" borderId="0" xfId="0" applyFont="1" applyAlignment="1">
      <alignment horizontal="center" vertical="center" wrapText="1"/>
    </xf>
    <xf numFmtId="0" fontId="35" fillId="0" borderId="0" xfId="0" applyFont="1" applyAlignment="1">
      <alignment horizontal="left" vertical="center" wrapText="1"/>
    </xf>
    <xf numFmtId="0" fontId="31" fillId="0" borderId="0" xfId="0" applyFont="1"/>
    <xf numFmtId="0" fontId="32" fillId="0" borderId="5" xfId="0" applyFont="1" applyBorder="1" applyAlignment="1">
      <alignment horizontal="center" vertical="center"/>
    </xf>
    <xf numFmtId="0" fontId="32" fillId="0" borderId="7" xfId="0" applyFont="1" applyBorder="1" applyAlignment="1">
      <alignment horizontal="center" vertical="center"/>
    </xf>
    <xf numFmtId="0" fontId="32" fillId="0" borderId="7" xfId="0" applyFont="1" applyBorder="1" applyAlignment="1">
      <alignment horizontal="left" vertical="center"/>
    </xf>
    <xf numFmtId="0" fontId="33" fillId="0" borderId="7" xfId="0" applyFont="1" applyBorder="1" applyAlignment="1">
      <alignment horizontal="center" vertical="center"/>
    </xf>
    <xf numFmtId="0" fontId="32" fillId="0" borderId="7" xfId="0" applyFont="1" applyBorder="1" applyAlignment="1">
      <alignment horizontal="right" vertical="center"/>
    </xf>
    <xf numFmtId="165" fontId="32" fillId="0" borderId="7" xfId="0" applyNumberFormat="1" applyFont="1" applyBorder="1" applyAlignment="1">
      <alignment horizontal="right" vertical="center"/>
    </xf>
    <xf numFmtId="9" fontId="32" fillId="0" borderId="7" xfId="0" applyNumberFormat="1" applyFont="1" applyBorder="1" applyAlignment="1">
      <alignment horizontal="center" vertical="center"/>
    </xf>
    <xf numFmtId="0" fontId="32" fillId="0" borderId="7" xfId="0" applyNumberFormat="1" applyFont="1" applyBorder="1" applyAlignment="1">
      <alignment horizontal="center" vertical="center"/>
    </xf>
    <xf numFmtId="0" fontId="32" fillId="0" borderId="7" xfId="0" applyFont="1" applyBorder="1" applyAlignment="1">
      <alignment horizontal="center" vertical="center" wrapText="1"/>
    </xf>
    <xf numFmtId="0" fontId="0" fillId="0" borderId="7" xfId="0" applyBorder="1"/>
    <xf numFmtId="0" fontId="32" fillId="0" borderId="9" xfId="0" applyFont="1" applyBorder="1" applyAlignment="1">
      <alignment horizontal="center" vertical="center"/>
    </xf>
    <xf numFmtId="0" fontId="32" fillId="0" borderId="12" xfId="0" applyFont="1" applyBorder="1" applyAlignment="1">
      <alignment horizontal="left" vertical="center"/>
    </xf>
    <xf numFmtId="0" fontId="38" fillId="0" borderId="12" xfId="0" applyFont="1" applyBorder="1" applyAlignment="1">
      <alignment horizontal="center" vertical="center"/>
    </xf>
    <xf numFmtId="0" fontId="32" fillId="0" borderId="12" xfId="0" applyFont="1" applyBorder="1" applyAlignment="1">
      <alignment horizontal="right" vertical="center"/>
    </xf>
    <xf numFmtId="165" fontId="32" fillId="0" borderId="12" xfId="0" applyNumberFormat="1" applyFont="1" applyBorder="1" applyAlignment="1">
      <alignment horizontal="right" vertical="center"/>
    </xf>
    <xf numFmtId="0" fontId="32" fillId="0" borderId="12" xfId="0" applyFont="1" applyBorder="1" applyAlignment="1">
      <alignment horizontal="center" vertical="center"/>
    </xf>
    <xf numFmtId="9" fontId="32" fillId="0" borderId="12" xfId="0" applyNumberFormat="1" applyFont="1" applyBorder="1" applyAlignment="1">
      <alignment horizontal="center" vertical="center"/>
    </xf>
    <xf numFmtId="0" fontId="32" fillId="0" borderId="12" xfId="0" applyNumberFormat="1" applyFont="1" applyBorder="1" applyAlignment="1">
      <alignment horizontal="left" vertical="center"/>
    </xf>
    <xf numFmtId="0" fontId="32" fillId="0" borderId="12" xfId="0" applyFont="1" applyBorder="1" applyAlignment="1">
      <alignment horizontal="left" vertical="center" wrapText="1"/>
    </xf>
    <xf numFmtId="166" fontId="32" fillId="0" borderId="12" xfId="0" applyNumberFormat="1" applyFont="1" applyBorder="1" applyAlignment="1">
      <alignment horizontal="right" vertical="center"/>
    </xf>
    <xf numFmtId="0" fontId="37" fillId="45" borderId="12" xfId="0" applyFont="1" applyFill="1" applyBorder="1" applyAlignment="1">
      <alignment horizontal="center" vertical="center"/>
    </xf>
    <xf numFmtId="0" fontId="32" fillId="35" borderId="11" xfId="0" applyFont="1" applyFill="1" applyBorder="1" applyAlignment="1">
      <alignment horizontal="left" vertical="center"/>
    </xf>
    <xf numFmtId="0" fontId="32" fillId="52" borderId="0" xfId="0" applyFont="1" applyFill="1" applyAlignment="1">
      <alignment horizontal="center" vertical="center"/>
    </xf>
    <xf numFmtId="0" fontId="34" fillId="52" borderId="0" xfId="0" applyFont="1" applyFill="1" applyAlignment="1">
      <alignment horizontal="left" vertical="center"/>
    </xf>
    <xf numFmtId="9" fontId="34" fillId="52" borderId="0" xfId="0" applyNumberFormat="1" applyFont="1" applyFill="1" applyAlignment="1">
      <alignment horizontal="left" vertical="center"/>
    </xf>
    <xf numFmtId="0" fontId="34" fillId="52" borderId="0" xfId="0" applyNumberFormat="1" applyFont="1" applyFill="1" applyAlignment="1">
      <alignment horizontal="left" vertical="center"/>
    </xf>
    <xf numFmtId="0" fontId="34" fillId="52" borderId="0" xfId="0" applyFont="1" applyFill="1" applyAlignment="1">
      <alignment horizontal="left" vertical="center" wrapText="1"/>
    </xf>
    <xf numFmtId="0" fontId="41" fillId="52" borderId="0" xfId="0" applyFont="1" applyFill="1"/>
    <xf numFmtId="0" fontId="42" fillId="0" borderId="12" xfId="0" applyFont="1" applyBorder="1" applyAlignment="1">
      <alignment horizontal="center" vertical="center"/>
    </xf>
    <xf numFmtId="0" fontId="43" fillId="6" borderId="0" xfId="0" applyFont="1" applyFill="1" applyAlignment="1">
      <alignment horizontal="left" vertical="center"/>
    </xf>
    <xf numFmtId="0" fontId="43" fillId="28" borderId="0" xfId="0" applyFont="1" applyFill="1" applyAlignment="1">
      <alignment horizontal="left" vertical="center"/>
    </xf>
    <xf numFmtId="0" fontId="0" fillId="0" borderId="8" xfId="0" applyBorder="1"/>
    <xf numFmtId="0" fontId="35" fillId="0" borderId="5" xfId="0" applyFont="1" applyBorder="1" applyAlignment="1">
      <alignment horizontal="left" vertical="center"/>
    </xf>
    <xf numFmtId="0" fontId="36" fillId="0" borderId="5" xfId="0" applyFont="1" applyBorder="1" applyAlignment="1">
      <alignment horizontal="left" vertical="center"/>
    </xf>
    <xf numFmtId="9" fontId="35" fillId="0" borderId="5" xfId="0" applyNumberFormat="1" applyFont="1" applyBorder="1" applyAlignment="1">
      <alignment horizontal="left" vertical="center"/>
    </xf>
    <xf numFmtId="0" fontId="35" fillId="0" borderId="5" xfId="0" applyNumberFormat="1" applyFont="1" applyBorder="1" applyAlignment="1">
      <alignment horizontal="left" vertical="center"/>
    </xf>
    <xf numFmtId="0" fontId="35" fillId="0" borderId="5" xfId="0" applyFont="1" applyBorder="1" applyAlignment="1">
      <alignment horizontal="left" vertical="center" wrapText="1"/>
    </xf>
    <xf numFmtId="0" fontId="43" fillId="31" borderId="10" xfId="0" applyFont="1" applyFill="1" applyBorder="1" applyAlignment="1">
      <alignment horizontal="center" vertical="center"/>
    </xf>
    <xf numFmtId="0" fontId="32" fillId="28" borderId="6" xfId="0" applyFont="1" applyFill="1" applyBorder="1" applyAlignment="1">
      <alignment horizontal="center" vertical="center"/>
    </xf>
    <xf numFmtId="9" fontId="32" fillId="28" borderId="6" xfId="0" applyNumberFormat="1" applyFont="1" applyFill="1" applyBorder="1" applyAlignment="1">
      <alignment horizontal="center" vertical="center"/>
    </xf>
    <xf numFmtId="0" fontId="32" fillId="28" borderId="6" xfId="0" applyNumberFormat="1" applyFont="1" applyFill="1" applyBorder="1" applyAlignment="1">
      <alignment horizontal="center" vertical="center"/>
    </xf>
    <xf numFmtId="0" fontId="32" fillId="28" borderId="6" xfId="0" applyFont="1" applyFill="1" applyBorder="1" applyAlignment="1">
      <alignment horizontal="center" vertical="center" wrapText="1"/>
    </xf>
    <xf numFmtId="0" fontId="32" fillId="28" borderId="11" xfId="0" applyFont="1" applyFill="1" applyBorder="1" applyAlignment="1">
      <alignment horizontal="center" vertical="center"/>
    </xf>
    <xf numFmtId="0" fontId="43" fillId="28" borderId="12" xfId="0" applyFont="1" applyFill="1" applyBorder="1" applyAlignment="1">
      <alignment horizontal="center" vertical="center"/>
    </xf>
    <xf numFmtId="0" fontId="43" fillId="43" borderId="12" xfId="0" applyFont="1" applyFill="1" applyBorder="1" applyAlignment="1">
      <alignment horizontal="center" vertical="center"/>
    </xf>
    <xf numFmtId="0" fontId="0" fillId="0" borderId="12" xfId="0" applyFill="1" applyBorder="1"/>
    <xf numFmtId="0" fontId="44" fillId="52" borderId="0" xfId="0" applyFont="1" applyFill="1" applyAlignment="1">
      <alignment horizontal="center" vertical="center"/>
    </xf>
    <xf numFmtId="0" fontId="12" fillId="0" borderId="0" xfId="0" applyFont="1" applyAlignment="1">
      <alignment horizontal="center" vertical="center"/>
    </xf>
    <xf numFmtId="0" fontId="10" fillId="0" borderId="0" xfId="0" applyFont="1" applyAlignment="1">
      <alignment horizontal="center"/>
    </xf>
    <xf numFmtId="9" fontId="28" fillId="0" borderId="0" xfId="0" applyNumberFormat="1" applyFont="1" applyAlignment="1">
      <alignment horizontal="center" vertical="top"/>
    </xf>
    <xf numFmtId="0" fontId="1" fillId="49" borderId="1" xfId="1" applyFill="1" applyAlignment="1">
      <alignment horizontal="left" vertical="center"/>
    </xf>
    <xf numFmtId="0" fontId="27" fillId="0" borderId="0" xfId="0" applyFont="1" applyAlignment="1">
      <alignment horizontal="left" vertical="center"/>
    </xf>
    <xf numFmtId="0" fontId="27" fillId="50" borderId="2" xfId="0" applyFont="1" applyFill="1" applyBorder="1" applyAlignment="1">
      <alignment horizontal="left" vertical="center"/>
    </xf>
    <xf numFmtId="0" fontId="2" fillId="0" borderId="0" xfId="202"/>
    <xf numFmtId="0" fontId="0" fillId="0" borderId="0" xfId="0"/>
    <xf numFmtId="0" fontId="19" fillId="0" borderId="0" xfId="0" applyFont="1" applyAlignment="1">
      <alignment horizontal="center" vertical="center"/>
    </xf>
    <xf numFmtId="0" fontId="20" fillId="0" borderId="0" xfId="0" applyFont="1" applyAlignment="1">
      <alignment horizontal="center"/>
    </xf>
    <xf numFmtId="0" fontId="39" fillId="0" borderId="7" xfId="0" applyNumberFormat="1" applyFont="1" applyBorder="1" applyAlignment="1">
      <alignment horizontal="left" vertical="center"/>
    </xf>
    <xf numFmtId="0" fontId="0" fillId="0" borderId="0" xfId="0" applyBorder="1"/>
    <xf numFmtId="0" fontId="32" fillId="0" borderId="0" xfId="0" applyFont="1" applyBorder="1" applyAlignment="1">
      <alignment horizontal="center" vertical="center"/>
    </xf>
    <xf numFmtId="0" fontId="32" fillId="0" borderId="0" xfId="0" applyFont="1" applyBorder="1" applyAlignment="1">
      <alignment horizontal="left" vertical="center"/>
    </xf>
    <xf numFmtId="0" fontId="39" fillId="0" borderId="0" xfId="0" applyNumberFormat="1" applyFont="1" applyBorder="1" applyAlignment="1">
      <alignment horizontal="left" vertical="center"/>
    </xf>
    <xf numFmtId="0" fontId="33" fillId="0" borderId="0" xfId="0" applyFont="1" applyBorder="1" applyAlignment="1">
      <alignment horizontal="center" vertical="center"/>
    </xf>
    <xf numFmtId="0" fontId="32" fillId="0" borderId="0" xfId="0" applyFont="1" applyBorder="1" applyAlignment="1">
      <alignment horizontal="right" vertical="center"/>
    </xf>
    <xf numFmtId="165" fontId="32" fillId="0" borderId="0" xfId="0" applyNumberFormat="1" applyFont="1" applyBorder="1" applyAlignment="1">
      <alignment horizontal="right" vertical="center"/>
    </xf>
    <xf numFmtId="9" fontId="32" fillId="0" borderId="0" xfId="0" applyNumberFormat="1" applyFont="1" applyBorder="1" applyAlignment="1">
      <alignment horizontal="center" vertical="center"/>
    </xf>
    <xf numFmtId="0" fontId="32" fillId="0" borderId="0" xfId="0" applyNumberFormat="1" applyFont="1" applyBorder="1" applyAlignment="1">
      <alignment horizontal="center" vertical="center"/>
    </xf>
    <xf numFmtId="0" fontId="32" fillId="0" borderId="0" xfId="0" applyFont="1" applyBorder="1" applyAlignment="1">
      <alignment horizontal="center" vertical="center" wrapText="1"/>
    </xf>
    <xf numFmtId="49" fontId="32" fillId="0" borderId="0" xfId="0" applyNumberFormat="1" applyFont="1" applyAlignment="1">
      <alignment horizontal="left" vertical="center"/>
    </xf>
    <xf numFmtId="49" fontId="40" fillId="52" borderId="0" xfId="0" applyNumberFormat="1" applyFont="1" applyFill="1" applyAlignment="1">
      <alignment horizontal="left" vertical="center"/>
    </xf>
    <xf numFmtId="49" fontId="35" fillId="0" borderId="0" xfId="0" applyNumberFormat="1" applyFont="1" applyAlignment="1">
      <alignment horizontal="left" vertical="center"/>
    </xf>
    <xf numFmtId="49" fontId="32" fillId="28" borderId="6" xfId="0" applyNumberFormat="1" applyFont="1" applyFill="1" applyBorder="1" applyAlignment="1">
      <alignment horizontal="center" vertical="center"/>
    </xf>
    <xf numFmtId="49" fontId="32" fillId="0" borderId="12" xfId="0" applyNumberFormat="1" applyFont="1" applyBorder="1" applyAlignment="1">
      <alignment horizontal="left" vertical="center"/>
    </xf>
    <xf numFmtId="49" fontId="32" fillId="0" borderId="0" xfId="0" applyNumberFormat="1" applyFont="1" applyBorder="1" applyAlignment="1">
      <alignment horizontal="left" vertical="center"/>
    </xf>
    <xf numFmtId="49" fontId="32" fillId="0" borderId="7" xfId="0" applyNumberFormat="1" applyFont="1" applyBorder="1" applyAlignment="1">
      <alignment horizontal="left" vertical="center"/>
    </xf>
    <xf numFmtId="0" fontId="32" fillId="0" borderId="7" xfId="0" applyNumberFormat="1" applyFont="1" applyBorder="1" applyAlignment="1">
      <alignment horizontal="right" vertical="center"/>
    </xf>
    <xf numFmtId="0" fontId="32" fillId="0" borderId="12" xfId="0" applyNumberFormat="1" applyFont="1" applyBorder="1" applyAlignment="1">
      <alignment horizontal="right" vertical="center"/>
    </xf>
    <xf numFmtId="49" fontId="32" fillId="0" borderId="12" xfId="0" applyNumberFormat="1" applyFont="1" applyFill="1" applyBorder="1" applyAlignment="1">
      <alignment horizontal="left" vertical="center"/>
    </xf>
    <xf numFmtId="0" fontId="38" fillId="0" borderId="12" xfId="0" applyFont="1" applyFill="1" applyBorder="1" applyAlignment="1">
      <alignment horizontal="center" vertical="center"/>
    </xf>
    <xf numFmtId="0" fontId="32" fillId="0" borderId="12" xfId="0" applyFont="1" applyFill="1" applyBorder="1" applyAlignment="1">
      <alignment horizontal="left" vertical="center"/>
    </xf>
    <xf numFmtId="166" fontId="32" fillId="0" borderId="12" xfId="0" applyNumberFormat="1" applyFont="1" applyFill="1" applyBorder="1" applyAlignment="1">
      <alignment horizontal="right" vertical="center"/>
    </xf>
    <xf numFmtId="165" fontId="32" fillId="0" borderId="12" xfId="0" applyNumberFormat="1" applyFont="1" applyFill="1" applyBorder="1" applyAlignment="1">
      <alignment horizontal="right" vertical="center"/>
    </xf>
    <xf numFmtId="0" fontId="32" fillId="0" borderId="12" xfId="0" applyFont="1" applyFill="1" applyBorder="1" applyAlignment="1">
      <alignment horizontal="right" vertical="center"/>
    </xf>
    <xf numFmtId="0" fontId="32" fillId="0" borderId="12" xfId="0" applyFont="1" applyFill="1" applyBorder="1" applyAlignment="1">
      <alignment horizontal="center" vertical="center"/>
    </xf>
    <xf numFmtId="9" fontId="32" fillId="0" borderId="12" xfId="0" applyNumberFormat="1" applyFont="1" applyFill="1" applyBorder="1" applyAlignment="1">
      <alignment horizontal="center" vertical="center"/>
    </xf>
    <xf numFmtId="0" fontId="32" fillId="0" borderId="12" xfId="0" applyNumberFormat="1" applyFont="1" applyFill="1" applyBorder="1" applyAlignment="1">
      <alignment horizontal="left" vertical="center"/>
    </xf>
    <xf numFmtId="0" fontId="32" fillId="0" borderId="12" xfId="0" applyFont="1" applyFill="1" applyBorder="1" applyAlignment="1">
      <alignment horizontal="left" vertical="center" wrapText="1"/>
    </xf>
    <xf numFmtId="0" fontId="31" fillId="0" borderId="12" xfId="0" applyNumberFormat="1" applyFont="1" applyBorder="1" applyAlignment="1"/>
    <xf numFmtId="0" fontId="42" fillId="0" borderId="12" xfId="0" applyFont="1" applyFill="1" applyBorder="1" applyAlignment="1">
      <alignment horizontal="center" vertical="center"/>
    </xf>
    <xf numFmtId="0" fontId="45" fillId="0" borderId="12" xfId="0" applyFont="1" applyFill="1" applyBorder="1" applyAlignment="1">
      <alignment horizontal="center" vertical="center"/>
    </xf>
    <xf numFmtId="0" fontId="32" fillId="0" borderId="12" xfId="0" applyNumberFormat="1" applyFont="1" applyFill="1" applyBorder="1" applyAlignment="1">
      <alignment horizontal="right" vertical="center"/>
    </xf>
    <xf numFmtId="0" fontId="45" fillId="0" borderId="12" xfId="0" applyFont="1" applyBorder="1" applyAlignment="1">
      <alignment horizontal="center" vertical="center"/>
    </xf>
    <xf numFmtId="0" fontId="37" fillId="47" borderId="12" xfId="0" applyFont="1" applyFill="1" applyBorder="1" applyAlignment="1">
      <alignment horizontal="center" vertical="center"/>
    </xf>
    <xf numFmtId="0" fontId="37" fillId="11" borderId="12" xfId="0" applyFont="1" applyFill="1" applyBorder="1" applyAlignment="1">
      <alignment horizontal="center" vertical="center"/>
    </xf>
    <xf numFmtId="49" fontId="36" fillId="0" borderId="5" xfId="0" applyNumberFormat="1" applyFont="1" applyBorder="1" applyAlignment="1">
      <alignment horizontal="left" vertical="center"/>
    </xf>
  </cellXfs>
  <cellStyles count="203">
    <cellStyle name="Encabezado 1" xfId="1" builtinId="16"/>
    <cellStyle name="Hipervínculo" xfId="2" builtinId="8" hidden="1"/>
    <cellStyle name="Hipervínculo" xfId="202" builtinId="8"/>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Hipervínculo visitado" xfId="174" builtinId="9" hidden="1"/>
    <cellStyle name="Hipervínculo visitado" xfId="175" builtinId="9" hidden="1"/>
    <cellStyle name="Hipervínculo visitado" xfId="176" builtinId="9" hidden="1"/>
    <cellStyle name="Hipervínculo visitado" xfId="177" builtinId="9" hidden="1"/>
    <cellStyle name="Hipervínculo visitado" xfId="178" builtinId="9" hidden="1"/>
    <cellStyle name="Hipervínculo visitado" xfId="179" builtinId="9" hidden="1"/>
    <cellStyle name="Hipervínculo visitado" xfId="180" builtinId="9" hidden="1"/>
    <cellStyle name="Hipervínculo visitado" xfId="181" builtinId="9" hidden="1"/>
    <cellStyle name="Hipervínculo visitado" xfId="182" builtinId="9" hidden="1"/>
    <cellStyle name="Hipervínculo visitado" xfId="183" builtinId="9" hidden="1"/>
    <cellStyle name="Hipervínculo visitado" xfId="184" builtinId="9" hidden="1"/>
    <cellStyle name="Hipervínculo visitado" xfId="185" builtinId="9" hidden="1"/>
    <cellStyle name="Hipervínculo visitado" xfId="186" builtinId="9" hidden="1"/>
    <cellStyle name="Hipervínculo visitado" xfId="187" builtinId="9" hidden="1"/>
    <cellStyle name="Hipervínculo visitado" xfId="188" builtinId="9" hidden="1"/>
    <cellStyle name="Hipervínculo visitado" xfId="189" builtinId="9" hidden="1"/>
    <cellStyle name="Hipervínculo visitado" xfId="190" builtinId="9" hidden="1"/>
    <cellStyle name="Hipervínculo visitado" xfId="191" builtinId="9" hidden="1"/>
    <cellStyle name="Hipervínculo visitado" xfId="192" builtinId="9" hidden="1"/>
    <cellStyle name="Hipervínculo visitado" xfId="193" builtinId="9" hidden="1"/>
    <cellStyle name="Hipervínculo visitado" xfId="194" builtinId="9" hidden="1"/>
    <cellStyle name="Hipervínculo visitado" xfId="195" builtinId="9" hidden="1"/>
    <cellStyle name="Hipervínculo visitado" xfId="196" builtinId="9" hidden="1"/>
    <cellStyle name="Hipervínculo visitado" xfId="197" builtinId="9" hidden="1"/>
    <cellStyle name="Hipervínculo visitado" xfId="198" builtinId="9" hidden="1"/>
    <cellStyle name="Hipervínculo visitado" xfId="199" builtinId="9" hidden="1"/>
    <cellStyle name="Normal" xfId="0" builtinId="0"/>
    <cellStyle name="Normal 3" xfId="201"/>
    <cellStyle name="Porcentaje" xfId="200" builtinId="5"/>
  </cellStyles>
  <dxfs count="5">
    <dxf>
      <font>
        <color rgb="FF9C0006"/>
      </font>
    </dxf>
    <dxf>
      <numFmt numFmtId="167" formatCode="m/d/yyyy\ h:mm"/>
    </dxf>
    <dxf>
      <numFmt numFmtId="167" formatCode="m/d/yyyy\ h:mm"/>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Dark1 2" pivot="0" table="0" count="10">
      <tableStyleElement type="wholeTable" dxfId="4"/>
      <tableStyleElement type="headerRow" dxfId="3"/>
    </tableStyle>
  </tableStyles>
  <colors>
    <mruColors>
      <color rgb="FF00DBE6"/>
      <color rgb="FFFF5050"/>
      <color rgb="FF009ED6"/>
      <color rgb="FFA7E8FF"/>
      <color rgb="FF0066FF"/>
      <color rgb="FFDCF9A9"/>
      <color rgb="FFF0FFDD"/>
      <color rgb="FF4472C4"/>
      <color rgb="FF6DD9FF"/>
      <color rgb="FFA6F02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258776604889502E-2"/>
          <c:y val="0.168747777495555"/>
          <c:w val="0.80351473307215904"/>
          <c:h val="0.70013419693505996"/>
        </c:manualLayout>
      </c:layout>
      <c:doughnutChart>
        <c:varyColors val="1"/>
        <c:ser>
          <c:idx val="1"/>
          <c:order val="0"/>
          <c:spPr>
            <a:solidFill>
              <a:srgbClr val="DCF9A9"/>
            </a:solidFill>
            <a:ln>
              <a:noFill/>
            </a:ln>
            <a:effectLst>
              <a:outerShdw blurRad="57150" dist="19050" dir="5400000" algn="ctr" rotWithShape="0">
                <a:srgbClr val="000000">
                  <a:alpha val="63000"/>
                </a:srgbClr>
              </a:outerShdw>
            </a:effectLst>
          </c:spPr>
          <c:dPt>
            <c:idx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12-4C67-A126-C801D0FD01F5}"/>
              </c:ext>
            </c:extLst>
          </c:dPt>
          <c:dPt>
            <c:idx val="1"/>
            <c:bubble3D val="0"/>
            <c:extLst>
              <c:ext xmlns:c16="http://schemas.microsoft.com/office/drawing/2014/chart" uri="{C3380CC4-5D6E-409C-BE32-E72D297353CC}">
                <c16:uniqueId val="{00000003-1B71-43AA-85FE-AAD1180EC1F7}"/>
              </c:ext>
            </c:extLst>
          </c:dPt>
          <c:val>
            <c:numRef>
              <c:f>GanttDashboardTemplate!$AX$2:$AY$2</c:f>
              <c:numCache>
                <c:formatCode>0%</c:formatCode>
                <c:ptCount val="2"/>
                <c:pt idx="0">
                  <c:v>0.5</c:v>
                </c:pt>
                <c:pt idx="1">
                  <c:v>0.5</c:v>
                </c:pt>
              </c:numCache>
            </c:numRef>
          </c:val>
          <c:extLst>
            <c:ext xmlns:c16="http://schemas.microsoft.com/office/drawing/2014/chart" uri="{C3380CC4-5D6E-409C-BE32-E72D297353CC}">
              <c16:uniqueId val="{00000001-C13B-4724-8E0B-A1EA98DC8531}"/>
            </c:ext>
          </c:extLst>
        </c:ser>
        <c:dLbls>
          <c:showLegendKey val="0"/>
          <c:showVal val="0"/>
          <c:showCatName val="0"/>
          <c:showSerName val="0"/>
          <c:showPercent val="0"/>
          <c:showBubbleSize val="0"/>
          <c:showLeaderLines val="0"/>
        </c:dLbls>
        <c:firstSliceAng val="0"/>
        <c:holeSize val="50"/>
      </c:doughnutChart>
    </c:plotArea>
    <c:plotVisOnly val="0"/>
    <c:dispBlanksAs val="zero"/>
    <c:showDLblsOverMax val="0"/>
  </c:chart>
  <c:spPr>
    <a:noFill/>
    <a:ln>
      <a:noFill/>
    </a:ln>
  </c:spPr>
  <c:printSettings>
    <c:headerFooter/>
    <c:pageMargins b="0.75000000000001599" l="0.70000000000000095" r="0.70000000000000095" t="0.750000000000015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[Gantt.xlsx]PivotSheet!PT1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000" b="0">
                <a:solidFill>
                  <a:schemeClr val="lt1"/>
                </a:solidFill>
                <a:latin typeface="+mn-lt"/>
                <a:ea typeface="+mn-ea"/>
                <a:cs typeface="+mn-cs"/>
              </a:rPr>
              <a:t>TASK STATUS</a:t>
            </a:r>
            <a:endParaRPr lang="en-US" sz="1000" b="0">
              <a:solidFill>
                <a:sysClr val="windowText" lastClr="000000"/>
              </a:solidFill>
              <a:latin typeface="Arial" panose="020B0604020202020204" pitchFamily="34" charset="0"/>
              <a:cs typeface="Arial" panose="020B0604020202020204" pitchFamily="34" charset="0"/>
            </a:endParaRPr>
          </a:p>
        </c:rich>
      </c:tx>
      <c:overlay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BO"/>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BO"/>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pivotFmt>
      <c:pivotFmt>
        <c:idx val="11"/>
      </c:pivotFmt>
      <c:pivotFmt>
        <c:idx val="12"/>
      </c:pivotFmt>
      <c:pivotFmt>
        <c:idx val="13"/>
      </c:pivotFmt>
      <c:pivotFmt>
        <c:idx val="14"/>
      </c:pivotFmt>
      <c:pivotFmt>
        <c:idx val="15"/>
      </c:pivotFmt>
    </c:pivotFmts>
    <c:plotArea>
      <c:layout/>
      <c:pieChart>
        <c:varyColors val="1"/>
        <c:ser>
          <c:idx val="0"/>
          <c:order val="0"/>
          <c:tx>
            <c:strRef>
              <c:f>PivotSheet!$B$4</c:f>
              <c:strCache>
                <c:ptCount val="1"/>
                <c:pt idx="0">
                  <c:v>Total</c:v>
                </c:pt>
              </c:strCache>
            </c:strRef>
          </c:tx>
          <c:cat>
            <c:strRef>
              <c:f>PivotSheet!$A$5</c:f>
              <c:strCache>
                <c:ptCount val="1"/>
                <c:pt idx="0">
                  <c:v>Overdue</c:v>
                </c:pt>
              </c:strCache>
            </c:strRef>
          </c:cat>
          <c:val>
            <c:numRef>
              <c:f>PivotSheet!$B$5</c:f>
              <c:numCache>
                <c:formatCode>General</c:formatCode>
                <c:ptCount val="1"/>
                <c:pt idx="0">
                  <c:v>10</c:v>
                </c:pt>
              </c:numCache>
            </c:numRef>
          </c:val>
          <c:extLst>
            <c:ext xmlns:c16="http://schemas.microsoft.com/office/drawing/2014/chart" uri="{C3380CC4-5D6E-409C-BE32-E72D297353CC}">
              <c16:uniqueId val="{00000001-06A5-4D59-B5B3-90F4D90DEB6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[Gantt.xlsx]PivotSheet!PT2</c:name>
    <c:fmtId val="1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000">
                <a:solidFill>
                  <a:schemeClr val="lt1"/>
                </a:solidFill>
                <a:latin typeface="+mn-lt"/>
                <a:ea typeface="+mn-ea"/>
                <a:cs typeface="+mn-cs"/>
              </a:rPr>
              <a:t>TASK</a:t>
            </a:r>
            <a:r>
              <a:rPr lang="en-US" sz="1000" baseline="0">
                <a:solidFill>
                  <a:schemeClr val="lt1"/>
                </a:solidFill>
                <a:latin typeface="+mn-lt"/>
                <a:ea typeface="+mn-ea"/>
                <a:cs typeface="+mn-cs"/>
              </a:rPr>
              <a:t> PRIORITY</a:t>
            </a:r>
            <a:endParaRPr lang="en-US" sz="1000">
              <a:solidFill>
                <a:schemeClr val="bg1">
                  <a:lumMod val="50000"/>
                </a:schemeClr>
              </a:solidFill>
              <a:latin typeface="Arial" panose="020B0604020202020204" pitchFamily="34" charset="0"/>
              <a:cs typeface="Arial" panose="020B0604020202020204" pitchFamily="34" charset="0"/>
            </a:endParaRPr>
          </a:p>
        </c:rich>
      </c:tx>
      <c:overlay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B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borderCallout1">
                  <a:avLst/>
                </a:prstGeom>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B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borderCallout1">
                  <a:avLst/>
                </a:prstGeom>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B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rgbClr val="FF5050"/>
          </a:solidFill>
          <a:ln w="19050">
            <a:solidFill>
              <a:schemeClr val="lt1"/>
            </a:solidFill>
          </a:ln>
          <a:effectLst/>
        </c:spPr>
      </c:pivotFmt>
      <c:pivotFmt>
        <c:idx val="7"/>
        <c:spPr>
          <a:solidFill>
            <a:srgbClr val="92D050"/>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BO"/>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spPr>
          <a:solidFill>
            <a:srgbClr val="FF5050"/>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rgbClr val="FFC000"/>
          </a:solidFill>
          <a:ln w="19050">
            <a:solidFill>
              <a:schemeClr val="lt1"/>
            </a:solidFill>
          </a:ln>
          <a:effectLst/>
        </c:spPr>
      </c:pivotFmt>
      <c:pivotFmt>
        <c:idx val="13"/>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pivotFmt>
    </c:pivotFmts>
    <c:plotArea>
      <c:layout/>
      <c:doughnutChart>
        <c:varyColors val="1"/>
        <c:ser>
          <c:idx val="0"/>
          <c:order val="0"/>
          <c:tx>
            <c:strRef>
              <c:f>PivotSheet!$L$4</c:f>
              <c:strCache>
                <c:ptCount val="1"/>
                <c:pt idx="0">
                  <c:v>Total</c:v>
                </c:pt>
              </c:strCache>
            </c:strRef>
          </c:tx>
          <c:cat>
            <c:strRef>
              <c:f>PivotSheet!$K$5</c:f>
              <c:strCache>
                <c:ptCount val="1"/>
                <c:pt idx="0">
                  <c:v>NORMAL</c:v>
                </c:pt>
              </c:strCache>
            </c:strRef>
          </c:cat>
          <c:val>
            <c:numRef>
              <c:f>PivotSheet!$L$5</c:f>
              <c:numCache>
                <c:formatCode>General</c:formatCode>
                <c:ptCount val="1"/>
                <c:pt idx="0">
                  <c:v>10</c:v>
                </c:pt>
              </c:numCache>
            </c:numRef>
          </c:val>
          <c:extLst>
            <c:ext xmlns:c16="http://schemas.microsoft.com/office/drawing/2014/chart" uri="{C3380CC4-5D6E-409C-BE32-E72D297353CC}">
              <c16:uniqueId val="{00000001-0568-448F-B26C-B31D8D792E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[Gantt.xlsx]PivotSheet!PT3</c:name>
    <c:fmtId val="1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000">
                <a:solidFill>
                  <a:schemeClr val="lt1"/>
                </a:solidFill>
                <a:latin typeface="+mn-lt"/>
                <a:ea typeface="+mn-ea"/>
                <a:cs typeface="+mn-cs"/>
              </a:rPr>
              <a:t>TASKS -</a:t>
            </a:r>
            <a:r>
              <a:rPr lang="en-US" sz="1000" baseline="0">
                <a:solidFill>
                  <a:schemeClr val="lt1"/>
                </a:solidFill>
                <a:latin typeface="+mn-lt"/>
                <a:ea typeface="+mn-ea"/>
                <a:cs typeface="+mn-cs"/>
              </a:rPr>
              <a:t> COSTS</a:t>
            </a:r>
            <a:endParaRPr lang="en-US" sz="1000">
              <a:solidFill>
                <a:schemeClr val="bg1">
                  <a:lumMod val="50000"/>
                </a:schemeClr>
              </a:solidFill>
              <a:latin typeface="Arial" panose="020B0604020202020204" pitchFamily="34" charset="0"/>
              <a:cs typeface="Arial" panose="020B0604020202020204" pitchFamily="34" charset="0"/>
            </a:endParaRPr>
          </a:p>
        </c:rich>
      </c:tx>
      <c:overlay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s-BO"/>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s-B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scene3d>
            <a:camera prst="orthographicFront"/>
            <a:lightRig rig="threePt" dir="t"/>
          </a:scene3d>
        </c:spPr>
      </c:pivotFmt>
      <c:pivotFmt>
        <c:idx val="6"/>
        <c:spPr>
          <a:solidFill>
            <a:schemeClr val="accent4"/>
          </a:solidFill>
          <a:ln>
            <a:noFill/>
          </a:ln>
          <a:effectLst/>
          <a:scene3d>
            <a:camera prst="orthographicFront"/>
            <a:lightRig rig="threePt" dir="t"/>
          </a:scene3d>
        </c:spPr>
      </c:pivotFmt>
      <c:pivotFmt>
        <c:idx val="7"/>
        <c:spPr>
          <a:solidFill>
            <a:schemeClr val="bg1">
              <a:lumMod val="50000"/>
            </a:schemeClr>
          </a:solidFill>
          <a:ln>
            <a:noFill/>
          </a:ln>
          <a:effectLst/>
          <a:scene3d>
            <a:camera prst="orthographicFront"/>
            <a:lightRig rig="threePt" dir="t"/>
          </a:scene3d>
        </c:spPr>
      </c:pivotFmt>
    </c:pivotFmts>
    <c:plotArea>
      <c:layout/>
      <c:barChart>
        <c:barDir val="bar"/>
        <c:grouping val="clustered"/>
        <c:varyColors val="0"/>
        <c:ser>
          <c:idx val="0"/>
          <c:order val="0"/>
          <c:tx>
            <c:strRef>
              <c:f>PivotSheet!$V$4</c:f>
              <c:strCache>
                <c:ptCount val="1"/>
                <c:pt idx="0">
                  <c:v>Total</c:v>
                </c:pt>
              </c:strCache>
            </c:strRef>
          </c:tx>
          <c:spPr>
            <a:solidFill>
              <a:schemeClr val="accent4"/>
            </a:solidFill>
            <a:ln>
              <a:noFill/>
            </a:ln>
            <a:effectLst/>
            <a:scene3d>
              <a:camera prst="orthographicFront"/>
              <a:lightRig rig="threePt" dir="t"/>
            </a:scene3d>
          </c:spPr>
          <c:invertIfNegative val="0"/>
          <c:dPt>
            <c:idx val="0"/>
            <c:invertIfNegative val="0"/>
            <c:bubble3D val="0"/>
            <c:spPr>
              <a:solidFill>
                <a:schemeClr val="bg1">
                  <a:lumMod val="50000"/>
                </a:schemeClr>
              </a:solidFill>
              <a:ln>
                <a:noFill/>
              </a:ln>
              <a:effectLst/>
              <a:scene3d>
                <a:camera prst="orthographicFront"/>
                <a:lightRig rig="threePt" dir="t"/>
              </a:scene3d>
            </c:spPr>
            <c:extLst>
              <c:ext xmlns:c16="http://schemas.microsoft.com/office/drawing/2014/chart" uri="{C3380CC4-5D6E-409C-BE32-E72D297353CC}">
                <c16:uniqueId val="{00000004-1D78-4AC3-AC30-7384DFA0F2CF}"/>
              </c:ext>
            </c:extLst>
          </c:dPt>
          <c:dPt>
            <c:idx val="1"/>
            <c:invertIfNegative val="0"/>
            <c:bubble3D val="0"/>
            <c:spPr>
              <a:solidFill>
                <a:srgbClr val="00B0F0"/>
              </a:solidFill>
              <a:ln>
                <a:noFill/>
              </a:ln>
              <a:effectLst/>
              <a:scene3d>
                <a:camera prst="orthographicFront"/>
                <a:lightRig rig="threePt" dir="t"/>
              </a:scene3d>
            </c:spPr>
            <c:extLst>
              <c:ext xmlns:c16="http://schemas.microsoft.com/office/drawing/2014/chart" uri="{C3380CC4-5D6E-409C-BE32-E72D297353CC}">
                <c16:uniqueId val="{00000002-1D78-4AC3-AC30-7384DFA0F2C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s-B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PivotSheet!$U$5:$U$7</c:f>
              <c:strCache>
                <c:ptCount val="3"/>
                <c:pt idx="0">
                  <c:v>Baseline Cost</c:v>
                </c:pt>
                <c:pt idx="1">
                  <c:v>Estimated Cost</c:v>
                </c:pt>
                <c:pt idx="2">
                  <c:v>Actual Cost</c:v>
                </c:pt>
              </c:strCache>
            </c:strRef>
          </c:cat>
          <c:val>
            <c:numRef>
              <c:f>PivotSheet!$V$5:$V$7</c:f>
              <c:numCache>
                <c:formatCode>"$"#,##0.00</c:formatCode>
                <c:ptCount val="3"/>
                <c:pt idx="1">
                  <c:v>25000</c:v>
                </c:pt>
                <c:pt idx="2">
                  <c:v>5000</c:v>
                </c:pt>
              </c:numCache>
            </c:numRef>
          </c:val>
          <c:extLst>
            <c:ext xmlns:c16="http://schemas.microsoft.com/office/drawing/2014/chart" uri="{C3380CC4-5D6E-409C-BE32-E72D297353CC}">
              <c16:uniqueId val="{00000000-1D78-4AC3-AC30-7384DFA0F2CF}"/>
            </c:ext>
          </c:extLst>
        </c:ser>
        <c:dLbls>
          <c:showLegendKey val="0"/>
          <c:showVal val="0"/>
          <c:showCatName val="0"/>
          <c:showSerName val="0"/>
          <c:showPercent val="0"/>
          <c:showBubbleSize val="0"/>
        </c:dLbls>
        <c:gapWidth val="150"/>
        <c:axId val="430710176"/>
        <c:axId val="704161712"/>
      </c:barChart>
      <c:catAx>
        <c:axId val="430710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704161712"/>
        <c:crosses val="autoZero"/>
        <c:auto val="1"/>
        <c:lblAlgn val="ctr"/>
        <c:lblOffset val="100"/>
        <c:noMultiLvlLbl val="0"/>
      </c:catAx>
      <c:valAx>
        <c:axId val="704161712"/>
        <c:scaling>
          <c:orientation val="minMax"/>
        </c:scaling>
        <c:delete val="1"/>
        <c:axPos val="b"/>
        <c:numFmt formatCode="&quot;$&quot;#,##0.00" sourceLinked="1"/>
        <c:majorTickMark val="none"/>
        <c:minorTickMark val="none"/>
        <c:tickLblPos val="nextTo"/>
        <c:crossAx val="430710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ganttexcel.com/?utm_source=xlcustlogo&amp;utm_medium=customer" TargetMode="External"/></Relationships>
</file>

<file path=xl/drawings/drawing1.xml><?xml version="1.0" encoding="utf-8"?>
<xdr:wsDr xmlns:xdr="http://schemas.openxmlformats.org/drawingml/2006/spreadsheetDrawing" xmlns:a="http://schemas.openxmlformats.org/drawingml/2006/main">
  <xdr:twoCellAnchor>
    <xdr:from>
      <xdr:col>1</xdr:col>
      <xdr:colOff>226695</xdr:colOff>
      <xdr:row>32</xdr:row>
      <xdr:rowOff>152400</xdr:rowOff>
    </xdr:from>
    <xdr:to>
      <xdr:col>6</xdr:col>
      <xdr:colOff>1030605</xdr:colOff>
      <xdr:row>41</xdr:row>
      <xdr:rowOff>81916</xdr:rowOff>
    </xdr:to>
    <xdr:sp macro="" textlink="">
      <xdr:nvSpPr>
        <xdr:cNvPr id="2" name="Notice2">
          <a:extLst>
            <a:ext uri="{FF2B5EF4-FFF2-40B4-BE49-F238E27FC236}">
              <a16:creationId xmlns:a16="http://schemas.microsoft.com/office/drawing/2014/main" id="{00000000-0008-0000-0000-000002000000}"/>
            </a:ext>
          </a:extLst>
        </xdr:cNvPr>
        <xdr:cNvSpPr/>
      </xdr:nvSpPr>
      <xdr:spPr>
        <a:xfrm>
          <a:off x="1102995" y="6004560"/>
          <a:ext cx="5474970" cy="157543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0000"/>
              </a:solidFill>
            </a:rPr>
            <a:t>Please </a:t>
          </a:r>
          <a:r>
            <a:rPr lang="en-US" sz="2400" b="1">
              <a:solidFill>
                <a:srgbClr val="FF0000"/>
              </a:solidFill>
            </a:rPr>
            <a:t>DO</a:t>
          </a:r>
          <a:r>
            <a:rPr lang="en-US" sz="2400" b="1" baseline="0">
              <a:solidFill>
                <a:srgbClr val="FF0000"/>
              </a:solidFill>
            </a:rPr>
            <a:t> NOT </a:t>
          </a:r>
          <a:r>
            <a:rPr lang="en-US" sz="2400" baseline="0">
              <a:solidFill>
                <a:srgbClr val="FF0000"/>
              </a:solidFill>
            </a:rPr>
            <a:t>delete this worksheet. Deleting this Worksheet will result in errors.</a:t>
          </a:r>
          <a:endParaRPr lang="en-US" sz="2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437773"/>
    <xdr:ext cx="2286000" cy="2286000"/>
    <xdr:graphicFrame macro="">
      <xdr:nvGraphicFramePr>
        <xdr:cNvPr id="2" name="chrt_ProjectProgres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31637" y="3058419"/>
    <xdr:ext cx="914400" cy="365760"/>
    <xdr:sp macro="" textlink="">
      <xdr:nvSpPr>
        <xdr:cNvPr id="3" name="EstimatedBudget">
          <a:extLst>
            <a:ext uri="{FF2B5EF4-FFF2-40B4-BE49-F238E27FC236}">
              <a16:creationId xmlns:a16="http://schemas.microsoft.com/office/drawing/2014/main" id="{00000000-0008-0000-0100-000003000000}"/>
            </a:ext>
          </a:extLst>
        </xdr:cNvPr>
        <xdr:cNvSpPr/>
      </xdr:nvSpPr>
      <xdr:spPr>
        <a:xfrm>
          <a:off x="231637" y="3058419"/>
          <a:ext cx="914400" cy="365760"/>
        </a:xfrm>
        <a:prstGeom prst="rect">
          <a:avLst/>
        </a:prstGeom>
        <a:solidFill>
          <a:schemeClr val="bg1">
            <a:lumMod val="50000"/>
          </a:schemeClr>
        </a:solidFill>
        <a:ln>
          <a:noFill/>
        </a:ln>
        <a:effectLst>
          <a:outerShdw blurRad="76200" dist="12700" dir="8100000" sy="-23000" kx="800400" algn="br" rotWithShape="0">
            <a:prstClr val="black">
              <a:alpha val="2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800" b="1">
              <a:solidFill>
                <a:schemeClr val="bg1"/>
              </a:solidFill>
            </a:rPr>
            <a:t>ESTIMATED BUDGET</a:t>
          </a:r>
        </a:p>
      </xdr:txBody>
    </xdr:sp>
    <xdr:clientData/>
  </xdr:absoluteAnchor>
  <xdr:absoluteAnchor>
    <xdr:pos x="1146037" y="3058419"/>
    <xdr:ext cx="1463040" cy="365760"/>
    <xdr:sp macro="" textlink="$AS$2">
      <xdr:nvSpPr>
        <xdr:cNvPr id="21" name="EstimatedBudget">
          <a:extLst>
            <a:ext uri="{FF2B5EF4-FFF2-40B4-BE49-F238E27FC236}">
              <a16:creationId xmlns:a16="http://schemas.microsoft.com/office/drawing/2014/main" id="{00000000-0008-0000-0100-000015000000}"/>
            </a:ext>
          </a:extLst>
        </xdr:cNvPr>
        <xdr:cNvSpPr/>
      </xdr:nvSpPr>
      <xdr:spPr>
        <a:xfrm>
          <a:off x="1146037" y="3058419"/>
          <a:ext cx="1463040" cy="365760"/>
        </a:xfrm>
        <a:prstGeom prst="rect">
          <a:avLst/>
        </a:prstGeom>
        <a:solidFill>
          <a:srgbClr val="57D3FF"/>
        </a:solidFill>
        <a:ln>
          <a:noFill/>
        </a:ln>
        <a:effectLst>
          <a:outerShdw blurRad="76200" dist="12700" dir="8100000" sy="-23000" kx="800400" algn="br" rotWithShape="0">
            <a:prstClr val="black">
              <a:alpha val="2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5E0A87CC-CC3C-40E7-B128-89605F0C0F66}" type="TxLink">
            <a:rPr lang="en-US" sz="1200" b="0" i="0" u="none" strike="noStrike">
              <a:solidFill>
                <a:schemeClr val="bg1"/>
              </a:solidFill>
              <a:effectLst>
                <a:outerShdw blurRad="50800" dist="38100" dir="2700000" algn="tl" rotWithShape="0">
                  <a:prstClr val="black">
                    <a:alpha val="40000"/>
                  </a:prstClr>
                </a:outerShdw>
              </a:effectLst>
              <a:latin typeface="Calibri"/>
              <a:cs typeface="Calibri"/>
            </a:rPr>
            <a:pPr algn="ctr"/>
            <a:t>$ 1000</a:t>
          </a:fld>
          <a:endParaRPr lang="en-IN" sz="1200" b="1">
            <a:solidFill>
              <a:schemeClr val="bg1"/>
            </a:solidFill>
            <a:effectLst>
              <a:outerShdw blurRad="50800" dist="38100" dir="2700000" algn="tl" rotWithShape="0">
                <a:prstClr val="black">
                  <a:alpha val="40000"/>
                </a:prstClr>
              </a:outerShdw>
            </a:effectLst>
          </a:endParaRPr>
        </a:p>
      </xdr:txBody>
    </xdr:sp>
    <xdr:clientData/>
  </xdr:absoluteAnchor>
  <xdr:absoluteAnchor>
    <xdr:pos x="2612887" y="3429894"/>
    <xdr:ext cx="1463040" cy="365760"/>
    <xdr:sp macro="" textlink="$AT$2">
      <xdr:nvSpPr>
        <xdr:cNvPr id="24" name="EstimatedBudget">
          <a:extLst>
            <a:ext uri="{FF2B5EF4-FFF2-40B4-BE49-F238E27FC236}">
              <a16:creationId xmlns:a16="http://schemas.microsoft.com/office/drawing/2014/main" id="{00000000-0008-0000-0100-000018000000}"/>
            </a:ext>
          </a:extLst>
        </xdr:cNvPr>
        <xdr:cNvSpPr/>
      </xdr:nvSpPr>
      <xdr:spPr>
        <a:xfrm>
          <a:off x="2612887" y="3429894"/>
          <a:ext cx="1463040" cy="365760"/>
        </a:xfrm>
        <a:prstGeom prst="rect">
          <a:avLst/>
        </a:prstGeom>
        <a:solidFill>
          <a:schemeClr val="accent4"/>
        </a:solidFill>
        <a:ln>
          <a:noFill/>
        </a:ln>
        <a:effectLst>
          <a:outerShdw blurRad="76200" dist="12700" dir="8100000" sy="-23000" kx="800400" algn="br" rotWithShape="0">
            <a:prstClr val="black">
              <a:alpha val="2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E699BC73-BF65-4A8A-AF1E-30AAEC1BEADE}" type="TxLink">
            <a:rPr lang="en-US" sz="1200" b="0" i="0" u="none" strike="noStrike">
              <a:solidFill>
                <a:schemeClr val="bg1"/>
              </a:solidFill>
              <a:effectLst>
                <a:outerShdw blurRad="50800" dist="38100" dir="2700000" algn="tl" rotWithShape="0">
                  <a:prstClr val="black">
                    <a:alpha val="40000"/>
                  </a:prstClr>
                </a:outerShdw>
              </a:effectLst>
              <a:latin typeface="Calibri"/>
              <a:cs typeface="Calibri"/>
            </a:rPr>
            <a:pPr algn="ctr"/>
            <a:t>$ 500</a:t>
          </a:fld>
          <a:endParaRPr lang="en-US" sz="1200" b="1">
            <a:solidFill>
              <a:schemeClr val="bg1"/>
            </a:solidFill>
            <a:effectLst>
              <a:outerShdw blurRad="50800" dist="38100" dir="2700000" algn="tl" rotWithShape="0">
                <a:prstClr val="black">
                  <a:alpha val="40000"/>
                </a:prstClr>
              </a:outerShdw>
            </a:effectLst>
          </a:endParaRPr>
        </a:p>
      </xdr:txBody>
    </xdr:sp>
    <xdr:clientData/>
  </xdr:absoluteAnchor>
  <xdr:absoluteAnchor>
    <xdr:pos x="1696107" y="3429894"/>
    <xdr:ext cx="914400" cy="365760"/>
    <xdr:sp macro="" textlink="">
      <xdr:nvSpPr>
        <xdr:cNvPr id="25" name="EstimatedBudget">
          <a:extLst>
            <a:ext uri="{FF2B5EF4-FFF2-40B4-BE49-F238E27FC236}">
              <a16:creationId xmlns:a16="http://schemas.microsoft.com/office/drawing/2014/main" id="{00000000-0008-0000-0100-000019000000}"/>
            </a:ext>
          </a:extLst>
        </xdr:cNvPr>
        <xdr:cNvSpPr/>
      </xdr:nvSpPr>
      <xdr:spPr>
        <a:xfrm>
          <a:off x="1696107" y="3429894"/>
          <a:ext cx="914400" cy="365760"/>
        </a:xfrm>
        <a:prstGeom prst="rect">
          <a:avLst/>
        </a:prstGeom>
        <a:solidFill>
          <a:schemeClr val="bg1">
            <a:lumMod val="50000"/>
          </a:schemeClr>
        </a:solidFill>
        <a:ln>
          <a:noFill/>
        </a:ln>
        <a:effectLst>
          <a:outerShdw blurRad="76200" dist="12700" dir="8100000" sy="-23000" kx="800400" algn="br" rotWithShape="0">
            <a:prstClr val="black">
              <a:alpha val="2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800" b="1">
              <a:solidFill>
                <a:schemeClr val="bg1"/>
              </a:solidFill>
            </a:rPr>
            <a:t>ACTUAL</a:t>
          </a:r>
          <a:br>
            <a:rPr lang="en-US" sz="800" b="1">
              <a:solidFill>
                <a:schemeClr val="bg1"/>
              </a:solidFill>
            </a:rPr>
          </a:br>
          <a:r>
            <a:rPr lang="en-US" sz="800" b="1">
              <a:solidFill>
                <a:schemeClr val="bg1"/>
              </a:solidFill>
            </a:rPr>
            <a:t>COST</a:t>
          </a:r>
        </a:p>
      </xdr:txBody>
    </xdr:sp>
    <xdr:clientData/>
  </xdr:absoluteAnchor>
  <xdr:absoluteAnchor>
    <xdr:pos x="589894" y="1464242"/>
    <xdr:ext cx="1085850" cy="345836"/>
    <xdr:sp macro="" textlink="$AX$2">
      <xdr:nvSpPr>
        <xdr:cNvPr id="18" name="BC">
          <a:extLst>
            <a:ext uri="{FF2B5EF4-FFF2-40B4-BE49-F238E27FC236}">
              <a16:creationId xmlns:a16="http://schemas.microsoft.com/office/drawing/2014/main" id="{00000000-0008-0000-0100-000012000000}"/>
            </a:ext>
          </a:extLst>
        </xdr:cNvPr>
        <xdr:cNvSpPr/>
      </xdr:nvSpPr>
      <xdr:spPr>
        <a:xfrm>
          <a:off x="589894" y="1464242"/>
          <a:ext cx="1085850" cy="345836"/>
        </a:xfrm>
        <a:prstGeom prst="rect">
          <a:avLst/>
        </a:prstGeom>
        <a:noFill/>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fld id="{C71B8E82-EED3-4ABF-88F4-91CAC87EB43F}" type="TxLink">
            <a:rPr lang="en-US" sz="1600" b="0" i="0" u="none" strike="noStrike">
              <a:solidFill>
                <a:schemeClr val="tx1"/>
              </a:solidFill>
              <a:latin typeface="Calibri"/>
              <a:cs typeface="Calibri"/>
            </a:rPr>
            <a:pPr algn="ctr"/>
            <a:t>50%</a:t>
          </a:fld>
          <a:endParaRPr lang="en-IN" sz="1600" b="0">
            <a:solidFill>
              <a:schemeClr val="tx1"/>
            </a:solidFill>
          </a:endParaRPr>
        </a:p>
      </xdr:txBody>
    </xdr:sp>
    <xdr:clientData/>
  </xdr:absoluteAnchor>
  <mc:AlternateContent xmlns:mc="http://schemas.openxmlformats.org/markup-compatibility/2006">
    <mc:Choice xmlns:a14="http://schemas.microsoft.com/office/drawing/2010/main" Requires="a14">
      <xdr:twoCellAnchor editAs="absolute">
        <xdr:from>
          <xdr:col>5</xdr:col>
          <xdr:colOff>142875</xdr:colOff>
          <xdr:row>1</xdr:row>
          <xdr:rowOff>19050</xdr:rowOff>
        </xdr:from>
        <xdr:to>
          <xdr:col>5</xdr:col>
          <xdr:colOff>676275</xdr:colOff>
          <xdr:row>1</xdr:row>
          <xdr:rowOff>228600</xdr:rowOff>
        </xdr:to>
        <xdr:sp macro="" textlink="">
          <xdr:nvSpPr>
            <xdr:cNvPr id="2049" name="btnRefreshDashboard"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BO" sz="1100" b="0" i="0" u="none" strike="noStrike" baseline="0">
                  <a:solidFill>
                    <a:srgbClr val="000000"/>
                  </a:solidFill>
                  <a:latin typeface="Calibri"/>
                  <a:cs typeface="Calibri"/>
                </a:rPr>
                <a:t>Refresh</a:t>
              </a:r>
            </a:p>
          </xdr:txBody>
        </xdr:sp>
        <xdr:clientData fPrintsWithSheet="0"/>
      </xdr:twoCellAnchor>
    </mc:Choice>
    <mc:Fallback/>
  </mc:AlternateContent>
  <xdr:twoCellAnchor>
    <xdr:from>
      <xdr:col>6</xdr:col>
      <xdr:colOff>492672</xdr:colOff>
      <xdr:row>10</xdr:row>
      <xdr:rowOff>152400</xdr:rowOff>
    </xdr:from>
    <xdr:to>
      <xdr:col>9</xdr:col>
      <xdr:colOff>549822</xdr:colOff>
      <xdr:row>27</xdr:row>
      <xdr:rowOff>107731</xdr:rowOff>
    </xdr:to>
    <xdr:graphicFrame macro="">
      <xdr:nvGraphicFramePr>
        <xdr:cNvPr id="28" name="chTaskStatus">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90738</xdr:colOff>
      <xdr:row>12</xdr:row>
      <xdr:rowOff>171951</xdr:rowOff>
    </xdr:from>
    <xdr:to>
      <xdr:col>6</xdr:col>
      <xdr:colOff>414588</xdr:colOff>
      <xdr:row>19</xdr:row>
      <xdr:rowOff>17646</xdr:rowOff>
    </xdr:to>
    <mc:AlternateContent xmlns:mc="http://schemas.openxmlformats.org/markup-compatibility/2006" xmlns:a14="http://schemas.microsoft.com/office/drawing/2010/main">
      <mc:Choice Requires="a14">
        <xdr:graphicFrame macro="">
          <xdr:nvGraphicFramePr>
            <xdr:cNvPr id="29" name="Priority">
              <a:extLst>
                <a:ext uri="{FF2B5EF4-FFF2-40B4-BE49-F238E27FC236}">
                  <a16:creationId xmlns:a16="http://schemas.microsoft.com/office/drawing/2014/main" id="{00000000-0008-0000-0100-00001D000000}"/>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4348413" y="2410326"/>
              <a:ext cx="13716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638069</xdr:colOff>
      <xdr:row>10</xdr:row>
      <xdr:rowOff>155124</xdr:rowOff>
    </xdr:from>
    <xdr:to>
      <xdr:col>12</xdr:col>
      <xdr:colOff>695219</xdr:colOff>
      <xdr:row>27</xdr:row>
      <xdr:rowOff>110455</xdr:rowOff>
    </xdr:to>
    <xdr:graphicFrame macro="">
      <xdr:nvGraphicFramePr>
        <xdr:cNvPr id="30" name="chTaskPriority">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95249</xdr:colOff>
      <xdr:row>3</xdr:row>
      <xdr:rowOff>9525</xdr:rowOff>
    </xdr:from>
    <xdr:to>
      <xdr:col>6</xdr:col>
      <xdr:colOff>419099</xdr:colOff>
      <xdr:row>12</xdr:row>
      <xdr:rowOff>123825</xdr:rowOff>
    </xdr:to>
    <mc:AlternateContent xmlns:mc="http://schemas.openxmlformats.org/markup-compatibility/2006" xmlns:a14="http://schemas.microsoft.com/office/drawing/2010/main">
      <mc:Choice Requires="a14">
        <xdr:graphicFrame macro="">
          <xdr:nvGraphicFramePr>
            <xdr:cNvPr id="31" name="Status">
              <a:extLst>
                <a:ext uri="{FF2B5EF4-FFF2-40B4-BE49-F238E27FC236}">
                  <a16:creationId xmlns:a16="http://schemas.microsoft.com/office/drawing/2014/main" id="{00000000-0008-0000-0100-00001F00000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352924" y="533400"/>
              <a:ext cx="13716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495630</xdr:colOff>
      <xdr:row>28</xdr:row>
      <xdr:rowOff>9853</xdr:rowOff>
    </xdr:from>
    <xdr:to>
      <xdr:col>12</xdr:col>
      <xdr:colOff>692818</xdr:colOff>
      <xdr:row>37</xdr:row>
      <xdr:rowOff>114300</xdr:rowOff>
    </xdr:to>
    <xdr:graphicFrame macro="">
      <xdr:nvGraphicFramePr>
        <xdr:cNvPr id="32" name="chTaskCosts">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977464" y="1667880"/>
    <xdr:ext cx="1085850" cy="237119"/>
    <xdr:sp macro="" textlink="">
      <xdr:nvSpPr>
        <xdr:cNvPr id="17" name="BC">
          <a:extLst>
            <a:ext uri="{FF2B5EF4-FFF2-40B4-BE49-F238E27FC236}">
              <a16:creationId xmlns:a16="http://schemas.microsoft.com/office/drawing/2014/main" id="{00000000-0008-0000-0100-000011000000}"/>
            </a:ext>
          </a:extLst>
        </xdr:cNvPr>
        <xdr:cNvSpPr/>
      </xdr:nvSpPr>
      <xdr:spPr>
        <a:xfrm>
          <a:off x="977464" y="1667880"/>
          <a:ext cx="1085850" cy="237119"/>
        </a:xfrm>
        <a:prstGeom prst="rect">
          <a:avLst/>
        </a:prstGeom>
        <a:noFill/>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000" b="0" i="0" u="none" strike="noStrike">
              <a:solidFill>
                <a:sysClr val="windowText" lastClr="000000"/>
              </a:solidFill>
              <a:latin typeface="Calibri"/>
              <a:cs typeface="Calibri"/>
            </a:rPr>
            <a:t>COMPLETE</a:t>
          </a:r>
        </a:p>
      </xdr:txBody>
    </xdr:sp>
    <xdr:clientData/>
  </xdr:absoluteAnchor>
  <xdr:twoCellAnchor editAs="oneCell">
    <xdr:from>
      <xdr:col>6</xdr:col>
      <xdr:colOff>492292</xdr:colOff>
      <xdr:row>3</xdr:row>
      <xdr:rowOff>5014</xdr:rowOff>
    </xdr:from>
    <xdr:to>
      <xdr:col>12</xdr:col>
      <xdr:colOff>682792</xdr:colOff>
      <xdr:row>10</xdr:row>
      <xdr:rowOff>57150</xdr:rowOff>
    </xdr:to>
    <mc:AlternateContent xmlns:mc="http://schemas.openxmlformats.org/markup-compatibility/2006" xmlns:tsle="http://schemas.microsoft.com/office/drawing/2012/timeslicer">
      <mc:Choice Requires="tsle">
        <xdr:graphicFrame macro="">
          <xdr:nvGraphicFramePr>
            <xdr:cNvPr id="19" name="EED 2">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microsoft.com/office/drawing/2012/timeslicer">
              <tsle:timeslicer name="EED 2"/>
            </a:graphicData>
          </a:graphic>
        </xdr:graphicFrame>
      </mc:Choice>
      <mc:Fallback xmlns="">
        <xdr:sp macro="" textlink="">
          <xdr:nvSpPr>
            <xdr:cNvPr id="0" name=""/>
            <xdr:cNvSpPr>
              <a:spLocks noTextEdit="1"/>
            </xdr:cNvSpPr>
          </xdr:nvSpPr>
          <xdr:spPr>
            <a:xfrm>
              <a:off x="5797717" y="528889"/>
              <a:ext cx="6477000" cy="13856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95250</xdr:colOff>
      <xdr:row>19</xdr:row>
      <xdr:rowOff>85725</xdr:rowOff>
    </xdr:from>
    <xdr:to>
      <xdr:col>6</xdr:col>
      <xdr:colOff>419100</xdr:colOff>
      <xdr:row>37</xdr:row>
      <xdr:rowOff>114300</xdr:rowOff>
    </xdr:to>
    <mc:AlternateContent xmlns:mc="http://schemas.openxmlformats.org/markup-compatibility/2006" xmlns:a14="http://schemas.microsoft.com/office/drawing/2010/main">
      <mc:Choice Requires="a14">
        <xdr:graphicFrame macro="">
          <xdr:nvGraphicFramePr>
            <xdr:cNvPr id="20" name="Resource">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Resource"/>
            </a:graphicData>
          </a:graphic>
        </xdr:graphicFrame>
      </mc:Choice>
      <mc:Fallback xmlns="">
        <xdr:sp macro="" textlink="">
          <xdr:nvSpPr>
            <xdr:cNvPr id="0" name=""/>
            <xdr:cNvSpPr>
              <a:spLocks noTextEdit="1"/>
            </xdr:cNvSpPr>
          </xdr:nvSpPr>
          <xdr:spPr>
            <a:xfrm>
              <a:off x="4352925" y="3667125"/>
              <a:ext cx="1371600" cy="345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39</xdr:row>
      <xdr:rowOff>180975</xdr:rowOff>
    </xdr:from>
    <xdr:to>
      <xdr:col>8</xdr:col>
      <xdr:colOff>95250</xdr:colOff>
      <xdr:row>47</xdr:row>
      <xdr:rowOff>9525</xdr:rowOff>
    </xdr:to>
    <xdr:sp macro="" textlink="">
      <xdr:nvSpPr>
        <xdr:cNvPr id="22" name="Notice4">
          <a:extLst>
            <a:ext uri="{FF2B5EF4-FFF2-40B4-BE49-F238E27FC236}">
              <a16:creationId xmlns:a16="http://schemas.microsoft.com/office/drawing/2014/main" id="{00000000-0008-0000-0100-000016000000}"/>
            </a:ext>
          </a:extLst>
        </xdr:cNvPr>
        <xdr:cNvSpPr/>
      </xdr:nvSpPr>
      <xdr:spPr>
        <a:xfrm>
          <a:off x="2171700" y="7639050"/>
          <a:ext cx="5324475" cy="135255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0000"/>
              </a:solidFill>
            </a:rPr>
            <a:t>Please </a:t>
          </a:r>
          <a:r>
            <a:rPr lang="en-US" sz="2400" b="1">
              <a:solidFill>
                <a:srgbClr val="FF0000"/>
              </a:solidFill>
            </a:rPr>
            <a:t>DO</a:t>
          </a:r>
          <a:r>
            <a:rPr lang="en-US" sz="2400" b="1" baseline="0">
              <a:solidFill>
                <a:srgbClr val="FF0000"/>
              </a:solidFill>
            </a:rPr>
            <a:t> NOT </a:t>
          </a:r>
          <a:r>
            <a:rPr lang="en-US" sz="2400" baseline="0">
              <a:solidFill>
                <a:srgbClr val="FF0000"/>
              </a:solidFill>
            </a:rPr>
            <a:t>delete this worksheet. Deleting this Worksheet will result in errors.</a:t>
          </a:r>
          <a:endParaRPr lang="en-US" sz="2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xdr:colOff>
      <xdr:row>7</xdr:row>
      <xdr:rowOff>161925</xdr:rowOff>
    </xdr:from>
    <xdr:to>
      <xdr:col>9</xdr:col>
      <xdr:colOff>533400</xdr:colOff>
      <xdr:row>16</xdr:row>
      <xdr:rowOff>19050</xdr:rowOff>
    </xdr:to>
    <xdr:sp macro="" textlink="">
      <xdr:nvSpPr>
        <xdr:cNvPr id="2" name="Notice1">
          <a:extLst>
            <a:ext uri="{FF2B5EF4-FFF2-40B4-BE49-F238E27FC236}">
              <a16:creationId xmlns:a16="http://schemas.microsoft.com/office/drawing/2014/main" id="{00000000-0008-0000-0200-000002000000}"/>
            </a:ext>
          </a:extLst>
        </xdr:cNvPr>
        <xdr:cNvSpPr/>
      </xdr:nvSpPr>
      <xdr:spPr>
        <a:xfrm>
          <a:off x="718185" y="1442085"/>
          <a:ext cx="5507355" cy="150304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0000"/>
              </a:solidFill>
            </a:rPr>
            <a:t>Please </a:t>
          </a:r>
          <a:r>
            <a:rPr lang="en-US" sz="2400" b="1">
              <a:solidFill>
                <a:srgbClr val="FF0000"/>
              </a:solidFill>
            </a:rPr>
            <a:t>DO</a:t>
          </a:r>
          <a:r>
            <a:rPr lang="en-US" sz="2400" b="1" baseline="0">
              <a:solidFill>
                <a:srgbClr val="FF0000"/>
              </a:solidFill>
            </a:rPr>
            <a:t> NOT </a:t>
          </a:r>
          <a:r>
            <a:rPr lang="en-US" sz="2400" baseline="0">
              <a:solidFill>
                <a:srgbClr val="FF0000"/>
              </a:solidFill>
            </a:rPr>
            <a:t>delete this worksheet. Deleting this Worksheet will result in errors.</a:t>
          </a:r>
          <a:endParaRPr lang="en-US" sz="2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12</xdr:row>
      <xdr:rowOff>0</xdr:rowOff>
    </xdr:from>
    <xdr:to>
      <xdr:col>10</xdr:col>
      <xdr:colOff>790575</xdr:colOff>
      <xdr:row>19</xdr:row>
      <xdr:rowOff>19050</xdr:rowOff>
    </xdr:to>
    <xdr:sp macro="" textlink="">
      <xdr:nvSpPr>
        <xdr:cNvPr id="2" name="Notice3">
          <a:extLst>
            <a:ext uri="{FF2B5EF4-FFF2-40B4-BE49-F238E27FC236}">
              <a16:creationId xmlns:a16="http://schemas.microsoft.com/office/drawing/2014/main" id="{00000000-0008-0000-0300-000002000000}"/>
            </a:ext>
          </a:extLst>
        </xdr:cNvPr>
        <xdr:cNvSpPr/>
      </xdr:nvSpPr>
      <xdr:spPr>
        <a:xfrm>
          <a:off x="2676525" y="2286000"/>
          <a:ext cx="5324475" cy="135255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rgbClr val="FF0000"/>
              </a:solidFill>
            </a:rPr>
            <a:t>Please </a:t>
          </a:r>
          <a:r>
            <a:rPr lang="en-US" sz="2400" b="1">
              <a:solidFill>
                <a:srgbClr val="FF0000"/>
              </a:solidFill>
            </a:rPr>
            <a:t>DO</a:t>
          </a:r>
          <a:r>
            <a:rPr lang="en-US" sz="2400" b="1" baseline="0">
              <a:solidFill>
                <a:srgbClr val="FF0000"/>
              </a:solidFill>
            </a:rPr>
            <a:t> NOT </a:t>
          </a:r>
          <a:r>
            <a:rPr lang="en-US" sz="2400" baseline="0">
              <a:solidFill>
                <a:srgbClr val="FF0000"/>
              </a:solidFill>
            </a:rPr>
            <a:t>delete this worksheet. Deleting this Worksheet will result in errors.</a:t>
          </a:r>
          <a:endParaRPr lang="en-US" sz="2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104775</xdr:colOff>
      <xdr:row>5</xdr:row>
      <xdr:rowOff>76200</xdr:rowOff>
    </xdr:from>
    <xdr:to>
      <xdr:col>13</xdr:col>
      <xdr:colOff>936625</xdr:colOff>
      <xdr:row>6</xdr:row>
      <xdr:rowOff>12700</xdr:rowOff>
    </xdr:to>
    <xdr:sp macro="LoadNewGanttFormOnDblClick" textlink="">
      <xdr:nvSpPr>
        <xdr:cNvPr id="205" name="SG_Project"/>
        <xdr:cNvSpPr/>
      </xdr:nvSpPr>
      <xdr:spPr>
        <a:xfrm>
          <a:off x="285750" y="76200"/>
          <a:ext cx="5080000" cy="317500"/>
        </a:xfrm>
        <a:prstGeom prst="round2SameRect">
          <a:avLst/>
        </a:prstGeom>
        <a:solidFill>
          <a:srgbClr val="FFFFFF"/>
        </a:solidFill>
        <a:ln w="12700" cap="flat" cmpd="sng" algn="ctr">
          <a:noFill/>
          <a:prstDash val="solid"/>
          <a:miter lim="800000"/>
        </a:ln>
        <a:effectLst>
          <a:outerShdw blurRad="57785" dist="33020" dir="3179975">
            <a:srgbClr val="000000">
              <a:alpha val="30000"/>
            </a:srgbClr>
          </a:outerShdw>
        </a:effectLst>
        <a:scene3d>
          <a:camera prst="orthographicFront"/>
          <a:lightRig rig="brightRoom" dir="t">
            <a:rot lat="0" lon="0" rev="600000"/>
          </a:lightRig>
        </a:scene3d>
        <a:sp3d>
          <a:bevelT w="38100" h="57150" prst="angle"/>
        </a:sp3d>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1800">
              <a:solidFill>
                <a:srgbClr val="009ED6"/>
              </a:solidFill>
            </a:rPr>
            <a:t>generador de certificados</a:t>
          </a:r>
        </a:p>
      </xdr:txBody>
    </xdr:sp>
    <xdr:clientData/>
  </xdr:twoCellAnchor>
  <xdr:twoCellAnchor>
    <xdr:from>
      <xdr:col>61</xdr:col>
      <xdr:colOff>0</xdr:colOff>
      <xdr:row>5</xdr:row>
      <xdr:rowOff>50800</xdr:rowOff>
    </xdr:from>
    <xdr:to>
      <xdr:col>64</xdr:col>
      <xdr:colOff>711200</xdr:colOff>
      <xdr:row>6</xdr:row>
      <xdr:rowOff>0</xdr:rowOff>
    </xdr:to>
    <xdr:sp macro="" textlink="">
      <xdr:nvSpPr>
        <xdr:cNvPr id="210" name="ST_Mo_28/10/2024"/>
        <xdr:cNvSpPr/>
      </xdr:nvSpPr>
      <xdr:spPr>
        <a:xfrm>
          <a:off x="19126200" y="50800"/>
          <a:ext cx="5708650" cy="330200"/>
        </a:xfrm>
        <a:prstGeom prst="round2SameRect">
          <a:avLst/>
        </a:prstGeom>
        <a:solidFill>
          <a:srgbClr val="FFFFFF"/>
        </a:solidFill>
        <a:ln>
          <a:solidFill>
            <a:srgbClr val="009ED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1400">
              <a:solidFill>
                <a:srgbClr val="009ED6"/>
              </a:solidFill>
            </a:rPr>
            <a:t>octubre-2024</a:t>
          </a:r>
        </a:p>
      </xdr:txBody>
    </xdr:sp>
    <xdr:clientData/>
  </xdr:twoCellAnchor>
  <xdr:twoCellAnchor>
    <xdr:from>
      <xdr:col>65</xdr:col>
      <xdr:colOff>0</xdr:colOff>
      <xdr:row>5</xdr:row>
      <xdr:rowOff>50800</xdr:rowOff>
    </xdr:from>
    <xdr:to>
      <xdr:col>94</xdr:col>
      <xdr:colOff>711200</xdr:colOff>
      <xdr:row>6</xdr:row>
      <xdr:rowOff>0</xdr:rowOff>
    </xdr:to>
    <xdr:sp macro="" textlink="">
      <xdr:nvSpPr>
        <xdr:cNvPr id="211" name="ST_Mo_1/11/2024"/>
        <xdr:cNvSpPr/>
      </xdr:nvSpPr>
      <xdr:spPr>
        <a:xfrm>
          <a:off x="24841200" y="50800"/>
          <a:ext cx="42856150" cy="330200"/>
        </a:xfrm>
        <a:prstGeom prst="round2SameRect">
          <a:avLst/>
        </a:prstGeom>
        <a:solidFill>
          <a:srgbClr val="FFFFFF"/>
        </a:solidFill>
        <a:ln>
          <a:solidFill>
            <a:srgbClr val="009ED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1400">
              <a:solidFill>
                <a:srgbClr val="009ED6"/>
              </a:solidFill>
            </a:rPr>
            <a:t>noviembre-2024</a:t>
          </a:r>
        </a:p>
      </xdr:txBody>
    </xdr:sp>
    <xdr:clientData/>
  </xdr:twoCellAnchor>
  <xdr:twoCellAnchor>
    <xdr:from>
      <xdr:col>95</xdr:col>
      <xdr:colOff>0</xdr:colOff>
      <xdr:row>5</xdr:row>
      <xdr:rowOff>50800</xdr:rowOff>
    </xdr:from>
    <xdr:to>
      <xdr:col>95</xdr:col>
      <xdr:colOff>711200</xdr:colOff>
      <xdr:row>6</xdr:row>
      <xdr:rowOff>0</xdr:rowOff>
    </xdr:to>
    <xdr:sp macro="" textlink="">
      <xdr:nvSpPr>
        <xdr:cNvPr id="212" name="ST_Mo_1/12/2024"/>
        <xdr:cNvSpPr/>
      </xdr:nvSpPr>
      <xdr:spPr>
        <a:xfrm>
          <a:off x="67703700" y="50800"/>
          <a:ext cx="1422400" cy="330200"/>
        </a:xfrm>
        <a:prstGeom prst="round2SameRect">
          <a:avLst/>
        </a:prstGeom>
        <a:solidFill>
          <a:srgbClr val="FFFFFF"/>
        </a:solidFill>
        <a:ln>
          <a:solidFill>
            <a:srgbClr val="009ED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1400">
              <a:solidFill>
                <a:srgbClr val="009ED6"/>
              </a:solidFill>
            </a:rPr>
            <a:t>dic-24</a:t>
          </a:r>
        </a:p>
      </xdr:txBody>
    </xdr:sp>
    <xdr:clientData/>
  </xdr:twoCellAnchor>
  <xdr:twoCellAnchor>
    <xdr:from>
      <xdr:col>60</xdr:col>
      <xdr:colOff>12700</xdr:colOff>
      <xdr:row>5</xdr:row>
      <xdr:rowOff>101600</xdr:rowOff>
    </xdr:from>
    <xdr:to>
      <xdr:col>60</xdr:col>
      <xdr:colOff>63500</xdr:colOff>
      <xdr:row>5</xdr:row>
      <xdr:rowOff>203200</xdr:rowOff>
    </xdr:to>
    <xdr:sp macro="ScrollTimelineBackS" textlink="">
      <xdr:nvSpPr>
        <xdr:cNvPr id="213" name="ST_TSBackIcon"/>
        <xdr:cNvSpPr/>
      </xdr:nvSpPr>
      <xdr:spPr>
        <a:xfrm rot="-5400000">
          <a:off x="18789650" y="101600"/>
          <a:ext cx="101600" cy="101600"/>
        </a:xfrm>
        <a:prstGeom prst="triangle">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60</xdr:col>
      <xdr:colOff>12700</xdr:colOff>
      <xdr:row>5</xdr:row>
      <xdr:rowOff>228600</xdr:rowOff>
    </xdr:from>
    <xdr:to>
      <xdr:col>60</xdr:col>
      <xdr:colOff>63500</xdr:colOff>
      <xdr:row>5</xdr:row>
      <xdr:rowOff>330200</xdr:rowOff>
    </xdr:to>
    <xdr:sp macro="ScrollTimelineFrontS" textlink="">
      <xdr:nvSpPr>
        <xdr:cNvPr id="214" name="ST_TSFrontIcon"/>
        <xdr:cNvSpPr/>
      </xdr:nvSpPr>
      <xdr:spPr>
        <a:xfrm rot="5400000">
          <a:off x="18789650" y="228600"/>
          <a:ext cx="101600" cy="101600"/>
        </a:xfrm>
        <a:prstGeom prst="triangle">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96</xdr:col>
      <xdr:colOff>12700</xdr:colOff>
      <xdr:row>5</xdr:row>
      <xdr:rowOff>101600</xdr:rowOff>
    </xdr:from>
    <xdr:to>
      <xdr:col>96</xdr:col>
      <xdr:colOff>63500</xdr:colOff>
      <xdr:row>5</xdr:row>
      <xdr:rowOff>203200</xdr:rowOff>
    </xdr:to>
    <xdr:sp macro="ScrollTimelineBackE" textlink="">
      <xdr:nvSpPr>
        <xdr:cNvPr id="215" name="ST_TEBackIcon"/>
        <xdr:cNvSpPr/>
      </xdr:nvSpPr>
      <xdr:spPr>
        <a:xfrm rot="-5400000">
          <a:off x="36487100" y="101600"/>
          <a:ext cx="101600" cy="101600"/>
        </a:xfrm>
        <a:prstGeom prst="triangle">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96</xdr:col>
      <xdr:colOff>12700</xdr:colOff>
      <xdr:row>5</xdr:row>
      <xdr:rowOff>228600</xdr:rowOff>
    </xdr:from>
    <xdr:to>
      <xdr:col>96</xdr:col>
      <xdr:colOff>63500</xdr:colOff>
      <xdr:row>5</xdr:row>
      <xdr:rowOff>330200</xdr:rowOff>
    </xdr:to>
    <xdr:sp macro="ScrollTimelineFrontE" textlink="">
      <xdr:nvSpPr>
        <xdr:cNvPr id="216" name="ST_TEFrontIcon"/>
        <xdr:cNvSpPr/>
      </xdr:nvSpPr>
      <xdr:spPr>
        <a:xfrm rot="5400000">
          <a:off x="36487100" y="228600"/>
          <a:ext cx="101600" cy="101600"/>
        </a:xfrm>
        <a:prstGeom prst="triangle">
          <a:avLst/>
        </a:prstGeom>
        <a:solidFill>
          <a:srgbClr val="FFFFFF"/>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10</xdr:col>
      <xdr:colOff>2921000</xdr:colOff>
      <xdr:row>8</xdr:row>
      <xdr:rowOff>63500</xdr:rowOff>
    </xdr:from>
    <xdr:to>
      <xdr:col>10</xdr:col>
      <xdr:colOff>2971800</xdr:colOff>
      <xdr:row>8</xdr:row>
      <xdr:rowOff>139700</xdr:rowOff>
    </xdr:to>
    <xdr:sp macro="AddFilterToTasksTrigger" textlink="">
      <xdr:nvSpPr>
        <xdr:cNvPr id="217" name="SG_Filter"/>
        <xdr:cNvSpPr/>
      </xdr:nvSpPr>
      <xdr:spPr>
        <a:xfrm rot="10800000">
          <a:off x="7175500" y="825500"/>
          <a:ext cx="101600" cy="76200"/>
        </a:xfrm>
        <a:prstGeom prst="triangle">
          <a:avLst/>
        </a:prstGeom>
        <a:solidFill>
          <a:srgbClr val="808080"/>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60</xdr:col>
      <xdr:colOff>6350</xdr:colOff>
      <xdr:row>8</xdr:row>
      <xdr:rowOff>12700</xdr:rowOff>
    </xdr:from>
    <xdr:to>
      <xdr:col>60</xdr:col>
      <xdr:colOff>69850</xdr:colOff>
      <xdr:row>8</xdr:row>
      <xdr:rowOff>139700</xdr:rowOff>
    </xdr:to>
    <xdr:sp macro="ToggleFreeze" textlink="">
      <xdr:nvSpPr>
        <xdr:cNvPr id="218" name="ST_Freeze"/>
        <xdr:cNvSpPr/>
      </xdr:nvSpPr>
      <xdr:spPr>
        <a:xfrm rot="5400000">
          <a:off x="18776950" y="774700"/>
          <a:ext cx="127000" cy="127000"/>
        </a:xfrm>
        <a:prstGeom prst="corner">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9</xdr:row>
      <xdr:rowOff>38862</xdr:rowOff>
    </xdr:from>
    <xdr:to>
      <xdr:col>63</xdr:col>
      <xdr:colOff>241300</xdr:colOff>
      <xdr:row>9</xdr:row>
      <xdr:rowOff>189738</xdr:rowOff>
    </xdr:to>
    <xdr:sp macro="ShapeClicked" textlink="">
      <xdr:nvSpPr>
        <xdr:cNvPr id="219" name="S_TE_15"/>
        <xdr:cNvSpPr/>
      </xdr:nvSpPr>
      <xdr:spPr>
        <a:xfrm>
          <a:off x="20129500" y="1105662"/>
          <a:ext cx="469900" cy="150876"/>
        </a:xfrm>
        <a:prstGeom prst="roundRect">
          <a:avLst/>
        </a:prstGeom>
        <a:solidFill>
          <a:srgbClr val="A8E7FE"/>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64</xdr:col>
      <xdr:colOff>6350</xdr:colOff>
      <xdr:row>10</xdr:row>
      <xdr:rowOff>38862</xdr:rowOff>
    </xdr:from>
    <xdr:to>
      <xdr:col>71</xdr:col>
      <xdr:colOff>241300</xdr:colOff>
      <xdr:row>10</xdr:row>
      <xdr:rowOff>189738</xdr:rowOff>
    </xdr:to>
    <xdr:sp macro="ShapeClicked" textlink="">
      <xdr:nvSpPr>
        <xdr:cNvPr id="220" name="S_TE_1"/>
        <xdr:cNvSpPr/>
      </xdr:nvSpPr>
      <xdr:spPr>
        <a:xfrm>
          <a:off x="20624800" y="1334262"/>
          <a:ext cx="3937000" cy="150876"/>
        </a:xfrm>
        <a:prstGeom prst="roundRect">
          <a:avLst/>
        </a:prstGeom>
        <a:solidFill>
          <a:srgbClr val="A8E7FE"/>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11</xdr:row>
      <xdr:rowOff>38862</xdr:rowOff>
    </xdr:from>
    <xdr:to>
      <xdr:col>64</xdr:col>
      <xdr:colOff>241300</xdr:colOff>
      <xdr:row>11</xdr:row>
      <xdr:rowOff>189738</xdr:rowOff>
    </xdr:to>
    <xdr:sp macro="ShapeClicked" textlink="">
      <xdr:nvSpPr>
        <xdr:cNvPr id="221" name="S_TE_4"/>
        <xdr:cNvSpPr/>
      </xdr:nvSpPr>
      <xdr:spPr>
        <a:xfrm>
          <a:off x="20129500" y="1562862"/>
          <a:ext cx="965200" cy="150876"/>
        </a:xfrm>
        <a:prstGeom prst="roundRect">
          <a:avLst/>
        </a:prstGeom>
        <a:solidFill>
          <a:srgbClr val="A8E7FE"/>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12</xdr:row>
      <xdr:rowOff>38862</xdr:rowOff>
    </xdr:from>
    <xdr:to>
      <xdr:col>63</xdr:col>
      <xdr:colOff>241300</xdr:colOff>
      <xdr:row>12</xdr:row>
      <xdr:rowOff>189738</xdr:rowOff>
    </xdr:to>
    <xdr:sp macro="ShapeClicked" textlink="">
      <xdr:nvSpPr>
        <xdr:cNvPr id="222" name="S_TE_3"/>
        <xdr:cNvSpPr/>
      </xdr:nvSpPr>
      <xdr:spPr>
        <a:xfrm>
          <a:off x="20129500" y="1791462"/>
          <a:ext cx="469900" cy="150876"/>
        </a:xfrm>
        <a:prstGeom prst="roundRect">
          <a:avLst/>
        </a:prstGeom>
        <a:solidFill>
          <a:srgbClr val="A8E7FE"/>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13</xdr:row>
      <xdr:rowOff>38862</xdr:rowOff>
    </xdr:from>
    <xdr:to>
      <xdr:col>68</xdr:col>
      <xdr:colOff>241300</xdr:colOff>
      <xdr:row>13</xdr:row>
      <xdr:rowOff>189738</xdr:rowOff>
    </xdr:to>
    <xdr:sp macro="ShapeClicked" textlink="">
      <xdr:nvSpPr>
        <xdr:cNvPr id="223" name="S_TE_5"/>
        <xdr:cNvSpPr/>
      </xdr:nvSpPr>
      <xdr:spPr>
        <a:xfrm>
          <a:off x="20129500" y="2020062"/>
          <a:ext cx="2946400" cy="150876"/>
        </a:xfrm>
        <a:prstGeom prst="roundRect">
          <a:avLst/>
        </a:prstGeom>
        <a:solidFill>
          <a:srgbClr val="A8E7FE"/>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14</xdr:row>
      <xdr:rowOff>38862</xdr:rowOff>
    </xdr:from>
    <xdr:to>
      <xdr:col>64</xdr:col>
      <xdr:colOff>241300</xdr:colOff>
      <xdr:row>14</xdr:row>
      <xdr:rowOff>189738</xdr:rowOff>
    </xdr:to>
    <xdr:sp macro="ShapeClicked" textlink="">
      <xdr:nvSpPr>
        <xdr:cNvPr id="224" name="S_TE_6"/>
        <xdr:cNvSpPr/>
      </xdr:nvSpPr>
      <xdr:spPr>
        <a:xfrm>
          <a:off x="20129500" y="2248662"/>
          <a:ext cx="965200" cy="150876"/>
        </a:xfrm>
        <a:prstGeom prst="roundRect">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15</xdr:row>
      <xdr:rowOff>38862</xdr:rowOff>
    </xdr:from>
    <xdr:to>
      <xdr:col>65</xdr:col>
      <xdr:colOff>241300</xdr:colOff>
      <xdr:row>15</xdr:row>
      <xdr:rowOff>189738</xdr:rowOff>
    </xdr:to>
    <xdr:sp macro="ShapeClicked" textlink="">
      <xdr:nvSpPr>
        <xdr:cNvPr id="225" name="S_TE_7"/>
        <xdr:cNvSpPr/>
      </xdr:nvSpPr>
      <xdr:spPr>
        <a:xfrm>
          <a:off x="20129500" y="2477262"/>
          <a:ext cx="1460500" cy="150876"/>
        </a:xfrm>
        <a:prstGeom prst="roundRect">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64</xdr:col>
      <xdr:colOff>6350</xdr:colOff>
      <xdr:row>16</xdr:row>
      <xdr:rowOff>38862</xdr:rowOff>
    </xdr:from>
    <xdr:to>
      <xdr:col>64</xdr:col>
      <xdr:colOff>241300</xdr:colOff>
      <xdr:row>16</xdr:row>
      <xdr:rowOff>189738</xdr:rowOff>
    </xdr:to>
    <xdr:sp macro="ShapeClicked" textlink="">
      <xdr:nvSpPr>
        <xdr:cNvPr id="226" name="S_TE_2"/>
        <xdr:cNvSpPr/>
      </xdr:nvSpPr>
      <xdr:spPr>
        <a:xfrm>
          <a:off x="20624800" y="2705862"/>
          <a:ext cx="469900" cy="150876"/>
        </a:xfrm>
        <a:prstGeom prst="roundRect">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17</xdr:row>
      <xdr:rowOff>38862</xdr:rowOff>
    </xdr:from>
    <xdr:to>
      <xdr:col>63</xdr:col>
      <xdr:colOff>241300</xdr:colOff>
      <xdr:row>17</xdr:row>
      <xdr:rowOff>189738</xdr:rowOff>
    </xdr:to>
    <xdr:sp macro="ShapeClicked" textlink="">
      <xdr:nvSpPr>
        <xdr:cNvPr id="227" name="S_TE_8"/>
        <xdr:cNvSpPr/>
      </xdr:nvSpPr>
      <xdr:spPr>
        <a:xfrm>
          <a:off x="20129500" y="2934462"/>
          <a:ext cx="469900" cy="150876"/>
        </a:xfrm>
        <a:prstGeom prst="roundRect">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18</xdr:row>
      <xdr:rowOff>38862</xdr:rowOff>
    </xdr:from>
    <xdr:to>
      <xdr:col>70</xdr:col>
      <xdr:colOff>241300</xdr:colOff>
      <xdr:row>18</xdr:row>
      <xdr:rowOff>189738</xdr:rowOff>
    </xdr:to>
    <xdr:sp macro="ShapeClicked" textlink="">
      <xdr:nvSpPr>
        <xdr:cNvPr id="228" name="S_TE_9"/>
        <xdr:cNvSpPr/>
      </xdr:nvSpPr>
      <xdr:spPr>
        <a:xfrm>
          <a:off x="20129500" y="3163062"/>
          <a:ext cx="3937000" cy="150876"/>
        </a:xfrm>
        <a:prstGeom prst="roundRect">
          <a:avLst/>
        </a:prstGeom>
        <a:solidFill>
          <a:srgbClr val="D3D3D3"/>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19</xdr:row>
      <xdr:rowOff>38862</xdr:rowOff>
    </xdr:from>
    <xdr:to>
      <xdr:col>69</xdr:col>
      <xdr:colOff>241300</xdr:colOff>
      <xdr:row>19</xdr:row>
      <xdr:rowOff>189738</xdr:rowOff>
    </xdr:to>
    <xdr:sp macro="ShapeClicked" textlink="">
      <xdr:nvSpPr>
        <xdr:cNvPr id="229" name="S_TE_10"/>
        <xdr:cNvSpPr/>
      </xdr:nvSpPr>
      <xdr:spPr>
        <a:xfrm>
          <a:off x="20129500" y="3391662"/>
          <a:ext cx="3441700" cy="150876"/>
        </a:xfrm>
        <a:prstGeom prst="roundRect">
          <a:avLst/>
        </a:prstGeom>
        <a:noFill/>
        <a:ln w="12700" cap="flat" cmpd="sng" algn="ctr">
          <a:noFill/>
          <a:prstDash val="solid"/>
          <a:miter lim="800000"/>
        </a:ln>
        <a:effectLst/>
        <a:extLst>
          <a:ext uri="{909E8E84-426E-40DD-AFC4-6F175D3DCCD1}">
            <a14:hiddenFill xmlns:a14="http://schemas.microsoft.com/office/drawing/2010/main">
              <a:solidFill>
                <a:srgbClr val="D3D3D3"/>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20</xdr:row>
      <xdr:rowOff>38862</xdr:rowOff>
    </xdr:from>
    <xdr:to>
      <xdr:col>71</xdr:col>
      <xdr:colOff>241300</xdr:colOff>
      <xdr:row>20</xdr:row>
      <xdr:rowOff>189738</xdr:rowOff>
    </xdr:to>
    <xdr:sp macro="ShapeClicked" textlink="">
      <xdr:nvSpPr>
        <xdr:cNvPr id="230" name="S_TE_11"/>
        <xdr:cNvSpPr/>
      </xdr:nvSpPr>
      <xdr:spPr>
        <a:xfrm>
          <a:off x="20129500" y="3620262"/>
          <a:ext cx="4432300" cy="150876"/>
        </a:xfrm>
        <a:prstGeom prst="roundRect">
          <a:avLst/>
        </a:prstGeom>
        <a:noFill/>
        <a:ln w="12700" cap="flat" cmpd="sng" algn="ctr">
          <a:noFill/>
          <a:prstDash val="solid"/>
          <a:miter lim="800000"/>
        </a:ln>
        <a:effectLst/>
        <a:extLst>
          <a:ext uri="{909E8E84-426E-40DD-AFC4-6F175D3DCCD1}">
            <a14:hiddenFill xmlns:a14="http://schemas.microsoft.com/office/drawing/2010/main">
              <a:solidFill>
                <a:srgbClr val="D3D3D3"/>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21</xdr:row>
      <xdr:rowOff>38862</xdr:rowOff>
    </xdr:from>
    <xdr:to>
      <xdr:col>68</xdr:col>
      <xdr:colOff>241300</xdr:colOff>
      <xdr:row>21</xdr:row>
      <xdr:rowOff>189738</xdr:rowOff>
    </xdr:to>
    <xdr:sp macro="ShapeClicked" textlink="">
      <xdr:nvSpPr>
        <xdr:cNvPr id="231" name="S_TE_12"/>
        <xdr:cNvSpPr/>
      </xdr:nvSpPr>
      <xdr:spPr>
        <a:xfrm>
          <a:off x="20129500" y="3848862"/>
          <a:ext cx="2946400" cy="150876"/>
        </a:xfrm>
        <a:prstGeom prst="roundRect">
          <a:avLst/>
        </a:prstGeom>
        <a:noFill/>
        <a:ln w="12700" cap="flat" cmpd="sng" algn="ctr">
          <a:noFill/>
          <a:prstDash val="solid"/>
          <a:miter lim="800000"/>
        </a:ln>
        <a:effectLst/>
        <a:extLst>
          <a:ext uri="{909E8E84-426E-40DD-AFC4-6F175D3DCCD1}">
            <a14:hiddenFill xmlns:a14="http://schemas.microsoft.com/office/drawing/2010/main">
              <a:solidFill>
                <a:srgbClr val="D3D3D3"/>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22</xdr:row>
      <xdr:rowOff>38862</xdr:rowOff>
    </xdr:from>
    <xdr:to>
      <xdr:col>64</xdr:col>
      <xdr:colOff>241300</xdr:colOff>
      <xdr:row>22</xdr:row>
      <xdr:rowOff>189738</xdr:rowOff>
    </xdr:to>
    <xdr:sp macro="ShapeClicked" textlink="">
      <xdr:nvSpPr>
        <xdr:cNvPr id="232" name="S_TE_13"/>
        <xdr:cNvSpPr/>
      </xdr:nvSpPr>
      <xdr:spPr>
        <a:xfrm>
          <a:off x="20129500" y="4077462"/>
          <a:ext cx="965200" cy="150876"/>
        </a:xfrm>
        <a:prstGeom prst="roundRect">
          <a:avLst/>
        </a:prstGeom>
        <a:noFill/>
        <a:ln w="12700" cap="flat" cmpd="sng" algn="ctr">
          <a:noFill/>
          <a:prstDash val="solid"/>
          <a:miter lim="800000"/>
        </a:ln>
        <a:effectLst/>
        <a:extLst>
          <a:ext uri="{909E8E84-426E-40DD-AFC4-6F175D3DCCD1}">
            <a14:hiddenFill xmlns:a14="http://schemas.microsoft.com/office/drawing/2010/main">
              <a:solidFill>
                <a:srgbClr val="D3D3D3"/>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6350</xdr:colOff>
      <xdr:row>23</xdr:row>
      <xdr:rowOff>38862</xdr:rowOff>
    </xdr:from>
    <xdr:to>
      <xdr:col>63</xdr:col>
      <xdr:colOff>241300</xdr:colOff>
      <xdr:row>23</xdr:row>
      <xdr:rowOff>189738</xdr:rowOff>
    </xdr:to>
    <xdr:sp macro="ShapeClicked" textlink="">
      <xdr:nvSpPr>
        <xdr:cNvPr id="233" name="S_TE_14"/>
        <xdr:cNvSpPr/>
      </xdr:nvSpPr>
      <xdr:spPr>
        <a:xfrm>
          <a:off x="20129500" y="4306062"/>
          <a:ext cx="469900" cy="150876"/>
        </a:xfrm>
        <a:prstGeom prst="roundRect">
          <a:avLst/>
        </a:prstGeom>
        <a:noFill/>
        <a:ln w="12700" cap="flat" cmpd="sng" algn="ctr">
          <a:noFill/>
          <a:prstDash val="solid"/>
          <a:miter lim="800000"/>
        </a:ln>
        <a:effectLst/>
        <a:extLst>
          <a:ext uri="{909E8E84-426E-40DD-AFC4-6F175D3DCCD1}">
            <a14:hiddenFill xmlns:a14="http://schemas.microsoft.com/office/drawing/2010/main">
              <a:solidFill>
                <a:srgbClr val="D3D3D3"/>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12700</xdr:colOff>
      <xdr:row>9</xdr:row>
      <xdr:rowOff>38862</xdr:rowOff>
    </xdr:from>
    <xdr:to>
      <xdr:col>70</xdr:col>
      <xdr:colOff>184150</xdr:colOff>
      <xdr:row>9</xdr:row>
      <xdr:rowOff>189738</xdr:rowOff>
    </xdr:to>
    <xdr:sp macro="ShapeClicked" textlink="">
      <xdr:nvSpPr>
        <xdr:cNvPr id="234" name="S_TGB_15"/>
        <xdr:cNvSpPr/>
      </xdr:nvSpPr>
      <xdr:spPr>
        <a:xfrm>
          <a:off x="20142200" y="11056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Dimplomas_Certificad</a:t>
          </a:r>
        </a:p>
      </xdr:txBody>
    </xdr:sp>
    <xdr:clientData/>
  </xdr:twoCellAnchor>
  <xdr:twoCellAnchor>
    <xdr:from>
      <xdr:col>64</xdr:col>
      <xdr:colOff>12700</xdr:colOff>
      <xdr:row>10</xdr:row>
      <xdr:rowOff>38862</xdr:rowOff>
    </xdr:from>
    <xdr:to>
      <xdr:col>71</xdr:col>
      <xdr:colOff>184150</xdr:colOff>
      <xdr:row>10</xdr:row>
      <xdr:rowOff>189738</xdr:rowOff>
    </xdr:to>
    <xdr:sp macro="ShapeClicked" textlink="">
      <xdr:nvSpPr>
        <xdr:cNvPr id="235" name="S_TGB_1"/>
        <xdr:cNvSpPr/>
      </xdr:nvSpPr>
      <xdr:spPr>
        <a:xfrm>
          <a:off x="20637500" y="13342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Panel de usuario</a:t>
          </a:r>
        </a:p>
      </xdr:txBody>
    </xdr:sp>
    <xdr:clientData/>
  </xdr:twoCellAnchor>
  <xdr:twoCellAnchor>
    <xdr:from>
      <xdr:col>63</xdr:col>
      <xdr:colOff>12700</xdr:colOff>
      <xdr:row>11</xdr:row>
      <xdr:rowOff>38862</xdr:rowOff>
    </xdr:from>
    <xdr:to>
      <xdr:col>70</xdr:col>
      <xdr:colOff>184150</xdr:colOff>
      <xdr:row>11</xdr:row>
      <xdr:rowOff>189738</xdr:rowOff>
    </xdr:to>
    <xdr:sp macro="ShapeClicked" textlink="">
      <xdr:nvSpPr>
        <xdr:cNvPr id="236" name="S_TGB_4"/>
        <xdr:cNvSpPr/>
      </xdr:nvSpPr>
      <xdr:spPr>
        <a:xfrm>
          <a:off x="20142200" y="15628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Home</a:t>
          </a:r>
        </a:p>
      </xdr:txBody>
    </xdr:sp>
    <xdr:clientData/>
  </xdr:twoCellAnchor>
  <xdr:twoCellAnchor>
    <xdr:from>
      <xdr:col>63</xdr:col>
      <xdr:colOff>12700</xdr:colOff>
      <xdr:row>12</xdr:row>
      <xdr:rowOff>38862</xdr:rowOff>
    </xdr:from>
    <xdr:to>
      <xdr:col>70</xdr:col>
      <xdr:colOff>184150</xdr:colOff>
      <xdr:row>12</xdr:row>
      <xdr:rowOff>189738</xdr:rowOff>
    </xdr:to>
    <xdr:sp macro="ShapeClicked" textlink="">
      <xdr:nvSpPr>
        <xdr:cNvPr id="237" name="S_TGB_3"/>
        <xdr:cNvSpPr/>
      </xdr:nvSpPr>
      <xdr:spPr>
        <a:xfrm>
          <a:off x="20142200" y="17914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Acceso Usuario</a:t>
          </a:r>
        </a:p>
      </xdr:txBody>
    </xdr:sp>
    <xdr:clientData/>
  </xdr:twoCellAnchor>
  <xdr:twoCellAnchor>
    <xdr:from>
      <xdr:col>63</xdr:col>
      <xdr:colOff>12700</xdr:colOff>
      <xdr:row>13</xdr:row>
      <xdr:rowOff>38862</xdr:rowOff>
    </xdr:from>
    <xdr:to>
      <xdr:col>70</xdr:col>
      <xdr:colOff>184150</xdr:colOff>
      <xdr:row>13</xdr:row>
      <xdr:rowOff>189738</xdr:rowOff>
    </xdr:to>
    <xdr:sp macro="ShapeClicked" textlink="">
      <xdr:nvSpPr>
        <xdr:cNvPr id="238" name="S_TGB_5"/>
        <xdr:cNvSpPr/>
      </xdr:nvSpPr>
      <xdr:spPr>
        <a:xfrm>
          <a:off x="20142200" y="20200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Mis Cursos</a:t>
          </a:r>
        </a:p>
      </xdr:txBody>
    </xdr:sp>
    <xdr:clientData/>
  </xdr:twoCellAnchor>
  <xdr:twoCellAnchor>
    <xdr:from>
      <xdr:col>63</xdr:col>
      <xdr:colOff>12700</xdr:colOff>
      <xdr:row>14</xdr:row>
      <xdr:rowOff>38862</xdr:rowOff>
    </xdr:from>
    <xdr:to>
      <xdr:col>70</xdr:col>
      <xdr:colOff>184150</xdr:colOff>
      <xdr:row>14</xdr:row>
      <xdr:rowOff>189738</xdr:rowOff>
    </xdr:to>
    <xdr:sp macro="ShapeClicked" textlink="">
      <xdr:nvSpPr>
        <xdr:cNvPr id="239" name="S_TGB_6"/>
        <xdr:cNvSpPr/>
      </xdr:nvSpPr>
      <xdr:spPr>
        <a:xfrm>
          <a:off x="20142200" y="22486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Ver Certificado</a:t>
          </a:r>
        </a:p>
      </xdr:txBody>
    </xdr:sp>
    <xdr:clientData/>
  </xdr:twoCellAnchor>
  <xdr:twoCellAnchor>
    <xdr:from>
      <xdr:col>63</xdr:col>
      <xdr:colOff>12700</xdr:colOff>
      <xdr:row>15</xdr:row>
      <xdr:rowOff>38862</xdr:rowOff>
    </xdr:from>
    <xdr:to>
      <xdr:col>70</xdr:col>
      <xdr:colOff>184150</xdr:colOff>
      <xdr:row>15</xdr:row>
      <xdr:rowOff>189738</xdr:rowOff>
    </xdr:to>
    <xdr:sp macro="ShapeClicked" textlink="">
      <xdr:nvSpPr>
        <xdr:cNvPr id="240" name="S_TGB_7"/>
        <xdr:cNvSpPr/>
      </xdr:nvSpPr>
      <xdr:spPr>
        <a:xfrm>
          <a:off x="20142200" y="24772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Perfil</a:t>
          </a:r>
        </a:p>
      </xdr:txBody>
    </xdr:sp>
    <xdr:clientData/>
  </xdr:twoCellAnchor>
  <xdr:twoCellAnchor>
    <xdr:from>
      <xdr:col>64</xdr:col>
      <xdr:colOff>12700</xdr:colOff>
      <xdr:row>16</xdr:row>
      <xdr:rowOff>38862</xdr:rowOff>
    </xdr:from>
    <xdr:to>
      <xdr:col>71</xdr:col>
      <xdr:colOff>184150</xdr:colOff>
      <xdr:row>16</xdr:row>
      <xdr:rowOff>189738</xdr:rowOff>
    </xdr:to>
    <xdr:sp macro="ShapeClicked" textlink="">
      <xdr:nvSpPr>
        <xdr:cNvPr id="241" name="S_TGB_2"/>
        <xdr:cNvSpPr/>
      </xdr:nvSpPr>
      <xdr:spPr>
        <a:xfrm>
          <a:off x="20637500" y="27058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Panel de administrad</a:t>
          </a:r>
        </a:p>
      </xdr:txBody>
    </xdr:sp>
    <xdr:clientData/>
  </xdr:twoCellAnchor>
  <xdr:twoCellAnchor>
    <xdr:from>
      <xdr:col>63</xdr:col>
      <xdr:colOff>12700</xdr:colOff>
      <xdr:row>17</xdr:row>
      <xdr:rowOff>38862</xdr:rowOff>
    </xdr:from>
    <xdr:to>
      <xdr:col>70</xdr:col>
      <xdr:colOff>184150</xdr:colOff>
      <xdr:row>17</xdr:row>
      <xdr:rowOff>189738</xdr:rowOff>
    </xdr:to>
    <xdr:sp macro="ShapeClicked" textlink="">
      <xdr:nvSpPr>
        <xdr:cNvPr id="242" name="S_TGB_8"/>
        <xdr:cNvSpPr/>
      </xdr:nvSpPr>
      <xdr:spPr>
        <a:xfrm>
          <a:off x="20142200" y="29344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Acceso a Administrad</a:t>
          </a:r>
        </a:p>
      </xdr:txBody>
    </xdr:sp>
    <xdr:clientData/>
  </xdr:twoCellAnchor>
  <xdr:twoCellAnchor>
    <xdr:from>
      <xdr:col>63</xdr:col>
      <xdr:colOff>12700</xdr:colOff>
      <xdr:row>18</xdr:row>
      <xdr:rowOff>38862</xdr:rowOff>
    </xdr:from>
    <xdr:to>
      <xdr:col>70</xdr:col>
      <xdr:colOff>184150</xdr:colOff>
      <xdr:row>18</xdr:row>
      <xdr:rowOff>189738</xdr:rowOff>
    </xdr:to>
    <xdr:sp macro="ShapeClicked" textlink="">
      <xdr:nvSpPr>
        <xdr:cNvPr id="243" name="S_TGB_9"/>
        <xdr:cNvSpPr/>
      </xdr:nvSpPr>
      <xdr:spPr>
        <a:xfrm>
          <a:off x="20142200" y="31630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Mantenimiento de Cur</a:t>
          </a:r>
        </a:p>
      </xdr:txBody>
    </xdr:sp>
    <xdr:clientData/>
  </xdr:twoCellAnchor>
  <xdr:twoCellAnchor>
    <xdr:from>
      <xdr:col>63</xdr:col>
      <xdr:colOff>12700</xdr:colOff>
      <xdr:row>19</xdr:row>
      <xdr:rowOff>38862</xdr:rowOff>
    </xdr:from>
    <xdr:to>
      <xdr:col>70</xdr:col>
      <xdr:colOff>184150</xdr:colOff>
      <xdr:row>19</xdr:row>
      <xdr:rowOff>189738</xdr:rowOff>
    </xdr:to>
    <xdr:sp macro="ShapeClicked" textlink="">
      <xdr:nvSpPr>
        <xdr:cNvPr id="244" name="S_TGB_10"/>
        <xdr:cNvSpPr/>
      </xdr:nvSpPr>
      <xdr:spPr>
        <a:xfrm>
          <a:off x="20142200" y="33916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Please upgrade to the Pro version.</a:t>
          </a:r>
        </a:p>
      </xdr:txBody>
    </xdr:sp>
    <xdr:clientData/>
  </xdr:twoCellAnchor>
  <xdr:twoCellAnchor>
    <xdr:from>
      <xdr:col>63</xdr:col>
      <xdr:colOff>12700</xdr:colOff>
      <xdr:row>20</xdr:row>
      <xdr:rowOff>38862</xdr:rowOff>
    </xdr:from>
    <xdr:to>
      <xdr:col>70</xdr:col>
      <xdr:colOff>184150</xdr:colOff>
      <xdr:row>20</xdr:row>
      <xdr:rowOff>189738</xdr:rowOff>
    </xdr:to>
    <xdr:sp macro="ShapeClicked" textlink="">
      <xdr:nvSpPr>
        <xdr:cNvPr id="245" name="S_TGB_11"/>
        <xdr:cNvSpPr/>
      </xdr:nvSpPr>
      <xdr:spPr>
        <a:xfrm>
          <a:off x="20142200" y="36202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Please upgrade to the Pro version.</a:t>
          </a:r>
        </a:p>
      </xdr:txBody>
    </xdr:sp>
    <xdr:clientData/>
  </xdr:twoCellAnchor>
  <xdr:twoCellAnchor>
    <xdr:from>
      <xdr:col>63</xdr:col>
      <xdr:colOff>12700</xdr:colOff>
      <xdr:row>21</xdr:row>
      <xdr:rowOff>38862</xdr:rowOff>
    </xdr:from>
    <xdr:to>
      <xdr:col>70</xdr:col>
      <xdr:colOff>184150</xdr:colOff>
      <xdr:row>21</xdr:row>
      <xdr:rowOff>189738</xdr:rowOff>
    </xdr:to>
    <xdr:sp macro="ShapeClicked" textlink="">
      <xdr:nvSpPr>
        <xdr:cNvPr id="246" name="S_TGB_12"/>
        <xdr:cNvSpPr/>
      </xdr:nvSpPr>
      <xdr:spPr>
        <a:xfrm>
          <a:off x="20142200" y="38488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Please upgrade to the Pro version.</a:t>
          </a:r>
        </a:p>
      </xdr:txBody>
    </xdr:sp>
    <xdr:clientData/>
  </xdr:twoCellAnchor>
  <xdr:twoCellAnchor>
    <xdr:from>
      <xdr:col>63</xdr:col>
      <xdr:colOff>12700</xdr:colOff>
      <xdr:row>22</xdr:row>
      <xdr:rowOff>38862</xdr:rowOff>
    </xdr:from>
    <xdr:to>
      <xdr:col>70</xdr:col>
      <xdr:colOff>184150</xdr:colOff>
      <xdr:row>22</xdr:row>
      <xdr:rowOff>189738</xdr:rowOff>
    </xdr:to>
    <xdr:sp macro="ShapeClicked" textlink="">
      <xdr:nvSpPr>
        <xdr:cNvPr id="247" name="S_TGB_13"/>
        <xdr:cNvSpPr/>
      </xdr:nvSpPr>
      <xdr:spPr>
        <a:xfrm>
          <a:off x="20142200" y="40774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Please upgrade to the Pro version.</a:t>
          </a:r>
        </a:p>
      </xdr:txBody>
    </xdr:sp>
    <xdr:clientData/>
  </xdr:twoCellAnchor>
  <xdr:twoCellAnchor>
    <xdr:from>
      <xdr:col>63</xdr:col>
      <xdr:colOff>12700</xdr:colOff>
      <xdr:row>23</xdr:row>
      <xdr:rowOff>38862</xdr:rowOff>
    </xdr:from>
    <xdr:to>
      <xdr:col>70</xdr:col>
      <xdr:colOff>184150</xdr:colOff>
      <xdr:row>23</xdr:row>
      <xdr:rowOff>189738</xdr:rowOff>
    </xdr:to>
    <xdr:sp macro="ShapeClicked" textlink="">
      <xdr:nvSpPr>
        <xdr:cNvPr id="248" name="S_TGB_14"/>
        <xdr:cNvSpPr/>
      </xdr:nvSpPr>
      <xdr:spPr>
        <a:xfrm>
          <a:off x="20142200" y="4306062"/>
          <a:ext cx="3810000" cy="150876"/>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BO" sz="900" b="1">
              <a:solidFill>
                <a:srgbClr val="262626"/>
              </a:solidFill>
            </a:rPr>
            <a:t>Please upgrade to the Pro version.</a:t>
          </a:r>
        </a:p>
      </xdr:txBody>
    </xdr:sp>
    <xdr:clientData/>
  </xdr:twoCellAnchor>
  <xdr:twoCellAnchor>
    <xdr:from>
      <xdr:col>63</xdr:col>
      <xdr:colOff>0</xdr:colOff>
      <xdr:row>7</xdr:row>
      <xdr:rowOff>0</xdr:rowOff>
    </xdr:from>
    <xdr:to>
      <xdr:col>63</xdr:col>
      <xdr:colOff>635</xdr:colOff>
      <xdr:row>24</xdr:row>
      <xdr:rowOff>0</xdr:rowOff>
    </xdr:to>
    <xdr:sp macro="" textlink="">
      <xdr:nvSpPr>
        <xdr:cNvPr id="249" name="ST_Today_LineLeft"/>
        <xdr:cNvSpPr/>
      </xdr:nvSpPr>
      <xdr:spPr>
        <a:xfrm>
          <a:off x="20116800" y="571500"/>
          <a:ext cx="1270" cy="3924300"/>
        </a:xfrm>
        <a:prstGeom prst="rect">
          <a:avLst/>
        </a:prstGeom>
        <a:ln w="1270">
          <a:solidFill>
            <a:srgbClr val="FFCC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twoCellAnchor>
    <xdr:from>
      <xdr:col>63</xdr:col>
      <xdr:colOff>241300</xdr:colOff>
      <xdr:row>7</xdr:row>
      <xdr:rowOff>0</xdr:rowOff>
    </xdr:from>
    <xdr:to>
      <xdr:col>63</xdr:col>
      <xdr:colOff>241935</xdr:colOff>
      <xdr:row>24</xdr:row>
      <xdr:rowOff>0</xdr:rowOff>
    </xdr:to>
    <xdr:sp macro="" textlink="">
      <xdr:nvSpPr>
        <xdr:cNvPr id="250" name="ST_Today_LineRight"/>
        <xdr:cNvSpPr/>
      </xdr:nvSpPr>
      <xdr:spPr>
        <a:xfrm>
          <a:off x="20599400" y="571500"/>
          <a:ext cx="1270" cy="3924300"/>
        </a:xfrm>
        <a:prstGeom prst="rect">
          <a:avLst/>
        </a:prstGeom>
        <a:ln w="1270">
          <a:solidFill>
            <a:srgbClr val="FFCC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BO"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111518</xdr:colOff>
      <xdr:row>2</xdr:row>
      <xdr:rowOff>57150</xdr:rowOff>
    </xdr:from>
    <xdr:ext cx="1668981" cy="942975"/>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rcRect/>
        <a:stretch/>
      </xdr:blipFill>
      <xdr:spPr>
        <a:xfrm>
          <a:off x="178193" y="123825"/>
          <a:ext cx="1668981" cy="942975"/>
        </a:xfrm>
        <a:prstGeom prst="rect">
          <a:avLst/>
        </a:prstGeom>
      </xdr:spPr>
    </xdr:pic>
    <xdr:clientData/>
  </xdr:oneCellAnchor>
  <xdr:twoCellAnchor editAs="oneCell">
    <xdr:from>
      <xdr:col>4</xdr:col>
      <xdr:colOff>28575</xdr:colOff>
      <xdr:row>13</xdr:row>
      <xdr:rowOff>180975</xdr:rowOff>
    </xdr:from>
    <xdr:to>
      <xdr:col>20</xdr:col>
      <xdr:colOff>9525</xdr:colOff>
      <xdr:row>20</xdr:row>
      <xdr:rowOff>47625</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00075" y="2143125"/>
          <a:ext cx="9686925" cy="1200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4d" refreshedDate="44682.470273611114" createdVersion="7" refreshedVersion="7" minRefreshableVersion="3" recordCount="133">
  <cacheSource type="worksheet">
    <worksheetSource name="DashboardTable"/>
  </cacheSource>
  <cacheFields count="58">
    <cacheField name="ProjectID" numFmtId="0">
      <sharedItems containsSemiMixedTypes="0" containsString="0" containsNumber="1" containsInteger="1" minValue="1" maxValue="12"/>
    </cacheField>
    <cacheField name="dType" numFmtId="0">
      <sharedItems containsBlank="1" count="7">
        <s v="MP"/>
        <s v="M"/>
        <s v="SP"/>
        <s v="C"/>
        <s v="T"/>
        <m u="1"/>
        <s v="dType" u="1"/>
      </sharedItems>
    </cacheField>
    <cacheField name="GEType" numFmtId="0">
      <sharedItems count="2">
        <s v="T"/>
        <s v="M"/>
      </sharedItems>
    </cacheField>
    <cacheField name="TID" numFmtId="0">
      <sharedItems containsSemiMixedTypes="0" containsString="0" containsNumber="1" containsInteger="1" minValue="1" maxValue="66"/>
    </cacheField>
    <cacheField name="Dependency" numFmtId="0">
      <sharedItems containsBlank="1"/>
    </cacheField>
    <cacheField name="Dependents" numFmtId="0">
      <sharedItems containsBlank="1"/>
    </cacheField>
    <cacheField name="StartConstrain" numFmtId="0">
      <sharedItems containsString="0" containsBlank="1" containsNumber="1" minValue="44625" maxValue="44722"/>
    </cacheField>
    <cacheField name="EndConstrain" numFmtId="0">
      <sharedItems containsString="0" containsBlank="1" containsNumber="1" minValue="44664" maxValue="44693.625"/>
    </cacheField>
    <cacheField name="TIL" numFmtId="0">
      <sharedItems containsSemiMixedTypes="0" containsString="0" containsNumber="1" containsInteger="1" minValue="0" maxValue="3"/>
    </cacheField>
    <cacheField name="SS" numFmtId="0">
      <sharedItems containsNonDate="0" containsString="0" containsBlank="1"/>
    </cacheField>
    <cacheField name="TaskIcon" numFmtId="0">
      <sharedItems/>
    </cacheField>
    <cacheField name="WBS" numFmtId="0">
      <sharedItems containsMixedTypes="1" containsNumber="1" minValue="1" maxValue="10"/>
    </cacheField>
    <cacheField name="Task" numFmtId="0">
      <sharedItems/>
    </cacheField>
    <cacheField name="Priority" numFmtId="0">
      <sharedItems containsBlank="1" count="4">
        <s v="NORMAL"/>
        <m u="1"/>
        <s v="High" u="1"/>
        <s v="LOW" u="1"/>
      </sharedItems>
    </cacheField>
    <cacheField name="Status" numFmtId="0">
      <sharedItems containsBlank="1" count="5">
        <s v="Completed"/>
        <s v="Overdue"/>
        <s v="InProgress"/>
        <s v="Planned"/>
        <m u="1"/>
      </sharedItems>
    </cacheField>
    <cacheField name="Resource" numFmtId="0">
      <sharedItems containsBlank="1" count="57">
        <m/>
        <s v="Organization, CREATIVO"/>
        <s v="MANAGER"/>
        <s v="IT"/>
        <s v="ESTRATEGIA"/>
        <s v="CREATIVO"/>
        <s v="Humfleet Wendy" u="1"/>
        <s v="Unique Drywall" u="1"/>
        <s v="Newton Painting" u="1"/>
        <s v="JR" u="1"/>
        <s v="Olimpia Stucco" u="1"/>
        <s v="Service Tech" u="1"/>
        <s v="INFRA General, Cloud Team" u="1"/>
        <s v="Sys Team" u="1"/>
        <s v="BP Banister" u="1"/>
        <s v="Jeff Faye" u="1"/>
        <s v="Cloud Team" u="1"/>
        <s v="Knotty Woodworks" u="1"/>
        <s v="Lopez Wild Dianne" u="1"/>
        <s v="dfg" u="1"/>
        <s v="MHC, Cerner" u="1"/>
        <s v="Flash Electrical" u="1"/>
        <s v="TP Hyperion" u="1"/>
        <s v="TP NGINX, INFRA General, AU infra team, AU web team" u="1"/>
        <s v="Trim Rite Mfg" u="1"/>
        <s v="SS" u="1"/>
        <s v="AC Flooring" u="1"/>
        <s v="Kuschell Andre" u="1"/>
        <s v="Majestic Cab's" u="1"/>
        <s v="INFRA General" u="1"/>
        <s v="TP One Platform" u="1"/>
        <s v="Ops" u="1"/>
        <s v="Shiley Kayla -Cerner" u="1"/>
        <s v="Derrick G" u="1"/>
        <s v="Marv J" u="1"/>
        <s v="TP One Platform, TP Hyperion" u="1"/>
        <s v="Jim" u="1"/>
        <s v="TP GATE" u="1"/>
        <s v="Derrick G, Brody M" u="1"/>
        <s v="GE One pipeline" u="1"/>
        <s v="Walworth  Andrea" u="1"/>
        <s v="Pristine - C/tops" u="1"/>
        <s v="TP NGINX" u="1"/>
        <s v="Pristine C/tops" u="1"/>
        <s v="King Denise" u="1"/>
        <s v="Client" u="1"/>
        <s v="Morehouse Mitch" u="1"/>
        <s v="Delta Coring" u="1"/>
        <s v="Cerner, MHC" u="1"/>
        <s v="Cloud Team, INFRA General" u="1"/>
        <s v="Shiley Kayla -Cerner, Lopez Wild Dianne, Morton Brittany, Rokos John" u="1"/>
        <s v="John" u="1"/>
        <s v="HB" u="1"/>
        <s v="Pristine Surround" u="1"/>
        <s v="T and S" u="1"/>
        <s v="Sys and O&amp;M" u="1"/>
        <s v="MHC" u="1"/>
      </sharedItems>
    </cacheField>
    <cacheField name="ResourceCost" numFmtId="0">
      <sharedItems containsNonDate="0" containsString="0" containsBlank="1"/>
    </cacheField>
    <cacheField name="BSD" numFmtId="0">
      <sharedItems containsNonDate="0" containsDate="1" containsString="0" containsBlank="1" minDate="2022-03-10T00:00:00" maxDate="2022-03-11T00:00:00"/>
    </cacheField>
    <cacheField name="BED" numFmtId="0">
      <sharedItems containsNonDate="0" containsDate="1" containsString="0" containsBlank="1" minDate="2022-03-10T00:00:00" maxDate="2022-03-11T00:00:00"/>
    </cacheField>
    <cacheField name="BD" numFmtId="0">
      <sharedItems containsString="0" containsBlank="1" containsNumber="1" containsInteger="1" minValue="0" maxValue="0"/>
    </cacheField>
    <cacheField name="ESD" numFmtId="0">
      <sharedItems containsSemiMixedTypes="0" containsNonDate="0" containsDate="1" containsString="0" minDate="2022-01-01T00:00:00" maxDate="2022-08-02T00:00:00"/>
    </cacheField>
    <cacheField name="EED" numFmtId="0">
      <sharedItems containsSemiMixedTypes="0" containsNonDate="0" containsDate="1" containsString="0" minDate="2022-01-01T00:00:00" maxDate="2022-08-02T00:00:00" count="60">
        <d v="2022-04-18T00:00:00"/>
        <d v="2022-04-11T00:00:00"/>
        <d v="2022-03-07T00:00:00"/>
        <d v="2022-03-11T00:00:00"/>
        <d v="2022-03-14T00:00:00"/>
        <d v="2022-04-09T00:00:00"/>
        <d v="2022-03-16T00:00:00"/>
        <d v="2022-03-18T00:00:00"/>
        <d v="2022-03-17T00:00:00"/>
        <d v="2022-04-01T00:00:00"/>
        <d v="2022-03-08T00:00:00"/>
        <d v="2022-04-26T00:00:00"/>
        <d v="2022-06-09T00:00:00"/>
        <d v="2022-04-15T00:00:00"/>
        <d v="2022-04-22T00:00:00"/>
        <d v="2022-04-05T00:00:00"/>
        <d v="2022-04-13T00:00:00"/>
        <d v="2022-03-31T00:00:00"/>
        <d v="2022-04-14T00:00:00"/>
        <d v="2022-04-07T00:00:00"/>
        <d v="2022-04-21T00:00:00"/>
        <d v="2022-04-20T00:00:00"/>
        <d v="2022-04-28T00:00:00"/>
        <d v="2022-06-08T00:00:00"/>
        <d v="2022-05-02T00:00:00"/>
        <d v="2022-04-29T00:00:00"/>
        <d v="2022-05-09T00:00:00"/>
        <d v="2022-04-19T00:00:00"/>
        <d v="2022-06-16T00:00:00"/>
        <d v="2022-06-15T00:00:00"/>
        <d v="2022-06-13T00:00:00"/>
        <d v="2022-06-10T00:00:00"/>
        <d v="2022-07-27T00:00:00"/>
        <d v="2022-06-07T00:00:00"/>
        <d v="2022-05-26T00:00:00"/>
        <d v="2022-04-25T00:00:00"/>
        <d v="2022-05-27T00:00:00"/>
        <d v="2022-03-30T00:00:00"/>
        <d v="2022-04-27T00:00:00"/>
        <d v="2022-03-19T00:00:00"/>
        <d v="2022-03-04T00:00:00"/>
        <d v="2022-03-06T00:00:00"/>
        <d v="2022-07-01T00:00:00"/>
        <d v="2022-03-05T00:00:00"/>
        <d v="2022-03-10T00:00:00"/>
        <d v="2022-06-01T00:00:00"/>
        <d v="2022-08-01T00:00:00"/>
        <d v="2022-01-01T00:00:00"/>
        <d v="2022-04-03T00:00:00"/>
        <d v="2022-04-04T00:00:00"/>
        <d v="2022-04-06T00:00:00"/>
        <d v="2022-05-11T12:00:00"/>
        <d v="2022-05-03T18:00:00"/>
        <d v="2022-05-05T10:00:00"/>
        <d v="2022-05-17T15:00:00"/>
        <d v="2022-05-16T15:00:00"/>
        <d v="2022-05-13T18:00:00"/>
        <d v="2022-05-06T18:00:00"/>
        <d v="2022-05-12T15:00:00"/>
        <d v="2022-05-09T09:00:00"/>
      </sharedItems>
      <fieldGroup par="57" base="21">
        <rangePr groupBy="days" startDate="2022-01-01T00:00:00" endDate="2022-08-02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2/2022"/>
        </groupItems>
      </fieldGroup>
    </cacheField>
    <cacheField name="ED" numFmtId="0">
      <sharedItems containsSemiMixedTypes="0" containsString="0" containsNumber="1" containsInteger="1" minValue="0" maxValue="65"/>
    </cacheField>
    <cacheField name="WBSPredecessors" numFmtId="0">
      <sharedItems containsNonDate="0" containsString="0" containsBlank="1"/>
    </cacheField>
    <cacheField name="WBSSuccessors" numFmtId="0">
      <sharedItems containsNonDate="0" containsString="0" containsBlank="1"/>
    </cacheField>
    <cacheField name="Work" numFmtId="0">
      <sharedItems containsNonDate="0" containsString="0" containsBlank="1"/>
    </cacheField>
    <cacheField name="Done" numFmtId="0">
      <sharedItems containsSemiMixedTypes="0" containsString="0" containsNumber="1" containsInteger="1" minValue="0" maxValue="100"/>
    </cacheField>
    <cacheField name="PercentageCompleted" numFmtId="0">
      <sharedItems containsSemiMixedTypes="0" containsString="0" containsNumber="1" minValue="0" maxValue="1"/>
    </cacheField>
    <cacheField name="ASD" numFmtId="0">
      <sharedItems containsNonDate="0" containsDate="1" containsString="0" containsBlank="1" minDate="2022-03-09T00:00:00" maxDate="2022-04-13T00:00:00"/>
    </cacheField>
    <cacheField name="AED" numFmtId="0">
      <sharedItems containsNonDate="0" containsDate="1" containsString="0" containsBlank="1" minDate="2022-03-09T00:00:00" maxDate="2022-04-13T00:00:00"/>
    </cacheField>
    <cacheField name="AD" numFmtId="0">
      <sharedItems containsString="0" containsBlank="1" containsNumber="1" containsInteger="1" minValue="0" maxValue="0"/>
    </cacheField>
    <cacheField name="BCS" numFmtId="0">
      <sharedItems containsNonDate="0" containsString="0" containsBlank="1"/>
    </cacheField>
    <cacheField name="ECS" numFmtId="0">
      <sharedItems containsString="0" containsBlank="1" containsNumber="1" containsInteger="1" minValue="5000" maxValue="25000"/>
    </cacheField>
    <cacheField name="ACS" numFmtId="0">
      <sharedItems containsString="0" containsBlank="1" containsNumber="1" containsInteger="1" minValue="5000" maxValue="5000"/>
    </cacheField>
    <cacheField name="Notes" numFmtId="0">
      <sharedItems containsBlank="1"/>
    </cacheField>
    <cacheField name="Custom 1" numFmtId="0">
      <sharedItems containsNonDate="0" containsString="0" containsBlank="1"/>
    </cacheField>
    <cacheField name="Custom 2" numFmtId="0">
      <sharedItems containsNonDate="0" containsString="0" containsBlank="1"/>
    </cacheField>
    <cacheField name="Custom 3" numFmtId="0">
      <sharedItems containsNonDate="0" containsString="0" containsBlank="1"/>
    </cacheField>
    <cacheField name="Custom 4" numFmtId="0">
      <sharedItems containsNonDate="0" containsString="0" containsBlank="1"/>
    </cacheField>
    <cacheField name="Custom 5" numFmtId="0">
      <sharedItems containsNonDate="0" containsString="0" containsBlank="1"/>
    </cacheField>
    <cacheField name="Custom 6" numFmtId="0">
      <sharedItems containsNonDate="0" containsString="0" containsBlank="1"/>
    </cacheField>
    <cacheField name="Custom 7" numFmtId="0">
      <sharedItems containsNonDate="0" containsString="0" containsBlank="1"/>
    </cacheField>
    <cacheField name="Custom 8" numFmtId="0">
      <sharedItems containsNonDate="0" containsString="0" containsBlank="1"/>
    </cacheField>
    <cacheField name="Custom 9" numFmtId="0">
      <sharedItems containsNonDate="0" containsString="0" containsBlank="1"/>
    </cacheField>
    <cacheField name="Custom 10" numFmtId="0">
      <sharedItems containsNonDate="0" containsString="0" containsBlank="1"/>
    </cacheField>
    <cacheField name="Custom 11" numFmtId="0">
      <sharedItems containsNonDate="0" containsString="0" containsBlank="1"/>
    </cacheField>
    <cacheField name="Custom 12" numFmtId="0">
      <sharedItems containsNonDate="0" containsString="0" containsBlank="1"/>
    </cacheField>
    <cacheField name="Custom 13" numFmtId="0">
      <sharedItems containsNonDate="0" containsString="0" containsBlank="1"/>
    </cacheField>
    <cacheField name="Custom 14" numFmtId="0">
      <sharedItems containsNonDate="0" containsString="0" containsBlank="1"/>
    </cacheField>
    <cacheField name="Custom 15" numFmtId="0">
      <sharedItems containsNonDate="0" containsString="0" containsBlank="1"/>
    </cacheField>
    <cacheField name="Custom 16" numFmtId="0">
      <sharedItems containsNonDate="0" containsString="0" containsBlank="1"/>
    </cacheField>
    <cacheField name="Custom 17" numFmtId="0">
      <sharedItems containsNonDate="0" containsString="0" containsBlank="1"/>
    </cacheField>
    <cacheField name="Custom 18" numFmtId="0">
      <sharedItems containsNonDate="0" containsString="0" containsBlank="1"/>
    </cacheField>
    <cacheField name="Custom 19" numFmtId="0">
      <sharedItems containsNonDate="0" containsString="0" containsBlank="1"/>
    </cacheField>
    <cacheField name="Custom 20" numFmtId="0">
      <sharedItems containsNonDate="0" containsString="0" containsBlank="1"/>
    </cacheField>
    <cacheField name="LC" numFmtId="0">
      <sharedItems containsNonDate="0" containsString="0" containsBlank="1"/>
    </cacheField>
    <cacheField name="ProjectFilter" numFmtId="0">
      <sharedItems containsBlank="1" count="4">
        <b v="1"/>
        <b v="0"/>
        <m u="1"/>
        <e v="#REF!" u="1"/>
      </sharedItems>
    </cacheField>
    <cacheField name="Months" numFmtId="0" databaseField="0">
      <fieldGroup base="21">
        <rangePr groupBy="months" startDate="2022-01-01T00:00:00" endDate="2022-08-02T00:00:00"/>
        <groupItems count="14">
          <s v="&lt;1/1/2022"/>
          <s v="Jan"/>
          <s v="Feb"/>
          <s v="Mar"/>
          <s v="Apr"/>
          <s v="May"/>
          <s v="Jun"/>
          <s v="Jul"/>
          <s v="Aug"/>
          <s v="Sep"/>
          <s v="Oct"/>
          <s v="Nov"/>
          <s v="Dec"/>
          <s v="&gt;8/2/2022"/>
        </groupItems>
      </fieldGroup>
    </cacheField>
  </cacheFields>
  <extLst>
    <ext xmlns:x14="http://schemas.microsoft.com/office/spreadsheetml/2009/9/main" uri="{725AE2AE-9491-48be-B2B4-4EB974FC3084}">
      <x14:pivotCacheDefinition pivotCacheId="1452597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
    <x v="0"/>
    <x v="0"/>
    <n v="1"/>
    <m/>
    <m/>
    <m/>
    <m/>
    <n v="0"/>
    <m/>
    <s v="u"/>
    <n v="1"/>
    <s v="PRE PURCHASE STAGE"/>
    <x v="0"/>
    <x v="0"/>
    <x v="0"/>
    <m/>
    <m/>
    <m/>
    <m/>
    <d v="2022-04-18T00:00:00"/>
    <x v="0"/>
    <n v="0"/>
    <m/>
    <m/>
    <m/>
    <n v="100"/>
    <n v="1"/>
    <m/>
    <m/>
    <m/>
    <m/>
    <m/>
    <m/>
    <m/>
    <m/>
    <m/>
    <m/>
    <m/>
    <m/>
    <m/>
    <m/>
    <m/>
    <m/>
    <m/>
    <m/>
    <m/>
    <m/>
    <m/>
    <m/>
    <m/>
    <m/>
    <m/>
    <m/>
    <m/>
    <m/>
    <x v="0"/>
  </r>
  <r>
    <n v="1"/>
    <x v="1"/>
    <x v="1"/>
    <n v="51"/>
    <m/>
    <m/>
    <m/>
    <m/>
    <n v="1"/>
    <m/>
    <s v="u"/>
    <n v="1.1000000000000001"/>
    <s v="Development Site identified (3 Apple Flat Rd, Alligator Creek)"/>
    <x v="0"/>
    <x v="0"/>
    <x v="0"/>
    <m/>
    <m/>
    <m/>
    <m/>
    <d v="2022-05-01T00:00:00"/>
    <x v="0"/>
    <n v="0"/>
    <m/>
    <m/>
    <m/>
    <n v="100"/>
    <n v="1"/>
    <m/>
    <m/>
    <m/>
    <m/>
    <m/>
    <m/>
    <s v="3 Apple Flat Rd, Alligator Creek_x000d_"/>
    <m/>
    <m/>
    <m/>
    <m/>
    <m/>
    <m/>
    <m/>
    <m/>
    <m/>
    <m/>
    <m/>
    <m/>
    <m/>
    <m/>
    <m/>
    <m/>
    <m/>
    <m/>
    <m/>
    <m/>
    <m/>
    <x v="0"/>
  </r>
  <r>
    <n v="1"/>
    <x v="0"/>
    <x v="0"/>
    <n v="2"/>
    <m/>
    <m/>
    <m/>
    <m/>
    <n v="0"/>
    <m/>
    <s v="u"/>
    <n v="2"/>
    <s v="NEGOTIATING CONTRACTS &amp; PURCHASING"/>
    <x v="0"/>
    <x v="1"/>
    <x v="0"/>
    <m/>
    <m/>
    <m/>
    <m/>
    <d v="2022-03-07T00:00:00"/>
    <x v="1"/>
    <n v="1"/>
    <m/>
    <m/>
    <m/>
    <n v="0"/>
    <n v="0.33333333333333331"/>
    <d v="2022-04-12T00:00:00"/>
    <d v="2022-04-12T00:00:00"/>
    <m/>
    <m/>
    <n v="25000"/>
    <n v="5000"/>
    <m/>
    <m/>
    <m/>
    <m/>
    <m/>
    <m/>
    <m/>
    <m/>
    <m/>
    <m/>
    <m/>
    <m/>
    <m/>
    <m/>
    <m/>
    <m/>
    <m/>
    <m/>
    <m/>
    <m/>
    <m/>
    <m/>
    <x v="0"/>
  </r>
  <r>
    <n v="1"/>
    <x v="2"/>
    <x v="0"/>
    <n v="52"/>
    <m/>
    <m/>
    <m/>
    <m/>
    <n v="1"/>
    <m/>
    <s v="u"/>
    <n v="2.1"/>
    <s v="PRIOR TO EXECUTION STAGE"/>
    <x v="0"/>
    <x v="0"/>
    <x v="0"/>
    <m/>
    <m/>
    <m/>
    <m/>
    <d v="2022-03-07T00:00:00"/>
    <x v="1"/>
    <n v="0"/>
    <m/>
    <m/>
    <m/>
    <n v="100"/>
    <n v="1"/>
    <d v="2022-04-12T00:00:00"/>
    <d v="2022-04-12T00:00:00"/>
    <m/>
    <m/>
    <m/>
    <m/>
    <m/>
    <m/>
    <m/>
    <m/>
    <m/>
    <m/>
    <m/>
    <m/>
    <m/>
    <m/>
    <m/>
    <m/>
    <m/>
    <m/>
    <m/>
    <m/>
    <m/>
    <m/>
    <m/>
    <m/>
    <m/>
    <m/>
    <x v="0"/>
  </r>
  <r>
    <n v="1"/>
    <x v="1"/>
    <x v="1"/>
    <n v="34"/>
    <m/>
    <m/>
    <m/>
    <m/>
    <n v="2"/>
    <m/>
    <s v="u"/>
    <s v="2.1.1"/>
    <s v="Form 6 - Enlist Buyers Agent (Ben Waugh)"/>
    <x v="0"/>
    <x v="0"/>
    <x v="0"/>
    <m/>
    <m/>
    <m/>
    <m/>
    <d v="2022-04-11T00:00:00"/>
    <x v="1"/>
    <n v="0"/>
    <m/>
    <m/>
    <m/>
    <n v="100"/>
    <n v="1"/>
    <m/>
    <m/>
    <m/>
    <m/>
    <m/>
    <m/>
    <s v="Ben Waugh"/>
    <m/>
    <m/>
    <m/>
    <m/>
    <m/>
    <m/>
    <m/>
    <m/>
    <m/>
    <m/>
    <m/>
    <m/>
    <m/>
    <m/>
    <m/>
    <m/>
    <m/>
    <m/>
    <m/>
    <m/>
    <m/>
    <x v="0"/>
  </r>
  <r>
    <n v="1"/>
    <x v="1"/>
    <x v="1"/>
    <n v="35"/>
    <m/>
    <m/>
    <m/>
    <m/>
    <n v="2"/>
    <m/>
    <s v="u"/>
    <s v="2.1.2"/>
    <s v="Sign Contract"/>
    <x v="0"/>
    <x v="0"/>
    <x v="0"/>
    <m/>
    <m/>
    <m/>
    <m/>
    <d v="2022-04-11T00:00:00"/>
    <x v="1"/>
    <n v="0"/>
    <m/>
    <m/>
    <m/>
    <n v="100"/>
    <n v="1"/>
    <d v="2022-04-12T00:00:00"/>
    <d v="2022-04-12T00:00:00"/>
    <n v="0"/>
    <m/>
    <m/>
    <m/>
    <m/>
    <m/>
    <m/>
    <m/>
    <m/>
    <m/>
    <m/>
    <m/>
    <m/>
    <m/>
    <m/>
    <m/>
    <m/>
    <m/>
    <m/>
    <m/>
    <m/>
    <m/>
    <m/>
    <m/>
    <m/>
    <m/>
    <x v="0"/>
  </r>
  <r>
    <n v="1"/>
    <x v="1"/>
    <x v="1"/>
    <n v="36"/>
    <m/>
    <m/>
    <m/>
    <m/>
    <n v="2"/>
    <m/>
    <s v="u"/>
    <s v="2.1.3"/>
    <s v="Sign Contract"/>
    <x v="0"/>
    <x v="0"/>
    <x v="0"/>
    <m/>
    <m/>
    <m/>
    <m/>
    <d v="2022-03-07T00:00:00"/>
    <x v="2"/>
    <n v="0"/>
    <m/>
    <m/>
    <m/>
    <n v="100"/>
    <n v="1"/>
    <m/>
    <m/>
    <m/>
    <m/>
    <m/>
    <m/>
    <s v="Use QPLG, Yasmin Parker"/>
    <m/>
    <m/>
    <m/>
    <m/>
    <m/>
    <m/>
    <m/>
    <m/>
    <m/>
    <m/>
    <m/>
    <m/>
    <m/>
    <m/>
    <m/>
    <m/>
    <m/>
    <m/>
    <m/>
    <m/>
    <m/>
    <x v="0"/>
  </r>
  <r>
    <n v="1"/>
    <x v="1"/>
    <x v="1"/>
    <n v="37"/>
    <m/>
    <s v="45|46|"/>
    <m/>
    <m/>
    <n v="2"/>
    <m/>
    <s v="u"/>
    <s v="2.1.4"/>
    <s v="Finalise Contract (both sides signed and accepted) agreed $593,000"/>
    <x v="0"/>
    <x v="0"/>
    <x v="0"/>
    <m/>
    <m/>
    <m/>
    <m/>
    <d v="2022-03-11T00:00:00"/>
    <x v="3"/>
    <n v="0"/>
    <m/>
    <m/>
    <m/>
    <n v="100"/>
    <n v="1"/>
    <m/>
    <m/>
    <m/>
    <m/>
    <m/>
    <m/>
    <s v="Agreed price $593K_x000d_Contract is now binding but subject to key conditions being met"/>
    <m/>
    <m/>
    <m/>
    <m/>
    <m/>
    <m/>
    <m/>
    <m/>
    <m/>
    <m/>
    <m/>
    <m/>
    <m/>
    <m/>
    <m/>
    <m/>
    <m/>
    <m/>
    <m/>
    <m/>
    <m/>
    <x v="0"/>
  </r>
  <r>
    <n v="1"/>
    <x v="2"/>
    <x v="0"/>
    <n v="53"/>
    <m/>
    <m/>
    <m/>
    <m/>
    <n v="1"/>
    <m/>
    <s v="u"/>
    <n v="2.2000000000000002"/>
    <s v="AFTER CONTRACT EXECUTED STAGE (Contract is subject to key conditions)"/>
    <x v="0"/>
    <x v="0"/>
    <x v="0"/>
    <m/>
    <m/>
    <m/>
    <m/>
    <d v="2022-03-14T00:00:00"/>
    <x v="4"/>
    <n v="0"/>
    <m/>
    <m/>
    <m/>
    <n v="100"/>
    <n v="1"/>
    <m/>
    <m/>
    <m/>
    <m/>
    <n v="5000"/>
    <n v="5000"/>
    <m/>
    <m/>
    <m/>
    <m/>
    <m/>
    <m/>
    <m/>
    <m/>
    <m/>
    <m/>
    <m/>
    <m/>
    <m/>
    <m/>
    <m/>
    <m/>
    <m/>
    <m/>
    <m/>
    <m/>
    <m/>
    <m/>
    <x v="0"/>
  </r>
  <r>
    <n v="1"/>
    <x v="1"/>
    <x v="1"/>
    <n v="45"/>
    <s v="37_FS_2|"/>
    <m/>
    <n v="44634"/>
    <m/>
    <n v="2"/>
    <m/>
    <s v="u"/>
    <s v="2.2.1"/>
    <s v="Pay $5K Deposit (within 2D of contract date)"/>
    <x v="0"/>
    <x v="0"/>
    <x v="0"/>
    <m/>
    <m/>
    <m/>
    <m/>
    <d v="2022-03-14T00:00:00"/>
    <x v="4"/>
    <n v="0"/>
    <m/>
    <m/>
    <m/>
    <n v="100"/>
    <n v="1"/>
    <m/>
    <m/>
    <m/>
    <m/>
    <n v="5000"/>
    <n v="5000"/>
    <s v="Don't forget to pay your $5K deposit (within 2 days of contract date)"/>
    <m/>
    <m/>
    <m/>
    <m/>
    <m/>
    <m/>
    <m/>
    <m/>
    <m/>
    <m/>
    <m/>
    <m/>
    <m/>
    <m/>
    <m/>
    <m/>
    <m/>
    <m/>
    <m/>
    <m/>
    <m/>
    <x v="0"/>
  </r>
  <r>
    <n v="1"/>
    <x v="1"/>
    <x v="1"/>
    <n v="46"/>
    <s v="37_FS_28|"/>
    <m/>
    <n v="44660"/>
    <m/>
    <n v="1"/>
    <m/>
    <s v="u"/>
    <n v="2.2999999999999998"/>
    <s v="Engage Town Planner (straight after contract date)"/>
    <x v="0"/>
    <x v="0"/>
    <x v="0"/>
    <m/>
    <m/>
    <m/>
    <m/>
    <d v="2022-04-09T00:00:00"/>
    <x v="5"/>
    <n v="0"/>
    <m/>
    <m/>
    <m/>
    <n v="100"/>
    <n v="1"/>
    <m/>
    <m/>
    <m/>
    <m/>
    <m/>
    <m/>
    <s v="Before 28 days is up get your building and pest done. (just to make sure no structural building issues or live termites). Twin Cities Bldg and Pest (Phone No: 07 4723 2770) -"/>
    <m/>
    <m/>
    <m/>
    <m/>
    <m/>
    <m/>
    <m/>
    <m/>
    <m/>
    <m/>
    <m/>
    <m/>
    <m/>
    <m/>
    <m/>
    <m/>
    <m/>
    <m/>
    <m/>
    <m/>
    <m/>
    <x v="0"/>
  </r>
  <r>
    <n v="1"/>
    <x v="1"/>
    <x v="1"/>
    <n v="44"/>
    <m/>
    <m/>
    <m/>
    <m/>
    <n v="1"/>
    <m/>
    <s v="u"/>
    <n v="2.4"/>
    <s v="Complete Building Pest Inspection (before 28D)"/>
    <x v="0"/>
    <x v="1"/>
    <x v="0"/>
    <m/>
    <m/>
    <m/>
    <m/>
    <d v="2022-03-16T00:00:00"/>
    <x v="6"/>
    <n v="0"/>
    <m/>
    <m/>
    <m/>
    <n v="0"/>
    <n v="0"/>
    <m/>
    <m/>
    <m/>
    <m/>
    <m/>
    <m/>
    <s v="Use Twin Cities Bldg and Pest Ph: 07 4723 2770._x000d_Make sure no structural building issues or live termites._x000d_"/>
    <m/>
    <m/>
    <m/>
    <m/>
    <m/>
    <m/>
    <m/>
    <m/>
    <m/>
    <m/>
    <m/>
    <m/>
    <m/>
    <m/>
    <m/>
    <m/>
    <m/>
    <m/>
    <m/>
    <m/>
    <m/>
    <x v="0"/>
  </r>
  <r>
    <n v="1"/>
    <x v="1"/>
    <x v="1"/>
    <n v="43"/>
    <m/>
    <m/>
    <m/>
    <m/>
    <n v="1"/>
    <m/>
    <s v="u"/>
    <n v="2.5"/>
    <s v="Advise 'unconditional' to Solicitor"/>
    <x v="0"/>
    <x v="1"/>
    <x v="0"/>
    <m/>
    <m/>
    <m/>
    <m/>
    <d v="2022-03-18T00:00:00"/>
    <x v="7"/>
    <n v="0"/>
    <m/>
    <m/>
    <m/>
    <n v="0"/>
    <n v="0"/>
    <m/>
    <m/>
    <m/>
    <m/>
    <m/>
    <m/>
    <s v="This means all checks are done and MITR happy to proceed with the deal and the contract terms are now satisfied. "/>
    <m/>
    <m/>
    <m/>
    <m/>
    <m/>
    <m/>
    <m/>
    <m/>
    <m/>
    <m/>
    <m/>
    <m/>
    <m/>
    <m/>
    <m/>
    <m/>
    <m/>
    <m/>
    <m/>
    <m/>
    <m/>
    <x v="0"/>
  </r>
  <r>
    <n v="1"/>
    <x v="1"/>
    <x v="1"/>
    <n v="42"/>
    <m/>
    <m/>
    <m/>
    <m/>
    <n v="1"/>
    <m/>
    <s v="u"/>
    <n v="2.6"/>
    <s v="Pay $20K balance (within 35D of contract date)"/>
    <x v="0"/>
    <x v="1"/>
    <x v="0"/>
    <m/>
    <m/>
    <m/>
    <m/>
    <d v="2022-03-17T00:00:00"/>
    <x v="8"/>
    <n v="0"/>
    <m/>
    <m/>
    <m/>
    <n v="0"/>
    <n v="0"/>
    <m/>
    <m/>
    <m/>
    <m/>
    <n v="20000"/>
    <m/>
    <m/>
    <m/>
    <m/>
    <m/>
    <m/>
    <m/>
    <m/>
    <m/>
    <m/>
    <m/>
    <m/>
    <m/>
    <m/>
    <m/>
    <m/>
    <m/>
    <m/>
    <m/>
    <m/>
    <m/>
    <m/>
    <m/>
    <x v="0"/>
  </r>
  <r>
    <n v="1"/>
    <x v="1"/>
    <x v="1"/>
    <n v="38"/>
    <m/>
    <m/>
    <m/>
    <m/>
    <n v="1"/>
    <m/>
    <s v="u"/>
    <n v="2.7"/>
    <s v="Contract Unconditional within 35D (terms and condition satified)"/>
    <x v="0"/>
    <x v="1"/>
    <x v="0"/>
    <m/>
    <m/>
    <m/>
    <m/>
    <d v="2022-03-07T00:00:00"/>
    <x v="2"/>
    <n v="0"/>
    <m/>
    <m/>
    <m/>
    <n v="0"/>
    <n v="0"/>
    <m/>
    <m/>
    <m/>
    <m/>
    <m/>
    <m/>
    <m/>
    <m/>
    <m/>
    <m/>
    <m/>
    <m/>
    <m/>
    <m/>
    <m/>
    <m/>
    <m/>
    <m/>
    <m/>
    <m/>
    <m/>
    <m/>
    <m/>
    <m/>
    <m/>
    <m/>
    <m/>
    <m/>
    <x v="0"/>
  </r>
  <r>
    <n v="1"/>
    <x v="1"/>
    <x v="1"/>
    <n v="40"/>
    <m/>
    <m/>
    <m/>
    <m/>
    <n v="1"/>
    <m/>
    <s v="u"/>
    <n v="2.8"/>
    <s v="Pay Buyers Agent Commission"/>
    <x v="0"/>
    <x v="1"/>
    <x v="0"/>
    <m/>
    <m/>
    <m/>
    <m/>
    <d v="2022-04-01T00:00:00"/>
    <x v="9"/>
    <n v="0"/>
    <m/>
    <m/>
    <m/>
    <n v="0"/>
    <n v="0"/>
    <m/>
    <m/>
    <m/>
    <m/>
    <m/>
    <m/>
    <m/>
    <m/>
    <m/>
    <m/>
    <m/>
    <m/>
    <m/>
    <m/>
    <m/>
    <m/>
    <m/>
    <m/>
    <m/>
    <m/>
    <m/>
    <m/>
    <m/>
    <m/>
    <m/>
    <m/>
    <m/>
    <m/>
    <x v="0"/>
  </r>
  <r>
    <n v="1"/>
    <x v="3"/>
    <x v="0"/>
    <n v="41"/>
    <m/>
    <m/>
    <m/>
    <m/>
    <n v="1"/>
    <m/>
    <s v="u"/>
    <n v="2.9"/>
    <s v="Proceed with steps as recommended by Town Planner to DA into Council"/>
    <x v="0"/>
    <x v="1"/>
    <x v="0"/>
    <m/>
    <m/>
    <m/>
    <m/>
    <d v="2022-03-07T00:00:00"/>
    <x v="2"/>
    <n v="1"/>
    <m/>
    <m/>
    <m/>
    <n v="0"/>
    <n v="0"/>
    <m/>
    <m/>
    <m/>
    <m/>
    <m/>
    <m/>
    <m/>
    <m/>
    <m/>
    <m/>
    <m/>
    <m/>
    <m/>
    <m/>
    <m/>
    <m/>
    <m/>
    <m/>
    <m/>
    <m/>
    <m/>
    <m/>
    <m/>
    <m/>
    <m/>
    <m/>
    <m/>
    <m/>
    <x v="0"/>
  </r>
  <r>
    <n v="1"/>
    <x v="0"/>
    <x v="0"/>
    <n v="5"/>
    <m/>
    <m/>
    <m/>
    <m/>
    <n v="0"/>
    <m/>
    <s v="u"/>
    <n v="3"/>
    <s v="DEVELOPMENT"/>
    <x v="0"/>
    <x v="1"/>
    <x v="0"/>
    <m/>
    <m/>
    <m/>
    <m/>
    <d v="2022-03-07T00:00:00"/>
    <x v="9"/>
    <n v="5"/>
    <m/>
    <m/>
    <m/>
    <n v="0"/>
    <n v="0"/>
    <m/>
    <m/>
    <m/>
    <m/>
    <m/>
    <m/>
    <m/>
    <m/>
    <m/>
    <m/>
    <m/>
    <m/>
    <m/>
    <m/>
    <m/>
    <m/>
    <m/>
    <m/>
    <m/>
    <m/>
    <m/>
    <m/>
    <m/>
    <m/>
    <m/>
    <m/>
    <m/>
    <m/>
    <x v="0"/>
  </r>
  <r>
    <n v="1"/>
    <x v="1"/>
    <x v="1"/>
    <n v="49"/>
    <m/>
    <m/>
    <m/>
    <m/>
    <n v="1"/>
    <m/>
    <s v="u"/>
    <n v="3.1"/>
    <s v="Submit DA to Council and Approval Stage"/>
    <x v="0"/>
    <x v="1"/>
    <x v="0"/>
    <m/>
    <m/>
    <m/>
    <m/>
    <d v="2022-03-07T00:00:00"/>
    <x v="2"/>
    <n v="0"/>
    <m/>
    <m/>
    <m/>
    <n v="0"/>
    <n v="0"/>
    <m/>
    <m/>
    <m/>
    <m/>
    <m/>
    <m/>
    <m/>
    <m/>
    <m/>
    <m/>
    <m/>
    <m/>
    <m/>
    <m/>
    <m/>
    <m/>
    <m/>
    <m/>
    <m/>
    <m/>
    <m/>
    <m/>
    <m/>
    <m/>
    <m/>
    <m/>
    <m/>
    <m/>
    <x v="0"/>
  </r>
  <r>
    <n v="1"/>
    <x v="1"/>
    <x v="1"/>
    <n v="48"/>
    <m/>
    <m/>
    <m/>
    <m/>
    <n v="1"/>
    <m/>
    <s v="u"/>
    <n v="3.2"/>
    <s v="Survey"/>
    <x v="0"/>
    <x v="1"/>
    <x v="0"/>
    <m/>
    <m/>
    <m/>
    <m/>
    <d v="2022-03-08T00:00:00"/>
    <x v="10"/>
    <n v="0"/>
    <m/>
    <m/>
    <m/>
    <n v="0"/>
    <n v="0"/>
    <m/>
    <m/>
    <m/>
    <m/>
    <m/>
    <m/>
    <m/>
    <m/>
    <m/>
    <m/>
    <m/>
    <m/>
    <m/>
    <m/>
    <m/>
    <m/>
    <m/>
    <m/>
    <m/>
    <m/>
    <m/>
    <m/>
    <m/>
    <m/>
    <m/>
    <m/>
    <m/>
    <m/>
    <x v="0"/>
  </r>
  <r>
    <n v="1"/>
    <x v="1"/>
    <x v="1"/>
    <n v="47"/>
    <m/>
    <m/>
    <m/>
    <m/>
    <n v="1"/>
    <m/>
    <s v="u"/>
    <n v="3.3"/>
    <s v="Power Application"/>
    <x v="0"/>
    <x v="1"/>
    <x v="0"/>
    <m/>
    <m/>
    <m/>
    <m/>
    <d v="2022-04-01T00:00:00"/>
    <x v="9"/>
    <n v="0"/>
    <m/>
    <m/>
    <m/>
    <n v="0"/>
    <n v="0"/>
    <m/>
    <m/>
    <m/>
    <m/>
    <m/>
    <m/>
    <m/>
    <m/>
    <m/>
    <m/>
    <m/>
    <m/>
    <m/>
    <m/>
    <m/>
    <m/>
    <m/>
    <m/>
    <m/>
    <m/>
    <m/>
    <m/>
    <m/>
    <m/>
    <m/>
    <m/>
    <m/>
    <m/>
    <x v="0"/>
  </r>
  <r>
    <n v="1"/>
    <x v="3"/>
    <x v="0"/>
    <n v="3"/>
    <m/>
    <m/>
    <m/>
    <m/>
    <n v="1"/>
    <m/>
    <s v="u"/>
    <n v="3.4"/>
    <s v="Operational Work Stage (if time permits or do after settlement)"/>
    <x v="0"/>
    <x v="1"/>
    <x v="0"/>
    <m/>
    <m/>
    <m/>
    <m/>
    <d v="2022-03-14T00:00:00"/>
    <x v="7"/>
    <n v="5"/>
    <m/>
    <m/>
    <m/>
    <n v="0"/>
    <n v="0"/>
    <m/>
    <m/>
    <m/>
    <m/>
    <m/>
    <m/>
    <m/>
    <m/>
    <m/>
    <m/>
    <m/>
    <m/>
    <m/>
    <m/>
    <m/>
    <m/>
    <m/>
    <m/>
    <m/>
    <m/>
    <m/>
    <m/>
    <m/>
    <m/>
    <m/>
    <m/>
    <m/>
    <m/>
    <x v="0"/>
  </r>
  <r>
    <n v="1"/>
    <x v="1"/>
    <x v="1"/>
    <n v="50"/>
    <m/>
    <m/>
    <m/>
    <m/>
    <n v="1"/>
    <m/>
    <s v="u"/>
    <n v="3.5"/>
    <s v="Settle Property as per Contract Timing"/>
    <x v="0"/>
    <x v="1"/>
    <x v="0"/>
    <m/>
    <m/>
    <m/>
    <m/>
    <d v="2022-04-01T00:00:00"/>
    <x v="9"/>
    <n v="0"/>
    <m/>
    <m/>
    <m/>
    <n v="0"/>
    <n v="0"/>
    <m/>
    <m/>
    <m/>
    <m/>
    <m/>
    <m/>
    <m/>
    <m/>
    <m/>
    <m/>
    <m/>
    <m/>
    <m/>
    <m/>
    <m/>
    <m/>
    <m/>
    <m/>
    <m/>
    <m/>
    <m/>
    <m/>
    <m/>
    <m/>
    <m/>
    <m/>
    <m/>
    <m/>
    <x v="0"/>
  </r>
  <r>
    <n v="1"/>
    <x v="0"/>
    <x v="0"/>
    <n v="7"/>
    <m/>
    <m/>
    <m/>
    <m/>
    <n v="0"/>
    <m/>
    <s v="u"/>
    <n v="4"/>
    <s v="COMPLETION"/>
    <x v="0"/>
    <x v="1"/>
    <x v="0"/>
    <m/>
    <m/>
    <m/>
    <m/>
    <d v="2022-04-01T00:00:00"/>
    <x v="9"/>
    <n v="8"/>
    <m/>
    <m/>
    <m/>
    <n v="0"/>
    <n v="0"/>
    <m/>
    <m/>
    <m/>
    <m/>
    <m/>
    <m/>
    <m/>
    <m/>
    <m/>
    <m/>
    <m/>
    <m/>
    <m/>
    <m/>
    <m/>
    <m/>
    <m/>
    <m/>
    <m/>
    <m/>
    <m/>
    <m/>
    <m/>
    <m/>
    <m/>
    <m/>
    <m/>
    <m/>
    <x v="0"/>
  </r>
  <r>
    <n v="1"/>
    <x v="3"/>
    <x v="0"/>
    <n v="15"/>
    <m/>
    <m/>
    <m/>
    <m/>
    <n v="1"/>
    <m/>
    <s v="u"/>
    <n v="4.0999999999999996"/>
    <s v="d"/>
    <x v="0"/>
    <x v="1"/>
    <x v="0"/>
    <m/>
    <m/>
    <m/>
    <m/>
    <d v="2022-04-01T00:00:00"/>
    <x v="9"/>
    <n v="1"/>
    <m/>
    <m/>
    <m/>
    <n v="0"/>
    <n v="0"/>
    <m/>
    <m/>
    <m/>
    <m/>
    <m/>
    <m/>
    <m/>
    <m/>
    <m/>
    <m/>
    <m/>
    <m/>
    <m/>
    <m/>
    <m/>
    <m/>
    <m/>
    <m/>
    <m/>
    <m/>
    <m/>
    <m/>
    <m/>
    <m/>
    <m/>
    <m/>
    <m/>
    <m/>
    <x v="0"/>
  </r>
  <r>
    <n v="1"/>
    <x v="3"/>
    <x v="0"/>
    <n v="60"/>
    <m/>
    <m/>
    <m/>
    <m/>
    <n v="1"/>
    <m/>
    <s v="u"/>
    <n v="4.2"/>
    <s v="d"/>
    <x v="0"/>
    <x v="1"/>
    <x v="0"/>
    <m/>
    <m/>
    <m/>
    <m/>
    <d v="2022-04-01T00:00:00"/>
    <x v="9"/>
    <n v="1"/>
    <m/>
    <m/>
    <m/>
    <n v="0"/>
    <n v="0"/>
    <m/>
    <m/>
    <m/>
    <m/>
    <m/>
    <m/>
    <m/>
    <m/>
    <m/>
    <m/>
    <m/>
    <m/>
    <m/>
    <m/>
    <m/>
    <m/>
    <m/>
    <m/>
    <m/>
    <m/>
    <m/>
    <m/>
    <m/>
    <m/>
    <m/>
    <m/>
    <m/>
    <m/>
    <x v="0"/>
  </r>
  <r>
    <n v="1"/>
    <x v="3"/>
    <x v="0"/>
    <n v="59"/>
    <m/>
    <m/>
    <m/>
    <m/>
    <n v="1"/>
    <m/>
    <s v="u"/>
    <n v="4.3"/>
    <s v="d"/>
    <x v="0"/>
    <x v="1"/>
    <x v="0"/>
    <m/>
    <m/>
    <m/>
    <m/>
    <d v="2022-04-01T00:00:00"/>
    <x v="9"/>
    <n v="1"/>
    <m/>
    <m/>
    <m/>
    <n v="0"/>
    <n v="0"/>
    <m/>
    <m/>
    <m/>
    <m/>
    <m/>
    <m/>
    <m/>
    <m/>
    <m/>
    <m/>
    <m/>
    <m/>
    <m/>
    <m/>
    <m/>
    <m/>
    <m/>
    <m/>
    <m/>
    <m/>
    <m/>
    <m/>
    <m/>
    <m/>
    <m/>
    <m/>
    <m/>
    <m/>
    <x v="0"/>
  </r>
  <r>
    <n v="1"/>
    <x v="3"/>
    <x v="0"/>
    <n v="58"/>
    <m/>
    <m/>
    <m/>
    <m/>
    <n v="1"/>
    <m/>
    <s v="u"/>
    <n v="4.4000000000000004"/>
    <s v="d"/>
    <x v="0"/>
    <x v="1"/>
    <x v="0"/>
    <m/>
    <m/>
    <m/>
    <m/>
    <d v="2022-04-01T00:00:00"/>
    <x v="9"/>
    <n v="1"/>
    <m/>
    <m/>
    <m/>
    <n v="0"/>
    <n v="0"/>
    <m/>
    <m/>
    <m/>
    <m/>
    <m/>
    <m/>
    <m/>
    <m/>
    <m/>
    <m/>
    <m/>
    <m/>
    <m/>
    <m/>
    <m/>
    <m/>
    <m/>
    <m/>
    <m/>
    <m/>
    <m/>
    <m/>
    <m/>
    <m/>
    <m/>
    <m/>
    <m/>
    <m/>
    <x v="0"/>
  </r>
  <r>
    <n v="1"/>
    <x v="3"/>
    <x v="0"/>
    <n v="57"/>
    <m/>
    <m/>
    <m/>
    <m/>
    <n v="1"/>
    <m/>
    <s v="u"/>
    <n v="4.5"/>
    <s v="d"/>
    <x v="0"/>
    <x v="1"/>
    <x v="0"/>
    <m/>
    <m/>
    <m/>
    <m/>
    <d v="2022-04-01T00:00:00"/>
    <x v="9"/>
    <n v="1"/>
    <m/>
    <m/>
    <m/>
    <n v="0"/>
    <n v="0"/>
    <m/>
    <m/>
    <m/>
    <m/>
    <m/>
    <m/>
    <m/>
    <m/>
    <m/>
    <m/>
    <m/>
    <m/>
    <m/>
    <m/>
    <m/>
    <m/>
    <m/>
    <m/>
    <m/>
    <m/>
    <m/>
    <m/>
    <m/>
    <m/>
    <m/>
    <m/>
    <m/>
    <m/>
    <x v="0"/>
  </r>
  <r>
    <n v="1"/>
    <x v="3"/>
    <x v="0"/>
    <n v="56"/>
    <m/>
    <m/>
    <m/>
    <m/>
    <n v="1"/>
    <m/>
    <s v="u"/>
    <n v="4.5999999999999996"/>
    <s v="d"/>
    <x v="0"/>
    <x v="1"/>
    <x v="0"/>
    <m/>
    <m/>
    <m/>
    <m/>
    <d v="2022-04-01T00:00:00"/>
    <x v="9"/>
    <n v="1"/>
    <m/>
    <m/>
    <m/>
    <n v="0"/>
    <n v="0"/>
    <m/>
    <m/>
    <m/>
    <m/>
    <m/>
    <m/>
    <m/>
    <m/>
    <m/>
    <m/>
    <m/>
    <m/>
    <m/>
    <m/>
    <m/>
    <m/>
    <m/>
    <m/>
    <m/>
    <m/>
    <m/>
    <m/>
    <m/>
    <m/>
    <m/>
    <m/>
    <m/>
    <m/>
    <x v="0"/>
  </r>
  <r>
    <n v="1"/>
    <x v="3"/>
    <x v="0"/>
    <n v="55"/>
    <m/>
    <m/>
    <m/>
    <m/>
    <n v="1"/>
    <m/>
    <s v="u"/>
    <n v="4.7"/>
    <s v="d"/>
    <x v="0"/>
    <x v="1"/>
    <x v="0"/>
    <m/>
    <m/>
    <m/>
    <m/>
    <d v="2022-04-01T00:00:00"/>
    <x v="9"/>
    <n v="1"/>
    <m/>
    <m/>
    <m/>
    <n v="0"/>
    <n v="0"/>
    <m/>
    <m/>
    <m/>
    <m/>
    <m/>
    <m/>
    <m/>
    <m/>
    <m/>
    <m/>
    <m/>
    <m/>
    <m/>
    <m/>
    <m/>
    <m/>
    <m/>
    <m/>
    <m/>
    <m/>
    <m/>
    <m/>
    <m/>
    <m/>
    <m/>
    <m/>
    <m/>
    <m/>
    <x v="0"/>
  </r>
  <r>
    <n v="1"/>
    <x v="3"/>
    <x v="0"/>
    <n v="54"/>
    <m/>
    <m/>
    <m/>
    <m/>
    <n v="1"/>
    <m/>
    <s v="u"/>
    <n v="4.8"/>
    <s v="d"/>
    <x v="0"/>
    <x v="1"/>
    <x v="0"/>
    <m/>
    <m/>
    <m/>
    <m/>
    <d v="2022-04-01T00:00:00"/>
    <x v="9"/>
    <n v="1"/>
    <m/>
    <m/>
    <m/>
    <n v="0"/>
    <n v="0"/>
    <m/>
    <m/>
    <m/>
    <m/>
    <m/>
    <m/>
    <m/>
    <m/>
    <m/>
    <m/>
    <m/>
    <m/>
    <m/>
    <m/>
    <m/>
    <m/>
    <m/>
    <m/>
    <m/>
    <m/>
    <m/>
    <m/>
    <m/>
    <m/>
    <m/>
    <m/>
    <m/>
    <m/>
    <x v="0"/>
  </r>
  <r>
    <n v="2"/>
    <x v="4"/>
    <x v="0"/>
    <n v="1"/>
    <m/>
    <m/>
    <m/>
    <m/>
    <n v="0"/>
    <m/>
    <s v="u"/>
    <n v="1"/>
    <s v="Type here or double click to edit in form"/>
    <x v="0"/>
    <x v="1"/>
    <x v="0"/>
    <m/>
    <m/>
    <m/>
    <m/>
    <d v="2022-04-13T00:00:00"/>
    <x v="11"/>
    <n v="10"/>
    <m/>
    <m/>
    <m/>
    <n v="0"/>
    <n v="0"/>
    <m/>
    <m/>
    <m/>
    <m/>
    <m/>
    <m/>
    <m/>
    <m/>
    <m/>
    <m/>
    <m/>
    <m/>
    <m/>
    <m/>
    <m/>
    <m/>
    <m/>
    <m/>
    <m/>
    <m/>
    <m/>
    <m/>
    <m/>
    <m/>
    <m/>
    <m/>
    <m/>
    <m/>
    <x v="1"/>
  </r>
  <r>
    <n v="3"/>
    <x v="0"/>
    <x v="0"/>
    <n v="1"/>
    <m/>
    <m/>
    <m/>
    <m/>
    <n v="0"/>
    <m/>
    <s v="u"/>
    <n v="1"/>
    <s v="DESIGN"/>
    <x v="0"/>
    <x v="2"/>
    <x v="0"/>
    <m/>
    <m/>
    <m/>
    <m/>
    <d v="2022-03-29T00:00:00"/>
    <x v="12"/>
    <n v="65"/>
    <m/>
    <m/>
    <m/>
    <n v="0"/>
    <n v="0.57291666666666663"/>
    <m/>
    <m/>
    <m/>
    <m/>
    <m/>
    <m/>
    <m/>
    <m/>
    <m/>
    <m/>
    <m/>
    <m/>
    <m/>
    <m/>
    <m/>
    <m/>
    <m/>
    <m/>
    <m/>
    <m/>
    <m/>
    <m/>
    <m/>
    <m/>
    <m/>
    <m/>
    <m/>
    <m/>
    <x v="1"/>
  </r>
  <r>
    <n v="3"/>
    <x v="3"/>
    <x v="0"/>
    <n v="2"/>
    <m/>
    <m/>
    <m/>
    <m/>
    <n v="1"/>
    <m/>
    <s v="u"/>
    <n v="1.1000000000000001"/>
    <s v="Selección zip codes y  ciudades  (Broadwar, Miami Dade, Cortéz, Fco Morazán)"/>
    <x v="0"/>
    <x v="0"/>
    <x v="1"/>
    <m/>
    <m/>
    <m/>
    <m/>
    <d v="2022-04-15T00:00:00"/>
    <x v="13"/>
    <n v="1"/>
    <m/>
    <m/>
    <m/>
    <n v="100"/>
    <n v="1"/>
    <m/>
    <m/>
    <m/>
    <m/>
    <m/>
    <m/>
    <m/>
    <m/>
    <m/>
    <m/>
    <m/>
    <m/>
    <m/>
    <m/>
    <m/>
    <m/>
    <m/>
    <m/>
    <m/>
    <m/>
    <m/>
    <m/>
    <m/>
    <m/>
    <m/>
    <m/>
    <m/>
    <m/>
    <x v="1"/>
  </r>
  <r>
    <n v="3"/>
    <x v="1"/>
    <x v="1"/>
    <n v="66"/>
    <m/>
    <m/>
    <m/>
    <m/>
    <n v="1"/>
    <m/>
    <s v="u"/>
    <n v="1.2"/>
    <s v="dgdgdg"/>
    <x v="0"/>
    <x v="1"/>
    <x v="0"/>
    <m/>
    <m/>
    <m/>
    <m/>
    <d v="2022-04-22T00:00:00"/>
    <x v="14"/>
    <n v="0"/>
    <m/>
    <m/>
    <m/>
    <n v="0"/>
    <n v="0"/>
    <m/>
    <m/>
    <m/>
    <m/>
    <m/>
    <m/>
    <m/>
    <m/>
    <m/>
    <m/>
    <m/>
    <m/>
    <m/>
    <m/>
    <m/>
    <m/>
    <m/>
    <m/>
    <m/>
    <m/>
    <m/>
    <m/>
    <m/>
    <m/>
    <m/>
    <m/>
    <m/>
    <m/>
    <x v="1"/>
  </r>
  <r>
    <n v="3"/>
    <x v="3"/>
    <x v="0"/>
    <n v="41"/>
    <m/>
    <s v="34|"/>
    <m/>
    <m/>
    <n v="1"/>
    <m/>
    <s v="u"/>
    <n v="1.3"/>
    <s v="Selección  inicial de vecindarios en  HON"/>
    <x v="0"/>
    <x v="0"/>
    <x v="0"/>
    <m/>
    <m/>
    <m/>
    <m/>
    <d v="2022-04-05T00:00:00"/>
    <x v="15"/>
    <n v="1"/>
    <m/>
    <m/>
    <m/>
    <n v="100"/>
    <n v="1"/>
    <m/>
    <m/>
    <m/>
    <m/>
    <m/>
    <m/>
    <m/>
    <m/>
    <m/>
    <m/>
    <m/>
    <m/>
    <m/>
    <m/>
    <m/>
    <m/>
    <m/>
    <m/>
    <m/>
    <m/>
    <m/>
    <m/>
    <m/>
    <m/>
    <m/>
    <m/>
    <m/>
    <m/>
    <x v="1"/>
  </r>
  <r>
    <n v="3"/>
    <x v="3"/>
    <x v="0"/>
    <n v="3"/>
    <m/>
    <m/>
    <m/>
    <m/>
    <n v="1"/>
    <m/>
    <s v="u"/>
    <n v="1.4"/>
    <s v="Perfil preliminar de audicencias"/>
    <x v="0"/>
    <x v="0"/>
    <x v="2"/>
    <m/>
    <m/>
    <m/>
    <m/>
    <d v="2022-04-15T00:00:00"/>
    <x v="13"/>
    <n v="1"/>
    <m/>
    <m/>
    <m/>
    <n v="100"/>
    <n v="1"/>
    <m/>
    <m/>
    <m/>
    <m/>
    <m/>
    <m/>
    <m/>
    <m/>
    <m/>
    <m/>
    <m/>
    <m/>
    <m/>
    <m/>
    <m/>
    <m/>
    <m/>
    <m/>
    <m/>
    <m/>
    <m/>
    <m/>
    <m/>
    <m/>
    <m/>
    <m/>
    <m/>
    <m/>
    <x v="1"/>
  </r>
  <r>
    <n v="3"/>
    <x v="3"/>
    <x v="0"/>
    <n v="43"/>
    <m/>
    <m/>
    <m/>
    <m/>
    <n v="1"/>
    <m/>
    <s v="u"/>
    <n v="1.5"/>
    <s v="Encuestas preliminares HON 37 y EEUU 17"/>
    <x v="0"/>
    <x v="1"/>
    <x v="0"/>
    <m/>
    <m/>
    <m/>
    <m/>
    <d v="2022-04-03T00:00:00"/>
    <x v="13"/>
    <n v="10"/>
    <m/>
    <m/>
    <m/>
    <n v="0"/>
    <n v="0.5"/>
    <m/>
    <m/>
    <m/>
    <m/>
    <m/>
    <m/>
    <m/>
    <m/>
    <m/>
    <m/>
    <m/>
    <m/>
    <m/>
    <m/>
    <m/>
    <m/>
    <m/>
    <m/>
    <m/>
    <m/>
    <m/>
    <m/>
    <m/>
    <m/>
    <m/>
    <m/>
    <m/>
    <m/>
    <x v="1"/>
  </r>
  <r>
    <n v="3"/>
    <x v="2"/>
    <x v="0"/>
    <n v="23"/>
    <m/>
    <m/>
    <m/>
    <m/>
    <n v="1"/>
    <m/>
    <s v="u"/>
    <n v="1.6"/>
    <s v="Initiar field research -Equipo pequeño de calle para avanzada en ccios/rest en los zip codes del proyecto"/>
    <x v="0"/>
    <x v="1"/>
    <x v="0"/>
    <m/>
    <m/>
    <m/>
    <m/>
    <d v="2022-03-29T00:00:00"/>
    <x v="13"/>
    <n v="13"/>
    <m/>
    <m/>
    <m/>
    <n v="0"/>
    <n v="0.16666666666666666"/>
    <m/>
    <m/>
    <m/>
    <m/>
    <m/>
    <m/>
    <m/>
    <m/>
    <m/>
    <m/>
    <m/>
    <m/>
    <m/>
    <m/>
    <m/>
    <m/>
    <m/>
    <m/>
    <m/>
    <m/>
    <m/>
    <m/>
    <m/>
    <m/>
    <m/>
    <m/>
    <m/>
    <m/>
    <x v="1"/>
  </r>
  <r>
    <n v="3"/>
    <x v="3"/>
    <x v="0"/>
    <n v="38"/>
    <m/>
    <s v="59|"/>
    <m/>
    <m/>
    <n v="2"/>
    <m/>
    <s v="u"/>
    <s v="1.6.1"/>
    <s v="Recorrido inicial de campo en EEUU - "/>
    <x v="0"/>
    <x v="0"/>
    <x v="2"/>
    <m/>
    <m/>
    <m/>
    <m/>
    <d v="2022-04-11T00:00:00"/>
    <x v="16"/>
    <n v="3"/>
    <m/>
    <m/>
    <m/>
    <n v="100"/>
    <n v="1"/>
    <m/>
    <m/>
    <m/>
    <m/>
    <m/>
    <m/>
    <m/>
    <m/>
    <m/>
    <m/>
    <m/>
    <m/>
    <m/>
    <m/>
    <m/>
    <m/>
    <m/>
    <m/>
    <m/>
    <m/>
    <m/>
    <m/>
    <m/>
    <m/>
    <m/>
    <m/>
    <m/>
    <m/>
    <x v="1"/>
  </r>
  <r>
    <n v="3"/>
    <x v="3"/>
    <x v="0"/>
    <n v="59"/>
    <s v="38_FF_0|"/>
    <s v="60|"/>
    <m/>
    <n v="44664"/>
    <n v="2"/>
    <m/>
    <s v="u"/>
    <s v="1.6.2"/>
    <s v="Agenda de visitas programadas"/>
    <x v="0"/>
    <x v="1"/>
    <x v="2"/>
    <m/>
    <m/>
    <m/>
    <m/>
    <d v="2022-04-11T00:00:00"/>
    <x v="16"/>
    <n v="3"/>
    <m/>
    <m/>
    <m/>
    <n v="0"/>
    <n v="0"/>
    <m/>
    <m/>
    <m/>
    <m/>
    <m/>
    <m/>
    <m/>
    <m/>
    <m/>
    <m/>
    <m/>
    <m/>
    <m/>
    <m/>
    <m/>
    <m/>
    <m/>
    <m/>
    <m/>
    <m/>
    <m/>
    <m/>
    <m/>
    <m/>
    <m/>
    <m/>
    <m/>
    <m/>
    <x v="1"/>
  </r>
  <r>
    <n v="3"/>
    <x v="3"/>
    <x v="0"/>
    <n v="65"/>
    <m/>
    <m/>
    <m/>
    <m/>
    <n v="2"/>
    <m/>
    <s v="u"/>
    <s v="1.6.3"/>
    <s v="Agenda de visitas programadas"/>
    <x v="0"/>
    <x v="1"/>
    <x v="2"/>
    <m/>
    <m/>
    <m/>
    <m/>
    <d v="2022-03-29T00:00:00"/>
    <x v="17"/>
    <n v="3"/>
    <m/>
    <m/>
    <m/>
    <n v="0"/>
    <n v="0"/>
    <m/>
    <m/>
    <m/>
    <m/>
    <m/>
    <m/>
    <m/>
    <m/>
    <m/>
    <m/>
    <m/>
    <m/>
    <m/>
    <m/>
    <m/>
    <m/>
    <m/>
    <m/>
    <m/>
    <m/>
    <m/>
    <m/>
    <m/>
    <m/>
    <m/>
    <m/>
    <m/>
    <m/>
    <x v="1"/>
  </r>
  <r>
    <n v="3"/>
    <x v="3"/>
    <x v="0"/>
    <n v="60"/>
    <s v="59_FS_0|"/>
    <s v="61|"/>
    <n v="44665"/>
    <m/>
    <n v="2"/>
    <m/>
    <s v="u"/>
    <s v="1.6.4"/>
    <s v="Producción materiales para entregar"/>
    <x v="0"/>
    <x v="1"/>
    <x v="0"/>
    <m/>
    <m/>
    <m/>
    <m/>
    <d v="2022-04-14T00:00:00"/>
    <x v="18"/>
    <n v="1"/>
    <m/>
    <m/>
    <m/>
    <n v="0"/>
    <n v="0"/>
    <m/>
    <m/>
    <m/>
    <m/>
    <m/>
    <m/>
    <m/>
    <m/>
    <m/>
    <m/>
    <m/>
    <m/>
    <m/>
    <m/>
    <m/>
    <m/>
    <m/>
    <m/>
    <m/>
    <m/>
    <m/>
    <m/>
    <m/>
    <m/>
    <m/>
    <m/>
    <m/>
    <m/>
    <x v="1"/>
  </r>
  <r>
    <n v="3"/>
    <x v="3"/>
    <x v="0"/>
    <n v="61"/>
    <s v="60_FS_0|"/>
    <m/>
    <n v="44666"/>
    <m/>
    <n v="2"/>
    <m/>
    <s v="u"/>
    <s v="1.6.5"/>
    <s v="Entrega informe de visitas con outcome de encuestas"/>
    <x v="0"/>
    <x v="1"/>
    <x v="2"/>
    <m/>
    <m/>
    <m/>
    <m/>
    <d v="2022-04-15T00:00:00"/>
    <x v="13"/>
    <n v="1"/>
    <m/>
    <m/>
    <m/>
    <n v="0"/>
    <n v="0"/>
    <m/>
    <m/>
    <m/>
    <m/>
    <m/>
    <m/>
    <m/>
    <m/>
    <m/>
    <m/>
    <m/>
    <m/>
    <m/>
    <m/>
    <m/>
    <m/>
    <m/>
    <m/>
    <m/>
    <m/>
    <m/>
    <m/>
    <m/>
    <m/>
    <m/>
    <m/>
    <m/>
    <m/>
    <x v="1"/>
  </r>
  <r>
    <n v="3"/>
    <x v="3"/>
    <x v="0"/>
    <n v="34"/>
    <s v="41_FS_0|"/>
    <m/>
    <n v="44657"/>
    <m/>
    <n v="2"/>
    <m/>
    <s v="u"/>
    <s v="1.6.6"/>
    <s v="Subir resultados y conclusiones en el DASH - arroja zips, insights de audiencia"/>
    <x v="0"/>
    <x v="1"/>
    <x v="3"/>
    <m/>
    <m/>
    <m/>
    <m/>
    <d v="2022-04-06T00:00:00"/>
    <x v="19"/>
    <n v="2"/>
    <m/>
    <m/>
    <m/>
    <n v="0"/>
    <n v="0"/>
    <m/>
    <m/>
    <m/>
    <m/>
    <m/>
    <m/>
    <m/>
    <m/>
    <m/>
    <m/>
    <m/>
    <m/>
    <m/>
    <m/>
    <m/>
    <m/>
    <m/>
    <m/>
    <m/>
    <m/>
    <m/>
    <m/>
    <m/>
    <m/>
    <m/>
    <m/>
    <m/>
    <m/>
    <x v="1"/>
  </r>
  <r>
    <n v="3"/>
    <x v="2"/>
    <x v="0"/>
    <n v="52"/>
    <m/>
    <m/>
    <m/>
    <m/>
    <n v="1"/>
    <m/>
    <s v="u"/>
    <n v="1.7"/>
    <s v="Agenda Paysend"/>
    <x v="0"/>
    <x v="0"/>
    <x v="0"/>
    <m/>
    <m/>
    <m/>
    <m/>
    <d v="2022-04-19T00:00:00"/>
    <x v="20"/>
    <n v="7"/>
    <m/>
    <m/>
    <m/>
    <n v="100"/>
    <n v="1"/>
    <m/>
    <m/>
    <m/>
    <m/>
    <m/>
    <m/>
    <m/>
    <m/>
    <m/>
    <m/>
    <m/>
    <m/>
    <m/>
    <m/>
    <m/>
    <m/>
    <m/>
    <m/>
    <m/>
    <m/>
    <m/>
    <m/>
    <m/>
    <m/>
    <m/>
    <m/>
    <m/>
    <m/>
    <x v="1"/>
  </r>
  <r>
    <n v="3"/>
    <x v="3"/>
    <x v="0"/>
    <n v="54"/>
    <m/>
    <m/>
    <m/>
    <m/>
    <n v="2"/>
    <m/>
    <s v="u"/>
    <s v="1.7.1"/>
    <s v="Revisar flujo de pruebas y montar en el DASH resultados"/>
    <x v="0"/>
    <x v="0"/>
    <x v="2"/>
    <m/>
    <m/>
    <m/>
    <m/>
    <d v="2022-04-19T00:00:00"/>
    <x v="21"/>
    <n v="2"/>
    <m/>
    <m/>
    <m/>
    <n v="100"/>
    <n v="1"/>
    <m/>
    <m/>
    <m/>
    <m/>
    <m/>
    <m/>
    <m/>
    <m/>
    <m/>
    <m/>
    <m/>
    <m/>
    <m/>
    <m/>
    <m/>
    <m/>
    <m/>
    <m/>
    <m/>
    <m/>
    <m/>
    <m/>
    <m/>
    <m/>
    <m/>
    <m/>
    <m/>
    <m/>
    <x v="1"/>
  </r>
  <r>
    <n v="3"/>
    <x v="3"/>
    <x v="0"/>
    <n v="53"/>
    <m/>
    <m/>
    <m/>
    <m/>
    <n v="2"/>
    <m/>
    <s v="u"/>
    <s v="1.7.2"/>
    <s v="Walktrough de la app"/>
    <x v="0"/>
    <x v="0"/>
    <x v="2"/>
    <m/>
    <m/>
    <m/>
    <m/>
    <d v="2022-04-19T00:00:00"/>
    <x v="21"/>
    <n v="2"/>
    <m/>
    <m/>
    <m/>
    <n v="100"/>
    <n v="1"/>
    <m/>
    <m/>
    <m/>
    <m/>
    <m/>
    <m/>
    <m/>
    <m/>
    <m/>
    <m/>
    <m/>
    <m/>
    <m/>
    <m/>
    <m/>
    <m/>
    <m/>
    <m/>
    <m/>
    <m/>
    <m/>
    <m/>
    <m/>
    <m/>
    <m/>
    <m/>
    <m/>
    <m/>
    <x v="1"/>
  </r>
  <r>
    <n v="3"/>
    <x v="3"/>
    <x v="0"/>
    <n v="55"/>
    <m/>
    <m/>
    <m/>
    <m/>
    <n v="2"/>
    <m/>
    <s v="u"/>
    <s v="1.7.3"/>
    <s v="Definar fórmula de adquisición"/>
    <x v="0"/>
    <x v="0"/>
    <x v="4"/>
    <m/>
    <m/>
    <m/>
    <m/>
    <d v="2022-04-19T00:00:00"/>
    <x v="20"/>
    <n v="3"/>
    <m/>
    <m/>
    <m/>
    <n v="100"/>
    <n v="1"/>
    <m/>
    <m/>
    <m/>
    <m/>
    <m/>
    <m/>
    <m/>
    <m/>
    <m/>
    <m/>
    <m/>
    <m/>
    <m/>
    <m/>
    <m/>
    <m/>
    <m/>
    <m/>
    <m/>
    <m/>
    <m/>
    <m/>
    <m/>
    <m/>
    <m/>
    <m/>
    <m/>
    <m/>
    <x v="1"/>
  </r>
  <r>
    <n v="3"/>
    <x v="2"/>
    <x v="0"/>
    <n v="56"/>
    <m/>
    <m/>
    <m/>
    <m/>
    <n v="1"/>
    <m/>
    <s v="u"/>
    <n v="1.8"/>
    <s v="Creación"/>
    <x v="0"/>
    <x v="1"/>
    <x v="0"/>
    <m/>
    <m/>
    <m/>
    <m/>
    <d v="2022-04-19T00:00:00"/>
    <x v="11"/>
    <n v="12"/>
    <m/>
    <m/>
    <m/>
    <n v="0"/>
    <n v="0.5"/>
    <m/>
    <m/>
    <m/>
    <m/>
    <m/>
    <m/>
    <m/>
    <m/>
    <m/>
    <m/>
    <m/>
    <m/>
    <m/>
    <m/>
    <m/>
    <m/>
    <m/>
    <m/>
    <m/>
    <m/>
    <m/>
    <m/>
    <m/>
    <m/>
    <m/>
    <m/>
    <m/>
    <m/>
    <x v="1"/>
  </r>
  <r>
    <n v="3"/>
    <x v="3"/>
    <x v="0"/>
    <n v="57"/>
    <m/>
    <m/>
    <m/>
    <m/>
    <n v="2"/>
    <m/>
    <s v="u"/>
    <s v="1.8.1"/>
    <s v="KV Proyecto"/>
    <x v="0"/>
    <x v="1"/>
    <x v="5"/>
    <m/>
    <m/>
    <m/>
    <m/>
    <d v="2022-04-19T00:00:00"/>
    <x v="11"/>
    <n v="6"/>
    <m/>
    <m/>
    <m/>
    <n v="0"/>
    <n v="0.5"/>
    <m/>
    <m/>
    <m/>
    <m/>
    <m/>
    <m/>
    <m/>
    <m/>
    <m/>
    <m/>
    <m/>
    <m/>
    <m/>
    <m/>
    <m/>
    <m/>
    <m/>
    <m/>
    <m/>
    <m/>
    <m/>
    <m/>
    <m/>
    <m/>
    <m/>
    <m/>
    <m/>
    <m/>
    <x v="1"/>
  </r>
  <r>
    <n v="3"/>
    <x v="3"/>
    <x v="0"/>
    <n v="58"/>
    <m/>
    <m/>
    <m/>
    <m/>
    <n v="2"/>
    <m/>
    <s v="u"/>
    <s v="1.8.2"/>
    <s v="Graficas DASH"/>
    <x v="0"/>
    <x v="1"/>
    <x v="0"/>
    <m/>
    <m/>
    <m/>
    <m/>
    <d v="2022-04-19T00:00:00"/>
    <x v="11"/>
    <n v="6"/>
    <m/>
    <m/>
    <m/>
    <n v="0"/>
    <n v="0.5"/>
    <m/>
    <m/>
    <m/>
    <m/>
    <m/>
    <m/>
    <m/>
    <m/>
    <m/>
    <m/>
    <m/>
    <m/>
    <m/>
    <m/>
    <m/>
    <m/>
    <m/>
    <m/>
    <m/>
    <m/>
    <m/>
    <m/>
    <m/>
    <m/>
    <m/>
    <m/>
    <m/>
    <m/>
    <x v="1"/>
  </r>
  <r>
    <n v="3"/>
    <x v="2"/>
    <x v="0"/>
    <n v="24"/>
    <m/>
    <m/>
    <m/>
    <m/>
    <n v="1"/>
    <m/>
    <s v="u"/>
    <n v="1.9"/>
    <s v="Pre-gira y Bootcamp MC - acercamiento a comunidades   "/>
    <x v="0"/>
    <x v="1"/>
    <x v="0"/>
    <m/>
    <m/>
    <m/>
    <m/>
    <d v="2022-04-20T00:00:00"/>
    <x v="22"/>
    <n v="6"/>
    <m/>
    <m/>
    <m/>
    <n v="0"/>
    <n v="0.375"/>
    <m/>
    <m/>
    <m/>
    <m/>
    <m/>
    <m/>
    <m/>
    <m/>
    <m/>
    <m/>
    <m/>
    <m/>
    <m/>
    <m/>
    <m/>
    <m/>
    <m/>
    <m/>
    <m/>
    <m/>
    <m/>
    <m/>
    <m/>
    <m/>
    <m/>
    <m/>
    <m/>
    <m/>
    <x v="1"/>
  </r>
  <r>
    <n v="3"/>
    <x v="2"/>
    <x v="0"/>
    <n v="44"/>
    <m/>
    <m/>
    <m/>
    <m/>
    <n v="2"/>
    <m/>
    <s v="u"/>
    <s v="1.9.1"/>
    <s v="Pre-gira /"/>
    <x v="0"/>
    <x v="0"/>
    <x v="0"/>
    <m/>
    <m/>
    <m/>
    <m/>
    <d v="2022-04-20T00:00:00"/>
    <x v="21"/>
    <n v="1"/>
    <m/>
    <m/>
    <m/>
    <n v="100"/>
    <n v="1"/>
    <m/>
    <m/>
    <m/>
    <m/>
    <m/>
    <m/>
    <m/>
    <m/>
    <m/>
    <m/>
    <m/>
    <m/>
    <m/>
    <m/>
    <m/>
    <m/>
    <m/>
    <m/>
    <m/>
    <m/>
    <m/>
    <m/>
    <m/>
    <m/>
    <m/>
    <m/>
    <m/>
    <m/>
    <x v="1"/>
  </r>
  <r>
    <n v="3"/>
    <x v="3"/>
    <x v="0"/>
    <n v="45"/>
    <m/>
    <m/>
    <m/>
    <m/>
    <n v="3"/>
    <m/>
    <s v="u"/>
    <s v="1.9.1.1"/>
    <s v="Diseño pregira"/>
    <x v="0"/>
    <x v="0"/>
    <x v="5"/>
    <m/>
    <m/>
    <m/>
    <m/>
    <d v="2022-04-20T00:00:00"/>
    <x v="21"/>
    <n v="1"/>
    <m/>
    <m/>
    <m/>
    <n v="100"/>
    <n v="1"/>
    <m/>
    <m/>
    <m/>
    <m/>
    <m/>
    <m/>
    <m/>
    <m/>
    <m/>
    <m/>
    <m/>
    <m/>
    <m/>
    <m/>
    <m/>
    <m/>
    <m/>
    <m/>
    <m/>
    <m/>
    <m/>
    <m/>
    <m/>
    <m/>
    <m/>
    <m/>
    <m/>
    <m/>
    <x v="1"/>
  </r>
  <r>
    <n v="3"/>
    <x v="3"/>
    <x v="0"/>
    <n v="51"/>
    <m/>
    <m/>
    <m/>
    <m/>
    <n v="2"/>
    <m/>
    <s v="u"/>
    <s v="1.9.2"/>
    <s v="Coordinar rutas y contactos .- quién participa, qué se va a hacer"/>
    <x v="0"/>
    <x v="1"/>
    <x v="2"/>
    <m/>
    <m/>
    <m/>
    <m/>
    <d v="2022-04-21T00:00:00"/>
    <x v="14"/>
    <n v="2"/>
    <m/>
    <m/>
    <m/>
    <n v="0"/>
    <n v="0.5"/>
    <m/>
    <m/>
    <m/>
    <m/>
    <m/>
    <m/>
    <m/>
    <m/>
    <m/>
    <m/>
    <m/>
    <m/>
    <m/>
    <m/>
    <m/>
    <m/>
    <m/>
    <m/>
    <m/>
    <m/>
    <m/>
    <m/>
    <m/>
    <m/>
    <m/>
    <m/>
    <m/>
    <m/>
    <x v="1"/>
  </r>
  <r>
    <n v="3"/>
    <x v="3"/>
    <x v="0"/>
    <n v="50"/>
    <m/>
    <s v="62|"/>
    <m/>
    <m/>
    <n v="2"/>
    <m/>
    <s v="u"/>
    <s v="1.9.3"/>
    <s v="Pre-gira day"/>
    <x v="0"/>
    <x v="1"/>
    <x v="2"/>
    <m/>
    <m/>
    <m/>
    <m/>
    <d v="2022-04-26T00:00:00"/>
    <x v="11"/>
    <n v="1"/>
    <m/>
    <m/>
    <m/>
    <n v="0"/>
    <n v="0"/>
    <m/>
    <m/>
    <m/>
    <m/>
    <m/>
    <m/>
    <m/>
    <m/>
    <m/>
    <m/>
    <m/>
    <m/>
    <m/>
    <m/>
    <m/>
    <m/>
    <m/>
    <m/>
    <m/>
    <m/>
    <m/>
    <m/>
    <m/>
    <m/>
    <m/>
    <m/>
    <m/>
    <m/>
    <x v="1"/>
  </r>
  <r>
    <n v="3"/>
    <x v="3"/>
    <x v="0"/>
    <n v="62"/>
    <s v="50_FS_0|"/>
    <m/>
    <n v="44678"/>
    <m/>
    <n v="2"/>
    <m/>
    <s v="u"/>
    <s v="1.9.4"/>
    <s v="Informe de pre-gira - información s/comunidad para diseño de estrategias crear piezas, canales"/>
    <x v="0"/>
    <x v="1"/>
    <x v="2"/>
    <m/>
    <m/>
    <m/>
    <m/>
    <d v="2022-04-27T00:00:00"/>
    <x v="22"/>
    <n v="2"/>
    <m/>
    <m/>
    <m/>
    <n v="0"/>
    <n v="0"/>
    <m/>
    <m/>
    <m/>
    <m/>
    <m/>
    <m/>
    <m/>
    <m/>
    <m/>
    <m/>
    <m/>
    <m/>
    <m/>
    <m/>
    <m/>
    <m/>
    <m/>
    <m/>
    <m/>
    <m/>
    <m/>
    <m/>
    <m/>
    <m/>
    <m/>
    <m/>
    <m/>
    <m/>
    <x v="1"/>
  </r>
  <r>
    <n v="3"/>
    <x v="2"/>
    <x v="0"/>
    <n v="46"/>
    <m/>
    <m/>
    <m/>
    <m/>
    <n v="1"/>
    <m/>
    <s v="u"/>
    <n v="1.1000000000000001"/>
    <s v="Bootcamp"/>
    <x v="0"/>
    <x v="3"/>
    <x v="0"/>
    <m/>
    <m/>
    <m/>
    <m/>
    <d v="2022-04-28T00:00:00"/>
    <x v="23"/>
    <n v="10"/>
    <m/>
    <m/>
    <m/>
    <n v="0"/>
    <n v="0"/>
    <m/>
    <m/>
    <m/>
    <m/>
    <m/>
    <m/>
    <m/>
    <m/>
    <m/>
    <m/>
    <m/>
    <m/>
    <m/>
    <m/>
    <m/>
    <m/>
    <m/>
    <m/>
    <m/>
    <m/>
    <m/>
    <m/>
    <m/>
    <m/>
    <m/>
    <m/>
    <m/>
    <m/>
    <x v="1"/>
  </r>
  <r>
    <n v="3"/>
    <x v="2"/>
    <x v="0"/>
    <n v="47"/>
    <m/>
    <m/>
    <m/>
    <m/>
    <n v="2"/>
    <m/>
    <s v="u"/>
    <s v="1.10.1"/>
    <s v="Diseño bootcamp"/>
    <x v="0"/>
    <x v="3"/>
    <x v="0"/>
    <m/>
    <m/>
    <m/>
    <m/>
    <d v="2022-04-28T00:00:00"/>
    <x v="24"/>
    <n v="7"/>
    <m/>
    <m/>
    <m/>
    <n v="0"/>
    <n v="0"/>
    <m/>
    <m/>
    <m/>
    <m/>
    <m/>
    <m/>
    <m/>
    <m/>
    <m/>
    <m/>
    <m/>
    <m/>
    <m/>
    <m/>
    <m/>
    <m/>
    <m/>
    <m/>
    <m/>
    <m/>
    <m/>
    <m/>
    <m/>
    <m/>
    <m/>
    <m/>
    <m/>
    <m/>
    <x v="1"/>
  </r>
  <r>
    <n v="3"/>
    <x v="3"/>
    <x v="0"/>
    <n v="18"/>
    <m/>
    <m/>
    <m/>
    <m/>
    <n v="3"/>
    <m/>
    <s v="u"/>
    <s v="1.10.1.1"/>
    <s v="Produccion bootcamp - locacion - invitados especiales - actividades - agenda que MC quiera desarrollar"/>
    <x v="0"/>
    <x v="1"/>
    <x v="0"/>
    <m/>
    <m/>
    <m/>
    <m/>
    <d v="2022-04-28T00:00:00"/>
    <x v="25"/>
    <n v="2"/>
    <m/>
    <m/>
    <m/>
    <n v="0"/>
    <n v="0"/>
    <m/>
    <m/>
    <m/>
    <m/>
    <m/>
    <m/>
    <m/>
    <m/>
    <m/>
    <m/>
    <m/>
    <m/>
    <m/>
    <m/>
    <m/>
    <m/>
    <m/>
    <m/>
    <m/>
    <m/>
    <m/>
    <m/>
    <m/>
    <m/>
    <m/>
    <m/>
    <m/>
    <m/>
    <x v="1"/>
  </r>
  <r>
    <n v="3"/>
    <x v="3"/>
    <x v="0"/>
    <n v="32"/>
    <m/>
    <m/>
    <m/>
    <m/>
    <n v="3"/>
    <m/>
    <s v="u"/>
    <s v="1.10.1.2"/>
    <s v="Logística, personal necesario,  cómo convocar a la comunidad?"/>
    <x v="0"/>
    <x v="3"/>
    <x v="0"/>
    <m/>
    <m/>
    <m/>
    <m/>
    <d v="2022-04-28T00:00:00"/>
    <x v="24"/>
    <n v="3"/>
    <m/>
    <m/>
    <m/>
    <n v="0"/>
    <n v="0"/>
    <m/>
    <m/>
    <m/>
    <m/>
    <m/>
    <m/>
    <m/>
    <m/>
    <m/>
    <m/>
    <m/>
    <m/>
    <m/>
    <m/>
    <m/>
    <m/>
    <m/>
    <m/>
    <m/>
    <m/>
    <m/>
    <m/>
    <m/>
    <m/>
    <m/>
    <m/>
    <m/>
    <m/>
    <x v="1"/>
  </r>
  <r>
    <n v="3"/>
    <x v="3"/>
    <x v="0"/>
    <n v="17"/>
    <m/>
    <m/>
    <m/>
    <m/>
    <n v="3"/>
    <m/>
    <s v="u"/>
    <s v="1.10.1.3"/>
    <s v="Diseño de herramienta para recopilar información durante el bootcamp"/>
    <x v="0"/>
    <x v="1"/>
    <x v="0"/>
    <m/>
    <m/>
    <m/>
    <m/>
    <d v="2022-04-28T00:00:00"/>
    <x v="25"/>
    <n v="2"/>
    <m/>
    <m/>
    <m/>
    <n v="0"/>
    <n v="0"/>
    <m/>
    <m/>
    <m/>
    <m/>
    <m/>
    <m/>
    <m/>
    <m/>
    <m/>
    <m/>
    <m/>
    <m/>
    <m/>
    <m/>
    <m/>
    <m/>
    <m/>
    <m/>
    <m/>
    <m/>
    <m/>
    <m/>
    <m/>
    <m/>
    <m/>
    <m/>
    <m/>
    <m/>
    <x v="1"/>
  </r>
  <r>
    <n v="3"/>
    <x v="2"/>
    <x v="0"/>
    <n v="49"/>
    <m/>
    <m/>
    <m/>
    <m/>
    <n v="2"/>
    <m/>
    <s v="u"/>
    <s v="1.10.2"/>
    <s v="Bootcamp day"/>
    <x v="0"/>
    <x v="3"/>
    <x v="0"/>
    <m/>
    <m/>
    <m/>
    <m/>
    <d v="2022-06-05T00:00:00"/>
    <x v="23"/>
    <n v="3"/>
    <m/>
    <m/>
    <m/>
    <n v="0"/>
    <n v="0"/>
    <m/>
    <m/>
    <m/>
    <m/>
    <m/>
    <m/>
    <m/>
    <m/>
    <m/>
    <m/>
    <m/>
    <m/>
    <m/>
    <m/>
    <m/>
    <m/>
    <m/>
    <m/>
    <m/>
    <m/>
    <m/>
    <m/>
    <m/>
    <m/>
    <m/>
    <m/>
    <m/>
    <m/>
    <x v="1"/>
  </r>
  <r>
    <n v="3"/>
    <x v="3"/>
    <x v="0"/>
    <n v="48"/>
    <m/>
    <s v="25|"/>
    <m/>
    <m/>
    <n v="3"/>
    <m/>
    <s v="u"/>
    <s v="1.10.2.1"/>
    <s v="Análisis información obtenida y subida al DASH"/>
    <x v="0"/>
    <x v="3"/>
    <x v="0"/>
    <m/>
    <m/>
    <m/>
    <m/>
    <d v="2022-06-05T00:00:00"/>
    <x v="23"/>
    <n v="3"/>
    <m/>
    <m/>
    <m/>
    <n v="0"/>
    <n v="0"/>
    <m/>
    <m/>
    <m/>
    <m/>
    <m/>
    <m/>
    <m/>
    <m/>
    <m/>
    <m/>
    <m/>
    <m/>
    <m/>
    <m/>
    <m/>
    <m/>
    <m/>
    <m/>
    <m/>
    <m/>
    <m/>
    <m/>
    <m/>
    <m/>
    <m/>
    <m/>
    <m/>
    <m/>
    <x v="1"/>
  </r>
  <r>
    <n v="3"/>
    <x v="2"/>
    <x v="0"/>
    <n v="4"/>
    <m/>
    <m/>
    <m/>
    <m/>
    <n v="1"/>
    <m/>
    <s v="u"/>
    <n v="1.1100000000000001"/>
    <s v="Definición estrategia métodos de adquisición - se plantean los escenarios que vamos aprobar - se define campaña digital-activaciones etc"/>
    <x v="0"/>
    <x v="2"/>
    <x v="0"/>
    <m/>
    <m/>
    <m/>
    <m/>
    <d v="2022-04-19T00:00:00"/>
    <x v="12"/>
    <n v="3"/>
    <m/>
    <m/>
    <m/>
    <n v="0"/>
    <n v="0.33333333333333331"/>
    <m/>
    <m/>
    <m/>
    <m/>
    <m/>
    <m/>
    <m/>
    <m/>
    <m/>
    <m/>
    <m/>
    <m/>
    <m/>
    <m/>
    <m/>
    <m/>
    <m/>
    <m/>
    <m/>
    <m/>
    <m/>
    <m/>
    <m/>
    <m/>
    <m/>
    <m/>
    <m/>
    <m/>
    <x v="1"/>
  </r>
  <r>
    <n v="3"/>
    <x v="3"/>
    <x v="0"/>
    <n v="25"/>
    <s v="48_FS_0|"/>
    <s v="8|27|20|11|10|22|"/>
    <n v="44721"/>
    <m/>
    <n v="2"/>
    <m/>
    <s v="u"/>
    <s v="1.11.1"/>
    <s v="Modelos/escenarios  de adquisición a probar"/>
    <x v="0"/>
    <x v="3"/>
    <x v="5"/>
    <m/>
    <m/>
    <m/>
    <m/>
    <d v="2022-06-09T00:00:00"/>
    <x v="12"/>
    <n v="1"/>
    <m/>
    <m/>
    <m/>
    <n v="0"/>
    <n v="0"/>
    <m/>
    <m/>
    <m/>
    <m/>
    <m/>
    <m/>
    <m/>
    <m/>
    <m/>
    <m/>
    <m/>
    <m/>
    <m/>
    <m/>
    <m/>
    <m/>
    <m/>
    <m/>
    <m/>
    <m/>
    <m/>
    <m/>
    <m/>
    <m/>
    <m/>
    <m/>
    <m/>
    <m/>
    <x v="1"/>
  </r>
  <r>
    <n v="3"/>
    <x v="3"/>
    <x v="0"/>
    <n v="26"/>
    <m/>
    <m/>
    <m/>
    <m/>
    <n v="2"/>
    <m/>
    <s v="u"/>
    <s v="1.11.2"/>
    <s v="Campaña Digital - canales - mensaje - target - audiencia"/>
    <x v="0"/>
    <x v="3"/>
    <x v="4"/>
    <m/>
    <m/>
    <m/>
    <m/>
    <d v="2022-05-09T00:00:00"/>
    <x v="26"/>
    <n v="1"/>
    <m/>
    <m/>
    <m/>
    <n v="0"/>
    <n v="0"/>
    <m/>
    <m/>
    <m/>
    <m/>
    <m/>
    <m/>
    <m/>
    <m/>
    <m/>
    <m/>
    <m/>
    <m/>
    <m/>
    <m/>
    <m/>
    <m/>
    <m/>
    <m/>
    <m/>
    <m/>
    <m/>
    <m/>
    <m/>
    <m/>
    <m/>
    <m/>
    <m/>
    <m/>
    <x v="1"/>
  </r>
  <r>
    <n v="3"/>
    <x v="3"/>
    <x v="0"/>
    <n v="63"/>
    <m/>
    <m/>
    <m/>
    <m/>
    <n v="2"/>
    <m/>
    <s v="u"/>
    <s v="1.11.3"/>
    <s v="Qué tipo de incentivos mortivan ? Validado por consumidores"/>
    <x v="0"/>
    <x v="0"/>
    <x v="4"/>
    <m/>
    <m/>
    <m/>
    <m/>
    <d v="2022-04-19T00:00:00"/>
    <x v="27"/>
    <n v="1"/>
    <m/>
    <m/>
    <m/>
    <n v="100"/>
    <n v="1"/>
    <m/>
    <m/>
    <m/>
    <m/>
    <m/>
    <m/>
    <m/>
    <m/>
    <m/>
    <m/>
    <m/>
    <m/>
    <m/>
    <m/>
    <m/>
    <m/>
    <m/>
    <m/>
    <m/>
    <m/>
    <m/>
    <m/>
    <m/>
    <m/>
    <m/>
    <m/>
    <m/>
    <m/>
    <x v="1"/>
  </r>
  <r>
    <n v="3"/>
    <x v="3"/>
    <x v="0"/>
    <n v="64"/>
    <m/>
    <m/>
    <m/>
    <m/>
    <n v="1"/>
    <m/>
    <s v="u"/>
    <n v="1.1200000000000001"/>
    <s v="aprobación de MC"/>
    <x v="0"/>
    <x v="0"/>
    <x v="0"/>
    <m/>
    <m/>
    <m/>
    <m/>
    <d v="2022-04-19T00:00:00"/>
    <x v="27"/>
    <n v="1"/>
    <m/>
    <m/>
    <m/>
    <n v="100"/>
    <n v="1"/>
    <m/>
    <m/>
    <m/>
    <m/>
    <m/>
    <m/>
    <m/>
    <m/>
    <m/>
    <m/>
    <m/>
    <m/>
    <m/>
    <m/>
    <m/>
    <m/>
    <m/>
    <m/>
    <m/>
    <m/>
    <m/>
    <m/>
    <m/>
    <m/>
    <m/>
    <m/>
    <m/>
    <m/>
    <x v="1"/>
  </r>
  <r>
    <n v="3"/>
    <x v="0"/>
    <x v="0"/>
    <n v="19"/>
    <m/>
    <m/>
    <m/>
    <m/>
    <n v="0"/>
    <m/>
    <s v="u"/>
    <n v="2"/>
    <s v="PREPARATION "/>
    <x v="0"/>
    <x v="3"/>
    <x v="0"/>
    <m/>
    <m/>
    <m/>
    <m/>
    <d v="2022-06-10T00:00:00"/>
    <x v="28"/>
    <n v="18"/>
    <m/>
    <m/>
    <m/>
    <n v="0"/>
    <n v="0"/>
    <m/>
    <m/>
    <m/>
    <m/>
    <m/>
    <m/>
    <m/>
    <m/>
    <m/>
    <m/>
    <m/>
    <m/>
    <m/>
    <m/>
    <m/>
    <m/>
    <m/>
    <m/>
    <m/>
    <m/>
    <m/>
    <m/>
    <m/>
    <m/>
    <m/>
    <m/>
    <m/>
    <m/>
    <x v="1"/>
  </r>
  <r>
    <n v="3"/>
    <x v="3"/>
    <x v="0"/>
    <n v="8"/>
    <s v="25_FS_0|"/>
    <m/>
    <n v="44722"/>
    <m/>
    <n v="1"/>
    <m/>
    <s v="u"/>
    <n v="2.1"/>
    <s v="Diseño creativos de mensajes (emisores y receptores), piezas,"/>
    <x v="0"/>
    <x v="3"/>
    <x v="0"/>
    <m/>
    <m/>
    <m/>
    <m/>
    <d v="2022-06-10T00:00:00"/>
    <x v="29"/>
    <n v="4"/>
    <m/>
    <m/>
    <m/>
    <n v="0"/>
    <n v="0"/>
    <m/>
    <m/>
    <m/>
    <m/>
    <m/>
    <m/>
    <m/>
    <m/>
    <m/>
    <m/>
    <m/>
    <m/>
    <m/>
    <m/>
    <m/>
    <m/>
    <m/>
    <m/>
    <m/>
    <m/>
    <m/>
    <m/>
    <m/>
    <m/>
    <m/>
    <m/>
    <m/>
    <m/>
    <x v="1"/>
  </r>
  <r>
    <n v="3"/>
    <x v="3"/>
    <x v="0"/>
    <n v="27"/>
    <s v="25_FS_0|"/>
    <m/>
    <n v="44722"/>
    <m/>
    <n v="1"/>
    <m/>
    <s v="u"/>
    <n v="2.2000000000000002"/>
    <s v="Diseño plan de incentivos consumidores/agencias/receptores"/>
    <x v="0"/>
    <x v="3"/>
    <x v="0"/>
    <m/>
    <m/>
    <m/>
    <m/>
    <d v="2022-06-10T00:00:00"/>
    <x v="29"/>
    <n v="4"/>
    <m/>
    <m/>
    <m/>
    <n v="0"/>
    <n v="0"/>
    <m/>
    <m/>
    <m/>
    <m/>
    <m/>
    <m/>
    <m/>
    <m/>
    <m/>
    <m/>
    <m/>
    <m/>
    <m/>
    <m/>
    <m/>
    <m/>
    <m/>
    <m/>
    <m/>
    <m/>
    <m/>
    <m/>
    <m/>
    <m/>
    <m/>
    <m/>
    <m/>
    <m/>
    <x v="1"/>
  </r>
  <r>
    <n v="3"/>
    <x v="3"/>
    <x v="0"/>
    <n v="20"/>
    <s v="25_FS_0|"/>
    <m/>
    <n v="44722"/>
    <m/>
    <n v="1"/>
    <m/>
    <s v="u"/>
    <n v="2.2999999999999998"/>
    <s v="Producción de  digitales/piezas/uniformes/regalos"/>
    <x v="0"/>
    <x v="3"/>
    <x v="0"/>
    <m/>
    <m/>
    <m/>
    <m/>
    <d v="2022-06-10T00:00:00"/>
    <x v="28"/>
    <n v="5"/>
    <m/>
    <m/>
    <m/>
    <n v="0"/>
    <n v="0"/>
    <m/>
    <m/>
    <m/>
    <m/>
    <m/>
    <m/>
    <m/>
    <m/>
    <m/>
    <m/>
    <m/>
    <m/>
    <m/>
    <m/>
    <m/>
    <m/>
    <m/>
    <m/>
    <m/>
    <m/>
    <m/>
    <m/>
    <m/>
    <m/>
    <m/>
    <m/>
    <m/>
    <m/>
    <x v="1"/>
  </r>
  <r>
    <n v="3"/>
    <x v="3"/>
    <x v="0"/>
    <n v="11"/>
    <s v="25_FS_0|"/>
    <m/>
    <n v="44722"/>
    <m/>
    <n v="1"/>
    <m/>
    <s v="u"/>
    <n v="2.4"/>
    <s v="Acceso a plataformas Paysend"/>
    <x v="0"/>
    <x v="3"/>
    <x v="0"/>
    <m/>
    <m/>
    <m/>
    <m/>
    <d v="2022-06-10T00:00:00"/>
    <x v="30"/>
    <n v="2"/>
    <m/>
    <m/>
    <m/>
    <n v="0"/>
    <n v="0"/>
    <m/>
    <m/>
    <m/>
    <m/>
    <m/>
    <m/>
    <m/>
    <m/>
    <m/>
    <m/>
    <m/>
    <m/>
    <m/>
    <m/>
    <m/>
    <m/>
    <m/>
    <m/>
    <m/>
    <m/>
    <m/>
    <m/>
    <m/>
    <m/>
    <m/>
    <m/>
    <m/>
    <m/>
    <x v="1"/>
  </r>
  <r>
    <n v="3"/>
    <x v="3"/>
    <x v="0"/>
    <n v="10"/>
    <s v="25_FS_0|"/>
    <m/>
    <n v="44722"/>
    <m/>
    <n v="1"/>
    <m/>
    <s v="u"/>
    <n v="2.5"/>
    <s v="Comunicación al consumidor impresión/digital"/>
    <x v="0"/>
    <x v="3"/>
    <x v="0"/>
    <m/>
    <m/>
    <m/>
    <m/>
    <d v="2022-06-10T00:00:00"/>
    <x v="30"/>
    <n v="2"/>
    <m/>
    <m/>
    <m/>
    <n v="0"/>
    <n v="0"/>
    <m/>
    <m/>
    <m/>
    <m/>
    <m/>
    <m/>
    <m/>
    <m/>
    <m/>
    <m/>
    <m/>
    <m/>
    <m/>
    <m/>
    <m/>
    <m/>
    <m/>
    <m/>
    <m/>
    <m/>
    <m/>
    <m/>
    <m/>
    <m/>
    <m/>
    <m/>
    <m/>
    <m/>
    <x v="1"/>
  </r>
  <r>
    <n v="3"/>
    <x v="3"/>
    <x v="0"/>
    <n v="22"/>
    <s v="25_FS_0|"/>
    <m/>
    <n v="44722"/>
    <m/>
    <n v="1"/>
    <m/>
    <s v="u"/>
    <n v="2.6"/>
    <s v="Preparación DASH internamente"/>
    <x v="0"/>
    <x v="3"/>
    <x v="0"/>
    <m/>
    <m/>
    <m/>
    <m/>
    <d v="2022-06-10T00:00:00"/>
    <x v="31"/>
    <n v="1"/>
    <m/>
    <m/>
    <m/>
    <n v="0"/>
    <n v="0"/>
    <m/>
    <m/>
    <m/>
    <m/>
    <m/>
    <m/>
    <m/>
    <m/>
    <m/>
    <m/>
    <m/>
    <m/>
    <m/>
    <m/>
    <m/>
    <m/>
    <m/>
    <m/>
    <m/>
    <m/>
    <m/>
    <m/>
    <m/>
    <m/>
    <m/>
    <m/>
    <m/>
    <m/>
    <x v="1"/>
  </r>
  <r>
    <n v="3"/>
    <x v="0"/>
    <x v="0"/>
    <n v="28"/>
    <m/>
    <m/>
    <m/>
    <m/>
    <n v="0"/>
    <m/>
    <s v="u"/>
    <n v="3"/>
    <s v="EJECUCIÓN"/>
    <x v="0"/>
    <x v="2"/>
    <x v="0"/>
    <m/>
    <m/>
    <m/>
    <m/>
    <d v="2022-04-22T00:00:00"/>
    <x v="32"/>
    <n v="49"/>
    <m/>
    <m/>
    <m/>
    <n v="0"/>
    <n v="0.25"/>
    <m/>
    <m/>
    <m/>
    <m/>
    <m/>
    <m/>
    <m/>
    <m/>
    <m/>
    <m/>
    <m/>
    <m/>
    <m/>
    <m/>
    <m/>
    <m/>
    <m/>
    <m/>
    <m/>
    <m/>
    <m/>
    <m/>
    <m/>
    <m/>
    <m/>
    <m/>
    <m/>
    <m/>
    <x v="1"/>
  </r>
  <r>
    <n v="3"/>
    <x v="3"/>
    <x v="0"/>
    <n v="29"/>
    <m/>
    <m/>
    <m/>
    <m/>
    <n v="1"/>
    <m/>
    <s v="u"/>
    <n v="3.1"/>
    <s v="Itinerario de visitas/activaciones"/>
    <x v="0"/>
    <x v="3"/>
    <x v="0"/>
    <m/>
    <m/>
    <m/>
    <m/>
    <d v="2022-06-06T00:00:00"/>
    <x v="33"/>
    <n v="2"/>
    <m/>
    <m/>
    <m/>
    <n v="0"/>
    <n v="0"/>
    <m/>
    <m/>
    <m/>
    <m/>
    <m/>
    <m/>
    <m/>
    <m/>
    <m/>
    <m/>
    <m/>
    <m/>
    <m/>
    <m/>
    <m/>
    <m/>
    <m/>
    <m/>
    <m/>
    <m/>
    <m/>
    <m/>
    <m/>
    <m/>
    <m/>
    <m/>
    <m/>
    <m/>
    <x v="1"/>
  </r>
  <r>
    <n v="3"/>
    <x v="3"/>
    <x v="0"/>
    <n v="9"/>
    <m/>
    <s v="12|"/>
    <m/>
    <m/>
    <n v="1"/>
    <m/>
    <s v="u"/>
    <n v="3.2"/>
    <s v="Speach entrenamiento team y herramienta que van a utilizar"/>
    <x v="0"/>
    <x v="3"/>
    <x v="0"/>
    <m/>
    <m/>
    <m/>
    <m/>
    <d v="2022-05-20T00:00:00"/>
    <x v="34"/>
    <n v="5"/>
    <m/>
    <m/>
    <m/>
    <n v="0"/>
    <n v="0"/>
    <m/>
    <m/>
    <m/>
    <m/>
    <m/>
    <m/>
    <m/>
    <m/>
    <m/>
    <m/>
    <m/>
    <m/>
    <m/>
    <m/>
    <m/>
    <m/>
    <m/>
    <m/>
    <m/>
    <m/>
    <m/>
    <m/>
    <m/>
    <m/>
    <m/>
    <m/>
    <m/>
    <m/>
    <x v="1"/>
  </r>
  <r>
    <n v="3"/>
    <x v="3"/>
    <x v="0"/>
    <n v="21"/>
    <m/>
    <m/>
    <m/>
    <m/>
    <n v="1"/>
    <m/>
    <s v="u"/>
    <n v="3.3"/>
    <s v="Entrenamiento de embajadores"/>
    <x v="0"/>
    <x v="0"/>
    <x v="0"/>
    <m/>
    <m/>
    <m/>
    <m/>
    <d v="2022-04-22T00:00:00"/>
    <x v="35"/>
    <n v="2"/>
    <m/>
    <m/>
    <m/>
    <n v="100"/>
    <n v="1"/>
    <m/>
    <m/>
    <m/>
    <m/>
    <m/>
    <m/>
    <m/>
    <m/>
    <m/>
    <m/>
    <m/>
    <m/>
    <m/>
    <m/>
    <m/>
    <m/>
    <m/>
    <m/>
    <m/>
    <m/>
    <m/>
    <m/>
    <m/>
    <m/>
    <m/>
    <m/>
    <m/>
    <m/>
    <x v="1"/>
  </r>
  <r>
    <n v="3"/>
    <x v="3"/>
    <x v="0"/>
    <n v="30"/>
    <m/>
    <m/>
    <m/>
    <m/>
    <n v="1"/>
    <m/>
    <s v="u"/>
    <n v="3.4"/>
    <s v="Team en calle"/>
    <x v="0"/>
    <x v="3"/>
    <x v="0"/>
    <m/>
    <m/>
    <m/>
    <m/>
    <d v="2022-06-02T00:00:00"/>
    <x v="32"/>
    <n v="40"/>
    <m/>
    <m/>
    <m/>
    <n v="0"/>
    <n v="0"/>
    <m/>
    <m/>
    <m/>
    <m/>
    <m/>
    <m/>
    <m/>
    <m/>
    <m/>
    <m/>
    <m/>
    <m/>
    <m/>
    <m/>
    <m/>
    <m/>
    <m/>
    <m/>
    <m/>
    <m/>
    <m/>
    <m/>
    <m/>
    <m/>
    <m/>
    <m/>
    <m/>
    <m/>
    <x v="1"/>
  </r>
  <r>
    <n v="3"/>
    <x v="0"/>
    <x v="0"/>
    <n v="5"/>
    <m/>
    <m/>
    <m/>
    <m/>
    <n v="0"/>
    <m/>
    <s v="u"/>
    <n v="4"/>
    <s v="XXXXX"/>
    <x v="0"/>
    <x v="2"/>
    <x v="0"/>
    <m/>
    <m/>
    <m/>
    <m/>
    <d v="2022-03-30T00:00:00"/>
    <x v="36"/>
    <n v="3"/>
    <m/>
    <m/>
    <m/>
    <n v="0"/>
    <n v="0.66666666666666663"/>
    <m/>
    <m/>
    <m/>
    <m/>
    <m/>
    <m/>
    <m/>
    <m/>
    <m/>
    <m/>
    <m/>
    <m/>
    <m/>
    <m/>
    <m/>
    <m/>
    <m/>
    <m/>
    <m/>
    <m/>
    <m/>
    <m/>
    <m/>
    <m/>
    <m/>
    <m/>
    <m/>
    <m/>
    <x v="1"/>
  </r>
  <r>
    <n v="3"/>
    <x v="3"/>
    <x v="0"/>
    <n v="6"/>
    <m/>
    <m/>
    <m/>
    <m/>
    <n v="1"/>
    <m/>
    <s v="u"/>
    <n v="4.0999999999999996"/>
    <s v="xxx"/>
    <x v="0"/>
    <x v="0"/>
    <x v="0"/>
    <m/>
    <m/>
    <m/>
    <m/>
    <d v="2022-04-22T00:00:00"/>
    <x v="14"/>
    <n v="1"/>
    <m/>
    <m/>
    <m/>
    <n v="100"/>
    <n v="1"/>
    <m/>
    <m/>
    <m/>
    <m/>
    <m/>
    <m/>
    <m/>
    <m/>
    <m/>
    <m/>
    <m/>
    <m/>
    <m/>
    <m/>
    <m/>
    <m/>
    <m/>
    <m/>
    <m/>
    <m/>
    <m/>
    <m/>
    <m/>
    <m/>
    <m/>
    <m/>
    <m/>
    <m/>
    <x v="1"/>
  </r>
  <r>
    <n v="3"/>
    <x v="3"/>
    <x v="0"/>
    <n v="7"/>
    <m/>
    <m/>
    <m/>
    <m/>
    <n v="1"/>
    <m/>
    <s v="u"/>
    <n v="4.2"/>
    <s v="xxx"/>
    <x v="0"/>
    <x v="0"/>
    <x v="0"/>
    <m/>
    <m/>
    <m/>
    <m/>
    <d v="2022-03-30T00:00:00"/>
    <x v="37"/>
    <n v="1"/>
    <m/>
    <m/>
    <m/>
    <n v="100"/>
    <n v="1"/>
    <m/>
    <m/>
    <m/>
    <m/>
    <m/>
    <m/>
    <m/>
    <m/>
    <m/>
    <m/>
    <m/>
    <m/>
    <m/>
    <m/>
    <m/>
    <m/>
    <m/>
    <m/>
    <m/>
    <m/>
    <m/>
    <m/>
    <m/>
    <m/>
    <m/>
    <m/>
    <m/>
    <m/>
    <x v="1"/>
  </r>
  <r>
    <n v="3"/>
    <x v="3"/>
    <x v="0"/>
    <n v="12"/>
    <s v="9_FS_0|"/>
    <m/>
    <n v="44708"/>
    <m/>
    <n v="1"/>
    <m/>
    <s v="u"/>
    <n v="4.3"/>
    <s v="xxx"/>
    <x v="0"/>
    <x v="3"/>
    <x v="0"/>
    <m/>
    <m/>
    <m/>
    <m/>
    <d v="2022-05-27T00:00:00"/>
    <x v="36"/>
    <n v="1"/>
    <m/>
    <m/>
    <m/>
    <n v="0"/>
    <n v="0"/>
    <m/>
    <m/>
    <m/>
    <m/>
    <m/>
    <m/>
    <m/>
    <m/>
    <m/>
    <m/>
    <m/>
    <m/>
    <m/>
    <m/>
    <m/>
    <m/>
    <m/>
    <m/>
    <m/>
    <m/>
    <m/>
    <m/>
    <m/>
    <m/>
    <m/>
    <m/>
    <m/>
    <m/>
    <x v="1"/>
  </r>
  <r>
    <n v="3"/>
    <x v="4"/>
    <x v="0"/>
    <n v="13"/>
    <m/>
    <m/>
    <m/>
    <m/>
    <n v="0"/>
    <m/>
    <s v="u"/>
    <n v="5"/>
    <s v="xxx"/>
    <x v="0"/>
    <x v="0"/>
    <x v="0"/>
    <m/>
    <m/>
    <m/>
    <m/>
    <d v="2022-03-30T00:00:00"/>
    <x v="37"/>
    <n v="1"/>
    <m/>
    <m/>
    <m/>
    <n v="100"/>
    <n v="1"/>
    <m/>
    <m/>
    <m/>
    <m/>
    <m/>
    <m/>
    <m/>
    <m/>
    <m/>
    <m/>
    <m/>
    <m/>
    <m/>
    <m/>
    <m/>
    <m/>
    <m/>
    <m/>
    <m/>
    <m/>
    <m/>
    <m/>
    <m/>
    <m/>
    <m/>
    <m/>
    <m/>
    <m/>
    <x v="1"/>
  </r>
  <r>
    <n v="11"/>
    <x v="0"/>
    <x v="0"/>
    <n v="1"/>
    <m/>
    <m/>
    <m/>
    <m/>
    <n v="0"/>
    <m/>
    <s v="u"/>
    <n v="1"/>
    <s v="PRE PURCHASE STAGE"/>
    <x v="0"/>
    <x v="1"/>
    <x v="0"/>
    <m/>
    <d v="2022-03-10T00:00:00"/>
    <d v="2022-03-10T00:00:00"/>
    <m/>
    <d v="2022-03-04T00:00:00"/>
    <x v="38"/>
    <n v="30"/>
    <m/>
    <m/>
    <m/>
    <n v="0"/>
    <n v="0.21428571428571427"/>
    <d v="2022-03-09T00:00:00"/>
    <d v="2022-03-09T00:00:00"/>
    <m/>
    <m/>
    <m/>
    <m/>
    <m/>
    <m/>
    <m/>
    <m/>
    <m/>
    <m/>
    <m/>
    <m/>
    <m/>
    <m/>
    <m/>
    <m/>
    <m/>
    <m/>
    <m/>
    <m/>
    <m/>
    <m/>
    <m/>
    <m/>
    <m/>
    <m/>
    <x v="1"/>
  </r>
  <r>
    <n v="11"/>
    <x v="3"/>
    <x v="0"/>
    <n v="57"/>
    <m/>
    <m/>
    <m/>
    <m/>
    <n v="1"/>
    <m/>
    <s v="u"/>
    <n v="1.1000000000000001"/>
    <s v="dgdg"/>
    <x v="0"/>
    <x v="1"/>
    <x v="0"/>
    <m/>
    <m/>
    <m/>
    <m/>
    <d v="2022-03-22T00:00:00"/>
    <x v="17"/>
    <n v="10"/>
    <m/>
    <m/>
    <m/>
    <n v="0"/>
    <n v="0.5"/>
    <m/>
    <m/>
    <m/>
    <m/>
    <m/>
    <m/>
    <m/>
    <m/>
    <m/>
    <m/>
    <m/>
    <m/>
    <m/>
    <m/>
    <m/>
    <m/>
    <m/>
    <m/>
    <m/>
    <m/>
    <m/>
    <m/>
    <m/>
    <m/>
    <m/>
    <m/>
    <m/>
    <m/>
    <x v="1"/>
  </r>
  <r>
    <n v="11"/>
    <x v="3"/>
    <x v="0"/>
    <n v="61"/>
    <m/>
    <m/>
    <m/>
    <m/>
    <n v="1"/>
    <m/>
    <s v="u"/>
    <n v="1.2"/>
    <s v="dgdg"/>
    <x v="0"/>
    <x v="1"/>
    <x v="0"/>
    <m/>
    <m/>
    <m/>
    <m/>
    <d v="2022-03-10T00:00:00"/>
    <x v="39"/>
    <n v="10"/>
    <m/>
    <m/>
    <m/>
    <n v="0"/>
    <n v="0.5"/>
    <m/>
    <m/>
    <m/>
    <m/>
    <m/>
    <m/>
    <m/>
    <m/>
    <m/>
    <m/>
    <m/>
    <m/>
    <m/>
    <m/>
    <m/>
    <m/>
    <m/>
    <m/>
    <m/>
    <m/>
    <m/>
    <m/>
    <m/>
    <m/>
    <m/>
    <m/>
    <m/>
    <m/>
    <x v="1"/>
  </r>
  <r>
    <n v="11"/>
    <x v="3"/>
    <x v="0"/>
    <n v="60"/>
    <m/>
    <m/>
    <m/>
    <m/>
    <n v="1"/>
    <m/>
    <s v="u"/>
    <n v="1.3"/>
    <s v="dgdg"/>
    <x v="0"/>
    <x v="1"/>
    <x v="0"/>
    <m/>
    <m/>
    <m/>
    <m/>
    <d v="2022-04-18T00:00:00"/>
    <x v="38"/>
    <n v="10"/>
    <m/>
    <m/>
    <m/>
    <n v="0"/>
    <n v="0.5"/>
    <m/>
    <m/>
    <m/>
    <m/>
    <m/>
    <m/>
    <m/>
    <m/>
    <m/>
    <m/>
    <m/>
    <m/>
    <m/>
    <m/>
    <m/>
    <m/>
    <m/>
    <m/>
    <m/>
    <m/>
    <m/>
    <m/>
    <m/>
    <m/>
    <m/>
    <m/>
    <m/>
    <m/>
    <x v="1"/>
  </r>
  <r>
    <n v="11"/>
    <x v="1"/>
    <x v="1"/>
    <n v="51"/>
    <m/>
    <m/>
    <m/>
    <m/>
    <n v="1"/>
    <m/>
    <s v="u"/>
    <n v="1.4"/>
    <s v="Development Site identified (3 Apple Flat Rd, Alligator Creek)"/>
    <x v="0"/>
    <x v="1"/>
    <x v="0"/>
    <m/>
    <d v="2022-03-10T00:00:00"/>
    <d v="2022-03-10T00:00:00"/>
    <n v="0"/>
    <d v="2022-03-17T00:00:00"/>
    <x v="8"/>
    <n v="0"/>
    <m/>
    <m/>
    <m/>
    <n v="0"/>
    <n v="0"/>
    <d v="2022-03-09T00:00:00"/>
    <d v="2022-03-09T00:00:00"/>
    <n v="0"/>
    <m/>
    <m/>
    <m/>
    <s v="3 Apple Flat Rd, Alligator Creek_x000d__x000a_"/>
    <m/>
    <m/>
    <m/>
    <m/>
    <m/>
    <m/>
    <m/>
    <m/>
    <m/>
    <m/>
    <m/>
    <m/>
    <m/>
    <m/>
    <m/>
    <m/>
    <m/>
    <m/>
    <m/>
    <m/>
    <m/>
    <x v="1"/>
  </r>
  <r>
    <n v="11"/>
    <x v="1"/>
    <x v="1"/>
    <n v="55"/>
    <m/>
    <m/>
    <m/>
    <m/>
    <n v="1"/>
    <m/>
    <s v="u"/>
    <n v="1.5"/>
    <s v="Development Site identified (3 Apple Flat Rd, Alligator Creek)"/>
    <x v="0"/>
    <x v="1"/>
    <x v="0"/>
    <m/>
    <m/>
    <m/>
    <m/>
    <d v="2022-03-04T00:00:00"/>
    <x v="40"/>
    <n v="0"/>
    <m/>
    <m/>
    <m/>
    <n v="0"/>
    <n v="0"/>
    <m/>
    <m/>
    <m/>
    <m/>
    <m/>
    <m/>
    <s v="3 Apple Flat Rd, Alligator Creek_x000d__x000a_"/>
    <m/>
    <m/>
    <m/>
    <m/>
    <m/>
    <m/>
    <m/>
    <m/>
    <m/>
    <m/>
    <m/>
    <m/>
    <m/>
    <m/>
    <m/>
    <m/>
    <m/>
    <m/>
    <m/>
    <m/>
    <m/>
    <x v="1"/>
  </r>
  <r>
    <n v="11"/>
    <x v="1"/>
    <x v="1"/>
    <n v="54"/>
    <m/>
    <m/>
    <m/>
    <m/>
    <n v="1"/>
    <m/>
    <s v="u"/>
    <n v="1.6"/>
    <s v="Development Site identified (3 Apple Flat Rd, Alligator Creek)"/>
    <x v="0"/>
    <x v="1"/>
    <x v="0"/>
    <m/>
    <m/>
    <m/>
    <m/>
    <d v="2022-03-06T00:00:00"/>
    <x v="41"/>
    <n v="0"/>
    <m/>
    <m/>
    <m/>
    <n v="0"/>
    <n v="0"/>
    <m/>
    <m/>
    <m/>
    <m/>
    <m/>
    <m/>
    <s v="3 Apple Flat Rd, Alligator Creek_x000d__x000a_"/>
    <m/>
    <m/>
    <m/>
    <m/>
    <m/>
    <m/>
    <m/>
    <m/>
    <m/>
    <m/>
    <m/>
    <m/>
    <m/>
    <m/>
    <m/>
    <m/>
    <m/>
    <m/>
    <m/>
    <m/>
    <m/>
    <x v="1"/>
  </r>
  <r>
    <n v="11"/>
    <x v="1"/>
    <x v="1"/>
    <n v="56"/>
    <m/>
    <m/>
    <m/>
    <m/>
    <n v="1"/>
    <m/>
    <s v="u"/>
    <n v="1.7"/>
    <s v="Development Site identified (3 Apple Flat Rd, Alligator Creek)"/>
    <x v="0"/>
    <x v="1"/>
    <x v="0"/>
    <m/>
    <m/>
    <m/>
    <m/>
    <d v="2022-03-04T00:00:00"/>
    <x v="40"/>
    <n v="0"/>
    <m/>
    <m/>
    <m/>
    <n v="0"/>
    <n v="0"/>
    <m/>
    <m/>
    <m/>
    <m/>
    <m/>
    <m/>
    <s v="3 Apple Flat Rd, Alligator Creek_x000d__x000a_"/>
    <m/>
    <m/>
    <m/>
    <m/>
    <m/>
    <m/>
    <m/>
    <m/>
    <m/>
    <m/>
    <m/>
    <m/>
    <m/>
    <m/>
    <m/>
    <m/>
    <m/>
    <m/>
    <m/>
    <m/>
    <m/>
    <x v="1"/>
  </r>
  <r>
    <n v="11"/>
    <x v="0"/>
    <x v="0"/>
    <n v="2"/>
    <m/>
    <m/>
    <m/>
    <m/>
    <n v="0"/>
    <m/>
    <s v="u"/>
    <n v="2"/>
    <s v="NEGOTIATING CONTRACTS &amp; PURCHASING"/>
    <x v="0"/>
    <x v="2"/>
    <x v="0"/>
    <m/>
    <m/>
    <m/>
    <m/>
    <d v="2022-03-04T00:00:00"/>
    <x v="42"/>
    <n v="1"/>
    <m/>
    <m/>
    <m/>
    <n v="0"/>
    <n v="0.33333333333333331"/>
    <d v="2022-04-12T00:00:00"/>
    <d v="2022-04-12T00:00:00"/>
    <m/>
    <m/>
    <n v="25000"/>
    <n v="5000"/>
    <m/>
    <m/>
    <m/>
    <m/>
    <m/>
    <m/>
    <m/>
    <m/>
    <m/>
    <m/>
    <m/>
    <m/>
    <m/>
    <m/>
    <m/>
    <m/>
    <m/>
    <m/>
    <m/>
    <m/>
    <m/>
    <m/>
    <x v="1"/>
  </r>
  <r>
    <n v="11"/>
    <x v="2"/>
    <x v="0"/>
    <n v="52"/>
    <m/>
    <m/>
    <m/>
    <m/>
    <n v="1"/>
    <m/>
    <s v="u"/>
    <n v="2.1"/>
    <s v="PRIOR TO EXECUTION STAGE"/>
    <x v="0"/>
    <x v="0"/>
    <x v="0"/>
    <m/>
    <m/>
    <m/>
    <m/>
    <d v="2022-03-04T00:00:00"/>
    <x v="2"/>
    <n v="0"/>
    <m/>
    <m/>
    <m/>
    <n v="100"/>
    <n v="1"/>
    <d v="2022-04-12T00:00:00"/>
    <d v="2022-04-12T00:00:00"/>
    <m/>
    <m/>
    <m/>
    <m/>
    <m/>
    <m/>
    <m/>
    <m/>
    <m/>
    <m/>
    <m/>
    <m/>
    <m/>
    <m/>
    <m/>
    <m/>
    <m/>
    <m/>
    <m/>
    <m/>
    <m/>
    <m/>
    <m/>
    <m/>
    <m/>
    <m/>
    <x v="1"/>
  </r>
  <r>
    <n v="11"/>
    <x v="1"/>
    <x v="1"/>
    <n v="34"/>
    <m/>
    <s v="35|"/>
    <m/>
    <m/>
    <n v="2"/>
    <m/>
    <s v="u"/>
    <s v="2.1.1"/>
    <s v="Form 6 - Enlist Buyers Agent (Ben Waugh)"/>
    <x v="0"/>
    <x v="0"/>
    <x v="0"/>
    <m/>
    <m/>
    <m/>
    <m/>
    <d v="2022-03-04T00:00:00"/>
    <x v="40"/>
    <n v="0"/>
    <m/>
    <m/>
    <m/>
    <n v="100"/>
    <n v="1"/>
    <m/>
    <m/>
    <m/>
    <m/>
    <m/>
    <m/>
    <s v="Ben Waugh"/>
    <m/>
    <m/>
    <m/>
    <m/>
    <m/>
    <m/>
    <m/>
    <m/>
    <m/>
    <m/>
    <m/>
    <m/>
    <m/>
    <m/>
    <m/>
    <m/>
    <m/>
    <m/>
    <m/>
    <m/>
    <m/>
    <x v="1"/>
  </r>
  <r>
    <n v="11"/>
    <x v="1"/>
    <x v="1"/>
    <n v="35"/>
    <s v="34_FS_0|"/>
    <s v="36|"/>
    <n v="44625"/>
    <m/>
    <n v="2"/>
    <m/>
    <s v="u"/>
    <s v="2.1.2"/>
    <s v="Sign Contract"/>
    <x v="0"/>
    <x v="0"/>
    <x v="0"/>
    <m/>
    <m/>
    <m/>
    <m/>
    <d v="2022-03-05T00:00:00"/>
    <x v="43"/>
    <n v="0"/>
    <m/>
    <m/>
    <m/>
    <n v="100"/>
    <n v="1"/>
    <d v="2022-04-12T00:00:00"/>
    <d v="2022-04-12T00:00:00"/>
    <n v="0"/>
    <m/>
    <m/>
    <m/>
    <m/>
    <m/>
    <m/>
    <m/>
    <m/>
    <m/>
    <m/>
    <m/>
    <m/>
    <m/>
    <m/>
    <m/>
    <m/>
    <m/>
    <m/>
    <m/>
    <m/>
    <m/>
    <m/>
    <m/>
    <m/>
    <m/>
    <x v="1"/>
  </r>
  <r>
    <n v="11"/>
    <x v="1"/>
    <x v="1"/>
    <n v="36"/>
    <s v="35_FS_0|"/>
    <s v="37|"/>
    <n v="44626"/>
    <m/>
    <n v="2"/>
    <m/>
    <s v="u"/>
    <s v="2.1.3"/>
    <s v="Select Solicitor"/>
    <x v="0"/>
    <x v="0"/>
    <x v="0"/>
    <m/>
    <m/>
    <m/>
    <m/>
    <d v="2022-03-06T00:00:00"/>
    <x v="41"/>
    <n v="0"/>
    <m/>
    <m/>
    <m/>
    <n v="100"/>
    <n v="1"/>
    <m/>
    <m/>
    <m/>
    <m/>
    <m/>
    <m/>
    <s v="Use QPLG, Yasmin Parker"/>
    <m/>
    <m/>
    <m/>
    <m/>
    <m/>
    <m/>
    <m/>
    <m/>
    <m/>
    <m/>
    <m/>
    <m/>
    <m/>
    <m/>
    <m/>
    <m/>
    <m/>
    <m/>
    <m/>
    <m/>
    <m/>
    <x v="1"/>
  </r>
  <r>
    <n v="11"/>
    <x v="1"/>
    <x v="1"/>
    <n v="37"/>
    <s v="36_FS_0|"/>
    <s v="45|46|"/>
    <n v="44627"/>
    <m/>
    <n v="2"/>
    <m/>
    <s v="u"/>
    <s v="2.1.4"/>
    <s v="Finalise Contract (both sides signed and accepted) agreed $593,000"/>
    <x v="0"/>
    <x v="0"/>
    <x v="0"/>
    <m/>
    <m/>
    <m/>
    <m/>
    <d v="2022-03-07T00:00:00"/>
    <x v="2"/>
    <n v="0"/>
    <m/>
    <m/>
    <m/>
    <n v="100"/>
    <n v="1"/>
    <m/>
    <m/>
    <m/>
    <m/>
    <m/>
    <m/>
    <s v="Agreed price $593K_x000d__x000a_Contract is now binding but subject to key conditions being met"/>
    <m/>
    <m/>
    <m/>
    <m/>
    <m/>
    <m/>
    <m/>
    <m/>
    <m/>
    <m/>
    <m/>
    <m/>
    <m/>
    <m/>
    <m/>
    <m/>
    <m/>
    <m/>
    <m/>
    <m/>
    <m/>
    <x v="1"/>
  </r>
  <r>
    <n v="11"/>
    <x v="2"/>
    <x v="0"/>
    <n v="53"/>
    <m/>
    <m/>
    <m/>
    <m/>
    <n v="1"/>
    <m/>
    <s v="u"/>
    <n v="2.2000000000000002"/>
    <s v="AFTER CONTRACT EXECUTED STAGE (Contract is subject to key conditions)"/>
    <x v="0"/>
    <x v="0"/>
    <x v="0"/>
    <m/>
    <m/>
    <m/>
    <m/>
    <d v="2022-03-10T00:00:00"/>
    <x v="44"/>
    <n v="0"/>
    <m/>
    <m/>
    <m/>
    <n v="100"/>
    <n v="1"/>
    <m/>
    <m/>
    <m/>
    <m/>
    <n v="5000"/>
    <n v="5000"/>
    <m/>
    <m/>
    <m/>
    <m/>
    <m/>
    <m/>
    <m/>
    <m/>
    <m/>
    <m/>
    <m/>
    <m/>
    <m/>
    <m/>
    <m/>
    <m/>
    <m/>
    <m/>
    <m/>
    <m/>
    <m/>
    <m/>
    <x v="1"/>
  </r>
  <r>
    <n v="11"/>
    <x v="1"/>
    <x v="1"/>
    <n v="45"/>
    <s v="37_FS_2|"/>
    <m/>
    <n v="44630"/>
    <m/>
    <n v="2"/>
    <m/>
    <s v="u"/>
    <s v="2.2.1"/>
    <s v="Pay $5K Deposit (within 2D of contract date)"/>
    <x v="0"/>
    <x v="0"/>
    <x v="0"/>
    <m/>
    <m/>
    <m/>
    <m/>
    <d v="2022-03-10T00:00:00"/>
    <x v="44"/>
    <n v="0"/>
    <m/>
    <m/>
    <m/>
    <n v="100"/>
    <n v="1"/>
    <m/>
    <m/>
    <m/>
    <m/>
    <n v="5000"/>
    <n v="5000"/>
    <s v="Don't forget to pay your $5K deposit (within 2 days of contract date)"/>
    <m/>
    <m/>
    <m/>
    <m/>
    <m/>
    <m/>
    <m/>
    <m/>
    <m/>
    <m/>
    <m/>
    <m/>
    <m/>
    <m/>
    <m/>
    <m/>
    <m/>
    <m/>
    <m/>
    <m/>
    <m/>
    <x v="1"/>
  </r>
  <r>
    <n v="11"/>
    <x v="1"/>
    <x v="1"/>
    <n v="46"/>
    <s v="37_FS_28|"/>
    <m/>
    <n v="44656"/>
    <m/>
    <n v="1"/>
    <m/>
    <s v="u"/>
    <n v="2.2999999999999998"/>
    <s v="Engage Town Planner (straight after contract date)"/>
    <x v="0"/>
    <x v="0"/>
    <x v="0"/>
    <m/>
    <m/>
    <m/>
    <m/>
    <d v="2022-04-05T00:00:00"/>
    <x v="15"/>
    <n v="0"/>
    <m/>
    <m/>
    <m/>
    <n v="100"/>
    <n v="1"/>
    <m/>
    <m/>
    <m/>
    <m/>
    <m/>
    <m/>
    <s v="Before 28 days is up get your building and pest done. (just to make sure no structural building issues or live termites). Twin Cities Bldg and Pest (Phone No: 07 4723 2770) -"/>
    <m/>
    <m/>
    <m/>
    <m/>
    <m/>
    <m/>
    <m/>
    <m/>
    <m/>
    <m/>
    <m/>
    <m/>
    <m/>
    <m/>
    <m/>
    <m/>
    <m/>
    <m/>
    <m/>
    <m/>
    <m/>
    <x v="1"/>
  </r>
  <r>
    <n v="11"/>
    <x v="1"/>
    <x v="1"/>
    <n v="44"/>
    <m/>
    <m/>
    <m/>
    <m/>
    <n v="1"/>
    <m/>
    <s v="u"/>
    <n v="2.4"/>
    <s v="Complete Building Pest Inspection (before 28D)"/>
    <x v="0"/>
    <x v="3"/>
    <x v="0"/>
    <m/>
    <m/>
    <m/>
    <m/>
    <d v="2022-07-01T00:00:00"/>
    <x v="42"/>
    <n v="0"/>
    <m/>
    <m/>
    <m/>
    <n v="0"/>
    <n v="0"/>
    <m/>
    <m/>
    <m/>
    <m/>
    <m/>
    <m/>
    <s v="Use Twin Cities Bldg and Pest Ph: 07 4723 2770._x000d_Make sure no structural building issues or live termites._x000d_"/>
    <m/>
    <m/>
    <m/>
    <m/>
    <m/>
    <m/>
    <m/>
    <m/>
    <m/>
    <m/>
    <m/>
    <m/>
    <m/>
    <m/>
    <m/>
    <m/>
    <m/>
    <m/>
    <m/>
    <m/>
    <m/>
    <x v="1"/>
  </r>
  <r>
    <n v="11"/>
    <x v="1"/>
    <x v="1"/>
    <n v="43"/>
    <m/>
    <m/>
    <m/>
    <m/>
    <n v="1"/>
    <m/>
    <s v="u"/>
    <n v="2.5"/>
    <s v="Advise 'unconditional' to Solicitor"/>
    <x v="0"/>
    <x v="1"/>
    <x v="0"/>
    <m/>
    <m/>
    <m/>
    <m/>
    <d v="2022-04-01T00:00:00"/>
    <x v="9"/>
    <n v="0"/>
    <m/>
    <m/>
    <m/>
    <n v="0"/>
    <n v="0"/>
    <m/>
    <m/>
    <m/>
    <m/>
    <m/>
    <m/>
    <s v="This means all checks are done and MITR happy to proceed with the deal and the contract terms are now satisfied. "/>
    <m/>
    <m/>
    <m/>
    <m/>
    <m/>
    <m/>
    <m/>
    <m/>
    <m/>
    <m/>
    <m/>
    <m/>
    <m/>
    <m/>
    <m/>
    <m/>
    <m/>
    <m/>
    <m/>
    <m/>
    <m/>
    <x v="1"/>
  </r>
  <r>
    <n v="11"/>
    <x v="1"/>
    <x v="1"/>
    <n v="42"/>
    <m/>
    <m/>
    <m/>
    <m/>
    <n v="1"/>
    <m/>
    <s v="u"/>
    <n v="2.6"/>
    <s v="Pay $20K balance (within 35D of contract date)"/>
    <x v="0"/>
    <x v="3"/>
    <x v="0"/>
    <m/>
    <m/>
    <m/>
    <m/>
    <d v="2022-07-01T00:00:00"/>
    <x v="42"/>
    <n v="0"/>
    <m/>
    <m/>
    <m/>
    <n v="0"/>
    <n v="0"/>
    <m/>
    <m/>
    <m/>
    <m/>
    <n v="20000"/>
    <m/>
    <m/>
    <m/>
    <m/>
    <m/>
    <m/>
    <m/>
    <m/>
    <m/>
    <m/>
    <m/>
    <m/>
    <m/>
    <m/>
    <m/>
    <m/>
    <m/>
    <m/>
    <m/>
    <m/>
    <m/>
    <m/>
    <m/>
    <x v="1"/>
  </r>
  <r>
    <n v="11"/>
    <x v="1"/>
    <x v="1"/>
    <n v="38"/>
    <m/>
    <m/>
    <m/>
    <m/>
    <n v="1"/>
    <m/>
    <s v="u"/>
    <n v="2.7"/>
    <s v="Contract Unconditional within 35D (terms and condition satified)"/>
    <x v="0"/>
    <x v="3"/>
    <x v="0"/>
    <m/>
    <m/>
    <m/>
    <m/>
    <d v="2022-06-01T00:00:00"/>
    <x v="45"/>
    <n v="0"/>
    <m/>
    <m/>
    <m/>
    <n v="0"/>
    <n v="0"/>
    <m/>
    <m/>
    <m/>
    <m/>
    <m/>
    <m/>
    <m/>
    <m/>
    <m/>
    <m/>
    <m/>
    <m/>
    <m/>
    <m/>
    <m/>
    <m/>
    <m/>
    <m/>
    <m/>
    <m/>
    <m/>
    <m/>
    <m/>
    <m/>
    <m/>
    <m/>
    <m/>
    <m/>
    <x v="1"/>
  </r>
  <r>
    <n v="11"/>
    <x v="1"/>
    <x v="1"/>
    <n v="40"/>
    <m/>
    <m/>
    <m/>
    <m/>
    <n v="1"/>
    <m/>
    <s v="u"/>
    <n v="2.8"/>
    <s v="Pay Buyers Agent Commission"/>
    <x v="0"/>
    <x v="3"/>
    <x v="0"/>
    <m/>
    <m/>
    <m/>
    <m/>
    <d v="2022-07-01T00:00:00"/>
    <x v="42"/>
    <n v="0"/>
    <m/>
    <m/>
    <m/>
    <n v="0"/>
    <n v="0"/>
    <m/>
    <m/>
    <m/>
    <m/>
    <m/>
    <m/>
    <m/>
    <m/>
    <m/>
    <m/>
    <m/>
    <m/>
    <m/>
    <m/>
    <m/>
    <m/>
    <m/>
    <m/>
    <m/>
    <m/>
    <m/>
    <m/>
    <m/>
    <m/>
    <m/>
    <m/>
    <m/>
    <m/>
    <x v="1"/>
  </r>
  <r>
    <n v="11"/>
    <x v="3"/>
    <x v="0"/>
    <n v="41"/>
    <m/>
    <m/>
    <m/>
    <m/>
    <n v="1"/>
    <m/>
    <s v="u"/>
    <n v="2.9"/>
    <s v="Proceed with steps as recommended by Town Planner to DA into Council"/>
    <x v="0"/>
    <x v="1"/>
    <x v="0"/>
    <m/>
    <m/>
    <m/>
    <m/>
    <d v="2022-04-01T00:00:00"/>
    <x v="9"/>
    <n v="1"/>
    <m/>
    <m/>
    <m/>
    <n v="0"/>
    <n v="0"/>
    <m/>
    <m/>
    <m/>
    <m/>
    <m/>
    <m/>
    <m/>
    <m/>
    <m/>
    <m/>
    <m/>
    <m/>
    <m/>
    <m/>
    <m/>
    <m/>
    <m/>
    <m/>
    <m/>
    <m/>
    <m/>
    <m/>
    <m/>
    <m/>
    <m/>
    <m/>
    <m/>
    <m/>
    <x v="1"/>
  </r>
  <r>
    <n v="11"/>
    <x v="0"/>
    <x v="0"/>
    <n v="5"/>
    <m/>
    <m/>
    <m/>
    <m/>
    <n v="0"/>
    <m/>
    <s v="u"/>
    <n v="3"/>
    <s v="DEVELOPMENT"/>
    <x v="0"/>
    <x v="3"/>
    <x v="0"/>
    <m/>
    <m/>
    <m/>
    <m/>
    <d v="2022-01-01T00:00:00"/>
    <x v="46"/>
    <n v="5"/>
    <m/>
    <m/>
    <m/>
    <n v="0"/>
    <n v="0"/>
    <m/>
    <m/>
    <m/>
    <m/>
    <m/>
    <m/>
    <m/>
    <m/>
    <m/>
    <m/>
    <m/>
    <m/>
    <m/>
    <m/>
    <m/>
    <m/>
    <m/>
    <m/>
    <m/>
    <m/>
    <m/>
    <m/>
    <m/>
    <m/>
    <m/>
    <m/>
    <m/>
    <m/>
    <x v="1"/>
  </r>
  <r>
    <n v="11"/>
    <x v="1"/>
    <x v="1"/>
    <n v="49"/>
    <m/>
    <m/>
    <m/>
    <m/>
    <n v="1"/>
    <m/>
    <s v="u"/>
    <n v="3.1"/>
    <s v="Submit DA to Council and Approval Stage"/>
    <x v="0"/>
    <x v="1"/>
    <x v="0"/>
    <m/>
    <m/>
    <m/>
    <m/>
    <d v="2022-04-01T00:00:00"/>
    <x v="9"/>
    <n v="0"/>
    <m/>
    <m/>
    <m/>
    <n v="0"/>
    <n v="0"/>
    <m/>
    <m/>
    <m/>
    <m/>
    <m/>
    <m/>
    <m/>
    <m/>
    <m/>
    <m/>
    <m/>
    <m/>
    <m/>
    <m/>
    <m/>
    <m/>
    <m/>
    <m/>
    <m/>
    <m/>
    <m/>
    <m/>
    <m/>
    <m/>
    <m/>
    <m/>
    <m/>
    <m/>
    <x v="1"/>
  </r>
  <r>
    <n v="11"/>
    <x v="1"/>
    <x v="1"/>
    <n v="48"/>
    <m/>
    <m/>
    <m/>
    <m/>
    <n v="1"/>
    <m/>
    <s v="u"/>
    <n v="3.2"/>
    <s v="Survey"/>
    <x v="0"/>
    <x v="3"/>
    <x v="0"/>
    <m/>
    <m/>
    <m/>
    <m/>
    <d v="2022-08-01T00:00:00"/>
    <x v="46"/>
    <n v="0"/>
    <m/>
    <m/>
    <m/>
    <n v="0"/>
    <n v="0"/>
    <m/>
    <m/>
    <m/>
    <m/>
    <m/>
    <m/>
    <m/>
    <m/>
    <m/>
    <m/>
    <m/>
    <m/>
    <m/>
    <m/>
    <m/>
    <m/>
    <m/>
    <m/>
    <m/>
    <m/>
    <m/>
    <m/>
    <m/>
    <m/>
    <m/>
    <m/>
    <m/>
    <m/>
    <x v="1"/>
  </r>
  <r>
    <n v="11"/>
    <x v="1"/>
    <x v="1"/>
    <n v="47"/>
    <m/>
    <m/>
    <m/>
    <m/>
    <n v="1"/>
    <m/>
    <s v="u"/>
    <n v="3.3"/>
    <s v="Power Application"/>
    <x v="0"/>
    <x v="1"/>
    <x v="0"/>
    <m/>
    <m/>
    <m/>
    <m/>
    <d v="2022-04-01T00:00:00"/>
    <x v="9"/>
    <n v="0"/>
    <m/>
    <m/>
    <m/>
    <n v="0"/>
    <n v="0"/>
    <m/>
    <m/>
    <m/>
    <m/>
    <m/>
    <m/>
    <m/>
    <m/>
    <m/>
    <m/>
    <m/>
    <m/>
    <m/>
    <m/>
    <m/>
    <m/>
    <m/>
    <m/>
    <m/>
    <m/>
    <m/>
    <m/>
    <m/>
    <m/>
    <m/>
    <m/>
    <m/>
    <m/>
    <x v="1"/>
  </r>
  <r>
    <n v="11"/>
    <x v="3"/>
    <x v="0"/>
    <n v="3"/>
    <m/>
    <s v="64|"/>
    <m/>
    <m/>
    <n v="1"/>
    <m/>
    <s v="u"/>
    <n v="3.4"/>
    <s v="Operational Work Stage (if time permits or do after settlement)"/>
    <x v="0"/>
    <x v="1"/>
    <x v="0"/>
    <m/>
    <m/>
    <m/>
    <m/>
    <d v="2022-04-01T00:00:00"/>
    <x v="15"/>
    <n v="5"/>
    <m/>
    <m/>
    <m/>
    <n v="0"/>
    <n v="0"/>
    <m/>
    <m/>
    <m/>
    <m/>
    <m/>
    <m/>
    <m/>
    <m/>
    <m/>
    <m/>
    <m/>
    <m/>
    <m/>
    <m/>
    <m/>
    <m/>
    <m/>
    <m/>
    <m/>
    <m/>
    <m/>
    <m/>
    <m/>
    <m/>
    <m/>
    <m/>
    <m/>
    <m/>
    <x v="1"/>
  </r>
  <r>
    <n v="11"/>
    <x v="1"/>
    <x v="1"/>
    <n v="50"/>
    <m/>
    <m/>
    <m/>
    <m/>
    <n v="1"/>
    <m/>
    <s v="u"/>
    <n v="3.5"/>
    <s v="Settle Property as per Contract Timing"/>
    <x v="0"/>
    <x v="1"/>
    <x v="0"/>
    <m/>
    <m/>
    <m/>
    <m/>
    <d v="2022-01-01T00:00:00"/>
    <x v="47"/>
    <n v="0"/>
    <m/>
    <m/>
    <m/>
    <n v="0"/>
    <n v="0"/>
    <m/>
    <m/>
    <m/>
    <m/>
    <m/>
    <m/>
    <m/>
    <m/>
    <m/>
    <m/>
    <m/>
    <m/>
    <m/>
    <m/>
    <m/>
    <m/>
    <m/>
    <m/>
    <m/>
    <m/>
    <m/>
    <m/>
    <m/>
    <m/>
    <m/>
    <m/>
    <m/>
    <m/>
    <x v="1"/>
  </r>
  <r>
    <n v="11"/>
    <x v="0"/>
    <x v="0"/>
    <n v="7"/>
    <m/>
    <m/>
    <m/>
    <m/>
    <n v="0"/>
    <m/>
    <s v="u"/>
    <n v="4"/>
    <s v="COMPLETION"/>
    <x v="0"/>
    <x v="1"/>
    <x v="0"/>
    <m/>
    <m/>
    <m/>
    <m/>
    <d v="2022-04-01T00:00:00"/>
    <x v="19"/>
    <n v="7"/>
    <m/>
    <m/>
    <m/>
    <n v="0"/>
    <n v="0"/>
    <m/>
    <m/>
    <m/>
    <m/>
    <m/>
    <m/>
    <m/>
    <m/>
    <m/>
    <m/>
    <m/>
    <m/>
    <m/>
    <m/>
    <m/>
    <m/>
    <m/>
    <m/>
    <m/>
    <m/>
    <m/>
    <m/>
    <m/>
    <m/>
    <m/>
    <m/>
    <m/>
    <m/>
    <x v="1"/>
  </r>
  <r>
    <n v="11"/>
    <x v="3"/>
    <x v="0"/>
    <n v="15"/>
    <m/>
    <s v="65|"/>
    <m/>
    <m/>
    <n v="1"/>
    <m/>
    <s v="u"/>
    <n v="4.0999999999999996"/>
    <s v="d"/>
    <x v="0"/>
    <x v="1"/>
    <x v="0"/>
    <m/>
    <m/>
    <m/>
    <m/>
    <d v="2022-04-01T00:00:00"/>
    <x v="48"/>
    <n v="3"/>
    <m/>
    <m/>
    <m/>
    <n v="0"/>
    <n v="0"/>
    <m/>
    <m/>
    <m/>
    <m/>
    <m/>
    <m/>
    <m/>
    <m/>
    <m/>
    <m/>
    <m/>
    <m/>
    <m/>
    <m/>
    <m/>
    <m/>
    <m/>
    <m/>
    <m/>
    <m/>
    <m/>
    <m/>
    <m/>
    <m/>
    <m/>
    <m/>
    <m/>
    <m/>
    <x v="1"/>
  </r>
  <r>
    <n v="11"/>
    <x v="3"/>
    <x v="0"/>
    <n v="65"/>
    <s v="15_FS_0|"/>
    <m/>
    <n v="44655"/>
    <m/>
    <n v="1"/>
    <m/>
    <s v="u"/>
    <n v="4.2"/>
    <s v="d"/>
    <x v="0"/>
    <x v="1"/>
    <x v="0"/>
    <m/>
    <m/>
    <m/>
    <m/>
    <d v="2022-04-04T00:00:00"/>
    <x v="49"/>
    <n v="1"/>
    <m/>
    <m/>
    <m/>
    <n v="0"/>
    <n v="0"/>
    <m/>
    <m/>
    <m/>
    <m/>
    <m/>
    <m/>
    <m/>
    <m/>
    <m/>
    <m/>
    <m/>
    <m/>
    <m/>
    <m/>
    <m/>
    <m/>
    <m/>
    <m/>
    <m/>
    <m/>
    <m/>
    <m/>
    <m/>
    <m/>
    <m/>
    <m/>
    <m/>
    <m/>
    <x v="1"/>
  </r>
  <r>
    <n v="11"/>
    <x v="3"/>
    <x v="0"/>
    <n v="64"/>
    <s v="3_FS_0|"/>
    <s v="63|"/>
    <n v="44657"/>
    <m/>
    <n v="1"/>
    <m/>
    <s v="u"/>
    <n v="4.3"/>
    <s v="d"/>
    <x v="0"/>
    <x v="1"/>
    <x v="0"/>
    <m/>
    <m/>
    <m/>
    <m/>
    <d v="2022-04-06T00:00:00"/>
    <x v="50"/>
    <n v="1"/>
    <m/>
    <m/>
    <m/>
    <n v="0"/>
    <n v="0"/>
    <m/>
    <m/>
    <m/>
    <m/>
    <m/>
    <m/>
    <m/>
    <m/>
    <m/>
    <m/>
    <m/>
    <m/>
    <m/>
    <m/>
    <m/>
    <m/>
    <m/>
    <m/>
    <m/>
    <m/>
    <m/>
    <m/>
    <m/>
    <m/>
    <m/>
    <m/>
    <m/>
    <m/>
    <x v="1"/>
  </r>
  <r>
    <n v="11"/>
    <x v="3"/>
    <x v="0"/>
    <n v="63"/>
    <s v="64_SS_0|"/>
    <s v="62|"/>
    <n v="44657"/>
    <m/>
    <n v="1"/>
    <m/>
    <s v="u"/>
    <n v="4.4000000000000004"/>
    <s v="d"/>
    <x v="0"/>
    <x v="1"/>
    <x v="0"/>
    <m/>
    <m/>
    <m/>
    <m/>
    <d v="2022-04-06T00:00:00"/>
    <x v="50"/>
    <n v="1"/>
    <m/>
    <m/>
    <m/>
    <n v="0"/>
    <n v="0"/>
    <m/>
    <m/>
    <m/>
    <m/>
    <m/>
    <m/>
    <m/>
    <m/>
    <m/>
    <m/>
    <m/>
    <m/>
    <m/>
    <m/>
    <m/>
    <m/>
    <m/>
    <m/>
    <m/>
    <m/>
    <m/>
    <m/>
    <m/>
    <m/>
    <m/>
    <m/>
    <m/>
    <m/>
    <x v="1"/>
  </r>
  <r>
    <n v="11"/>
    <x v="3"/>
    <x v="0"/>
    <n v="62"/>
    <s v="63_FS_0|"/>
    <m/>
    <n v="44658"/>
    <m/>
    <n v="1"/>
    <m/>
    <s v="u"/>
    <n v="4.5"/>
    <s v="d"/>
    <x v="0"/>
    <x v="1"/>
    <x v="0"/>
    <m/>
    <m/>
    <m/>
    <m/>
    <d v="2022-04-07T00:00:00"/>
    <x v="19"/>
    <n v="1"/>
    <m/>
    <m/>
    <m/>
    <n v="0"/>
    <n v="0"/>
    <m/>
    <m/>
    <m/>
    <m/>
    <m/>
    <m/>
    <m/>
    <m/>
    <m/>
    <m/>
    <m/>
    <m/>
    <m/>
    <m/>
    <m/>
    <m/>
    <m/>
    <m/>
    <m/>
    <m/>
    <m/>
    <m/>
    <m/>
    <m/>
    <m/>
    <m/>
    <m/>
    <m/>
    <x v="1"/>
  </r>
  <r>
    <n v="12"/>
    <x v="4"/>
    <x v="0"/>
    <n v="4"/>
    <m/>
    <s v="2|"/>
    <m/>
    <m/>
    <n v="0"/>
    <m/>
    <s v="u"/>
    <n v="1"/>
    <s v="Type here or double click to edit in form"/>
    <x v="0"/>
    <x v="3"/>
    <x v="0"/>
    <m/>
    <m/>
    <m/>
    <m/>
    <d v="2022-05-03T12:00:00"/>
    <x v="51"/>
    <n v="54"/>
    <m/>
    <m/>
    <m/>
    <n v="0"/>
    <n v="0"/>
    <m/>
    <m/>
    <m/>
    <m/>
    <m/>
    <m/>
    <m/>
    <m/>
    <m/>
    <m/>
    <m/>
    <m/>
    <m/>
    <m/>
    <m/>
    <m/>
    <m/>
    <m/>
    <m/>
    <m/>
    <m/>
    <m/>
    <m/>
    <m/>
    <m/>
    <m/>
    <m/>
    <m/>
    <x v="1"/>
  </r>
  <r>
    <n v="12"/>
    <x v="4"/>
    <x v="0"/>
    <n v="7"/>
    <m/>
    <s v="6|5|"/>
    <m/>
    <m/>
    <n v="0"/>
    <m/>
    <s v="u"/>
    <n v="2"/>
    <s v="Type here or double click to edit in form"/>
    <x v="0"/>
    <x v="3"/>
    <x v="0"/>
    <m/>
    <m/>
    <m/>
    <m/>
    <d v="2022-05-02T15:00:00"/>
    <x v="52"/>
    <n v="12"/>
    <m/>
    <m/>
    <m/>
    <n v="0"/>
    <n v="0"/>
    <m/>
    <m/>
    <m/>
    <m/>
    <m/>
    <m/>
    <m/>
    <m/>
    <m/>
    <m/>
    <m/>
    <m/>
    <m/>
    <m/>
    <m/>
    <m/>
    <m/>
    <m/>
    <m/>
    <m/>
    <m/>
    <m/>
    <m/>
    <m/>
    <m/>
    <m/>
    <m/>
    <m/>
    <x v="1"/>
  </r>
  <r>
    <n v="12"/>
    <x v="4"/>
    <x v="0"/>
    <n v="6"/>
    <s v="7_FS_2|"/>
    <m/>
    <n v="44685.458333333336"/>
    <m/>
    <n v="0"/>
    <m/>
    <s v="u"/>
    <n v="3"/>
    <s v="Type here or double click to edit in form"/>
    <x v="0"/>
    <x v="3"/>
    <x v="0"/>
    <m/>
    <m/>
    <m/>
    <m/>
    <d v="2022-05-04T11:00:00"/>
    <x v="53"/>
    <n v="8"/>
    <m/>
    <m/>
    <m/>
    <n v="0"/>
    <n v="0"/>
    <m/>
    <m/>
    <m/>
    <m/>
    <m/>
    <m/>
    <m/>
    <m/>
    <m/>
    <m/>
    <m/>
    <m/>
    <m/>
    <m/>
    <m/>
    <m/>
    <m/>
    <m/>
    <m/>
    <m/>
    <m/>
    <m/>
    <m/>
    <m/>
    <m/>
    <m/>
    <m/>
    <m/>
    <x v="1"/>
  </r>
  <r>
    <n v="12"/>
    <x v="4"/>
    <x v="0"/>
    <n v="5"/>
    <s v="7_FS_24|"/>
    <m/>
    <n v="44687.625"/>
    <m/>
    <n v="0"/>
    <m/>
    <s v="u"/>
    <n v="4"/>
    <s v="Type here or double click to edit in form"/>
    <x v="0"/>
    <x v="3"/>
    <x v="0"/>
    <m/>
    <m/>
    <m/>
    <m/>
    <d v="2022-05-06T15:00:00"/>
    <x v="54"/>
    <n v="63"/>
    <m/>
    <m/>
    <m/>
    <n v="0"/>
    <n v="0"/>
    <m/>
    <m/>
    <m/>
    <m/>
    <m/>
    <m/>
    <m/>
    <m/>
    <m/>
    <m/>
    <m/>
    <m/>
    <m/>
    <m/>
    <m/>
    <m/>
    <m/>
    <m/>
    <m/>
    <m/>
    <m/>
    <m/>
    <m/>
    <m/>
    <m/>
    <m/>
    <m/>
    <m/>
    <x v="1"/>
  </r>
  <r>
    <n v="12"/>
    <x v="4"/>
    <x v="0"/>
    <n v="1"/>
    <s v="3_FS_0|"/>
    <m/>
    <n v="44697.375"/>
    <m/>
    <n v="0"/>
    <m/>
    <s v="u"/>
    <n v="5"/>
    <s v="Type here or double click to edit in form"/>
    <x v="0"/>
    <x v="3"/>
    <x v="0"/>
    <m/>
    <m/>
    <m/>
    <m/>
    <d v="2022-05-16T09:00:00"/>
    <x v="55"/>
    <n v="6"/>
    <m/>
    <m/>
    <m/>
    <n v="0"/>
    <n v="0"/>
    <m/>
    <m/>
    <m/>
    <m/>
    <m/>
    <m/>
    <m/>
    <m/>
    <m/>
    <m/>
    <m/>
    <m/>
    <m/>
    <m/>
    <m/>
    <m/>
    <m/>
    <m/>
    <m/>
    <m/>
    <m/>
    <m/>
    <m/>
    <m/>
    <m/>
    <m/>
    <m/>
    <m/>
    <x v="1"/>
  </r>
  <r>
    <n v="12"/>
    <x v="4"/>
    <x v="0"/>
    <n v="3"/>
    <m/>
    <s v="1|"/>
    <m/>
    <m/>
    <n v="0"/>
    <m/>
    <s v="u"/>
    <n v="6"/>
    <s v="Type here or double click to edit in form"/>
    <x v="0"/>
    <x v="3"/>
    <x v="0"/>
    <m/>
    <m/>
    <m/>
    <m/>
    <d v="2022-05-06T09:00:00"/>
    <x v="56"/>
    <n v="54"/>
    <m/>
    <m/>
    <m/>
    <n v="0"/>
    <n v="0"/>
    <m/>
    <m/>
    <m/>
    <m/>
    <m/>
    <m/>
    <m/>
    <m/>
    <m/>
    <m/>
    <m/>
    <m/>
    <m/>
    <m/>
    <m/>
    <m/>
    <m/>
    <m/>
    <m/>
    <m/>
    <m/>
    <m/>
    <m/>
    <m/>
    <m/>
    <m/>
    <m/>
    <m/>
    <x v="1"/>
  </r>
  <r>
    <n v="12"/>
    <x v="4"/>
    <x v="0"/>
    <n v="2"/>
    <s v="4_SS_0|"/>
    <s v="10|"/>
    <n v="44684.5"/>
    <m/>
    <n v="0"/>
    <m/>
    <s v="u"/>
    <n v="7"/>
    <s v="Type here or double click to edit in form"/>
    <x v="0"/>
    <x v="3"/>
    <x v="0"/>
    <m/>
    <m/>
    <m/>
    <m/>
    <d v="2022-05-03T12:00:00"/>
    <x v="57"/>
    <n v="33"/>
    <m/>
    <m/>
    <m/>
    <n v="0"/>
    <n v="0"/>
    <m/>
    <m/>
    <m/>
    <m/>
    <m/>
    <m/>
    <m/>
    <m/>
    <m/>
    <m/>
    <m/>
    <m/>
    <m/>
    <m/>
    <m/>
    <m/>
    <m/>
    <m/>
    <m/>
    <m/>
    <m/>
    <m/>
    <m/>
    <m/>
    <m/>
    <m/>
    <m/>
    <m/>
    <x v="1"/>
  </r>
  <r>
    <n v="12"/>
    <x v="4"/>
    <x v="0"/>
    <n v="10"/>
    <s v="2_FS_0|"/>
    <s v="11|"/>
    <n v="44690.375"/>
    <m/>
    <n v="0"/>
    <m/>
    <s v="u"/>
    <n v="8"/>
    <s v="Type here or double click to edit in form"/>
    <x v="0"/>
    <x v="3"/>
    <x v="0"/>
    <m/>
    <m/>
    <m/>
    <m/>
    <d v="2022-05-09T09:00:00"/>
    <x v="58"/>
    <n v="33"/>
    <m/>
    <m/>
    <m/>
    <n v="0"/>
    <n v="0"/>
    <m/>
    <m/>
    <m/>
    <m/>
    <m/>
    <m/>
    <m/>
    <m/>
    <m/>
    <m/>
    <m/>
    <m/>
    <m/>
    <m/>
    <m/>
    <m/>
    <m/>
    <m/>
    <m/>
    <m/>
    <m/>
    <m/>
    <m/>
    <m/>
    <m/>
    <m/>
    <m/>
    <m/>
    <x v="1"/>
  </r>
  <r>
    <n v="12"/>
    <x v="4"/>
    <x v="0"/>
    <n v="11"/>
    <s v="10_FF_0|"/>
    <s v="12|"/>
    <m/>
    <n v="44693.625"/>
    <n v="0"/>
    <m/>
    <s v="u"/>
    <n v="9"/>
    <s v="Type here or double click to edit in form"/>
    <x v="0"/>
    <x v="3"/>
    <x v="0"/>
    <m/>
    <m/>
    <m/>
    <m/>
    <d v="2022-05-09T09:00:00"/>
    <x v="58"/>
    <n v="33"/>
    <m/>
    <m/>
    <m/>
    <n v="0"/>
    <n v="0"/>
    <m/>
    <m/>
    <m/>
    <m/>
    <m/>
    <m/>
    <m/>
    <m/>
    <m/>
    <m/>
    <m/>
    <m/>
    <m/>
    <m/>
    <m/>
    <m/>
    <m/>
    <m/>
    <m/>
    <m/>
    <m/>
    <m/>
    <m/>
    <m/>
    <m/>
    <m/>
    <m/>
    <m/>
    <x v="1"/>
  </r>
  <r>
    <n v="12"/>
    <x v="4"/>
    <x v="0"/>
    <n v="12"/>
    <s v="11_SF_0|"/>
    <m/>
    <m/>
    <n v="44690.375"/>
    <n v="0"/>
    <m/>
    <s v="u"/>
    <n v="10"/>
    <s v="Type here or double click to edit in form"/>
    <x v="0"/>
    <x v="3"/>
    <x v="0"/>
    <m/>
    <m/>
    <m/>
    <m/>
    <d v="2022-05-03T12:00:00"/>
    <x v="59"/>
    <n v="33"/>
    <m/>
    <m/>
    <m/>
    <n v="0"/>
    <n v="0"/>
    <m/>
    <m/>
    <m/>
    <m/>
    <m/>
    <m/>
    <m/>
    <m/>
    <m/>
    <m/>
    <m/>
    <m/>
    <m/>
    <m/>
    <m/>
    <m/>
    <m/>
    <m/>
    <m/>
    <m/>
    <m/>
    <m/>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T4"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75">
  <location ref="AE4" firstHeaderRow="0" firstDataRow="0" firstDataCol="0" rowPageCount="2" colPageCount="1"/>
  <pivotFields count="58">
    <pivotField showAll="0"/>
    <pivotField showAll="0"/>
    <pivotField axis="axisPage" showAll="0">
      <items count="3">
        <item x="1"/>
        <item h="1" x="0"/>
        <item t="default"/>
      </items>
    </pivotField>
    <pivotField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ageFields count="2">
    <pageField fld="56"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T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11">
  <location ref="A4:B5" firstHeaderRow="1" firstDataRow="1" firstDataCol="1" rowPageCount="2" colPageCount="1"/>
  <pivotFields count="58">
    <pivotField showAll="0"/>
    <pivotField axis="axisPage" showAll="0">
      <items count="8">
        <item x="4"/>
        <item h="1" x="0"/>
        <item x="3"/>
        <item h="1" x="2"/>
        <item h="1" m="1" x="6"/>
        <item h="1" m="1" x="5"/>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axis="axisRow"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x="1"/>
        <item x="0"/>
        <item m="1" x="3"/>
        <item h="1" m="1" x="2"/>
        <item t="default"/>
      </items>
    </pivotField>
    <pivotField showAll="0">
      <items count="15">
        <item x="0"/>
        <item x="1"/>
        <item x="2"/>
        <item x="3"/>
        <item x="4"/>
        <item x="5"/>
        <item x="6"/>
        <item x="7"/>
        <item x="8"/>
        <item x="9"/>
        <item x="10"/>
        <item x="11"/>
        <item x="12"/>
        <item x="13"/>
        <item t="default"/>
      </items>
    </pivotField>
  </pivotFields>
  <rowFields count="1">
    <field x="14"/>
  </rowFields>
  <rowItems count="1">
    <i>
      <x v="2"/>
    </i>
  </rowItems>
  <colItems count="1">
    <i/>
  </colItems>
  <pageFields count="2">
    <pageField fld="56" hier="-1"/>
    <pageField fld="1" hier="-1"/>
  </pageFields>
  <dataFields count="1">
    <dataField name="Count of tID" fld="3" subtotal="count" baseField="0" baseItem="0"/>
  </dataFields>
  <chartFormats count="1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4" count="1" selected="0">
            <x v="0"/>
          </reference>
        </references>
      </pivotArea>
    </chartFormat>
    <chartFormat chart="2" format="12">
      <pivotArea type="data" outline="0" fieldPosition="0">
        <references count="2">
          <reference field="4294967294" count="1" selected="0">
            <x v="0"/>
          </reference>
          <reference field="14" count="1" selected="0">
            <x v="1"/>
          </reference>
        </references>
      </pivotArea>
    </chartFormat>
    <chartFormat chart="2" format="13">
      <pivotArea type="data" outline="0" fieldPosition="0">
        <references count="2">
          <reference field="4294967294" count="1" selected="0">
            <x v="0"/>
          </reference>
          <reference field="14" count="1" selected="0">
            <x v="2"/>
          </reference>
        </references>
      </pivotArea>
    </chartFormat>
    <chartFormat chart="2" format="14">
      <pivotArea type="data" outline="0" fieldPosition="0">
        <references count="2">
          <reference field="4294967294" count="1" selected="0">
            <x v="0"/>
          </reference>
          <reference field="14" count="1" selected="0">
            <x v="3"/>
          </reference>
        </references>
      </pivotArea>
    </chartFormat>
    <chartFormat chart="2" format="15">
      <pivotArea type="data" outline="0" fieldPosition="0">
        <references count="1">
          <reference field="4294967294" count="1" selected="0">
            <x v="0"/>
          </reference>
        </references>
      </pivotArea>
    </chartFormat>
    <chartFormat chart="160" format="21" series="1">
      <pivotArea type="data" outline="0" fieldPosition="0">
        <references count="1">
          <reference field="4294967294" count="1" selected="0">
            <x v="0"/>
          </reference>
        </references>
      </pivotArea>
    </chartFormat>
    <chartFormat chart="160" format="22">
      <pivotArea type="data" outline="0" fieldPosition="0">
        <references count="2">
          <reference field="4294967294" count="1" selected="0">
            <x v="0"/>
          </reference>
          <reference field="14" count="1" selected="0">
            <x v="0"/>
          </reference>
        </references>
      </pivotArea>
    </chartFormat>
    <chartFormat chart="160" format="23">
      <pivotArea type="data" outline="0" fieldPosition="0">
        <references count="2">
          <reference field="4294967294" count="1" selected="0">
            <x v="0"/>
          </reference>
          <reference field="14" count="1" selected="0">
            <x v="1"/>
          </reference>
        </references>
      </pivotArea>
    </chartFormat>
    <chartFormat chart="160" format="24">
      <pivotArea type="data" outline="0" fieldPosition="0">
        <references count="2">
          <reference field="4294967294" count="1" selected="0">
            <x v="0"/>
          </reference>
          <reference field="14" count="1" selected="0">
            <x v="2"/>
          </reference>
        </references>
      </pivotArea>
    </chartFormat>
    <chartFormat chart="160" format="25">
      <pivotArea type="data" outline="0" fieldPosition="0">
        <references count="2">
          <reference field="4294967294" count="1" selected="0">
            <x v="0"/>
          </reference>
          <reference field="14" count="1" selected="0">
            <x v="3"/>
          </reference>
        </references>
      </pivotArea>
    </chartFormat>
    <chartFormat chart="210" format="17" series="1">
      <pivotArea type="data" outline="0" fieldPosition="0">
        <references count="1">
          <reference field="4294967294" count="1" selected="0">
            <x v="0"/>
          </reference>
        </references>
      </pivotArea>
    </chartFormat>
    <chartFormat chart="210" format="18">
      <pivotArea type="data" outline="0" fieldPosition="0">
        <references count="1">
          <reference field="4294967294" count="1" selected="0">
            <x v="0"/>
          </reference>
        </references>
      </pivotArea>
    </chartFormat>
    <chartFormat chart="210" format="19">
      <pivotArea type="data" outline="0" fieldPosition="0">
        <references count="2">
          <reference field="4294967294" count="1" selected="0">
            <x v="0"/>
          </reference>
          <reference field="14" count="1" selected="0">
            <x v="0"/>
          </reference>
        </references>
      </pivotArea>
    </chartFormat>
    <chartFormat chart="210" format="20">
      <pivotArea type="data" outline="0" fieldPosition="0">
        <references count="2">
          <reference field="4294967294" count="1" selected="0">
            <x v="0"/>
          </reference>
          <reference field="14" count="1" selected="0">
            <x v="2"/>
          </reference>
        </references>
      </pivotArea>
    </chartFormat>
    <chartFormat chart="210" format="21">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T6"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38">
  <location ref="BA4:BA5" firstHeaderRow="1" firstDataRow="1" firstDataCol="1" rowPageCount="2" colPageCount="1"/>
  <pivotFields count="58">
    <pivotField showAll="0"/>
    <pivotField axis="axisPage" showAll="0">
      <items count="8">
        <item x="3"/>
        <item h="1" x="0"/>
        <item h="1" x="2"/>
        <item x="4"/>
        <item h="1" m="1" x="6"/>
        <item h="1" m="1"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axis="axisRow" showAll="0">
      <items count="58">
        <item m="1" x="48"/>
        <item m="1" x="6"/>
        <item m="1" x="44"/>
        <item m="1" x="27"/>
        <item m="1" x="18"/>
        <item m="1" x="56"/>
        <item m="1" x="20"/>
        <item m="1" x="46"/>
        <item m="1" x="32"/>
        <item m="1" x="50"/>
        <item m="1" x="40"/>
        <item x="0"/>
        <item m="1" x="54"/>
        <item m="1" x="52"/>
        <item m="1" x="13"/>
        <item m="1" x="25"/>
        <item m="1" x="45"/>
        <item m="1" x="9"/>
        <item m="1" x="55"/>
        <item m="1" x="38"/>
        <item m="1" x="33"/>
        <item m="1" x="47"/>
        <item m="1" x="34"/>
        <item m="1" x="24"/>
        <item m="1" x="21"/>
        <item m="1" x="11"/>
        <item m="1" x="7"/>
        <item m="1" x="8"/>
        <item m="1" x="28"/>
        <item m="1" x="41"/>
        <item m="1" x="17"/>
        <item m="1" x="14"/>
        <item m="1" x="26"/>
        <item m="1" x="10"/>
        <item m="1" x="51"/>
        <item m="1" x="36"/>
        <item m="1" x="43"/>
        <item m="1" x="53"/>
        <item m="1" x="19"/>
        <item m="1" x="15"/>
        <item m="1" x="31"/>
        <item m="1" x="29"/>
        <item m="1" x="12"/>
        <item m="1" x="16"/>
        <item m="1" x="49"/>
        <item m="1" x="39"/>
        <item m="1" x="42"/>
        <item m="1" x="35"/>
        <item m="1" x="30"/>
        <item m="1" x="37"/>
        <item m="1" x="23"/>
        <item m="1" x="22"/>
        <item x="1"/>
        <item x="2"/>
        <item x="3"/>
        <item x="4"/>
        <item x="5"/>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
    <i>
      <x v="11"/>
    </i>
  </rowItems>
  <colItems count="1">
    <i/>
  </colItems>
  <pageFields count="2">
    <pageField fld="56" hier="-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T8"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38">
  <location ref="BT4" firstHeaderRow="0" firstDataRow="0" firstDataCol="0" rowPageCount="2" colPageCount="1"/>
  <pivotFields count="58">
    <pivotField showAll="0"/>
    <pivotField axis="axisPage" showAll="0">
      <items count="8">
        <item x="3"/>
        <item h="1" x="0"/>
        <item h="1" x="2"/>
        <item x="4"/>
        <item h="1" m="1" x="6"/>
        <item h="1" m="1"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ageFields count="2">
    <pageField fld="56" hier="-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T3"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28">
  <location ref="U4:V7" firstHeaderRow="1" firstDataRow="1" firstDataCol="1" rowPageCount="2" colPageCount="1"/>
  <pivotFields count="58">
    <pivotField showAll="0"/>
    <pivotField axis="axisPage" showAll="0">
      <items count="8">
        <item h="1" x="3"/>
        <item x="0"/>
        <item h="1" x="2"/>
        <item x="4"/>
        <item h="1" m="1" x="6"/>
        <item h="1" m="1"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pageFields count="2">
    <pageField fld="56" hier="-1"/>
    <pageField fld="1" hier="-1"/>
  </pageFields>
  <dataFields count="3">
    <dataField name="Baseline Cost" fld="31" baseField="0" baseItem="0" numFmtId="164"/>
    <dataField name="Estimated Cost" fld="32" baseField="0" baseItem="0" numFmtId="164"/>
    <dataField name="Actual Cost" fld="33" baseField="0" baseItem="0" numFmtId="164"/>
  </dataFields>
  <chartFormats count="11">
    <chartFormat chart="16" format="4" series="1">
      <pivotArea type="data" outline="0" fieldPosition="0">
        <references count="1">
          <reference field="4294967294" count="1" selected="0">
            <x v="0"/>
          </reference>
        </references>
      </pivotArea>
    </chartFormat>
    <chartFormat chart="16" format="5">
      <pivotArea type="data" outline="0" fieldPosition="0">
        <references count="1">
          <reference field="4294967294" count="1" selected="0">
            <x v="1"/>
          </reference>
        </references>
      </pivotArea>
    </chartFormat>
    <chartFormat chart="16" format="6">
      <pivotArea type="data" outline="0" fieldPosition="0">
        <references count="1">
          <reference field="4294967294" count="1" selected="0">
            <x v="2"/>
          </reference>
        </references>
      </pivotArea>
    </chartFormat>
    <chartFormat chart="16" format="7">
      <pivotArea type="data" outline="0" fieldPosition="0">
        <references count="1">
          <reference field="4294967294" count="1" selected="0">
            <x v="0"/>
          </reference>
        </references>
      </pivotArea>
    </chartFormat>
    <chartFormat chart="171" format="11" series="1">
      <pivotArea type="data" outline="0" fieldPosition="0">
        <references count="1">
          <reference field="4294967294" count="1" selected="0">
            <x v="0"/>
          </reference>
        </references>
      </pivotArea>
    </chartFormat>
    <chartFormat chart="171" format="12">
      <pivotArea type="data" outline="0" fieldPosition="0">
        <references count="1">
          <reference field="4294967294" count="1" selected="0">
            <x v="0"/>
          </reference>
        </references>
      </pivotArea>
    </chartFormat>
    <chartFormat chart="171" format="13">
      <pivotArea type="data" outline="0" fieldPosition="0">
        <references count="1">
          <reference field="4294967294" count="1" selected="0">
            <x v="1"/>
          </reference>
        </references>
      </pivotArea>
    </chartFormat>
    <chartFormat chart="227" format="11" series="1">
      <pivotArea type="data" outline="0" fieldPosition="0">
        <references count="1">
          <reference field="4294967294" count="1" selected="0">
            <x v="0"/>
          </reference>
        </references>
      </pivotArea>
    </chartFormat>
    <chartFormat chart="227" format="12">
      <pivotArea type="data" outline="0" fieldPosition="0">
        <references count="1">
          <reference field="4294967294" count="1" selected="0">
            <x v="0"/>
          </reference>
        </references>
      </pivotArea>
    </chartFormat>
    <chartFormat chart="227" format="13">
      <pivotArea type="data" outline="0" fieldPosition="0">
        <references count="1">
          <reference field="4294967294" count="1" selected="0">
            <x v="1"/>
          </reference>
        </references>
      </pivotArea>
    </chartFormat>
    <chartFormat chart="227" format="14">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T7"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38">
  <location ref="BK4" firstHeaderRow="0" firstDataRow="0" firstDataCol="0" rowPageCount="2" colPageCount="1"/>
  <pivotFields count="58">
    <pivotField showAll="0"/>
    <pivotField axis="axisPage" showAll="0">
      <items count="8">
        <item x="3"/>
        <item h="1" x="0"/>
        <item h="1" x="2"/>
        <item x="4"/>
        <item h="1" m="1" x="6"/>
        <item h="1" m="1"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ageFields count="2">
    <pageField fld="56" hier="-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T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217">
  <location ref="K4:L5" firstHeaderRow="1" firstDataRow="1" firstDataCol="1" rowPageCount="2" colPageCount="1"/>
  <pivotFields count="58">
    <pivotField showAll="0"/>
    <pivotField axis="axisPage" showAll="0">
      <items count="8">
        <item x="4"/>
        <item h="1" x="0"/>
        <item x="3"/>
        <item h="1" x="2"/>
        <item h="1" m="1" x="6"/>
        <item h="1" m="1" x="5"/>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 axis="axisRow"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x="1"/>
        <item x="0"/>
        <item m="1" x="3"/>
        <item h="1" m="1" x="2"/>
        <item t="default"/>
      </items>
    </pivotField>
    <pivotField showAll="0">
      <items count="15">
        <item x="0"/>
        <item x="1"/>
        <item x="2"/>
        <item x="3"/>
        <item x="4"/>
        <item x="5"/>
        <item x="6"/>
        <item x="7"/>
        <item x="8"/>
        <item x="9"/>
        <item x="10"/>
        <item x="11"/>
        <item x="12"/>
        <item x="13"/>
        <item t="default"/>
      </items>
    </pivotField>
  </pivotFields>
  <rowFields count="1">
    <field x="13"/>
  </rowFields>
  <rowItems count="1">
    <i>
      <x v="2"/>
    </i>
  </rowItems>
  <colItems count="1">
    <i/>
  </colItems>
  <pageFields count="2">
    <pageField fld="56" hier="-1"/>
    <pageField fld="1" hier="-1"/>
  </pageFields>
  <dataFields count="1">
    <dataField name="Count of tID" fld="3" subtotal="count" baseField="0" baseItem="0"/>
  </dataFields>
  <chartFormats count="12">
    <chartFormat chart="0" format="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5" format="20"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3" count="1" selected="0">
            <x v="0"/>
          </reference>
        </references>
      </pivotArea>
    </chartFormat>
    <chartFormat chart="10" format="15">
      <pivotArea type="data" outline="0" fieldPosition="0">
        <references count="2">
          <reference field="4294967294" count="1" selected="0">
            <x v="0"/>
          </reference>
          <reference field="13" count="1" selected="0">
            <x v="1"/>
          </reference>
        </references>
      </pivotArea>
    </chartFormat>
    <chartFormat chart="10" format="16">
      <pivotArea type="data" outline="0" fieldPosition="0">
        <references count="2">
          <reference field="4294967294" count="1" selected="0">
            <x v="0"/>
          </reference>
          <reference field="13" count="1" selected="0">
            <x v="2"/>
          </reference>
        </references>
      </pivotArea>
    </chartFormat>
    <chartFormat chart="10" format="17">
      <pivotArea type="data" outline="0" fieldPosition="0">
        <references count="1">
          <reference field="4294967294" count="1" selected="0">
            <x v="0"/>
          </reference>
        </references>
      </pivotArea>
    </chartFormat>
    <chartFormat chart="166" format="20" series="1">
      <pivotArea type="data" outline="0" fieldPosition="0">
        <references count="1">
          <reference field="4294967294" count="1" selected="0">
            <x v="0"/>
          </reference>
        </references>
      </pivotArea>
    </chartFormat>
    <chartFormat chart="166" format="21">
      <pivotArea type="data" outline="0" fieldPosition="0">
        <references count="1">
          <reference field="4294967294" count="1" selected="0">
            <x v="0"/>
          </reference>
        </references>
      </pivotArea>
    </chartFormat>
    <chartFormat chart="216" format="19" series="1">
      <pivotArea type="data" outline="0" fieldPosition="0">
        <references count="1">
          <reference field="4294967294" count="1" selected="0">
            <x v="0"/>
          </reference>
        </references>
      </pivotArea>
    </chartFormat>
    <chartFormat chart="216" format="2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T5" cacheId="0" dataOnRows="1"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38">
  <location ref="AP4:AQ7" firstHeaderRow="1" firstDataRow="1" firstDataCol="1" rowPageCount="2" colPageCount="1"/>
  <pivotFields count="58">
    <pivotField showAll="0"/>
    <pivotField axis="axisPage" showAll="0">
      <items count="8">
        <item x="3"/>
        <item h="1" x="0"/>
        <item h="1" x="2"/>
        <item x="4"/>
        <item h="1" m="1" x="6"/>
        <item h="1" m="1" x="5"/>
        <item h="1"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items count="5">
        <item m="1" x="2"/>
        <item m="1" x="3"/>
        <item x="0"/>
        <item m="1" x="1"/>
        <item t="default"/>
      </items>
    </pivotField>
    <pivotField showAll="0">
      <items count="6">
        <item x="0"/>
        <item x="2"/>
        <item x="1"/>
        <item x="3"/>
        <item m="1" x="4"/>
        <item t="default"/>
      </items>
    </pivotField>
    <pivotField showAll="0">
      <items count="58">
        <item m="1" x="26"/>
        <item m="1" x="14"/>
        <item m="1" x="48"/>
        <item m="1" x="45"/>
        <item m="1" x="16"/>
        <item m="1" x="49"/>
        <item x="5"/>
        <item m="1" x="47"/>
        <item m="1" x="33"/>
        <item m="1" x="38"/>
        <item m="1" x="19"/>
        <item x="4"/>
        <item m="1" x="21"/>
        <item m="1" x="39"/>
        <item m="1" x="52"/>
        <item m="1" x="6"/>
        <item m="1" x="29"/>
        <item m="1" x="12"/>
        <item x="3"/>
        <item m="1" x="15"/>
        <item m="1" x="36"/>
        <item m="1" x="51"/>
        <item m="1" x="9"/>
        <item m="1" x="44"/>
        <item m="1" x="17"/>
        <item m="1" x="27"/>
        <item m="1" x="18"/>
        <item m="1" x="28"/>
        <item x="2"/>
        <item m="1" x="34"/>
        <item m="1" x="56"/>
        <item m="1" x="20"/>
        <item m="1" x="46"/>
        <item m="1" x="8"/>
        <item m="1" x="10"/>
        <item m="1" x="31"/>
        <item x="1"/>
        <item m="1" x="41"/>
        <item m="1" x="43"/>
        <item m="1" x="53"/>
        <item m="1" x="11"/>
        <item m="1" x="32"/>
        <item m="1" x="50"/>
        <item m="1" x="25"/>
        <item m="1" x="55"/>
        <item m="1" x="13"/>
        <item m="1" x="54"/>
        <item m="1" x="37"/>
        <item m="1" x="22"/>
        <item m="1" x="42"/>
        <item m="1" x="23"/>
        <item m="1" x="30"/>
        <item m="1" x="35"/>
        <item m="1" x="24"/>
        <item m="1" x="7"/>
        <item m="1" x="40"/>
        <item x="0"/>
        <item t="default"/>
      </items>
    </pivotField>
    <pivotField showAll="0"/>
    <pivotField showAll="0"/>
    <pivotField showAll="0"/>
    <pivotField showAll="0"/>
    <pivotField numFmtId="14"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5">
        <item h="1" x="1"/>
        <item x="0"/>
        <item h="1" m="1" x="3"/>
        <item h="1"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3">
    <i>
      <x v="66"/>
    </i>
    <i>
      <x v="77"/>
    </i>
    <i>
      <x v="91"/>
    </i>
  </rowItems>
  <colItems count="1">
    <i/>
  </colItems>
  <pageFields count="2">
    <pageField fld="56" hier="-1"/>
    <pageField fld="1" hier="-1"/>
  </pageFields>
  <dataFields count="1">
    <dataField name="Count of tI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ority" sourceName="Priority">
  <pivotTables>
    <pivotTable tabId="89" name="PT1"/>
    <pivotTable tabId="89" name="PT2"/>
    <pivotTable tabId="89" name="PT3"/>
    <pivotTable tabId="89" name="PT4"/>
    <pivotTable tabId="89" name="PT5"/>
    <pivotTable tabId="89" name="PT6"/>
    <pivotTable tabId="89" name="PT7"/>
    <pivotTable tabId="89" name="PT8"/>
  </pivotTables>
  <data>
    <tabular pivotCacheId="1452597621">
      <items count="4">
        <i x="0" s="1"/>
        <i x="2" s="1" nd="1"/>
        <i x="3" s="1" nd="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89" name="PT1"/>
    <pivotTable tabId="89" name="PT2"/>
    <pivotTable tabId="89" name="PT3"/>
    <pivotTable tabId="89" name="PT4"/>
    <pivotTable tabId="89" name="PT5"/>
    <pivotTable tabId="89" name="PT6"/>
    <pivotTable tabId="89" name="PT7"/>
    <pivotTable tabId="89" name="PT8"/>
  </pivotTables>
  <data>
    <tabular pivotCacheId="1452597621">
      <items count="5">
        <i x="0" s="1"/>
        <i x="1" s="1"/>
        <i x="2" s="1" nd="1"/>
        <i x="3"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source" sourceName="Resource">
  <pivotTables>
    <pivotTable tabId="89" name="PT6"/>
    <pivotTable tabId="89" name="PT1"/>
    <pivotTable tabId="89" name="PT2"/>
    <pivotTable tabId="89" name="PT3"/>
    <pivotTable tabId="89" name="PT4"/>
    <pivotTable tabId="89" name="PT5"/>
    <pivotTable tabId="89" name="PT7"/>
    <pivotTable tabId="89" name="PT8"/>
  </pivotTables>
  <data>
    <tabular pivotCacheId="1452597621">
      <items count="57">
        <i x="0" s="1"/>
        <i x="26" s="1" nd="1"/>
        <i x="14" s="1" nd="1"/>
        <i x="48" s="1" nd="1"/>
        <i x="45" s="1" nd="1"/>
        <i x="16" s="1" nd="1"/>
        <i x="49" s="1" nd="1"/>
        <i x="5" s="1" nd="1"/>
        <i x="47" s="1" nd="1"/>
        <i x="33" s="1" nd="1"/>
        <i x="38" s="1" nd="1"/>
        <i x="19" s="1" nd="1"/>
        <i x="4" s="1" nd="1"/>
        <i x="21" s="1" nd="1"/>
        <i x="39" s="1" nd="1"/>
        <i x="52" s="1" nd="1"/>
        <i x="6" s="1" nd="1"/>
        <i x="29" s="1" nd="1"/>
        <i x="12" s="1" nd="1"/>
        <i x="3" s="1" nd="1"/>
        <i x="15" s="1" nd="1"/>
        <i x="36" s="1" nd="1"/>
        <i x="51" s="1" nd="1"/>
        <i x="9" s="1" nd="1"/>
        <i x="44" s="1" nd="1"/>
        <i x="17" s="1" nd="1"/>
        <i x="27" s="1" nd="1"/>
        <i x="18" s="1" nd="1"/>
        <i x="28" s="1" nd="1"/>
        <i x="2" s="1" nd="1"/>
        <i x="34" s="1" nd="1"/>
        <i x="56" s="1" nd="1"/>
        <i x="20" s="1" nd="1"/>
        <i x="46" s="1" nd="1"/>
        <i x="8" s="1" nd="1"/>
        <i x="10" s="1" nd="1"/>
        <i x="31" s="1" nd="1"/>
        <i x="1" s="1" nd="1"/>
        <i x="41" s="1" nd="1"/>
        <i x="43" s="1" nd="1"/>
        <i x="53" s="1" nd="1"/>
        <i x="11" s="1" nd="1"/>
        <i x="32" s="1" nd="1"/>
        <i x="50" s="1" nd="1"/>
        <i x="25" s="1" nd="1"/>
        <i x="55" s="1" nd="1"/>
        <i x="13" s="1" nd="1"/>
        <i x="54" s="1" nd="1"/>
        <i x="37" s="1" nd="1"/>
        <i x="22" s="1" nd="1"/>
        <i x="42" s="1" nd="1"/>
        <i x="23" s="1" nd="1"/>
        <i x="30" s="1" nd="1"/>
        <i x="35" s="1" nd="1"/>
        <i x="24" s="1" nd="1"/>
        <i x="7" s="1" nd="1"/>
        <i x="4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ority" cache="Slicer_Priority" caption="Priority" style="SlicerStyleLight2" rowHeight="241300"/>
  <slicer name="Status" cache="Slicer_Status" caption="Status" style="SlicerStyleLight6" rowHeight="241300"/>
  <slicer name="Resource" cache="Slicer_Resource" caption="Resource" style="SlicerStyleLight4" rowHeight="241300"/>
</slicers>
</file>

<file path=xl/tables/table1.xml><?xml version="1.0" encoding="utf-8"?>
<table xmlns="http://schemas.openxmlformats.org/spreadsheetml/2006/main" id="1" name="DashboardTable" displayName="DashboardTable" ref="A1:BE134" totalsRowShown="0">
  <autoFilter ref="A1:BE134"/>
  <tableColumns count="57">
    <tableColumn id="1" name="ProjectID"/>
    <tableColumn id="2" name="dType"/>
    <tableColumn id="3" name="GEType"/>
    <tableColumn id="4" name="TID"/>
    <tableColumn id="5" name="Dependency"/>
    <tableColumn id="6" name="Dependents"/>
    <tableColumn id="7" name="StartConstrain"/>
    <tableColumn id="8" name="EndConstrain"/>
    <tableColumn id="9" name="TIL"/>
    <tableColumn id="10" name="SS"/>
    <tableColumn id="11" name="TaskIcon"/>
    <tableColumn id="12" name="WBS"/>
    <tableColumn id="13" name="Task"/>
    <tableColumn id="14" name="Priority"/>
    <tableColumn id="15" name="Status"/>
    <tableColumn id="16" name="Resource"/>
    <tableColumn id="17" name="ResourceCost"/>
    <tableColumn id="18" name="BSD"/>
    <tableColumn id="19" name="BED"/>
    <tableColumn id="20" name="BD"/>
    <tableColumn id="21" name="ESD" dataDxfId="2"/>
    <tableColumn id="22" name="EED" dataDxfId="1"/>
    <tableColumn id="23" name="ED"/>
    <tableColumn id="24" name="WBSPredecessors"/>
    <tableColumn id="25" name="WBSSuccessors"/>
    <tableColumn id="26" name="Work"/>
    <tableColumn id="27" name="Done"/>
    <tableColumn id="28" name="PercentageCompleted"/>
    <tableColumn id="29" name="ASD"/>
    <tableColumn id="30" name="AED"/>
    <tableColumn id="31" name="AD"/>
    <tableColumn id="32" name="BCS"/>
    <tableColumn id="33" name="ECS"/>
    <tableColumn id="34" name="ACS"/>
    <tableColumn id="35" name="Notes"/>
    <tableColumn id="36" name="Custom 1"/>
    <tableColumn id="37" name="Custom 2"/>
    <tableColumn id="38" name="Custom 3"/>
    <tableColumn id="39" name="Custom 4"/>
    <tableColumn id="40" name="Custom 5"/>
    <tableColumn id="41" name="Custom 6"/>
    <tableColumn id="42" name="Custom 7"/>
    <tableColumn id="43" name="Custom 8"/>
    <tableColumn id="44" name="Custom 9"/>
    <tableColumn id="45" name="Custom 10"/>
    <tableColumn id="46" name="Custom 11"/>
    <tableColumn id="47" name="Custom 12"/>
    <tableColumn id="48" name="Custom 13"/>
    <tableColumn id="49" name="Custom 14"/>
    <tableColumn id="50" name="Custom 15"/>
    <tableColumn id="51" name="Custom 16"/>
    <tableColumn id="52" name="Custom 17"/>
    <tableColumn id="53" name="Custom 18"/>
    <tableColumn id="54" name="Custom 19"/>
    <tableColumn id="55" name="Custom 20"/>
    <tableColumn id="56" name="LC"/>
    <tableColumn id="57" name="ProjectFilter">
      <calculatedColumnFormula>DashboardTable[[#This Row],[ProjectID]]=#REF!</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EED" sourceName="EED">
  <pivotTables>
    <pivotTable tabId="89" name="PT1"/>
    <pivotTable tabId="89" name="PT2"/>
    <pivotTable tabId="89" name="PT3"/>
    <pivotTable tabId="89" name="PT4"/>
    <pivotTable tabId="89" name="PT5"/>
    <pivotTable tabId="89" name="PT6"/>
    <pivotTable tabId="89" name="PT7"/>
    <pivotTable tabId="89" name="PT8"/>
  </pivotTables>
  <state minimalRefreshVersion="6" lastRefreshVersion="6" pivotCacheId="145259762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EED 2" cache="NativeTimeline_EED" caption="Task Due Date" level="2" selectionLevel="2" scrollPosition="2022-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ganttexcel.com/documentation/?utm_source=XLCpcDoc&amp;utm_medium=3123685277407492856894864013771059744140" TargetMode="External"/><Relationship Id="rId2" Type="http://schemas.openxmlformats.org/officeDocument/2006/relationships/hyperlink" Target="https://www.ganttexcel.com/how-to-create-a-gantt-chart-in-excel/?utm_source=XLCpcQSG&amp;utm_medium=3123685277407492856894864013771059744140" TargetMode="External"/><Relationship Id="rId1" Type="http://schemas.openxmlformats.org/officeDocument/2006/relationships/hyperlink" Target="https://www.ganttexcel.com/documentation/enable-macros/?utm_source=XLCpcEnableMacros&amp;utm_medium=3123685277407492856894864013771059744140" TargetMode="External"/><Relationship Id="rId5" Type="http://schemas.openxmlformats.org/officeDocument/2006/relationships/drawing" Target="../drawings/drawing6.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GDD"/>
  <dimension ref="A1:BE134"/>
  <sheetViews>
    <sheetView workbookViewId="0">
      <selection activeCell="E66" sqref="E66"/>
    </sheetView>
  </sheetViews>
  <sheetFormatPr baseColWidth="10" defaultColWidth="9.140625" defaultRowHeight="15" x14ac:dyDescent="0.25"/>
  <cols>
    <col min="1" max="4" width="12.7109375" customWidth="1"/>
    <col min="5" max="5" width="15" customWidth="1"/>
    <col min="6" max="6" width="14.7109375" customWidth="1"/>
    <col min="7" max="7" width="16.42578125" customWidth="1"/>
    <col min="8" max="8" width="15.5703125" customWidth="1"/>
    <col min="9" max="16" width="12.7109375" customWidth="1"/>
    <col min="17" max="17" width="15.28515625" customWidth="1"/>
    <col min="18" max="23" width="12.7109375" customWidth="1"/>
    <col min="24" max="24" width="19" customWidth="1"/>
    <col min="25" max="26" width="23" customWidth="1"/>
    <col min="27" max="27" width="12.7109375" customWidth="1"/>
    <col min="28" max="28" width="23" customWidth="1"/>
    <col min="29" max="49" width="12.7109375" customWidth="1"/>
    <col min="50" max="55" width="12.28515625" customWidth="1"/>
    <col min="56" max="56" width="13.140625" customWidth="1"/>
    <col min="57" max="57" width="13.28515625" customWidth="1"/>
    <col min="58" max="58" width="13.42578125" customWidth="1"/>
    <col min="59" max="59" width="13.140625" customWidth="1"/>
    <col min="60" max="60" width="13.28515625" customWidth="1"/>
    <col min="61" max="62" width="13.42578125" customWidth="1"/>
  </cols>
  <sheetData>
    <row r="1" spans="1:57" x14ac:dyDescent="0.25">
      <c r="A1" t="s">
        <v>161</v>
      </c>
      <c r="B1" t="s">
        <v>162</v>
      </c>
      <c r="C1" t="s">
        <v>225</v>
      </c>
      <c r="D1" t="s">
        <v>217</v>
      </c>
      <c r="E1" t="s">
        <v>218</v>
      </c>
      <c r="F1" t="s">
        <v>219</v>
      </c>
      <c r="G1" t="s">
        <v>220</v>
      </c>
      <c r="H1" t="s">
        <v>221</v>
      </c>
      <c r="I1" t="s">
        <v>155</v>
      </c>
      <c r="J1" t="s">
        <v>156</v>
      </c>
      <c r="K1" t="s">
        <v>222</v>
      </c>
      <c r="L1" t="s">
        <v>27</v>
      </c>
      <c r="M1" t="s">
        <v>26</v>
      </c>
      <c r="N1" t="s">
        <v>133</v>
      </c>
      <c r="O1" t="s">
        <v>134</v>
      </c>
      <c r="P1" t="s">
        <v>216</v>
      </c>
      <c r="Q1" t="s">
        <v>223</v>
      </c>
      <c r="R1" t="s">
        <v>25</v>
      </c>
      <c r="S1" t="s">
        <v>24</v>
      </c>
      <c r="T1" t="s">
        <v>23</v>
      </c>
      <c r="U1" t="s">
        <v>22</v>
      </c>
      <c r="V1" t="s">
        <v>20</v>
      </c>
      <c r="W1" t="s">
        <v>18</v>
      </c>
      <c r="X1" t="s">
        <v>230</v>
      </c>
      <c r="Y1" t="s">
        <v>231</v>
      </c>
      <c r="Z1" t="s">
        <v>214</v>
      </c>
      <c r="AA1" t="s">
        <v>224</v>
      </c>
      <c r="AB1" t="s">
        <v>17</v>
      </c>
      <c r="AC1" t="s">
        <v>21</v>
      </c>
      <c r="AD1" t="s">
        <v>19</v>
      </c>
      <c r="AE1" t="s">
        <v>16</v>
      </c>
      <c r="AF1" t="s">
        <v>15</v>
      </c>
      <c r="AG1" t="s">
        <v>14</v>
      </c>
      <c r="AH1" t="s">
        <v>13</v>
      </c>
      <c r="AI1" t="s">
        <v>12</v>
      </c>
      <c r="AJ1" t="s">
        <v>163</v>
      </c>
      <c r="AK1" t="s">
        <v>164</v>
      </c>
      <c r="AL1" t="s">
        <v>165</v>
      </c>
      <c r="AM1" t="s">
        <v>166</v>
      </c>
      <c r="AN1" t="s">
        <v>167</v>
      </c>
      <c r="AO1" t="s">
        <v>168</v>
      </c>
      <c r="AP1" t="s">
        <v>169</v>
      </c>
      <c r="AQ1" t="s">
        <v>170</v>
      </c>
      <c r="AR1" t="s">
        <v>171</v>
      </c>
      <c r="AS1" t="s">
        <v>172</v>
      </c>
      <c r="AT1" t="s">
        <v>173</v>
      </c>
      <c r="AU1" t="s">
        <v>174</v>
      </c>
      <c r="AV1" t="s">
        <v>175</v>
      </c>
      <c r="AW1" t="s">
        <v>176</v>
      </c>
      <c r="AX1" t="s">
        <v>177</v>
      </c>
      <c r="AY1" t="s">
        <v>178</v>
      </c>
      <c r="AZ1" t="s">
        <v>179</v>
      </c>
      <c r="BA1" t="s">
        <v>180</v>
      </c>
      <c r="BB1" t="s">
        <v>181</v>
      </c>
      <c r="BC1" t="s">
        <v>182</v>
      </c>
      <c r="BD1" t="s">
        <v>157</v>
      </c>
      <c r="BE1" t="s">
        <v>206</v>
      </c>
    </row>
    <row r="2" spans="1:57" x14ac:dyDescent="0.25">
      <c r="A2">
        <v>1</v>
      </c>
      <c r="B2" t="s">
        <v>236</v>
      </c>
      <c r="C2" t="s">
        <v>158</v>
      </c>
      <c r="D2">
        <v>1</v>
      </c>
      <c r="I2">
        <v>0</v>
      </c>
      <c r="K2" t="s">
        <v>160</v>
      </c>
      <c r="L2">
        <v>1</v>
      </c>
      <c r="M2" t="s">
        <v>251</v>
      </c>
      <c r="N2" t="s">
        <v>159</v>
      </c>
      <c r="O2" t="s">
        <v>56</v>
      </c>
      <c r="U2" s="22">
        <v>44669</v>
      </c>
      <c r="V2" s="22">
        <v>44669</v>
      </c>
      <c r="W2">
        <v>0</v>
      </c>
      <c r="AA2">
        <v>100</v>
      </c>
      <c r="AB2">
        <v>1</v>
      </c>
      <c r="BE2" t="e">
        <f>DashboardTable[[#This Row],[ProjectID]]=#REF!</f>
        <v>#REF!</v>
      </c>
    </row>
    <row r="3" spans="1:57" x14ac:dyDescent="0.25">
      <c r="A3">
        <v>1</v>
      </c>
      <c r="B3" t="s">
        <v>235</v>
      </c>
      <c r="C3" t="s">
        <v>235</v>
      </c>
      <c r="D3">
        <v>51</v>
      </c>
      <c r="I3">
        <v>1</v>
      </c>
      <c r="K3" t="s">
        <v>160</v>
      </c>
      <c r="L3">
        <v>1.1000000000000001</v>
      </c>
      <c r="M3" t="s">
        <v>252</v>
      </c>
      <c r="N3" t="s">
        <v>159</v>
      </c>
      <c r="O3" t="s">
        <v>56</v>
      </c>
      <c r="U3" s="22">
        <v>44682</v>
      </c>
      <c r="V3" s="22">
        <v>44669</v>
      </c>
      <c r="W3">
        <v>0</v>
      </c>
      <c r="AA3">
        <v>100</v>
      </c>
      <c r="AB3">
        <v>1</v>
      </c>
      <c r="AI3" t="s">
        <v>253</v>
      </c>
      <c r="BE3" t="e">
        <f>DashboardTable[[#This Row],[ProjectID]]=#REF!</f>
        <v>#REF!</v>
      </c>
    </row>
    <row r="4" spans="1:57" x14ac:dyDescent="0.25">
      <c r="A4">
        <v>1</v>
      </c>
      <c r="B4" t="s">
        <v>236</v>
      </c>
      <c r="C4" t="s">
        <v>158</v>
      </c>
      <c r="D4">
        <v>2</v>
      </c>
      <c r="I4">
        <v>0</v>
      </c>
      <c r="K4" t="s">
        <v>160</v>
      </c>
      <c r="L4">
        <v>2</v>
      </c>
      <c r="M4" t="s">
        <v>254</v>
      </c>
      <c r="N4" t="s">
        <v>159</v>
      </c>
      <c r="O4" t="s">
        <v>59</v>
      </c>
      <c r="U4" s="22">
        <v>44627</v>
      </c>
      <c r="V4" s="22">
        <v>44662</v>
      </c>
      <c r="W4">
        <v>1</v>
      </c>
      <c r="AA4">
        <v>0</v>
      </c>
      <c r="AB4">
        <v>0.33333333333333331</v>
      </c>
      <c r="AC4" s="22">
        <v>44663</v>
      </c>
      <c r="AD4" s="22">
        <v>44663</v>
      </c>
      <c r="AG4">
        <v>25000</v>
      </c>
      <c r="AH4">
        <v>5000</v>
      </c>
      <c r="BE4" t="e">
        <f>DashboardTable[[#This Row],[ProjectID]]=#REF!</f>
        <v>#REF!</v>
      </c>
    </row>
    <row r="5" spans="1:57" x14ac:dyDescent="0.25">
      <c r="A5">
        <v>1</v>
      </c>
      <c r="B5" t="s">
        <v>238</v>
      </c>
      <c r="C5" t="s">
        <v>158</v>
      </c>
      <c r="D5">
        <v>52</v>
      </c>
      <c r="I5">
        <v>1</v>
      </c>
      <c r="K5" t="s">
        <v>160</v>
      </c>
      <c r="L5">
        <v>2.1</v>
      </c>
      <c r="M5" t="s">
        <v>255</v>
      </c>
      <c r="N5" t="s">
        <v>159</v>
      </c>
      <c r="O5" t="s">
        <v>56</v>
      </c>
      <c r="U5" s="22">
        <v>44627</v>
      </c>
      <c r="V5" s="22">
        <v>44662</v>
      </c>
      <c r="W5">
        <v>0</v>
      </c>
      <c r="AA5">
        <v>100</v>
      </c>
      <c r="AB5">
        <v>1</v>
      </c>
      <c r="AC5" s="22">
        <v>44663</v>
      </c>
      <c r="AD5" s="22">
        <v>44663</v>
      </c>
      <c r="BE5" t="e">
        <f>DashboardTable[[#This Row],[ProjectID]]=#REF!</f>
        <v>#REF!</v>
      </c>
    </row>
    <row r="6" spans="1:57" x14ac:dyDescent="0.25">
      <c r="A6">
        <v>1</v>
      </c>
      <c r="B6" t="s">
        <v>235</v>
      </c>
      <c r="C6" t="s">
        <v>235</v>
      </c>
      <c r="D6">
        <v>34</v>
      </c>
      <c r="I6">
        <v>2</v>
      </c>
      <c r="K6" t="s">
        <v>160</v>
      </c>
      <c r="L6" t="s">
        <v>256</v>
      </c>
      <c r="M6" t="s">
        <v>257</v>
      </c>
      <c r="N6" t="s">
        <v>159</v>
      </c>
      <c r="O6" t="s">
        <v>56</v>
      </c>
      <c r="U6" s="22">
        <v>44662</v>
      </c>
      <c r="V6" s="22">
        <v>44662</v>
      </c>
      <c r="W6">
        <v>0</v>
      </c>
      <c r="AA6">
        <v>100</v>
      </c>
      <c r="AB6">
        <v>1</v>
      </c>
      <c r="AI6" t="s">
        <v>258</v>
      </c>
      <c r="BE6" t="e">
        <f>DashboardTable[[#This Row],[ProjectID]]=#REF!</f>
        <v>#REF!</v>
      </c>
    </row>
    <row r="7" spans="1:57" x14ac:dyDescent="0.25">
      <c r="A7">
        <v>1</v>
      </c>
      <c r="B7" t="s">
        <v>235</v>
      </c>
      <c r="C7" t="s">
        <v>235</v>
      </c>
      <c r="D7">
        <v>35</v>
      </c>
      <c r="I7">
        <v>2</v>
      </c>
      <c r="K7" t="s">
        <v>160</v>
      </c>
      <c r="L7" t="s">
        <v>259</v>
      </c>
      <c r="M7" t="s">
        <v>260</v>
      </c>
      <c r="N7" t="s">
        <v>159</v>
      </c>
      <c r="O7" t="s">
        <v>56</v>
      </c>
      <c r="U7" s="22">
        <v>44662</v>
      </c>
      <c r="V7" s="22">
        <v>44662</v>
      </c>
      <c r="W7">
        <v>0</v>
      </c>
      <c r="AA7">
        <v>100</v>
      </c>
      <c r="AB7">
        <v>1</v>
      </c>
      <c r="AC7" s="22">
        <v>44663</v>
      </c>
      <c r="AD7" s="22">
        <v>44663</v>
      </c>
      <c r="AE7">
        <v>0</v>
      </c>
      <c r="BE7" t="e">
        <f>DashboardTable[[#This Row],[ProjectID]]=#REF!</f>
        <v>#REF!</v>
      </c>
    </row>
    <row r="8" spans="1:57" x14ac:dyDescent="0.25">
      <c r="A8">
        <v>1</v>
      </c>
      <c r="B8" t="s">
        <v>235</v>
      </c>
      <c r="C8" t="s">
        <v>235</v>
      </c>
      <c r="D8">
        <v>36</v>
      </c>
      <c r="I8">
        <v>2</v>
      </c>
      <c r="K8" t="s">
        <v>160</v>
      </c>
      <c r="L8" t="s">
        <v>261</v>
      </c>
      <c r="M8" t="s">
        <v>260</v>
      </c>
      <c r="N8" t="s">
        <v>159</v>
      </c>
      <c r="O8" t="s">
        <v>56</v>
      </c>
      <c r="U8" s="22">
        <v>44627</v>
      </c>
      <c r="V8" s="22">
        <v>44627</v>
      </c>
      <c r="W8">
        <v>0</v>
      </c>
      <c r="AA8">
        <v>100</v>
      </c>
      <c r="AB8">
        <v>1</v>
      </c>
      <c r="AI8" t="s">
        <v>263</v>
      </c>
      <c r="BE8" t="e">
        <f>DashboardTable[[#This Row],[ProjectID]]=#REF!</f>
        <v>#REF!</v>
      </c>
    </row>
    <row r="9" spans="1:57" x14ac:dyDescent="0.25">
      <c r="A9">
        <v>1</v>
      </c>
      <c r="B9" t="s">
        <v>235</v>
      </c>
      <c r="C9" t="s">
        <v>235</v>
      </c>
      <c r="D9">
        <v>37</v>
      </c>
      <c r="F9" t="s">
        <v>239</v>
      </c>
      <c r="I9">
        <v>2</v>
      </c>
      <c r="K9" t="s">
        <v>160</v>
      </c>
      <c r="L9" t="s">
        <v>264</v>
      </c>
      <c r="M9" t="s">
        <v>265</v>
      </c>
      <c r="N9" t="s">
        <v>159</v>
      </c>
      <c r="O9" t="s">
        <v>56</v>
      </c>
      <c r="U9" s="22">
        <v>44631</v>
      </c>
      <c r="V9" s="22">
        <v>44631</v>
      </c>
      <c r="W9">
        <v>0</v>
      </c>
      <c r="AA9">
        <v>100</v>
      </c>
      <c r="AB9">
        <v>1</v>
      </c>
      <c r="AI9" t="s">
        <v>266</v>
      </c>
      <c r="BE9" t="e">
        <f>DashboardTable[[#This Row],[ProjectID]]=#REF!</f>
        <v>#REF!</v>
      </c>
    </row>
    <row r="10" spans="1:57" x14ac:dyDescent="0.25">
      <c r="A10">
        <v>1</v>
      </c>
      <c r="B10" t="s">
        <v>238</v>
      </c>
      <c r="C10" t="s">
        <v>158</v>
      </c>
      <c r="D10">
        <v>53</v>
      </c>
      <c r="I10">
        <v>1</v>
      </c>
      <c r="K10" t="s">
        <v>160</v>
      </c>
      <c r="L10">
        <v>2.2000000000000002</v>
      </c>
      <c r="M10" t="s">
        <v>267</v>
      </c>
      <c r="N10" t="s">
        <v>159</v>
      </c>
      <c r="O10" t="s">
        <v>56</v>
      </c>
      <c r="U10" s="22">
        <v>44634</v>
      </c>
      <c r="V10" s="22">
        <v>44634</v>
      </c>
      <c r="W10">
        <v>0</v>
      </c>
      <c r="AA10">
        <v>100</v>
      </c>
      <c r="AB10">
        <v>1</v>
      </c>
      <c r="AG10">
        <v>5000</v>
      </c>
      <c r="AH10">
        <v>5000</v>
      </c>
      <c r="BE10" t="e">
        <f>DashboardTable[[#This Row],[ProjectID]]=#REF!</f>
        <v>#REF!</v>
      </c>
    </row>
    <row r="11" spans="1:57" x14ac:dyDescent="0.25">
      <c r="A11">
        <v>1</v>
      </c>
      <c r="B11" t="s">
        <v>235</v>
      </c>
      <c r="C11" t="s">
        <v>235</v>
      </c>
      <c r="D11">
        <v>45</v>
      </c>
      <c r="E11" t="s">
        <v>268</v>
      </c>
      <c r="G11">
        <v>44634</v>
      </c>
      <c r="I11">
        <v>2</v>
      </c>
      <c r="K11" t="s">
        <v>160</v>
      </c>
      <c r="L11" t="s">
        <v>269</v>
      </c>
      <c r="M11" t="s">
        <v>270</v>
      </c>
      <c r="N11" t="s">
        <v>159</v>
      </c>
      <c r="O11" t="s">
        <v>56</v>
      </c>
      <c r="U11" s="22">
        <v>44634</v>
      </c>
      <c r="V11" s="22">
        <v>44634</v>
      </c>
      <c r="W11">
        <v>0</v>
      </c>
      <c r="AA11">
        <v>100</v>
      </c>
      <c r="AB11">
        <v>1</v>
      </c>
      <c r="AG11">
        <v>5000</v>
      </c>
      <c r="AH11">
        <v>5000</v>
      </c>
      <c r="AI11" t="s">
        <v>271</v>
      </c>
      <c r="BE11" t="e">
        <f>DashboardTable[[#This Row],[ProjectID]]=#REF!</f>
        <v>#REF!</v>
      </c>
    </row>
    <row r="12" spans="1:57" x14ac:dyDescent="0.25">
      <c r="A12">
        <v>1</v>
      </c>
      <c r="B12" t="s">
        <v>235</v>
      </c>
      <c r="C12" t="s">
        <v>235</v>
      </c>
      <c r="D12">
        <v>46</v>
      </c>
      <c r="E12" t="s">
        <v>272</v>
      </c>
      <c r="G12">
        <v>44660</v>
      </c>
      <c r="I12">
        <v>1</v>
      </c>
      <c r="K12" t="s">
        <v>160</v>
      </c>
      <c r="L12">
        <v>2.2999999999999998</v>
      </c>
      <c r="M12" t="s">
        <v>273</v>
      </c>
      <c r="N12" t="s">
        <v>159</v>
      </c>
      <c r="O12" t="s">
        <v>56</v>
      </c>
      <c r="U12" s="22">
        <v>44660</v>
      </c>
      <c r="V12" s="22">
        <v>44660</v>
      </c>
      <c r="W12">
        <v>0</v>
      </c>
      <c r="AA12">
        <v>100</v>
      </c>
      <c r="AB12">
        <v>1</v>
      </c>
      <c r="AI12" t="s">
        <v>274</v>
      </c>
      <c r="BE12" t="e">
        <f>DashboardTable[[#This Row],[ProjectID]]=#REF!</f>
        <v>#REF!</v>
      </c>
    </row>
    <row r="13" spans="1:57" x14ac:dyDescent="0.25">
      <c r="A13">
        <v>1</v>
      </c>
      <c r="B13" t="s">
        <v>235</v>
      </c>
      <c r="C13" t="s">
        <v>235</v>
      </c>
      <c r="D13">
        <v>44</v>
      </c>
      <c r="I13">
        <v>1</v>
      </c>
      <c r="K13" t="s">
        <v>160</v>
      </c>
      <c r="L13">
        <v>2.4</v>
      </c>
      <c r="M13" t="s">
        <v>275</v>
      </c>
      <c r="N13" t="s">
        <v>159</v>
      </c>
      <c r="O13" t="s">
        <v>59</v>
      </c>
      <c r="U13" s="22">
        <v>44636</v>
      </c>
      <c r="V13" s="22">
        <v>44636</v>
      </c>
      <c r="W13">
        <v>0</v>
      </c>
      <c r="AA13">
        <v>0</v>
      </c>
      <c r="AB13">
        <v>0</v>
      </c>
      <c r="AI13" t="s">
        <v>276</v>
      </c>
      <c r="BE13" t="e">
        <f>DashboardTable[[#This Row],[ProjectID]]=#REF!</f>
        <v>#REF!</v>
      </c>
    </row>
    <row r="14" spans="1:57" x14ac:dyDescent="0.25">
      <c r="A14">
        <v>1</v>
      </c>
      <c r="B14" t="s">
        <v>235</v>
      </c>
      <c r="C14" t="s">
        <v>235</v>
      </c>
      <c r="D14">
        <v>43</v>
      </c>
      <c r="I14">
        <v>1</v>
      </c>
      <c r="K14" t="s">
        <v>160</v>
      </c>
      <c r="L14">
        <v>2.5</v>
      </c>
      <c r="M14" t="s">
        <v>277</v>
      </c>
      <c r="N14" t="s">
        <v>159</v>
      </c>
      <c r="O14" t="s">
        <v>59</v>
      </c>
      <c r="U14" s="22">
        <v>44638</v>
      </c>
      <c r="V14" s="22">
        <v>44638</v>
      </c>
      <c r="W14">
        <v>0</v>
      </c>
      <c r="AA14">
        <v>0</v>
      </c>
      <c r="AB14">
        <v>0</v>
      </c>
      <c r="AI14" t="s">
        <v>278</v>
      </c>
      <c r="BE14" t="e">
        <f>DashboardTable[[#This Row],[ProjectID]]=#REF!</f>
        <v>#REF!</v>
      </c>
    </row>
    <row r="15" spans="1:57" x14ac:dyDescent="0.25">
      <c r="A15">
        <v>1</v>
      </c>
      <c r="B15" t="s">
        <v>235</v>
      </c>
      <c r="C15" t="s">
        <v>235</v>
      </c>
      <c r="D15">
        <v>42</v>
      </c>
      <c r="I15">
        <v>1</v>
      </c>
      <c r="K15" t="s">
        <v>160</v>
      </c>
      <c r="L15">
        <v>2.6</v>
      </c>
      <c r="M15" t="s">
        <v>279</v>
      </c>
      <c r="N15" t="s">
        <v>159</v>
      </c>
      <c r="O15" t="s">
        <v>59</v>
      </c>
      <c r="U15" s="22">
        <v>44637</v>
      </c>
      <c r="V15" s="22">
        <v>44637</v>
      </c>
      <c r="W15">
        <v>0</v>
      </c>
      <c r="AA15">
        <v>0</v>
      </c>
      <c r="AB15">
        <v>0</v>
      </c>
      <c r="AG15">
        <v>20000</v>
      </c>
      <c r="BE15" t="e">
        <f>DashboardTable[[#This Row],[ProjectID]]=#REF!</f>
        <v>#REF!</v>
      </c>
    </row>
    <row r="16" spans="1:57" x14ac:dyDescent="0.25">
      <c r="A16">
        <v>1</v>
      </c>
      <c r="B16" t="s">
        <v>235</v>
      </c>
      <c r="C16" t="s">
        <v>235</v>
      </c>
      <c r="D16">
        <v>38</v>
      </c>
      <c r="I16">
        <v>1</v>
      </c>
      <c r="K16" t="s">
        <v>160</v>
      </c>
      <c r="L16">
        <v>2.7</v>
      </c>
      <c r="M16" t="s">
        <v>280</v>
      </c>
      <c r="N16" t="s">
        <v>159</v>
      </c>
      <c r="O16" t="s">
        <v>59</v>
      </c>
      <c r="U16" s="22">
        <v>44627</v>
      </c>
      <c r="V16" s="22">
        <v>44627</v>
      </c>
      <c r="W16">
        <v>0</v>
      </c>
      <c r="AA16">
        <v>0</v>
      </c>
      <c r="AB16">
        <v>0</v>
      </c>
      <c r="BE16" t="e">
        <f>DashboardTable[[#This Row],[ProjectID]]=#REF!</f>
        <v>#REF!</v>
      </c>
    </row>
    <row r="17" spans="1:57" x14ac:dyDescent="0.25">
      <c r="A17">
        <v>1</v>
      </c>
      <c r="B17" t="s">
        <v>235</v>
      </c>
      <c r="C17" t="s">
        <v>235</v>
      </c>
      <c r="D17">
        <v>40</v>
      </c>
      <c r="I17">
        <v>1</v>
      </c>
      <c r="K17" t="s">
        <v>160</v>
      </c>
      <c r="L17">
        <v>2.8</v>
      </c>
      <c r="M17" t="s">
        <v>281</v>
      </c>
      <c r="N17" t="s">
        <v>159</v>
      </c>
      <c r="O17" t="s">
        <v>59</v>
      </c>
      <c r="U17" s="22">
        <v>44652</v>
      </c>
      <c r="V17" s="22">
        <v>44652</v>
      </c>
      <c r="W17">
        <v>0</v>
      </c>
      <c r="AA17">
        <v>0</v>
      </c>
      <c r="AB17">
        <v>0</v>
      </c>
      <c r="BE17" t="e">
        <f>DashboardTable[[#This Row],[ProjectID]]=#REF!</f>
        <v>#REF!</v>
      </c>
    </row>
    <row r="18" spans="1:57" x14ac:dyDescent="0.25">
      <c r="A18">
        <v>1</v>
      </c>
      <c r="B18" t="s">
        <v>237</v>
      </c>
      <c r="C18" t="s">
        <v>158</v>
      </c>
      <c r="D18">
        <v>41</v>
      </c>
      <c r="I18">
        <v>1</v>
      </c>
      <c r="K18" t="s">
        <v>160</v>
      </c>
      <c r="L18">
        <v>2.9</v>
      </c>
      <c r="M18" t="s">
        <v>282</v>
      </c>
      <c r="N18" t="s">
        <v>159</v>
      </c>
      <c r="O18" t="s">
        <v>59</v>
      </c>
      <c r="U18" s="22">
        <v>44627</v>
      </c>
      <c r="V18" s="22">
        <v>44627</v>
      </c>
      <c r="W18">
        <v>1</v>
      </c>
      <c r="AA18">
        <v>0</v>
      </c>
      <c r="AB18">
        <v>0</v>
      </c>
      <c r="BE18" t="e">
        <f>DashboardTable[[#This Row],[ProjectID]]=#REF!</f>
        <v>#REF!</v>
      </c>
    </row>
    <row r="19" spans="1:57" x14ac:dyDescent="0.25">
      <c r="A19">
        <v>1</v>
      </c>
      <c r="B19" t="s">
        <v>236</v>
      </c>
      <c r="C19" t="s">
        <v>158</v>
      </c>
      <c r="D19">
        <v>5</v>
      </c>
      <c r="I19">
        <v>0</v>
      </c>
      <c r="K19" t="s">
        <v>160</v>
      </c>
      <c r="L19">
        <v>3</v>
      </c>
      <c r="M19" t="s">
        <v>283</v>
      </c>
      <c r="N19" t="s">
        <v>159</v>
      </c>
      <c r="O19" t="s">
        <v>59</v>
      </c>
      <c r="U19" s="22">
        <v>44627</v>
      </c>
      <c r="V19" s="22">
        <v>44652</v>
      </c>
      <c r="W19">
        <v>5</v>
      </c>
      <c r="AA19">
        <v>0</v>
      </c>
      <c r="AB19">
        <v>0</v>
      </c>
      <c r="BE19" t="e">
        <f>DashboardTable[[#This Row],[ProjectID]]=#REF!</f>
        <v>#REF!</v>
      </c>
    </row>
    <row r="20" spans="1:57" x14ac:dyDescent="0.25">
      <c r="A20">
        <v>1</v>
      </c>
      <c r="B20" t="s">
        <v>235</v>
      </c>
      <c r="C20" t="s">
        <v>235</v>
      </c>
      <c r="D20">
        <v>49</v>
      </c>
      <c r="I20">
        <v>1</v>
      </c>
      <c r="K20" t="s">
        <v>160</v>
      </c>
      <c r="L20">
        <v>3.1</v>
      </c>
      <c r="M20" t="s">
        <v>284</v>
      </c>
      <c r="N20" t="s">
        <v>159</v>
      </c>
      <c r="O20" t="s">
        <v>59</v>
      </c>
      <c r="U20" s="22">
        <v>44627</v>
      </c>
      <c r="V20" s="22">
        <v>44627</v>
      </c>
      <c r="W20">
        <v>0</v>
      </c>
      <c r="AA20">
        <v>0</v>
      </c>
      <c r="AB20">
        <v>0</v>
      </c>
      <c r="BE20" t="e">
        <f>DashboardTable[[#This Row],[ProjectID]]=#REF!</f>
        <v>#REF!</v>
      </c>
    </row>
    <row r="21" spans="1:57" x14ac:dyDescent="0.25">
      <c r="A21">
        <v>1</v>
      </c>
      <c r="B21" t="s">
        <v>235</v>
      </c>
      <c r="C21" t="s">
        <v>235</v>
      </c>
      <c r="D21">
        <v>48</v>
      </c>
      <c r="I21">
        <v>1</v>
      </c>
      <c r="K21" t="s">
        <v>160</v>
      </c>
      <c r="L21">
        <v>3.2</v>
      </c>
      <c r="M21" t="s">
        <v>285</v>
      </c>
      <c r="N21" t="s">
        <v>159</v>
      </c>
      <c r="O21" t="s">
        <v>59</v>
      </c>
      <c r="U21" s="22">
        <v>44628</v>
      </c>
      <c r="V21" s="22">
        <v>44628</v>
      </c>
      <c r="W21">
        <v>0</v>
      </c>
      <c r="AA21">
        <v>0</v>
      </c>
      <c r="AB21">
        <v>0</v>
      </c>
      <c r="BE21" t="e">
        <f>DashboardTable[[#This Row],[ProjectID]]=#REF!</f>
        <v>#REF!</v>
      </c>
    </row>
    <row r="22" spans="1:57" x14ac:dyDescent="0.25">
      <c r="A22">
        <v>1</v>
      </c>
      <c r="B22" t="s">
        <v>235</v>
      </c>
      <c r="C22" t="s">
        <v>235</v>
      </c>
      <c r="D22">
        <v>47</v>
      </c>
      <c r="I22">
        <v>1</v>
      </c>
      <c r="K22" t="s">
        <v>160</v>
      </c>
      <c r="L22">
        <v>3.3</v>
      </c>
      <c r="M22" t="s">
        <v>286</v>
      </c>
      <c r="N22" t="s">
        <v>159</v>
      </c>
      <c r="O22" t="s">
        <v>59</v>
      </c>
      <c r="U22" s="22">
        <v>44652</v>
      </c>
      <c r="V22" s="22">
        <v>44652</v>
      </c>
      <c r="W22">
        <v>0</v>
      </c>
      <c r="AA22">
        <v>0</v>
      </c>
      <c r="AB22">
        <v>0</v>
      </c>
      <c r="BE22" t="e">
        <f>DashboardTable[[#This Row],[ProjectID]]=#REF!</f>
        <v>#REF!</v>
      </c>
    </row>
    <row r="23" spans="1:57" x14ac:dyDescent="0.25">
      <c r="A23">
        <v>1</v>
      </c>
      <c r="B23" t="s">
        <v>237</v>
      </c>
      <c r="C23" t="s">
        <v>158</v>
      </c>
      <c r="D23">
        <v>3</v>
      </c>
      <c r="I23">
        <v>1</v>
      </c>
      <c r="K23" t="s">
        <v>160</v>
      </c>
      <c r="L23">
        <v>3.4</v>
      </c>
      <c r="M23" t="s">
        <v>287</v>
      </c>
      <c r="N23" t="s">
        <v>159</v>
      </c>
      <c r="O23" t="s">
        <v>59</v>
      </c>
      <c r="U23" s="22">
        <v>44634</v>
      </c>
      <c r="V23" s="22">
        <v>44638</v>
      </c>
      <c r="W23">
        <v>5</v>
      </c>
      <c r="AA23">
        <v>0</v>
      </c>
      <c r="AB23">
        <v>0</v>
      </c>
      <c r="BE23" t="e">
        <f>DashboardTable[[#This Row],[ProjectID]]=#REF!</f>
        <v>#REF!</v>
      </c>
    </row>
    <row r="24" spans="1:57" x14ac:dyDescent="0.25">
      <c r="A24">
        <v>1</v>
      </c>
      <c r="B24" t="s">
        <v>235</v>
      </c>
      <c r="C24" t="s">
        <v>235</v>
      </c>
      <c r="D24">
        <v>50</v>
      </c>
      <c r="I24">
        <v>1</v>
      </c>
      <c r="K24" t="s">
        <v>160</v>
      </c>
      <c r="L24">
        <v>3.5</v>
      </c>
      <c r="M24" t="s">
        <v>288</v>
      </c>
      <c r="N24" t="s">
        <v>159</v>
      </c>
      <c r="O24" t="s">
        <v>59</v>
      </c>
      <c r="U24" s="22">
        <v>44652</v>
      </c>
      <c r="V24" s="22">
        <v>44652</v>
      </c>
      <c r="W24">
        <v>0</v>
      </c>
      <c r="AA24">
        <v>0</v>
      </c>
      <c r="AB24">
        <v>0</v>
      </c>
      <c r="BE24" t="e">
        <f>DashboardTable[[#This Row],[ProjectID]]=#REF!</f>
        <v>#REF!</v>
      </c>
    </row>
    <row r="25" spans="1:57" x14ac:dyDescent="0.25">
      <c r="A25">
        <v>1</v>
      </c>
      <c r="B25" t="s">
        <v>236</v>
      </c>
      <c r="C25" t="s">
        <v>158</v>
      </c>
      <c r="D25">
        <v>7</v>
      </c>
      <c r="I25">
        <v>0</v>
      </c>
      <c r="K25" t="s">
        <v>160</v>
      </c>
      <c r="L25">
        <v>4</v>
      </c>
      <c r="M25" t="s">
        <v>289</v>
      </c>
      <c r="N25" t="s">
        <v>159</v>
      </c>
      <c r="O25" t="s">
        <v>59</v>
      </c>
      <c r="U25" s="22">
        <v>44652</v>
      </c>
      <c r="V25" s="22">
        <v>44652</v>
      </c>
      <c r="W25">
        <v>8</v>
      </c>
      <c r="AA25">
        <v>0</v>
      </c>
      <c r="AB25">
        <v>0</v>
      </c>
      <c r="BE25" t="e">
        <f>DashboardTable[[#This Row],[ProjectID]]=#REF!</f>
        <v>#REF!</v>
      </c>
    </row>
    <row r="26" spans="1:57" x14ac:dyDescent="0.25">
      <c r="A26">
        <v>1</v>
      </c>
      <c r="B26" t="s">
        <v>237</v>
      </c>
      <c r="C26" t="s">
        <v>158</v>
      </c>
      <c r="D26">
        <v>15</v>
      </c>
      <c r="I26">
        <v>1</v>
      </c>
      <c r="K26" t="s">
        <v>160</v>
      </c>
      <c r="L26">
        <v>4.0999999999999996</v>
      </c>
      <c r="M26" t="s">
        <v>290</v>
      </c>
      <c r="N26" t="s">
        <v>159</v>
      </c>
      <c r="O26" t="s">
        <v>59</v>
      </c>
      <c r="U26" s="22">
        <v>44652</v>
      </c>
      <c r="V26" s="22">
        <v>44652</v>
      </c>
      <c r="W26">
        <v>1</v>
      </c>
      <c r="AA26">
        <v>0</v>
      </c>
      <c r="AB26">
        <v>0</v>
      </c>
      <c r="BE26" t="e">
        <f>DashboardTable[[#This Row],[ProjectID]]=#REF!</f>
        <v>#REF!</v>
      </c>
    </row>
    <row r="27" spans="1:57" x14ac:dyDescent="0.25">
      <c r="A27">
        <v>1</v>
      </c>
      <c r="B27" t="s">
        <v>237</v>
      </c>
      <c r="C27" t="s">
        <v>158</v>
      </c>
      <c r="D27">
        <v>60</v>
      </c>
      <c r="I27">
        <v>1</v>
      </c>
      <c r="K27" t="s">
        <v>160</v>
      </c>
      <c r="L27">
        <v>4.2</v>
      </c>
      <c r="M27" t="s">
        <v>290</v>
      </c>
      <c r="N27" t="s">
        <v>159</v>
      </c>
      <c r="O27" t="s">
        <v>59</v>
      </c>
      <c r="U27" s="22">
        <v>44652</v>
      </c>
      <c r="V27" s="22">
        <v>44652</v>
      </c>
      <c r="W27">
        <v>1</v>
      </c>
      <c r="AA27">
        <v>0</v>
      </c>
      <c r="AB27">
        <v>0</v>
      </c>
      <c r="BE27" t="e">
        <f>DashboardTable[[#This Row],[ProjectID]]=#REF!</f>
        <v>#REF!</v>
      </c>
    </row>
    <row r="28" spans="1:57" x14ac:dyDescent="0.25">
      <c r="A28">
        <v>1</v>
      </c>
      <c r="B28" t="s">
        <v>237</v>
      </c>
      <c r="C28" t="s">
        <v>158</v>
      </c>
      <c r="D28">
        <v>59</v>
      </c>
      <c r="I28">
        <v>1</v>
      </c>
      <c r="K28" t="s">
        <v>160</v>
      </c>
      <c r="L28">
        <v>4.3</v>
      </c>
      <c r="M28" t="s">
        <v>290</v>
      </c>
      <c r="N28" t="s">
        <v>159</v>
      </c>
      <c r="O28" t="s">
        <v>59</v>
      </c>
      <c r="U28" s="22">
        <v>44652</v>
      </c>
      <c r="V28" s="22">
        <v>44652</v>
      </c>
      <c r="W28">
        <v>1</v>
      </c>
      <c r="AA28">
        <v>0</v>
      </c>
      <c r="AB28">
        <v>0</v>
      </c>
      <c r="BE28" t="e">
        <f>DashboardTable[[#This Row],[ProjectID]]=#REF!</f>
        <v>#REF!</v>
      </c>
    </row>
    <row r="29" spans="1:57" x14ac:dyDescent="0.25">
      <c r="A29">
        <v>1</v>
      </c>
      <c r="B29" t="s">
        <v>237</v>
      </c>
      <c r="C29" t="s">
        <v>158</v>
      </c>
      <c r="D29">
        <v>58</v>
      </c>
      <c r="I29">
        <v>1</v>
      </c>
      <c r="K29" t="s">
        <v>160</v>
      </c>
      <c r="L29">
        <v>4.4000000000000004</v>
      </c>
      <c r="M29" t="s">
        <v>290</v>
      </c>
      <c r="N29" t="s">
        <v>159</v>
      </c>
      <c r="O29" t="s">
        <v>59</v>
      </c>
      <c r="U29" s="22">
        <v>44652</v>
      </c>
      <c r="V29" s="22">
        <v>44652</v>
      </c>
      <c r="W29">
        <v>1</v>
      </c>
      <c r="AA29">
        <v>0</v>
      </c>
      <c r="AB29">
        <v>0</v>
      </c>
      <c r="BE29" t="e">
        <f>DashboardTable[[#This Row],[ProjectID]]=#REF!</f>
        <v>#REF!</v>
      </c>
    </row>
    <row r="30" spans="1:57" x14ac:dyDescent="0.25">
      <c r="A30">
        <v>1</v>
      </c>
      <c r="B30" t="s">
        <v>237</v>
      </c>
      <c r="C30" t="s">
        <v>158</v>
      </c>
      <c r="D30">
        <v>57</v>
      </c>
      <c r="I30">
        <v>1</v>
      </c>
      <c r="K30" t="s">
        <v>160</v>
      </c>
      <c r="L30">
        <v>4.5</v>
      </c>
      <c r="M30" t="s">
        <v>290</v>
      </c>
      <c r="N30" t="s">
        <v>159</v>
      </c>
      <c r="O30" t="s">
        <v>59</v>
      </c>
      <c r="U30" s="22">
        <v>44652</v>
      </c>
      <c r="V30" s="22">
        <v>44652</v>
      </c>
      <c r="W30">
        <v>1</v>
      </c>
      <c r="AA30">
        <v>0</v>
      </c>
      <c r="AB30">
        <v>0</v>
      </c>
      <c r="BE30" t="e">
        <f>DashboardTable[[#This Row],[ProjectID]]=#REF!</f>
        <v>#REF!</v>
      </c>
    </row>
    <row r="31" spans="1:57" x14ac:dyDescent="0.25">
      <c r="A31">
        <v>1</v>
      </c>
      <c r="B31" t="s">
        <v>237</v>
      </c>
      <c r="C31" t="s">
        <v>158</v>
      </c>
      <c r="D31">
        <v>56</v>
      </c>
      <c r="I31">
        <v>1</v>
      </c>
      <c r="K31" t="s">
        <v>160</v>
      </c>
      <c r="L31">
        <v>4.5999999999999996</v>
      </c>
      <c r="M31" t="s">
        <v>290</v>
      </c>
      <c r="N31" t="s">
        <v>159</v>
      </c>
      <c r="O31" t="s">
        <v>59</v>
      </c>
      <c r="U31" s="22">
        <v>44652</v>
      </c>
      <c r="V31" s="22">
        <v>44652</v>
      </c>
      <c r="W31">
        <v>1</v>
      </c>
      <c r="AA31">
        <v>0</v>
      </c>
      <c r="AB31">
        <v>0</v>
      </c>
      <c r="BE31" t="e">
        <f>DashboardTable[[#This Row],[ProjectID]]=#REF!</f>
        <v>#REF!</v>
      </c>
    </row>
    <row r="32" spans="1:57" x14ac:dyDescent="0.25">
      <c r="A32">
        <v>1</v>
      </c>
      <c r="B32" t="s">
        <v>237</v>
      </c>
      <c r="C32" t="s">
        <v>158</v>
      </c>
      <c r="D32">
        <v>55</v>
      </c>
      <c r="I32">
        <v>1</v>
      </c>
      <c r="K32" t="s">
        <v>160</v>
      </c>
      <c r="L32">
        <v>4.7</v>
      </c>
      <c r="M32" t="s">
        <v>290</v>
      </c>
      <c r="N32" t="s">
        <v>159</v>
      </c>
      <c r="O32" t="s">
        <v>59</v>
      </c>
      <c r="U32" s="22">
        <v>44652</v>
      </c>
      <c r="V32" s="22">
        <v>44652</v>
      </c>
      <c r="W32">
        <v>1</v>
      </c>
      <c r="AA32">
        <v>0</v>
      </c>
      <c r="AB32">
        <v>0</v>
      </c>
      <c r="BE32" t="e">
        <f>DashboardTable[[#This Row],[ProjectID]]=#REF!</f>
        <v>#REF!</v>
      </c>
    </row>
    <row r="33" spans="1:57" x14ac:dyDescent="0.25">
      <c r="A33">
        <v>1</v>
      </c>
      <c r="B33" t="s">
        <v>237</v>
      </c>
      <c r="C33" t="s">
        <v>158</v>
      </c>
      <c r="D33">
        <v>54</v>
      </c>
      <c r="I33">
        <v>1</v>
      </c>
      <c r="K33" t="s">
        <v>160</v>
      </c>
      <c r="L33">
        <v>4.8</v>
      </c>
      <c r="M33" t="s">
        <v>290</v>
      </c>
      <c r="N33" t="s">
        <v>159</v>
      </c>
      <c r="O33" t="s">
        <v>59</v>
      </c>
      <c r="U33" s="22">
        <v>44652</v>
      </c>
      <c r="V33" s="22">
        <v>44652</v>
      </c>
      <c r="W33">
        <v>1</v>
      </c>
      <c r="AA33">
        <v>0</v>
      </c>
      <c r="AB33">
        <v>0</v>
      </c>
      <c r="BE33" t="e">
        <f>DashboardTable[[#This Row],[ProjectID]]=#REF!</f>
        <v>#REF!</v>
      </c>
    </row>
    <row r="34" spans="1:57" x14ac:dyDescent="0.25">
      <c r="A34">
        <v>2</v>
      </c>
      <c r="B34" t="s">
        <v>158</v>
      </c>
      <c r="C34" t="s">
        <v>158</v>
      </c>
      <c r="D34">
        <v>1</v>
      </c>
      <c r="I34">
        <v>0</v>
      </c>
      <c r="K34" t="s">
        <v>160</v>
      </c>
      <c r="L34">
        <v>1</v>
      </c>
      <c r="M34" t="s">
        <v>292</v>
      </c>
      <c r="N34" t="s">
        <v>159</v>
      </c>
      <c r="O34" t="s">
        <v>59</v>
      </c>
      <c r="U34" s="22">
        <v>44664</v>
      </c>
      <c r="V34" s="22">
        <v>44677</v>
      </c>
      <c r="W34">
        <v>10</v>
      </c>
      <c r="AA34">
        <v>0</v>
      </c>
      <c r="AB34">
        <v>0</v>
      </c>
      <c r="BE34" t="e">
        <f>DashboardTable[[#This Row],[ProjectID]]=#REF!</f>
        <v>#REF!</v>
      </c>
    </row>
    <row r="35" spans="1:57" x14ac:dyDescent="0.25">
      <c r="A35">
        <v>3</v>
      </c>
      <c r="B35" t="s">
        <v>236</v>
      </c>
      <c r="C35" t="s">
        <v>158</v>
      </c>
      <c r="D35">
        <v>1</v>
      </c>
      <c r="I35">
        <v>0</v>
      </c>
      <c r="K35" t="s">
        <v>160</v>
      </c>
      <c r="L35">
        <v>1</v>
      </c>
      <c r="M35" t="s">
        <v>297</v>
      </c>
      <c r="N35" t="s">
        <v>159</v>
      </c>
      <c r="O35" t="s">
        <v>417</v>
      </c>
      <c r="U35" s="22">
        <v>44649</v>
      </c>
      <c r="V35" s="22">
        <v>44721</v>
      </c>
      <c r="W35">
        <v>65</v>
      </c>
      <c r="AA35">
        <v>0</v>
      </c>
      <c r="AB35">
        <v>0.57291666666666663</v>
      </c>
      <c r="BE35" t="e">
        <f>DashboardTable[[#This Row],[ProjectID]]=#REF!</f>
        <v>#REF!</v>
      </c>
    </row>
    <row r="36" spans="1:57" x14ac:dyDescent="0.25">
      <c r="A36">
        <v>3</v>
      </c>
      <c r="B36" t="s">
        <v>237</v>
      </c>
      <c r="C36" t="s">
        <v>158</v>
      </c>
      <c r="D36">
        <v>2</v>
      </c>
      <c r="I36">
        <v>1</v>
      </c>
      <c r="K36" t="s">
        <v>160</v>
      </c>
      <c r="L36">
        <v>1.1000000000000001</v>
      </c>
      <c r="M36" t="s">
        <v>298</v>
      </c>
      <c r="N36" t="s">
        <v>159</v>
      </c>
      <c r="O36" t="s">
        <v>56</v>
      </c>
      <c r="P36" t="s">
        <v>373</v>
      </c>
      <c r="U36" s="22">
        <v>44666</v>
      </c>
      <c r="V36" s="22">
        <v>44666</v>
      </c>
      <c r="W36">
        <v>1</v>
      </c>
      <c r="AA36">
        <v>100</v>
      </c>
      <c r="AB36">
        <v>1</v>
      </c>
      <c r="BE36" t="e">
        <f>DashboardTable[[#This Row],[ProjectID]]=#REF!</f>
        <v>#REF!</v>
      </c>
    </row>
    <row r="37" spans="1:57" x14ac:dyDescent="0.25">
      <c r="A37">
        <v>3</v>
      </c>
      <c r="B37" t="s">
        <v>235</v>
      </c>
      <c r="C37" t="s">
        <v>235</v>
      </c>
      <c r="D37">
        <v>66</v>
      </c>
      <c r="I37">
        <v>1</v>
      </c>
      <c r="K37" t="s">
        <v>160</v>
      </c>
      <c r="L37">
        <v>1.2</v>
      </c>
      <c r="M37" t="s">
        <v>389</v>
      </c>
      <c r="N37" t="s">
        <v>159</v>
      </c>
      <c r="O37" t="s">
        <v>59</v>
      </c>
      <c r="U37" s="22">
        <v>44673</v>
      </c>
      <c r="V37" s="22">
        <v>44673</v>
      </c>
      <c r="W37">
        <v>0</v>
      </c>
      <c r="AA37">
        <v>0</v>
      </c>
      <c r="AB37">
        <v>0</v>
      </c>
      <c r="BE37" t="e">
        <f>DashboardTable[[#This Row],[ProjectID]]=#REF!</f>
        <v>#REF!</v>
      </c>
    </row>
    <row r="38" spans="1:57" x14ac:dyDescent="0.25">
      <c r="A38">
        <v>3</v>
      </c>
      <c r="B38" t="s">
        <v>237</v>
      </c>
      <c r="C38" t="s">
        <v>158</v>
      </c>
      <c r="D38">
        <v>41</v>
      </c>
      <c r="F38" t="s">
        <v>372</v>
      </c>
      <c r="I38">
        <v>1</v>
      </c>
      <c r="K38" t="s">
        <v>160</v>
      </c>
      <c r="L38">
        <v>1.3</v>
      </c>
      <c r="M38" t="s">
        <v>299</v>
      </c>
      <c r="N38" t="s">
        <v>159</v>
      </c>
      <c r="O38" t="s">
        <v>56</v>
      </c>
      <c r="U38" s="22">
        <v>44656</v>
      </c>
      <c r="V38" s="22">
        <v>44656</v>
      </c>
      <c r="W38">
        <v>1</v>
      </c>
      <c r="AA38">
        <v>100</v>
      </c>
      <c r="AB38">
        <v>1</v>
      </c>
      <c r="BE38" t="e">
        <f>DashboardTable[[#This Row],[ProjectID]]=#REF!</f>
        <v>#REF!</v>
      </c>
    </row>
    <row r="39" spans="1:57" x14ac:dyDescent="0.25">
      <c r="A39">
        <v>3</v>
      </c>
      <c r="B39" t="s">
        <v>237</v>
      </c>
      <c r="C39" t="s">
        <v>158</v>
      </c>
      <c r="D39">
        <v>3</v>
      </c>
      <c r="I39">
        <v>1</v>
      </c>
      <c r="K39" t="s">
        <v>160</v>
      </c>
      <c r="L39">
        <v>1.4</v>
      </c>
      <c r="M39" t="s">
        <v>300</v>
      </c>
      <c r="N39" t="s">
        <v>159</v>
      </c>
      <c r="O39" t="s">
        <v>56</v>
      </c>
      <c r="P39" t="s">
        <v>295</v>
      </c>
      <c r="U39" s="22">
        <v>44666</v>
      </c>
      <c r="V39" s="22">
        <v>44666</v>
      </c>
      <c r="W39">
        <v>1</v>
      </c>
      <c r="AA39">
        <v>100</v>
      </c>
      <c r="AB39">
        <v>1</v>
      </c>
      <c r="BE39" t="e">
        <f>DashboardTable[[#This Row],[ProjectID]]=#REF!</f>
        <v>#REF!</v>
      </c>
    </row>
    <row r="40" spans="1:57" x14ac:dyDescent="0.25">
      <c r="A40">
        <v>3</v>
      </c>
      <c r="B40" t="s">
        <v>237</v>
      </c>
      <c r="C40" t="s">
        <v>158</v>
      </c>
      <c r="D40">
        <v>43</v>
      </c>
      <c r="I40">
        <v>1</v>
      </c>
      <c r="K40" t="s">
        <v>160</v>
      </c>
      <c r="L40">
        <v>1.5</v>
      </c>
      <c r="M40" t="s">
        <v>301</v>
      </c>
      <c r="N40" t="s">
        <v>159</v>
      </c>
      <c r="O40" t="s">
        <v>59</v>
      </c>
      <c r="U40" s="22">
        <v>44654</v>
      </c>
      <c r="V40" s="22">
        <v>44666</v>
      </c>
      <c r="W40">
        <v>10</v>
      </c>
      <c r="AA40">
        <v>0</v>
      </c>
      <c r="AB40">
        <v>0.5</v>
      </c>
      <c r="BE40" t="e">
        <f>DashboardTable[[#This Row],[ProjectID]]=#REF!</f>
        <v>#REF!</v>
      </c>
    </row>
    <row r="41" spans="1:57" x14ac:dyDescent="0.25">
      <c r="A41">
        <v>3</v>
      </c>
      <c r="B41" t="s">
        <v>238</v>
      </c>
      <c r="C41" t="s">
        <v>158</v>
      </c>
      <c r="D41">
        <v>23</v>
      </c>
      <c r="I41">
        <v>1</v>
      </c>
      <c r="K41" t="s">
        <v>160</v>
      </c>
      <c r="L41">
        <v>1.6</v>
      </c>
      <c r="M41" t="s">
        <v>302</v>
      </c>
      <c r="N41" t="s">
        <v>159</v>
      </c>
      <c r="O41" t="s">
        <v>59</v>
      </c>
      <c r="U41" s="22">
        <v>44649</v>
      </c>
      <c r="V41" s="22">
        <v>44666</v>
      </c>
      <c r="W41">
        <v>13</v>
      </c>
      <c r="AA41">
        <v>0</v>
      </c>
      <c r="AB41">
        <v>0.16666666666666666</v>
      </c>
      <c r="BE41" t="e">
        <f>DashboardTable[[#This Row],[ProjectID]]=#REF!</f>
        <v>#REF!</v>
      </c>
    </row>
    <row r="42" spans="1:57" x14ac:dyDescent="0.25">
      <c r="A42">
        <v>3</v>
      </c>
      <c r="B42" t="s">
        <v>237</v>
      </c>
      <c r="C42" t="s">
        <v>158</v>
      </c>
      <c r="D42">
        <v>38</v>
      </c>
      <c r="F42" t="s">
        <v>367</v>
      </c>
      <c r="I42">
        <v>2</v>
      </c>
      <c r="K42" t="s">
        <v>160</v>
      </c>
      <c r="L42" t="s">
        <v>309</v>
      </c>
      <c r="M42" t="s">
        <v>303</v>
      </c>
      <c r="N42" t="s">
        <v>159</v>
      </c>
      <c r="O42" t="s">
        <v>56</v>
      </c>
      <c r="P42" t="s">
        <v>295</v>
      </c>
      <c r="U42" s="22">
        <v>44662</v>
      </c>
      <c r="V42" s="22">
        <v>44664</v>
      </c>
      <c r="W42">
        <v>3</v>
      </c>
      <c r="AA42">
        <v>100</v>
      </c>
      <c r="AB42">
        <v>1</v>
      </c>
      <c r="BE42" t="e">
        <f>DashboardTable[[#This Row],[ProjectID]]=#REF!</f>
        <v>#REF!</v>
      </c>
    </row>
    <row r="43" spans="1:57" x14ac:dyDescent="0.25">
      <c r="A43">
        <v>3</v>
      </c>
      <c r="B43" t="s">
        <v>237</v>
      </c>
      <c r="C43" t="s">
        <v>158</v>
      </c>
      <c r="D43">
        <v>59</v>
      </c>
      <c r="E43" t="s">
        <v>375</v>
      </c>
      <c r="F43" t="s">
        <v>368</v>
      </c>
      <c r="H43">
        <v>44664</v>
      </c>
      <c r="I43">
        <v>2</v>
      </c>
      <c r="K43" t="s">
        <v>160</v>
      </c>
      <c r="L43" t="s">
        <v>311</v>
      </c>
      <c r="M43" t="s">
        <v>304</v>
      </c>
      <c r="N43" t="s">
        <v>159</v>
      </c>
      <c r="O43" t="s">
        <v>59</v>
      </c>
      <c r="P43" t="s">
        <v>295</v>
      </c>
      <c r="U43" s="22">
        <v>44662</v>
      </c>
      <c r="V43" s="22">
        <v>44664</v>
      </c>
      <c r="W43">
        <v>3</v>
      </c>
      <c r="AA43">
        <v>0</v>
      </c>
      <c r="AB43">
        <v>0</v>
      </c>
      <c r="BE43" t="e">
        <f>DashboardTable[[#This Row],[ProjectID]]=#REF!</f>
        <v>#REF!</v>
      </c>
    </row>
    <row r="44" spans="1:57" x14ac:dyDescent="0.25">
      <c r="A44">
        <v>3</v>
      </c>
      <c r="B44" t="s">
        <v>237</v>
      </c>
      <c r="C44" t="s">
        <v>158</v>
      </c>
      <c r="D44">
        <v>65</v>
      </c>
      <c r="I44">
        <v>2</v>
      </c>
      <c r="K44" t="s">
        <v>160</v>
      </c>
      <c r="L44" t="s">
        <v>313</v>
      </c>
      <c r="M44" t="s">
        <v>304</v>
      </c>
      <c r="N44" t="s">
        <v>159</v>
      </c>
      <c r="O44" t="s">
        <v>59</v>
      </c>
      <c r="P44" t="s">
        <v>295</v>
      </c>
      <c r="U44" s="22">
        <v>44649</v>
      </c>
      <c r="V44" s="22">
        <v>44651</v>
      </c>
      <c r="W44">
        <v>3</v>
      </c>
      <c r="AA44">
        <v>0</v>
      </c>
      <c r="AB44">
        <v>0</v>
      </c>
      <c r="BE44" t="e">
        <f>DashboardTable[[#This Row],[ProjectID]]=#REF!</f>
        <v>#REF!</v>
      </c>
    </row>
    <row r="45" spans="1:57" x14ac:dyDescent="0.25">
      <c r="A45">
        <v>3</v>
      </c>
      <c r="B45" t="s">
        <v>237</v>
      </c>
      <c r="C45" t="s">
        <v>158</v>
      </c>
      <c r="D45">
        <v>60</v>
      </c>
      <c r="E45" t="s">
        <v>369</v>
      </c>
      <c r="F45" t="s">
        <v>370</v>
      </c>
      <c r="G45">
        <v>44665</v>
      </c>
      <c r="I45">
        <v>2</v>
      </c>
      <c r="K45" t="s">
        <v>160</v>
      </c>
      <c r="L45" t="s">
        <v>376</v>
      </c>
      <c r="M45" t="s">
        <v>305</v>
      </c>
      <c r="N45" t="s">
        <v>159</v>
      </c>
      <c r="O45" t="s">
        <v>59</v>
      </c>
      <c r="U45" s="22">
        <v>44665</v>
      </c>
      <c r="V45" s="22">
        <v>44665</v>
      </c>
      <c r="W45">
        <v>1</v>
      </c>
      <c r="AA45">
        <v>0</v>
      </c>
      <c r="AB45">
        <v>0</v>
      </c>
      <c r="BE45" t="e">
        <f>DashboardTable[[#This Row],[ProjectID]]=#REF!</f>
        <v>#REF!</v>
      </c>
    </row>
    <row r="46" spans="1:57" x14ac:dyDescent="0.25">
      <c r="A46">
        <v>3</v>
      </c>
      <c r="B46" t="s">
        <v>237</v>
      </c>
      <c r="C46" t="s">
        <v>158</v>
      </c>
      <c r="D46">
        <v>61</v>
      </c>
      <c r="E46" t="s">
        <v>371</v>
      </c>
      <c r="G46">
        <v>44666</v>
      </c>
      <c r="I46">
        <v>2</v>
      </c>
      <c r="K46" t="s">
        <v>160</v>
      </c>
      <c r="L46" t="s">
        <v>377</v>
      </c>
      <c r="M46" t="s">
        <v>306</v>
      </c>
      <c r="N46" t="s">
        <v>159</v>
      </c>
      <c r="O46" t="s">
        <v>59</v>
      </c>
      <c r="P46" t="s">
        <v>295</v>
      </c>
      <c r="U46" s="22">
        <v>44666</v>
      </c>
      <c r="V46" s="22">
        <v>44666</v>
      </c>
      <c r="W46">
        <v>1</v>
      </c>
      <c r="AA46">
        <v>0</v>
      </c>
      <c r="AB46">
        <v>0</v>
      </c>
      <c r="BE46" t="e">
        <f>DashboardTable[[#This Row],[ProjectID]]=#REF!</f>
        <v>#REF!</v>
      </c>
    </row>
    <row r="47" spans="1:57" x14ac:dyDescent="0.25">
      <c r="A47">
        <v>3</v>
      </c>
      <c r="B47" t="s">
        <v>237</v>
      </c>
      <c r="C47" t="s">
        <v>158</v>
      </c>
      <c r="D47">
        <v>34</v>
      </c>
      <c r="E47" t="s">
        <v>374</v>
      </c>
      <c r="G47">
        <v>44657</v>
      </c>
      <c r="I47">
        <v>2</v>
      </c>
      <c r="K47" t="s">
        <v>160</v>
      </c>
      <c r="L47" t="s">
        <v>378</v>
      </c>
      <c r="M47" t="s">
        <v>307</v>
      </c>
      <c r="N47" t="s">
        <v>159</v>
      </c>
      <c r="O47" t="s">
        <v>59</v>
      </c>
      <c r="P47" t="s">
        <v>294</v>
      </c>
      <c r="U47" s="22">
        <v>44657</v>
      </c>
      <c r="V47" s="22">
        <v>44658</v>
      </c>
      <c r="W47">
        <v>2</v>
      </c>
      <c r="AA47">
        <v>0</v>
      </c>
      <c r="AB47">
        <v>0</v>
      </c>
      <c r="BE47" t="e">
        <f>DashboardTable[[#This Row],[ProjectID]]=#REF!</f>
        <v>#REF!</v>
      </c>
    </row>
    <row r="48" spans="1:57" x14ac:dyDescent="0.25">
      <c r="A48">
        <v>3</v>
      </c>
      <c r="B48" t="s">
        <v>238</v>
      </c>
      <c r="C48" t="s">
        <v>158</v>
      </c>
      <c r="D48">
        <v>52</v>
      </c>
      <c r="I48">
        <v>1</v>
      </c>
      <c r="K48" t="s">
        <v>160</v>
      </c>
      <c r="L48">
        <v>1.7</v>
      </c>
      <c r="M48" t="s">
        <v>308</v>
      </c>
      <c r="N48" t="s">
        <v>159</v>
      </c>
      <c r="O48" t="s">
        <v>56</v>
      </c>
      <c r="U48" s="22">
        <v>44670</v>
      </c>
      <c r="V48" s="22">
        <v>44672</v>
      </c>
      <c r="W48">
        <v>7</v>
      </c>
      <c r="AA48">
        <v>100</v>
      </c>
      <c r="AB48">
        <v>1</v>
      </c>
      <c r="BE48" t="e">
        <f>DashboardTable[[#This Row],[ProjectID]]=#REF!</f>
        <v>#REF!</v>
      </c>
    </row>
    <row r="49" spans="1:57" x14ac:dyDescent="0.25">
      <c r="A49">
        <v>3</v>
      </c>
      <c r="B49" t="s">
        <v>237</v>
      </c>
      <c r="C49" t="s">
        <v>158</v>
      </c>
      <c r="D49">
        <v>54</v>
      </c>
      <c r="I49">
        <v>2</v>
      </c>
      <c r="K49" t="s">
        <v>160</v>
      </c>
      <c r="L49" t="s">
        <v>316</v>
      </c>
      <c r="M49" t="s">
        <v>310</v>
      </c>
      <c r="N49" t="s">
        <v>159</v>
      </c>
      <c r="O49" t="s">
        <v>56</v>
      </c>
      <c r="P49" t="s">
        <v>295</v>
      </c>
      <c r="U49" s="22">
        <v>44670</v>
      </c>
      <c r="V49" s="22">
        <v>44671</v>
      </c>
      <c r="W49">
        <v>2</v>
      </c>
      <c r="AA49">
        <v>100</v>
      </c>
      <c r="AB49">
        <v>1</v>
      </c>
      <c r="BE49" t="e">
        <f>DashboardTable[[#This Row],[ProjectID]]=#REF!</f>
        <v>#REF!</v>
      </c>
    </row>
    <row r="50" spans="1:57" x14ac:dyDescent="0.25">
      <c r="A50">
        <v>3</v>
      </c>
      <c r="B50" t="s">
        <v>237</v>
      </c>
      <c r="C50" t="s">
        <v>158</v>
      </c>
      <c r="D50">
        <v>53</v>
      </c>
      <c r="I50">
        <v>2</v>
      </c>
      <c r="K50" t="s">
        <v>160</v>
      </c>
      <c r="L50" t="s">
        <v>318</v>
      </c>
      <c r="M50" t="s">
        <v>312</v>
      </c>
      <c r="N50" t="s">
        <v>159</v>
      </c>
      <c r="O50" t="s">
        <v>56</v>
      </c>
      <c r="P50" t="s">
        <v>295</v>
      </c>
      <c r="U50" s="22">
        <v>44670</v>
      </c>
      <c r="V50" s="22">
        <v>44671</v>
      </c>
      <c r="W50">
        <v>2</v>
      </c>
      <c r="AA50">
        <v>100</v>
      </c>
      <c r="AB50">
        <v>1</v>
      </c>
      <c r="BE50" t="e">
        <f>DashboardTable[[#This Row],[ProjectID]]=#REF!</f>
        <v>#REF!</v>
      </c>
    </row>
    <row r="51" spans="1:57" x14ac:dyDescent="0.25">
      <c r="A51">
        <v>3</v>
      </c>
      <c r="B51" t="s">
        <v>237</v>
      </c>
      <c r="C51" t="s">
        <v>158</v>
      </c>
      <c r="D51">
        <v>55</v>
      </c>
      <c r="I51">
        <v>2</v>
      </c>
      <c r="K51" t="s">
        <v>160</v>
      </c>
      <c r="L51" t="s">
        <v>379</v>
      </c>
      <c r="M51" t="s">
        <v>314</v>
      </c>
      <c r="N51" t="s">
        <v>159</v>
      </c>
      <c r="O51" t="s">
        <v>56</v>
      </c>
      <c r="P51" t="s">
        <v>296</v>
      </c>
      <c r="U51" s="22">
        <v>44670</v>
      </c>
      <c r="V51" s="22">
        <v>44672</v>
      </c>
      <c r="W51">
        <v>3</v>
      </c>
      <c r="AA51">
        <v>100</v>
      </c>
      <c r="AB51">
        <v>1</v>
      </c>
      <c r="BE51" t="e">
        <f>DashboardTable[[#This Row],[ProjectID]]=#REF!</f>
        <v>#REF!</v>
      </c>
    </row>
    <row r="52" spans="1:57" x14ac:dyDescent="0.25">
      <c r="A52">
        <v>3</v>
      </c>
      <c r="B52" t="s">
        <v>238</v>
      </c>
      <c r="C52" t="s">
        <v>158</v>
      </c>
      <c r="D52">
        <v>56</v>
      </c>
      <c r="I52">
        <v>1</v>
      </c>
      <c r="K52" t="s">
        <v>160</v>
      </c>
      <c r="L52">
        <v>1.8</v>
      </c>
      <c r="M52" t="s">
        <v>315</v>
      </c>
      <c r="N52" t="s">
        <v>159</v>
      </c>
      <c r="O52" t="s">
        <v>59</v>
      </c>
      <c r="U52" s="22">
        <v>44670</v>
      </c>
      <c r="V52" s="22">
        <v>44677</v>
      </c>
      <c r="W52">
        <v>12</v>
      </c>
      <c r="AA52">
        <v>0</v>
      </c>
      <c r="AB52">
        <v>0.5</v>
      </c>
      <c r="BE52" t="e">
        <f>DashboardTable[[#This Row],[ProjectID]]=#REF!</f>
        <v>#REF!</v>
      </c>
    </row>
    <row r="53" spans="1:57" x14ac:dyDescent="0.25">
      <c r="A53">
        <v>3</v>
      </c>
      <c r="B53" t="s">
        <v>237</v>
      </c>
      <c r="C53" t="s">
        <v>158</v>
      </c>
      <c r="D53">
        <v>57</v>
      </c>
      <c r="I53">
        <v>2</v>
      </c>
      <c r="K53" t="s">
        <v>160</v>
      </c>
      <c r="L53" t="s">
        <v>321</v>
      </c>
      <c r="M53" t="s">
        <v>317</v>
      </c>
      <c r="N53" t="s">
        <v>159</v>
      </c>
      <c r="O53" t="s">
        <v>59</v>
      </c>
      <c r="P53" t="s">
        <v>293</v>
      </c>
      <c r="U53" s="22">
        <v>44670</v>
      </c>
      <c r="V53" s="22">
        <v>44677</v>
      </c>
      <c r="W53">
        <v>6</v>
      </c>
      <c r="AA53">
        <v>0</v>
      </c>
      <c r="AB53">
        <v>0.5</v>
      </c>
      <c r="BE53" t="e">
        <f>DashboardTable[[#This Row],[ProjectID]]=#REF!</f>
        <v>#REF!</v>
      </c>
    </row>
    <row r="54" spans="1:57" x14ac:dyDescent="0.25">
      <c r="A54">
        <v>3</v>
      </c>
      <c r="B54" t="s">
        <v>237</v>
      </c>
      <c r="C54" t="s">
        <v>158</v>
      </c>
      <c r="D54">
        <v>58</v>
      </c>
      <c r="I54">
        <v>2</v>
      </c>
      <c r="K54" t="s">
        <v>160</v>
      </c>
      <c r="L54" t="s">
        <v>324</v>
      </c>
      <c r="M54" t="s">
        <v>319</v>
      </c>
      <c r="N54" t="s">
        <v>159</v>
      </c>
      <c r="O54" t="s">
        <v>59</v>
      </c>
      <c r="U54" s="22">
        <v>44670</v>
      </c>
      <c r="V54" s="22">
        <v>44677</v>
      </c>
      <c r="W54">
        <v>6</v>
      </c>
      <c r="AA54">
        <v>0</v>
      </c>
      <c r="AB54">
        <v>0.5</v>
      </c>
      <c r="BE54" t="e">
        <f>DashboardTable[[#This Row],[ProjectID]]=#REF!</f>
        <v>#REF!</v>
      </c>
    </row>
    <row r="55" spans="1:57" x14ac:dyDescent="0.25">
      <c r="A55">
        <v>3</v>
      </c>
      <c r="B55" t="s">
        <v>238</v>
      </c>
      <c r="C55" t="s">
        <v>158</v>
      </c>
      <c r="D55">
        <v>24</v>
      </c>
      <c r="I55">
        <v>1</v>
      </c>
      <c r="K55" t="s">
        <v>160</v>
      </c>
      <c r="L55">
        <v>1.9</v>
      </c>
      <c r="M55" t="s">
        <v>320</v>
      </c>
      <c r="N55" t="s">
        <v>159</v>
      </c>
      <c r="O55" t="s">
        <v>59</v>
      </c>
      <c r="U55" s="22">
        <v>44671</v>
      </c>
      <c r="V55" s="22">
        <v>44679</v>
      </c>
      <c r="W55">
        <v>6</v>
      </c>
      <c r="AA55">
        <v>0</v>
      </c>
      <c r="AB55">
        <v>0.375</v>
      </c>
      <c r="BE55" t="e">
        <f>DashboardTable[[#This Row],[ProjectID]]=#REF!</f>
        <v>#REF!</v>
      </c>
    </row>
    <row r="56" spans="1:57" x14ac:dyDescent="0.25">
      <c r="A56">
        <v>3</v>
      </c>
      <c r="B56" t="s">
        <v>238</v>
      </c>
      <c r="C56" t="s">
        <v>158</v>
      </c>
      <c r="D56">
        <v>44</v>
      </c>
      <c r="I56">
        <v>2</v>
      </c>
      <c r="K56" t="s">
        <v>160</v>
      </c>
      <c r="L56" t="s">
        <v>331</v>
      </c>
      <c r="M56" t="s">
        <v>322</v>
      </c>
      <c r="N56" t="s">
        <v>159</v>
      </c>
      <c r="O56" t="s">
        <v>56</v>
      </c>
      <c r="U56" s="22">
        <v>44671</v>
      </c>
      <c r="V56" s="22">
        <v>44671</v>
      </c>
      <c r="W56">
        <v>1</v>
      </c>
      <c r="AA56">
        <v>100</v>
      </c>
      <c r="AB56">
        <v>1</v>
      </c>
      <c r="BE56" t="e">
        <f>DashboardTable[[#This Row],[ProjectID]]=#REF!</f>
        <v>#REF!</v>
      </c>
    </row>
    <row r="57" spans="1:57" x14ac:dyDescent="0.25">
      <c r="A57">
        <v>3</v>
      </c>
      <c r="B57" t="s">
        <v>237</v>
      </c>
      <c r="C57" t="s">
        <v>158</v>
      </c>
      <c r="D57">
        <v>45</v>
      </c>
      <c r="I57">
        <v>3</v>
      </c>
      <c r="K57" t="s">
        <v>160</v>
      </c>
      <c r="L57" t="s">
        <v>333</v>
      </c>
      <c r="M57" t="s">
        <v>323</v>
      </c>
      <c r="N57" t="s">
        <v>159</v>
      </c>
      <c r="O57" t="s">
        <v>56</v>
      </c>
      <c r="P57" t="s">
        <v>293</v>
      </c>
      <c r="U57" s="22">
        <v>44671</v>
      </c>
      <c r="V57" s="22">
        <v>44671</v>
      </c>
      <c r="W57">
        <v>1</v>
      </c>
      <c r="AA57">
        <v>100</v>
      </c>
      <c r="AB57">
        <v>1</v>
      </c>
      <c r="BE57" t="e">
        <f>DashboardTable[[#This Row],[ProjectID]]=#REF!</f>
        <v>#REF!</v>
      </c>
    </row>
    <row r="58" spans="1:57" x14ac:dyDescent="0.25">
      <c r="A58">
        <v>3</v>
      </c>
      <c r="B58" t="s">
        <v>237</v>
      </c>
      <c r="C58" t="s">
        <v>158</v>
      </c>
      <c r="D58">
        <v>51</v>
      </c>
      <c r="I58">
        <v>2</v>
      </c>
      <c r="K58" t="s">
        <v>160</v>
      </c>
      <c r="L58" t="s">
        <v>337</v>
      </c>
      <c r="M58" t="s">
        <v>325</v>
      </c>
      <c r="N58" t="s">
        <v>159</v>
      </c>
      <c r="O58" t="s">
        <v>59</v>
      </c>
      <c r="P58" t="s">
        <v>295</v>
      </c>
      <c r="U58" s="22">
        <v>44672</v>
      </c>
      <c r="V58" s="22">
        <v>44673</v>
      </c>
      <c r="W58">
        <v>2</v>
      </c>
      <c r="AA58">
        <v>0</v>
      </c>
      <c r="AB58">
        <v>0.5</v>
      </c>
      <c r="BE58" t="e">
        <f>DashboardTable[[#This Row],[ProjectID]]=#REF!</f>
        <v>#REF!</v>
      </c>
    </row>
    <row r="59" spans="1:57" x14ac:dyDescent="0.25">
      <c r="A59">
        <v>3</v>
      </c>
      <c r="B59" t="s">
        <v>237</v>
      </c>
      <c r="C59" t="s">
        <v>158</v>
      </c>
      <c r="D59">
        <v>50</v>
      </c>
      <c r="F59" t="s">
        <v>326</v>
      </c>
      <c r="I59">
        <v>2</v>
      </c>
      <c r="K59" t="s">
        <v>160</v>
      </c>
      <c r="L59" t="s">
        <v>380</v>
      </c>
      <c r="M59" t="s">
        <v>327</v>
      </c>
      <c r="N59" t="s">
        <v>159</v>
      </c>
      <c r="O59" t="s">
        <v>59</v>
      </c>
      <c r="P59" t="s">
        <v>295</v>
      </c>
      <c r="U59" s="22">
        <v>44677</v>
      </c>
      <c r="V59" s="22">
        <v>44677</v>
      </c>
      <c r="W59">
        <v>1</v>
      </c>
      <c r="AA59">
        <v>0</v>
      </c>
      <c r="AB59">
        <v>0</v>
      </c>
      <c r="BE59" t="e">
        <f>DashboardTable[[#This Row],[ProjectID]]=#REF!</f>
        <v>#REF!</v>
      </c>
    </row>
    <row r="60" spans="1:57" x14ac:dyDescent="0.25">
      <c r="A60">
        <v>3</v>
      </c>
      <c r="B60" t="s">
        <v>237</v>
      </c>
      <c r="C60" t="s">
        <v>158</v>
      </c>
      <c r="D60">
        <v>62</v>
      </c>
      <c r="E60" t="s">
        <v>328</v>
      </c>
      <c r="G60">
        <v>44678</v>
      </c>
      <c r="I60">
        <v>2</v>
      </c>
      <c r="K60" t="s">
        <v>160</v>
      </c>
      <c r="L60" t="s">
        <v>381</v>
      </c>
      <c r="M60" t="s">
        <v>329</v>
      </c>
      <c r="N60" t="s">
        <v>159</v>
      </c>
      <c r="O60" t="s">
        <v>59</v>
      </c>
      <c r="P60" t="s">
        <v>295</v>
      </c>
      <c r="U60" s="22">
        <v>44678</v>
      </c>
      <c r="V60" s="22">
        <v>44679</v>
      </c>
      <c r="W60">
        <v>2</v>
      </c>
      <c r="AA60">
        <v>0</v>
      </c>
      <c r="AB60">
        <v>0</v>
      </c>
      <c r="BE60" t="e">
        <f>DashboardTable[[#This Row],[ProjectID]]=#REF!</f>
        <v>#REF!</v>
      </c>
    </row>
    <row r="61" spans="1:57" x14ac:dyDescent="0.25">
      <c r="A61">
        <v>3</v>
      </c>
      <c r="B61" t="s">
        <v>238</v>
      </c>
      <c r="C61" t="s">
        <v>158</v>
      </c>
      <c r="D61">
        <v>46</v>
      </c>
      <c r="I61">
        <v>1</v>
      </c>
      <c r="K61" t="s">
        <v>160</v>
      </c>
      <c r="L61">
        <v>1.1000000000000001</v>
      </c>
      <c r="M61" t="s">
        <v>330</v>
      </c>
      <c r="N61" t="s">
        <v>159</v>
      </c>
      <c r="O61" t="s">
        <v>58</v>
      </c>
      <c r="U61" s="22">
        <v>44679</v>
      </c>
      <c r="V61" s="22">
        <v>44720</v>
      </c>
      <c r="W61">
        <v>10</v>
      </c>
      <c r="AA61">
        <v>0</v>
      </c>
      <c r="AB61">
        <v>0</v>
      </c>
      <c r="BE61" t="e">
        <f>DashboardTable[[#This Row],[ProjectID]]=#REF!</f>
        <v>#REF!</v>
      </c>
    </row>
    <row r="62" spans="1:57" x14ac:dyDescent="0.25">
      <c r="A62">
        <v>3</v>
      </c>
      <c r="B62" t="s">
        <v>238</v>
      </c>
      <c r="C62" t="s">
        <v>158</v>
      </c>
      <c r="D62">
        <v>47</v>
      </c>
      <c r="I62">
        <v>2</v>
      </c>
      <c r="K62" t="s">
        <v>160</v>
      </c>
      <c r="L62" t="s">
        <v>344</v>
      </c>
      <c r="M62" t="s">
        <v>332</v>
      </c>
      <c r="N62" t="s">
        <v>159</v>
      </c>
      <c r="O62" t="s">
        <v>58</v>
      </c>
      <c r="U62" s="22">
        <v>44679</v>
      </c>
      <c r="V62" s="22">
        <v>44683</v>
      </c>
      <c r="W62">
        <v>7</v>
      </c>
      <c r="AA62">
        <v>0</v>
      </c>
      <c r="AB62">
        <v>0</v>
      </c>
      <c r="BE62" t="e">
        <f>DashboardTable[[#This Row],[ProjectID]]=#REF!</f>
        <v>#REF!</v>
      </c>
    </row>
    <row r="63" spans="1:57" x14ac:dyDescent="0.25">
      <c r="A63">
        <v>3</v>
      </c>
      <c r="B63" t="s">
        <v>237</v>
      </c>
      <c r="C63" t="s">
        <v>158</v>
      </c>
      <c r="D63">
        <v>18</v>
      </c>
      <c r="I63">
        <v>3</v>
      </c>
      <c r="K63" t="s">
        <v>160</v>
      </c>
      <c r="L63" t="s">
        <v>382</v>
      </c>
      <c r="M63" t="s">
        <v>334</v>
      </c>
      <c r="N63" t="s">
        <v>159</v>
      </c>
      <c r="O63" t="s">
        <v>59</v>
      </c>
      <c r="U63" s="22">
        <v>44679</v>
      </c>
      <c r="V63" s="22">
        <v>44680</v>
      </c>
      <c r="W63">
        <v>2</v>
      </c>
      <c r="AA63">
        <v>0</v>
      </c>
      <c r="AB63">
        <v>0</v>
      </c>
      <c r="BE63" t="e">
        <f>DashboardTable[[#This Row],[ProjectID]]=#REF!</f>
        <v>#REF!</v>
      </c>
    </row>
    <row r="64" spans="1:57" x14ac:dyDescent="0.25">
      <c r="A64">
        <v>3</v>
      </c>
      <c r="B64" t="s">
        <v>237</v>
      </c>
      <c r="C64" t="s">
        <v>158</v>
      </c>
      <c r="D64">
        <v>32</v>
      </c>
      <c r="I64">
        <v>3</v>
      </c>
      <c r="K64" t="s">
        <v>160</v>
      </c>
      <c r="L64" t="s">
        <v>383</v>
      </c>
      <c r="M64" t="s">
        <v>335</v>
      </c>
      <c r="N64" t="s">
        <v>159</v>
      </c>
      <c r="O64" t="s">
        <v>58</v>
      </c>
      <c r="U64" s="22">
        <v>44679</v>
      </c>
      <c r="V64" s="22">
        <v>44683</v>
      </c>
      <c r="W64">
        <v>3</v>
      </c>
      <c r="AA64">
        <v>0</v>
      </c>
      <c r="AB64">
        <v>0</v>
      </c>
      <c r="BE64" t="e">
        <f>DashboardTable[[#This Row],[ProjectID]]=#REF!</f>
        <v>#REF!</v>
      </c>
    </row>
    <row r="65" spans="1:57" x14ac:dyDescent="0.25">
      <c r="A65">
        <v>3</v>
      </c>
      <c r="B65" t="s">
        <v>237</v>
      </c>
      <c r="C65" t="s">
        <v>158</v>
      </c>
      <c r="D65">
        <v>17</v>
      </c>
      <c r="I65">
        <v>3</v>
      </c>
      <c r="K65" t="s">
        <v>160</v>
      </c>
      <c r="L65" t="s">
        <v>384</v>
      </c>
      <c r="M65" t="s">
        <v>336</v>
      </c>
      <c r="N65" t="s">
        <v>159</v>
      </c>
      <c r="O65" t="s">
        <v>59</v>
      </c>
      <c r="U65" s="22">
        <v>44679</v>
      </c>
      <c r="V65" s="22">
        <v>44680</v>
      </c>
      <c r="W65">
        <v>2</v>
      </c>
      <c r="AA65">
        <v>0</v>
      </c>
      <c r="AB65">
        <v>0</v>
      </c>
      <c r="BE65" t="e">
        <f>DashboardTable[[#This Row],[ProjectID]]=#REF!</f>
        <v>#REF!</v>
      </c>
    </row>
    <row r="66" spans="1:57" x14ac:dyDescent="0.25">
      <c r="A66">
        <v>3</v>
      </c>
      <c r="B66" t="s">
        <v>238</v>
      </c>
      <c r="C66" t="s">
        <v>158</v>
      </c>
      <c r="D66">
        <v>49</v>
      </c>
      <c r="I66">
        <v>2</v>
      </c>
      <c r="K66" t="s">
        <v>160</v>
      </c>
      <c r="L66" t="s">
        <v>346</v>
      </c>
      <c r="M66" t="s">
        <v>338</v>
      </c>
      <c r="N66" t="s">
        <v>159</v>
      </c>
      <c r="O66" t="s">
        <v>58</v>
      </c>
      <c r="U66" s="22">
        <v>44717</v>
      </c>
      <c r="V66" s="22">
        <v>44720</v>
      </c>
      <c r="W66">
        <v>3</v>
      </c>
      <c r="AA66">
        <v>0</v>
      </c>
      <c r="AB66">
        <v>0</v>
      </c>
      <c r="BE66" t="e">
        <f>DashboardTable[[#This Row],[ProjectID]]=#REF!</f>
        <v>#REF!</v>
      </c>
    </row>
    <row r="67" spans="1:57" x14ac:dyDescent="0.25">
      <c r="A67">
        <v>3</v>
      </c>
      <c r="B67" t="s">
        <v>237</v>
      </c>
      <c r="C67" t="s">
        <v>158</v>
      </c>
      <c r="D67">
        <v>48</v>
      </c>
      <c r="F67" t="s">
        <v>339</v>
      </c>
      <c r="I67">
        <v>3</v>
      </c>
      <c r="K67" t="s">
        <v>160</v>
      </c>
      <c r="L67" t="s">
        <v>385</v>
      </c>
      <c r="M67" t="s">
        <v>340</v>
      </c>
      <c r="N67" t="s">
        <v>159</v>
      </c>
      <c r="O67" t="s">
        <v>58</v>
      </c>
      <c r="U67" s="22">
        <v>44717</v>
      </c>
      <c r="V67" s="22">
        <v>44720</v>
      </c>
      <c r="W67">
        <v>3</v>
      </c>
      <c r="AA67">
        <v>0</v>
      </c>
      <c r="AB67">
        <v>0</v>
      </c>
      <c r="BE67" t="e">
        <f>DashboardTable[[#This Row],[ProjectID]]=#REF!</f>
        <v>#REF!</v>
      </c>
    </row>
    <row r="68" spans="1:57" x14ac:dyDescent="0.25">
      <c r="A68">
        <v>3</v>
      </c>
      <c r="B68" t="s">
        <v>238</v>
      </c>
      <c r="C68" t="s">
        <v>158</v>
      </c>
      <c r="D68">
        <v>4</v>
      </c>
      <c r="I68">
        <v>1</v>
      </c>
      <c r="K68" t="s">
        <v>160</v>
      </c>
      <c r="L68">
        <v>1.1100000000000001</v>
      </c>
      <c r="M68" t="s">
        <v>341</v>
      </c>
      <c r="N68" t="s">
        <v>159</v>
      </c>
      <c r="O68" t="s">
        <v>417</v>
      </c>
      <c r="U68" s="22">
        <v>44670</v>
      </c>
      <c r="V68" s="22">
        <v>44721</v>
      </c>
      <c r="W68">
        <v>3</v>
      </c>
      <c r="AA68">
        <v>0</v>
      </c>
      <c r="AB68">
        <v>0.33333333333333331</v>
      </c>
      <c r="BE68" t="e">
        <f>DashboardTable[[#This Row],[ProjectID]]=#REF!</f>
        <v>#REF!</v>
      </c>
    </row>
    <row r="69" spans="1:57" x14ac:dyDescent="0.25">
      <c r="A69">
        <v>3</v>
      </c>
      <c r="B69" t="s">
        <v>237</v>
      </c>
      <c r="C69" t="s">
        <v>158</v>
      </c>
      <c r="D69">
        <v>25</v>
      </c>
      <c r="E69" t="s">
        <v>342</v>
      </c>
      <c r="F69" t="s">
        <v>343</v>
      </c>
      <c r="G69">
        <v>44721</v>
      </c>
      <c r="I69">
        <v>2</v>
      </c>
      <c r="K69" t="s">
        <v>160</v>
      </c>
      <c r="L69" t="s">
        <v>386</v>
      </c>
      <c r="M69" t="s">
        <v>345</v>
      </c>
      <c r="N69" t="s">
        <v>159</v>
      </c>
      <c r="O69" t="s">
        <v>58</v>
      </c>
      <c r="P69" t="s">
        <v>293</v>
      </c>
      <c r="U69" s="22">
        <v>44721</v>
      </c>
      <c r="V69" s="22">
        <v>44721</v>
      </c>
      <c r="W69">
        <v>1</v>
      </c>
      <c r="AA69">
        <v>0</v>
      </c>
      <c r="AB69">
        <v>0</v>
      </c>
      <c r="BE69" t="e">
        <f>DashboardTable[[#This Row],[ProjectID]]=#REF!</f>
        <v>#REF!</v>
      </c>
    </row>
    <row r="70" spans="1:57" x14ac:dyDescent="0.25">
      <c r="A70">
        <v>3</v>
      </c>
      <c r="B70" t="s">
        <v>237</v>
      </c>
      <c r="C70" t="s">
        <v>158</v>
      </c>
      <c r="D70">
        <v>26</v>
      </c>
      <c r="I70">
        <v>2</v>
      </c>
      <c r="K70" t="s">
        <v>160</v>
      </c>
      <c r="L70" t="s">
        <v>387</v>
      </c>
      <c r="M70" t="s">
        <v>347</v>
      </c>
      <c r="N70" t="s">
        <v>159</v>
      </c>
      <c r="O70" t="s">
        <v>58</v>
      </c>
      <c r="P70" t="s">
        <v>296</v>
      </c>
      <c r="U70" s="22">
        <v>44690</v>
      </c>
      <c r="V70" s="22">
        <v>44690</v>
      </c>
      <c r="W70">
        <v>1</v>
      </c>
      <c r="AA70">
        <v>0</v>
      </c>
      <c r="AB70">
        <v>0</v>
      </c>
      <c r="BE70" t="e">
        <f>DashboardTable[[#This Row],[ProjectID]]=#REF!</f>
        <v>#REF!</v>
      </c>
    </row>
    <row r="71" spans="1:57" x14ac:dyDescent="0.25">
      <c r="A71">
        <v>3</v>
      </c>
      <c r="B71" t="s">
        <v>237</v>
      </c>
      <c r="C71" t="s">
        <v>158</v>
      </c>
      <c r="D71">
        <v>63</v>
      </c>
      <c r="I71">
        <v>2</v>
      </c>
      <c r="K71" t="s">
        <v>160</v>
      </c>
      <c r="L71" t="s">
        <v>388</v>
      </c>
      <c r="M71" t="s">
        <v>348</v>
      </c>
      <c r="N71" t="s">
        <v>159</v>
      </c>
      <c r="O71" t="s">
        <v>56</v>
      </c>
      <c r="P71" t="s">
        <v>296</v>
      </c>
      <c r="U71" s="22">
        <v>44670</v>
      </c>
      <c r="V71" s="22">
        <v>44670</v>
      </c>
      <c r="W71">
        <v>1</v>
      </c>
      <c r="AA71">
        <v>100</v>
      </c>
      <c r="AB71">
        <v>1</v>
      </c>
      <c r="BE71" t="e">
        <f>DashboardTable[[#This Row],[ProjectID]]=#REF!</f>
        <v>#REF!</v>
      </c>
    </row>
    <row r="72" spans="1:57" x14ac:dyDescent="0.25">
      <c r="A72">
        <v>3</v>
      </c>
      <c r="B72" t="s">
        <v>237</v>
      </c>
      <c r="C72" t="s">
        <v>158</v>
      </c>
      <c r="D72">
        <v>64</v>
      </c>
      <c r="I72">
        <v>1</v>
      </c>
      <c r="K72" t="s">
        <v>160</v>
      </c>
      <c r="L72">
        <v>1.1200000000000001</v>
      </c>
      <c r="M72" t="s">
        <v>349</v>
      </c>
      <c r="N72" t="s">
        <v>159</v>
      </c>
      <c r="O72" t="s">
        <v>56</v>
      </c>
      <c r="U72" s="22">
        <v>44670</v>
      </c>
      <c r="V72" s="22">
        <v>44670</v>
      </c>
      <c r="W72">
        <v>1</v>
      </c>
      <c r="AA72">
        <v>100</v>
      </c>
      <c r="AB72">
        <v>1</v>
      </c>
      <c r="BE72" t="e">
        <f>DashboardTable[[#This Row],[ProjectID]]=#REF!</f>
        <v>#REF!</v>
      </c>
    </row>
    <row r="73" spans="1:57" x14ac:dyDescent="0.25">
      <c r="A73">
        <v>3</v>
      </c>
      <c r="B73" t="s">
        <v>236</v>
      </c>
      <c r="C73" t="s">
        <v>158</v>
      </c>
      <c r="D73">
        <v>19</v>
      </c>
      <c r="I73">
        <v>0</v>
      </c>
      <c r="K73" t="s">
        <v>160</v>
      </c>
      <c r="L73">
        <v>2</v>
      </c>
      <c r="M73" t="s">
        <v>350</v>
      </c>
      <c r="N73" t="s">
        <v>159</v>
      </c>
      <c r="O73" t="s">
        <v>58</v>
      </c>
      <c r="U73" s="22">
        <v>44722</v>
      </c>
      <c r="V73" s="22">
        <v>44728</v>
      </c>
      <c r="W73">
        <v>18</v>
      </c>
      <c r="AA73">
        <v>0</v>
      </c>
      <c r="AB73">
        <v>0</v>
      </c>
      <c r="BE73" t="e">
        <f>DashboardTable[[#This Row],[ProjectID]]=#REF!</f>
        <v>#REF!</v>
      </c>
    </row>
    <row r="74" spans="1:57" x14ac:dyDescent="0.25">
      <c r="A74">
        <v>3</v>
      </c>
      <c r="B74" t="s">
        <v>237</v>
      </c>
      <c r="C74" t="s">
        <v>158</v>
      </c>
      <c r="D74">
        <v>8</v>
      </c>
      <c r="E74" t="s">
        <v>351</v>
      </c>
      <c r="G74">
        <v>44722</v>
      </c>
      <c r="I74">
        <v>1</v>
      </c>
      <c r="K74" t="s">
        <v>160</v>
      </c>
      <c r="L74">
        <v>2.1</v>
      </c>
      <c r="M74" t="s">
        <v>352</v>
      </c>
      <c r="N74" t="s">
        <v>159</v>
      </c>
      <c r="O74" t="s">
        <v>58</v>
      </c>
      <c r="U74" s="22">
        <v>44722</v>
      </c>
      <c r="V74" s="22">
        <v>44727</v>
      </c>
      <c r="W74">
        <v>4</v>
      </c>
      <c r="AA74">
        <v>0</v>
      </c>
      <c r="AB74">
        <v>0</v>
      </c>
      <c r="BE74" t="e">
        <f>DashboardTable[[#This Row],[ProjectID]]=#REF!</f>
        <v>#REF!</v>
      </c>
    </row>
    <row r="75" spans="1:57" x14ac:dyDescent="0.25">
      <c r="A75">
        <v>3</v>
      </c>
      <c r="B75" t="s">
        <v>237</v>
      </c>
      <c r="C75" t="s">
        <v>158</v>
      </c>
      <c r="D75">
        <v>27</v>
      </c>
      <c r="E75" t="s">
        <v>351</v>
      </c>
      <c r="G75">
        <v>44722</v>
      </c>
      <c r="I75">
        <v>1</v>
      </c>
      <c r="K75" t="s">
        <v>160</v>
      </c>
      <c r="L75">
        <v>2.2000000000000002</v>
      </c>
      <c r="M75" t="s">
        <v>353</v>
      </c>
      <c r="N75" t="s">
        <v>159</v>
      </c>
      <c r="O75" t="s">
        <v>58</v>
      </c>
      <c r="U75" s="22">
        <v>44722</v>
      </c>
      <c r="V75" s="22">
        <v>44727</v>
      </c>
      <c r="W75">
        <v>4</v>
      </c>
      <c r="AA75">
        <v>0</v>
      </c>
      <c r="AB75">
        <v>0</v>
      </c>
      <c r="BE75" t="e">
        <f>DashboardTable[[#This Row],[ProjectID]]=#REF!</f>
        <v>#REF!</v>
      </c>
    </row>
    <row r="76" spans="1:57" x14ac:dyDescent="0.25">
      <c r="A76">
        <v>3</v>
      </c>
      <c r="B76" t="s">
        <v>237</v>
      </c>
      <c r="C76" t="s">
        <v>158</v>
      </c>
      <c r="D76">
        <v>20</v>
      </c>
      <c r="E76" t="s">
        <v>351</v>
      </c>
      <c r="G76">
        <v>44722</v>
      </c>
      <c r="I76">
        <v>1</v>
      </c>
      <c r="K76" t="s">
        <v>160</v>
      </c>
      <c r="L76">
        <v>2.2999999999999998</v>
      </c>
      <c r="M76" t="s">
        <v>354</v>
      </c>
      <c r="N76" t="s">
        <v>159</v>
      </c>
      <c r="O76" t="s">
        <v>58</v>
      </c>
      <c r="U76" s="22">
        <v>44722</v>
      </c>
      <c r="V76" s="22">
        <v>44728</v>
      </c>
      <c r="W76">
        <v>5</v>
      </c>
      <c r="AA76">
        <v>0</v>
      </c>
      <c r="AB76">
        <v>0</v>
      </c>
      <c r="BE76" t="e">
        <f>DashboardTable[[#This Row],[ProjectID]]=#REF!</f>
        <v>#REF!</v>
      </c>
    </row>
    <row r="77" spans="1:57" x14ac:dyDescent="0.25">
      <c r="A77">
        <v>3</v>
      </c>
      <c r="B77" t="s">
        <v>237</v>
      </c>
      <c r="C77" t="s">
        <v>158</v>
      </c>
      <c r="D77">
        <v>11</v>
      </c>
      <c r="E77" t="s">
        <v>351</v>
      </c>
      <c r="G77">
        <v>44722</v>
      </c>
      <c r="I77">
        <v>1</v>
      </c>
      <c r="K77" t="s">
        <v>160</v>
      </c>
      <c r="L77">
        <v>2.4</v>
      </c>
      <c r="M77" t="s">
        <v>355</v>
      </c>
      <c r="N77" t="s">
        <v>159</v>
      </c>
      <c r="O77" t="s">
        <v>58</v>
      </c>
      <c r="U77" s="22">
        <v>44722</v>
      </c>
      <c r="V77" s="22">
        <v>44725</v>
      </c>
      <c r="W77">
        <v>2</v>
      </c>
      <c r="AA77">
        <v>0</v>
      </c>
      <c r="AB77">
        <v>0</v>
      </c>
      <c r="BE77" t="e">
        <f>DashboardTable[[#This Row],[ProjectID]]=#REF!</f>
        <v>#REF!</v>
      </c>
    </row>
    <row r="78" spans="1:57" x14ac:dyDescent="0.25">
      <c r="A78">
        <v>3</v>
      </c>
      <c r="B78" t="s">
        <v>237</v>
      </c>
      <c r="C78" t="s">
        <v>158</v>
      </c>
      <c r="D78">
        <v>10</v>
      </c>
      <c r="E78" t="s">
        <v>351</v>
      </c>
      <c r="G78">
        <v>44722</v>
      </c>
      <c r="I78">
        <v>1</v>
      </c>
      <c r="K78" t="s">
        <v>160</v>
      </c>
      <c r="L78">
        <v>2.5</v>
      </c>
      <c r="M78" t="s">
        <v>356</v>
      </c>
      <c r="N78" t="s">
        <v>159</v>
      </c>
      <c r="O78" t="s">
        <v>58</v>
      </c>
      <c r="U78" s="22">
        <v>44722</v>
      </c>
      <c r="V78" s="22">
        <v>44725</v>
      </c>
      <c r="W78">
        <v>2</v>
      </c>
      <c r="AA78">
        <v>0</v>
      </c>
      <c r="AB78">
        <v>0</v>
      </c>
      <c r="BE78" t="e">
        <f>DashboardTable[[#This Row],[ProjectID]]=#REF!</f>
        <v>#REF!</v>
      </c>
    </row>
    <row r="79" spans="1:57" x14ac:dyDescent="0.25">
      <c r="A79">
        <v>3</v>
      </c>
      <c r="B79" t="s">
        <v>237</v>
      </c>
      <c r="C79" t="s">
        <v>158</v>
      </c>
      <c r="D79">
        <v>22</v>
      </c>
      <c r="E79" t="s">
        <v>351</v>
      </c>
      <c r="G79">
        <v>44722</v>
      </c>
      <c r="I79">
        <v>1</v>
      </c>
      <c r="K79" t="s">
        <v>160</v>
      </c>
      <c r="L79">
        <v>2.6</v>
      </c>
      <c r="M79" t="s">
        <v>357</v>
      </c>
      <c r="N79" t="s">
        <v>159</v>
      </c>
      <c r="O79" t="s">
        <v>58</v>
      </c>
      <c r="U79" s="22">
        <v>44722</v>
      </c>
      <c r="V79" s="22">
        <v>44722</v>
      </c>
      <c r="W79">
        <v>1</v>
      </c>
      <c r="AA79">
        <v>0</v>
      </c>
      <c r="AB79">
        <v>0</v>
      </c>
      <c r="BE79" t="e">
        <f>DashboardTable[[#This Row],[ProjectID]]=#REF!</f>
        <v>#REF!</v>
      </c>
    </row>
    <row r="80" spans="1:57" x14ac:dyDescent="0.25">
      <c r="A80">
        <v>3</v>
      </c>
      <c r="B80" t="s">
        <v>236</v>
      </c>
      <c r="C80" t="s">
        <v>158</v>
      </c>
      <c r="D80">
        <v>28</v>
      </c>
      <c r="I80">
        <v>0</v>
      </c>
      <c r="K80" t="s">
        <v>160</v>
      </c>
      <c r="L80">
        <v>3</v>
      </c>
      <c r="M80" t="s">
        <v>358</v>
      </c>
      <c r="N80" t="s">
        <v>159</v>
      </c>
      <c r="O80" t="s">
        <v>417</v>
      </c>
      <c r="U80" s="22">
        <v>44673</v>
      </c>
      <c r="V80" s="22">
        <v>44769</v>
      </c>
      <c r="W80">
        <v>49</v>
      </c>
      <c r="AA80">
        <v>0</v>
      </c>
      <c r="AB80">
        <v>0.25</v>
      </c>
      <c r="BE80" t="e">
        <f>DashboardTable[[#This Row],[ProjectID]]=#REF!</f>
        <v>#REF!</v>
      </c>
    </row>
    <row r="81" spans="1:57" x14ac:dyDescent="0.25">
      <c r="A81">
        <v>3</v>
      </c>
      <c r="B81" t="s">
        <v>237</v>
      </c>
      <c r="C81" t="s">
        <v>158</v>
      </c>
      <c r="D81">
        <v>29</v>
      </c>
      <c r="I81">
        <v>1</v>
      </c>
      <c r="K81" t="s">
        <v>160</v>
      </c>
      <c r="L81">
        <v>3.1</v>
      </c>
      <c r="M81" t="s">
        <v>359</v>
      </c>
      <c r="N81" t="s">
        <v>159</v>
      </c>
      <c r="O81" t="s">
        <v>58</v>
      </c>
      <c r="U81" s="22">
        <v>44718</v>
      </c>
      <c r="V81" s="22">
        <v>44719</v>
      </c>
      <c r="W81">
        <v>2</v>
      </c>
      <c r="AA81">
        <v>0</v>
      </c>
      <c r="AB81">
        <v>0</v>
      </c>
      <c r="BE81" t="e">
        <f>DashboardTable[[#This Row],[ProjectID]]=#REF!</f>
        <v>#REF!</v>
      </c>
    </row>
    <row r="82" spans="1:57" x14ac:dyDescent="0.25">
      <c r="A82">
        <v>3</v>
      </c>
      <c r="B82" t="s">
        <v>237</v>
      </c>
      <c r="C82" t="s">
        <v>158</v>
      </c>
      <c r="D82">
        <v>9</v>
      </c>
      <c r="F82" t="s">
        <v>360</v>
      </c>
      <c r="I82">
        <v>1</v>
      </c>
      <c r="K82" t="s">
        <v>160</v>
      </c>
      <c r="L82">
        <v>3.2</v>
      </c>
      <c r="M82" t="s">
        <v>361</v>
      </c>
      <c r="N82" t="s">
        <v>159</v>
      </c>
      <c r="O82" t="s">
        <v>58</v>
      </c>
      <c r="U82" s="22">
        <v>44701</v>
      </c>
      <c r="V82" s="22">
        <v>44707</v>
      </c>
      <c r="W82">
        <v>5</v>
      </c>
      <c r="AA82">
        <v>0</v>
      </c>
      <c r="AB82">
        <v>0</v>
      </c>
      <c r="BE82" t="e">
        <f>DashboardTable[[#This Row],[ProjectID]]=#REF!</f>
        <v>#REF!</v>
      </c>
    </row>
    <row r="83" spans="1:57" x14ac:dyDescent="0.25">
      <c r="A83">
        <v>3</v>
      </c>
      <c r="B83" t="s">
        <v>237</v>
      </c>
      <c r="C83" t="s">
        <v>158</v>
      </c>
      <c r="D83">
        <v>21</v>
      </c>
      <c r="I83">
        <v>1</v>
      </c>
      <c r="K83" t="s">
        <v>160</v>
      </c>
      <c r="L83">
        <v>3.3</v>
      </c>
      <c r="M83" t="s">
        <v>362</v>
      </c>
      <c r="N83" t="s">
        <v>159</v>
      </c>
      <c r="O83" t="s">
        <v>56</v>
      </c>
      <c r="U83" s="22">
        <v>44673</v>
      </c>
      <c r="V83" s="22">
        <v>44676</v>
      </c>
      <c r="W83">
        <v>2</v>
      </c>
      <c r="AA83">
        <v>100</v>
      </c>
      <c r="AB83">
        <v>1</v>
      </c>
      <c r="BE83" t="e">
        <f>DashboardTable[[#This Row],[ProjectID]]=#REF!</f>
        <v>#REF!</v>
      </c>
    </row>
    <row r="84" spans="1:57" x14ac:dyDescent="0.25">
      <c r="A84">
        <v>3</v>
      </c>
      <c r="B84" t="s">
        <v>237</v>
      </c>
      <c r="C84" t="s">
        <v>158</v>
      </c>
      <c r="D84">
        <v>30</v>
      </c>
      <c r="I84">
        <v>1</v>
      </c>
      <c r="K84" t="s">
        <v>160</v>
      </c>
      <c r="L84">
        <v>3.4</v>
      </c>
      <c r="M84" t="s">
        <v>363</v>
      </c>
      <c r="N84" t="s">
        <v>159</v>
      </c>
      <c r="O84" t="s">
        <v>58</v>
      </c>
      <c r="U84" s="22">
        <v>44714</v>
      </c>
      <c r="V84" s="22">
        <v>44769</v>
      </c>
      <c r="W84">
        <v>40</v>
      </c>
      <c r="AA84">
        <v>0</v>
      </c>
      <c r="AB84">
        <v>0</v>
      </c>
      <c r="BE84" t="e">
        <f>DashboardTable[[#This Row],[ProjectID]]=#REF!</f>
        <v>#REF!</v>
      </c>
    </row>
    <row r="85" spans="1:57" x14ac:dyDescent="0.25">
      <c r="A85">
        <v>3</v>
      </c>
      <c r="B85" t="s">
        <v>236</v>
      </c>
      <c r="C85" t="s">
        <v>158</v>
      </c>
      <c r="D85">
        <v>5</v>
      </c>
      <c r="I85">
        <v>0</v>
      </c>
      <c r="K85" t="s">
        <v>160</v>
      </c>
      <c r="L85">
        <v>4</v>
      </c>
      <c r="M85" t="s">
        <v>364</v>
      </c>
      <c r="N85" t="s">
        <v>159</v>
      </c>
      <c r="O85" t="s">
        <v>417</v>
      </c>
      <c r="U85" s="22">
        <v>44650</v>
      </c>
      <c r="V85" s="22">
        <v>44708</v>
      </c>
      <c r="W85">
        <v>3</v>
      </c>
      <c r="AA85">
        <v>0</v>
      </c>
      <c r="AB85">
        <v>0.66666666666666663</v>
      </c>
      <c r="BE85" t="e">
        <f>DashboardTable[[#This Row],[ProjectID]]=#REF!</f>
        <v>#REF!</v>
      </c>
    </row>
    <row r="86" spans="1:57" x14ac:dyDescent="0.25">
      <c r="A86">
        <v>3</v>
      </c>
      <c r="B86" t="s">
        <v>237</v>
      </c>
      <c r="C86" t="s">
        <v>158</v>
      </c>
      <c r="D86">
        <v>6</v>
      </c>
      <c r="I86">
        <v>1</v>
      </c>
      <c r="K86" t="s">
        <v>160</v>
      </c>
      <c r="L86">
        <v>4.0999999999999996</v>
      </c>
      <c r="M86" t="s">
        <v>365</v>
      </c>
      <c r="N86" t="s">
        <v>159</v>
      </c>
      <c r="O86" t="s">
        <v>56</v>
      </c>
      <c r="U86" s="22">
        <v>44673</v>
      </c>
      <c r="V86" s="22">
        <v>44673</v>
      </c>
      <c r="W86">
        <v>1</v>
      </c>
      <c r="AA86">
        <v>100</v>
      </c>
      <c r="AB86">
        <v>1</v>
      </c>
      <c r="BE86" t="e">
        <f>DashboardTable[[#This Row],[ProjectID]]=#REF!</f>
        <v>#REF!</v>
      </c>
    </row>
    <row r="87" spans="1:57" x14ac:dyDescent="0.25">
      <c r="A87">
        <v>3</v>
      </c>
      <c r="B87" t="s">
        <v>237</v>
      </c>
      <c r="C87" t="s">
        <v>158</v>
      </c>
      <c r="D87">
        <v>7</v>
      </c>
      <c r="I87">
        <v>1</v>
      </c>
      <c r="K87" t="s">
        <v>160</v>
      </c>
      <c r="L87">
        <v>4.2</v>
      </c>
      <c r="M87" t="s">
        <v>365</v>
      </c>
      <c r="N87" t="s">
        <v>159</v>
      </c>
      <c r="O87" t="s">
        <v>56</v>
      </c>
      <c r="U87" s="22">
        <v>44650</v>
      </c>
      <c r="V87" s="22">
        <v>44650</v>
      </c>
      <c r="W87">
        <v>1</v>
      </c>
      <c r="AA87">
        <v>100</v>
      </c>
      <c r="AB87">
        <v>1</v>
      </c>
      <c r="BE87" t="e">
        <f>DashboardTable[[#This Row],[ProjectID]]=#REF!</f>
        <v>#REF!</v>
      </c>
    </row>
    <row r="88" spans="1:57" x14ac:dyDescent="0.25">
      <c r="A88">
        <v>3</v>
      </c>
      <c r="B88" t="s">
        <v>237</v>
      </c>
      <c r="C88" t="s">
        <v>158</v>
      </c>
      <c r="D88">
        <v>12</v>
      </c>
      <c r="E88" t="s">
        <v>366</v>
      </c>
      <c r="G88">
        <v>44708</v>
      </c>
      <c r="I88">
        <v>1</v>
      </c>
      <c r="K88" t="s">
        <v>160</v>
      </c>
      <c r="L88">
        <v>4.3</v>
      </c>
      <c r="M88" t="s">
        <v>365</v>
      </c>
      <c r="N88" t="s">
        <v>159</v>
      </c>
      <c r="O88" t="s">
        <v>58</v>
      </c>
      <c r="U88" s="22">
        <v>44708</v>
      </c>
      <c r="V88" s="22">
        <v>44708</v>
      </c>
      <c r="W88">
        <v>1</v>
      </c>
      <c r="AA88">
        <v>0</v>
      </c>
      <c r="AB88">
        <v>0</v>
      </c>
      <c r="BE88" t="e">
        <f>DashboardTable[[#This Row],[ProjectID]]=#REF!</f>
        <v>#REF!</v>
      </c>
    </row>
    <row r="89" spans="1:57" x14ac:dyDescent="0.25">
      <c r="A89">
        <v>3</v>
      </c>
      <c r="B89" t="s">
        <v>158</v>
      </c>
      <c r="C89" t="s">
        <v>158</v>
      </c>
      <c r="D89">
        <v>13</v>
      </c>
      <c r="I89">
        <v>0</v>
      </c>
      <c r="K89" t="s">
        <v>160</v>
      </c>
      <c r="L89">
        <v>5</v>
      </c>
      <c r="M89" t="s">
        <v>365</v>
      </c>
      <c r="N89" t="s">
        <v>159</v>
      </c>
      <c r="O89" t="s">
        <v>56</v>
      </c>
      <c r="U89" s="22">
        <v>44650</v>
      </c>
      <c r="V89" s="22">
        <v>44650</v>
      </c>
      <c r="W89">
        <v>1</v>
      </c>
      <c r="AA89">
        <v>100</v>
      </c>
      <c r="AB89">
        <v>1</v>
      </c>
      <c r="BE89" t="e">
        <f>DashboardTable[[#This Row],[ProjectID]]=#REF!</f>
        <v>#REF!</v>
      </c>
    </row>
    <row r="90" spans="1:57" x14ac:dyDescent="0.25">
      <c r="A90">
        <v>11</v>
      </c>
      <c r="B90" t="s">
        <v>236</v>
      </c>
      <c r="C90" t="s">
        <v>158</v>
      </c>
      <c r="D90">
        <v>1</v>
      </c>
      <c r="I90">
        <v>0</v>
      </c>
      <c r="K90" t="s">
        <v>160</v>
      </c>
      <c r="L90">
        <v>1</v>
      </c>
      <c r="M90" t="s">
        <v>251</v>
      </c>
      <c r="N90" t="s">
        <v>159</v>
      </c>
      <c r="O90" t="s">
        <v>59</v>
      </c>
      <c r="R90" s="22">
        <v>44630</v>
      </c>
      <c r="S90" s="22">
        <v>44630</v>
      </c>
      <c r="U90" s="22">
        <v>44624</v>
      </c>
      <c r="V90" s="22">
        <v>44678</v>
      </c>
      <c r="W90">
        <v>30</v>
      </c>
      <c r="AA90">
        <v>0</v>
      </c>
      <c r="AB90">
        <v>0.21428571428571427</v>
      </c>
      <c r="AC90" s="22">
        <v>44629</v>
      </c>
      <c r="AD90" s="22">
        <v>44629</v>
      </c>
      <c r="BE90" t="e">
        <f>DashboardTable[[#This Row],[ProjectID]]=#REF!</f>
        <v>#REF!</v>
      </c>
    </row>
    <row r="91" spans="1:57" x14ac:dyDescent="0.25">
      <c r="A91">
        <v>11</v>
      </c>
      <c r="B91" t="s">
        <v>237</v>
      </c>
      <c r="C91" t="s">
        <v>158</v>
      </c>
      <c r="D91">
        <v>57</v>
      </c>
      <c r="I91">
        <v>1</v>
      </c>
      <c r="K91" t="s">
        <v>160</v>
      </c>
      <c r="L91">
        <v>1.1000000000000001</v>
      </c>
      <c r="M91" t="s">
        <v>390</v>
      </c>
      <c r="N91" t="s">
        <v>159</v>
      </c>
      <c r="O91" t="s">
        <v>59</v>
      </c>
      <c r="U91" s="22">
        <v>44642</v>
      </c>
      <c r="V91" s="22">
        <v>44651</v>
      </c>
      <c r="W91">
        <v>10</v>
      </c>
      <c r="AA91">
        <v>0</v>
      </c>
      <c r="AB91">
        <v>0.5</v>
      </c>
      <c r="BE91" t="e">
        <f>DashboardTable[[#This Row],[ProjectID]]=#REF!</f>
        <v>#REF!</v>
      </c>
    </row>
    <row r="92" spans="1:57" x14ac:dyDescent="0.25">
      <c r="A92">
        <v>11</v>
      </c>
      <c r="B92" t="s">
        <v>237</v>
      </c>
      <c r="C92" t="s">
        <v>158</v>
      </c>
      <c r="D92">
        <v>61</v>
      </c>
      <c r="I92">
        <v>1</v>
      </c>
      <c r="K92" t="s">
        <v>160</v>
      </c>
      <c r="L92">
        <v>1.2</v>
      </c>
      <c r="M92" t="s">
        <v>390</v>
      </c>
      <c r="N92" t="s">
        <v>159</v>
      </c>
      <c r="O92" t="s">
        <v>59</v>
      </c>
      <c r="U92" s="22">
        <v>44630</v>
      </c>
      <c r="V92" s="22">
        <v>44639</v>
      </c>
      <c r="W92">
        <v>10</v>
      </c>
      <c r="AA92">
        <v>0</v>
      </c>
      <c r="AB92">
        <v>0.5</v>
      </c>
      <c r="BE92" t="e">
        <f>DashboardTable[[#This Row],[ProjectID]]=#REF!</f>
        <v>#REF!</v>
      </c>
    </row>
    <row r="93" spans="1:57" x14ac:dyDescent="0.25">
      <c r="A93">
        <v>11</v>
      </c>
      <c r="B93" t="s">
        <v>237</v>
      </c>
      <c r="C93" t="s">
        <v>158</v>
      </c>
      <c r="D93">
        <v>60</v>
      </c>
      <c r="I93">
        <v>1</v>
      </c>
      <c r="K93" t="s">
        <v>160</v>
      </c>
      <c r="L93">
        <v>1.3</v>
      </c>
      <c r="M93" t="s">
        <v>390</v>
      </c>
      <c r="N93" t="s">
        <v>159</v>
      </c>
      <c r="O93" t="s">
        <v>59</v>
      </c>
      <c r="U93" s="22">
        <v>44669</v>
      </c>
      <c r="V93" s="22">
        <v>44678</v>
      </c>
      <c r="W93">
        <v>10</v>
      </c>
      <c r="AA93">
        <v>0</v>
      </c>
      <c r="AB93">
        <v>0.5</v>
      </c>
      <c r="BE93" t="e">
        <f>DashboardTable[[#This Row],[ProjectID]]=#REF!</f>
        <v>#REF!</v>
      </c>
    </row>
    <row r="94" spans="1:57" ht="60" x14ac:dyDescent="0.25">
      <c r="A94">
        <v>11</v>
      </c>
      <c r="B94" t="s">
        <v>235</v>
      </c>
      <c r="C94" t="s">
        <v>235</v>
      </c>
      <c r="D94">
        <v>51</v>
      </c>
      <c r="I94">
        <v>1</v>
      </c>
      <c r="K94" t="s">
        <v>160</v>
      </c>
      <c r="L94">
        <v>1.4</v>
      </c>
      <c r="M94" t="s">
        <v>252</v>
      </c>
      <c r="N94" t="s">
        <v>159</v>
      </c>
      <c r="O94" t="s">
        <v>59</v>
      </c>
      <c r="R94" s="22">
        <v>44630</v>
      </c>
      <c r="S94" s="22">
        <v>44630</v>
      </c>
      <c r="T94">
        <v>0</v>
      </c>
      <c r="U94" s="22">
        <v>44637</v>
      </c>
      <c r="V94" s="22">
        <v>44637</v>
      </c>
      <c r="W94">
        <v>0</v>
      </c>
      <c r="AA94">
        <v>0</v>
      </c>
      <c r="AB94">
        <v>0</v>
      </c>
      <c r="AC94" s="22">
        <v>44629</v>
      </c>
      <c r="AD94" s="22">
        <v>44629</v>
      </c>
      <c r="AE94">
        <v>0</v>
      </c>
      <c r="AI94" s="111" t="s">
        <v>391</v>
      </c>
      <c r="BE94" t="e">
        <f>DashboardTable[[#This Row],[ProjectID]]=#REF!</f>
        <v>#REF!</v>
      </c>
    </row>
    <row r="95" spans="1:57" ht="60" x14ac:dyDescent="0.25">
      <c r="A95">
        <v>11</v>
      </c>
      <c r="B95" t="s">
        <v>235</v>
      </c>
      <c r="C95" t="s">
        <v>235</v>
      </c>
      <c r="D95">
        <v>55</v>
      </c>
      <c r="I95">
        <v>1</v>
      </c>
      <c r="K95" t="s">
        <v>160</v>
      </c>
      <c r="L95">
        <v>1.5</v>
      </c>
      <c r="M95" t="s">
        <v>252</v>
      </c>
      <c r="N95" t="s">
        <v>159</v>
      </c>
      <c r="O95" t="s">
        <v>59</v>
      </c>
      <c r="U95" s="22">
        <v>44624</v>
      </c>
      <c r="V95" s="22">
        <v>44624</v>
      </c>
      <c r="W95">
        <v>0</v>
      </c>
      <c r="AA95">
        <v>0</v>
      </c>
      <c r="AB95">
        <v>0</v>
      </c>
      <c r="AI95" s="111" t="s">
        <v>391</v>
      </c>
      <c r="BE95" t="e">
        <f>DashboardTable[[#This Row],[ProjectID]]=#REF!</f>
        <v>#REF!</v>
      </c>
    </row>
    <row r="96" spans="1:57" ht="60" x14ac:dyDescent="0.25">
      <c r="A96">
        <v>11</v>
      </c>
      <c r="B96" t="s">
        <v>235</v>
      </c>
      <c r="C96" t="s">
        <v>235</v>
      </c>
      <c r="D96">
        <v>54</v>
      </c>
      <c r="I96">
        <v>1</v>
      </c>
      <c r="K96" t="s">
        <v>160</v>
      </c>
      <c r="L96">
        <v>1.6</v>
      </c>
      <c r="M96" t="s">
        <v>252</v>
      </c>
      <c r="N96" t="s">
        <v>159</v>
      </c>
      <c r="O96" t="s">
        <v>59</v>
      </c>
      <c r="U96" s="22">
        <v>44626</v>
      </c>
      <c r="V96" s="22">
        <v>44626</v>
      </c>
      <c r="W96">
        <v>0</v>
      </c>
      <c r="AA96">
        <v>0</v>
      </c>
      <c r="AB96">
        <v>0</v>
      </c>
      <c r="AI96" s="111" t="s">
        <v>391</v>
      </c>
      <c r="BE96" t="e">
        <f>DashboardTable[[#This Row],[ProjectID]]=#REF!</f>
        <v>#REF!</v>
      </c>
    </row>
    <row r="97" spans="1:57" ht="60" x14ac:dyDescent="0.25">
      <c r="A97">
        <v>11</v>
      </c>
      <c r="B97" t="s">
        <v>235</v>
      </c>
      <c r="C97" t="s">
        <v>235</v>
      </c>
      <c r="D97">
        <v>56</v>
      </c>
      <c r="I97">
        <v>1</v>
      </c>
      <c r="K97" t="s">
        <v>160</v>
      </c>
      <c r="L97">
        <v>1.7</v>
      </c>
      <c r="M97" t="s">
        <v>252</v>
      </c>
      <c r="N97" t="s">
        <v>159</v>
      </c>
      <c r="O97" t="s">
        <v>59</v>
      </c>
      <c r="U97" s="22">
        <v>44624</v>
      </c>
      <c r="V97" s="22">
        <v>44624</v>
      </c>
      <c r="W97">
        <v>0</v>
      </c>
      <c r="AA97">
        <v>0</v>
      </c>
      <c r="AB97">
        <v>0</v>
      </c>
      <c r="AI97" s="111" t="s">
        <v>391</v>
      </c>
      <c r="BE97" t="e">
        <f>DashboardTable[[#This Row],[ProjectID]]=#REF!</f>
        <v>#REF!</v>
      </c>
    </row>
    <row r="98" spans="1:57" x14ac:dyDescent="0.25">
      <c r="A98">
        <v>11</v>
      </c>
      <c r="B98" t="s">
        <v>236</v>
      </c>
      <c r="C98" t="s">
        <v>158</v>
      </c>
      <c r="D98">
        <v>2</v>
      </c>
      <c r="I98">
        <v>0</v>
      </c>
      <c r="K98" t="s">
        <v>160</v>
      </c>
      <c r="L98">
        <v>2</v>
      </c>
      <c r="M98" t="s">
        <v>254</v>
      </c>
      <c r="N98" t="s">
        <v>159</v>
      </c>
      <c r="O98" t="s">
        <v>417</v>
      </c>
      <c r="U98" s="22">
        <v>44624</v>
      </c>
      <c r="V98" s="22">
        <v>44743</v>
      </c>
      <c r="W98">
        <v>1</v>
      </c>
      <c r="AA98">
        <v>0</v>
      </c>
      <c r="AB98">
        <v>0.33333333333333331</v>
      </c>
      <c r="AC98" s="22">
        <v>44663</v>
      </c>
      <c r="AD98" s="22">
        <v>44663</v>
      </c>
      <c r="AG98">
        <v>25000</v>
      </c>
      <c r="AH98">
        <v>5000</v>
      </c>
      <c r="BE98" t="e">
        <f>DashboardTable[[#This Row],[ProjectID]]=#REF!</f>
        <v>#REF!</v>
      </c>
    </row>
    <row r="99" spans="1:57" x14ac:dyDescent="0.25">
      <c r="A99">
        <v>11</v>
      </c>
      <c r="B99" t="s">
        <v>238</v>
      </c>
      <c r="C99" t="s">
        <v>158</v>
      </c>
      <c r="D99">
        <v>52</v>
      </c>
      <c r="I99">
        <v>1</v>
      </c>
      <c r="K99" t="s">
        <v>160</v>
      </c>
      <c r="L99">
        <v>2.1</v>
      </c>
      <c r="M99" t="s">
        <v>255</v>
      </c>
      <c r="N99" t="s">
        <v>159</v>
      </c>
      <c r="O99" t="s">
        <v>56</v>
      </c>
      <c r="U99" s="22">
        <v>44624</v>
      </c>
      <c r="V99" s="22">
        <v>44627</v>
      </c>
      <c r="W99">
        <v>0</v>
      </c>
      <c r="AA99">
        <v>100</v>
      </c>
      <c r="AB99">
        <v>1</v>
      </c>
      <c r="AC99" s="22">
        <v>44663</v>
      </c>
      <c r="AD99" s="22">
        <v>44663</v>
      </c>
      <c r="BE99" t="e">
        <f>DashboardTable[[#This Row],[ProjectID]]=#REF!</f>
        <v>#REF!</v>
      </c>
    </row>
    <row r="100" spans="1:57" x14ac:dyDescent="0.25">
      <c r="A100">
        <v>11</v>
      </c>
      <c r="B100" t="s">
        <v>235</v>
      </c>
      <c r="C100" t="s">
        <v>235</v>
      </c>
      <c r="D100">
        <v>34</v>
      </c>
      <c r="F100" t="s">
        <v>392</v>
      </c>
      <c r="I100">
        <v>2</v>
      </c>
      <c r="K100" t="s">
        <v>160</v>
      </c>
      <c r="L100" t="s">
        <v>256</v>
      </c>
      <c r="M100" t="s">
        <v>257</v>
      </c>
      <c r="N100" t="s">
        <v>159</v>
      </c>
      <c r="O100" t="s">
        <v>56</v>
      </c>
      <c r="U100" s="22">
        <v>44624</v>
      </c>
      <c r="V100" s="22">
        <v>44624</v>
      </c>
      <c r="W100">
        <v>0</v>
      </c>
      <c r="AA100">
        <v>100</v>
      </c>
      <c r="AB100">
        <v>1</v>
      </c>
      <c r="AI100" t="s">
        <v>258</v>
      </c>
      <c r="BE100" t="e">
        <f>DashboardTable[[#This Row],[ProjectID]]=#REF!</f>
        <v>#REF!</v>
      </c>
    </row>
    <row r="101" spans="1:57" x14ac:dyDescent="0.25">
      <c r="A101">
        <v>11</v>
      </c>
      <c r="B101" t="s">
        <v>235</v>
      </c>
      <c r="C101" t="s">
        <v>235</v>
      </c>
      <c r="D101">
        <v>35</v>
      </c>
      <c r="E101" t="s">
        <v>393</v>
      </c>
      <c r="F101" t="s">
        <v>394</v>
      </c>
      <c r="G101">
        <v>44625</v>
      </c>
      <c r="I101">
        <v>2</v>
      </c>
      <c r="K101" t="s">
        <v>160</v>
      </c>
      <c r="L101" t="s">
        <v>259</v>
      </c>
      <c r="M101" t="s">
        <v>260</v>
      </c>
      <c r="N101" t="s">
        <v>159</v>
      </c>
      <c r="O101" t="s">
        <v>56</v>
      </c>
      <c r="U101" s="22">
        <v>44625</v>
      </c>
      <c r="V101" s="22">
        <v>44625</v>
      </c>
      <c r="W101">
        <v>0</v>
      </c>
      <c r="AA101">
        <v>100</v>
      </c>
      <c r="AB101">
        <v>1</v>
      </c>
      <c r="AC101" s="22">
        <v>44663</v>
      </c>
      <c r="AD101" s="22">
        <v>44663</v>
      </c>
      <c r="AE101">
        <v>0</v>
      </c>
      <c r="BE101" t="e">
        <f>DashboardTable[[#This Row],[ProjectID]]=#REF!</f>
        <v>#REF!</v>
      </c>
    </row>
    <row r="102" spans="1:57" x14ac:dyDescent="0.25">
      <c r="A102">
        <v>11</v>
      </c>
      <c r="B102" t="s">
        <v>235</v>
      </c>
      <c r="C102" t="s">
        <v>235</v>
      </c>
      <c r="D102">
        <v>36</v>
      </c>
      <c r="E102" t="s">
        <v>395</v>
      </c>
      <c r="F102" t="s">
        <v>396</v>
      </c>
      <c r="G102">
        <v>44626</v>
      </c>
      <c r="I102">
        <v>2</v>
      </c>
      <c r="K102" t="s">
        <v>160</v>
      </c>
      <c r="L102" t="s">
        <v>261</v>
      </c>
      <c r="M102" t="s">
        <v>262</v>
      </c>
      <c r="N102" t="s">
        <v>159</v>
      </c>
      <c r="O102" t="s">
        <v>56</v>
      </c>
      <c r="U102" s="22">
        <v>44626</v>
      </c>
      <c r="V102" s="22">
        <v>44626</v>
      </c>
      <c r="W102">
        <v>0</v>
      </c>
      <c r="AA102">
        <v>100</v>
      </c>
      <c r="AB102">
        <v>1</v>
      </c>
      <c r="AI102" t="s">
        <v>263</v>
      </c>
      <c r="BE102" t="e">
        <f>DashboardTable[[#This Row],[ProjectID]]=#REF!</f>
        <v>#REF!</v>
      </c>
    </row>
    <row r="103" spans="1:57" ht="120" x14ac:dyDescent="0.25">
      <c r="A103">
        <v>11</v>
      </c>
      <c r="B103" t="s">
        <v>235</v>
      </c>
      <c r="C103" t="s">
        <v>235</v>
      </c>
      <c r="D103">
        <v>37</v>
      </c>
      <c r="E103" t="s">
        <v>397</v>
      </c>
      <c r="F103" t="s">
        <v>239</v>
      </c>
      <c r="G103">
        <v>44627</v>
      </c>
      <c r="I103">
        <v>2</v>
      </c>
      <c r="K103" t="s">
        <v>160</v>
      </c>
      <c r="L103" t="s">
        <v>264</v>
      </c>
      <c r="M103" t="s">
        <v>265</v>
      </c>
      <c r="N103" t="s">
        <v>159</v>
      </c>
      <c r="O103" t="s">
        <v>56</v>
      </c>
      <c r="U103" s="22">
        <v>44627</v>
      </c>
      <c r="V103" s="22">
        <v>44627</v>
      </c>
      <c r="W103">
        <v>0</v>
      </c>
      <c r="AA103">
        <v>100</v>
      </c>
      <c r="AB103">
        <v>1</v>
      </c>
      <c r="AI103" s="111" t="s">
        <v>398</v>
      </c>
      <c r="BE103" t="e">
        <f>DashboardTable[[#This Row],[ProjectID]]=#REF!</f>
        <v>#REF!</v>
      </c>
    </row>
    <row r="104" spans="1:57" x14ac:dyDescent="0.25">
      <c r="A104">
        <v>11</v>
      </c>
      <c r="B104" t="s">
        <v>238</v>
      </c>
      <c r="C104" t="s">
        <v>158</v>
      </c>
      <c r="D104">
        <v>53</v>
      </c>
      <c r="I104">
        <v>1</v>
      </c>
      <c r="K104" t="s">
        <v>160</v>
      </c>
      <c r="L104">
        <v>2.2000000000000002</v>
      </c>
      <c r="M104" t="s">
        <v>267</v>
      </c>
      <c r="N104" t="s">
        <v>159</v>
      </c>
      <c r="O104" t="s">
        <v>56</v>
      </c>
      <c r="U104" s="22">
        <v>44630</v>
      </c>
      <c r="V104" s="22">
        <v>44630</v>
      </c>
      <c r="W104">
        <v>0</v>
      </c>
      <c r="AA104">
        <v>100</v>
      </c>
      <c r="AB104">
        <v>1</v>
      </c>
      <c r="AG104">
        <v>5000</v>
      </c>
      <c r="AH104">
        <v>5000</v>
      </c>
      <c r="BE104" t="e">
        <f>DashboardTable[[#This Row],[ProjectID]]=#REF!</f>
        <v>#REF!</v>
      </c>
    </row>
    <row r="105" spans="1:57" x14ac:dyDescent="0.25">
      <c r="A105">
        <v>11</v>
      </c>
      <c r="B105" t="s">
        <v>235</v>
      </c>
      <c r="C105" t="s">
        <v>235</v>
      </c>
      <c r="D105">
        <v>45</v>
      </c>
      <c r="E105" t="s">
        <v>268</v>
      </c>
      <c r="G105">
        <v>44630</v>
      </c>
      <c r="I105">
        <v>2</v>
      </c>
      <c r="K105" t="s">
        <v>160</v>
      </c>
      <c r="L105" t="s">
        <v>269</v>
      </c>
      <c r="M105" t="s">
        <v>270</v>
      </c>
      <c r="N105" t="s">
        <v>159</v>
      </c>
      <c r="O105" t="s">
        <v>56</v>
      </c>
      <c r="U105" s="22">
        <v>44630</v>
      </c>
      <c r="V105" s="22">
        <v>44630</v>
      </c>
      <c r="W105">
        <v>0</v>
      </c>
      <c r="AA105">
        <v>100</v>
      </c>
      <c r="AB105">
        <v>1</v>
      </c>
      <c r="AG105">
        <v>5000</v>
      </c>
      <c r="AH105">
        <v>5000</v>
      </c>
      <c r="AI105" t="s">
        <v>271</v>
      </c>
      <c r="BE105" t="e">
        <f>DashboardTable[[#This Row],[ProjectID]]=#REF!</f>
        <v>#REF!</v>
      </c>
    </row>
    <row r="106" spans="1:57" x14ac:dyDescent="0.25">
      <c r="A106">
        <v>11</v>
      </c>
      <c r="B106" t="s">
        <v>235</v>
      </c>
      <c r="C106" t="s">
        <v>235</v>
      </c>
      <c r="D106">
        <v>46</v>
      </c>
      <c r="E106" t="s">
        <v>272</v>
      </c>
      <c r="G106">
        <v>44656</v>
      </c>
      <c r="I106">
        <v>1</v>
      </c>
      <c r="K106" t="s">
        <v>160</v>
      </c>
      <c r="L106">
        <v>2.2999999999999998</v>
      </c>
      <c r="M106" t="s">
        <v>273</v>
      </c>
      <c r="N106" t="s">
        <v>159</v>
      </c>
      <c r="O106" t="s">
        <v>56</v>
      </c>
      <c r="U106" s="22">
        <v>44656</v>
      </c>
      <c r="V106" s="22">
        <v>44656</v>
      </c>
      <c r="W106">
        <v>0</v>
      </c>
      <c r="AA106">
        <v>100</v>
      </c>
      <c r="AB106">
        <v>1</v>
      </c>
      <c r="AI106" t="s">
        <v>274</v>
      </c>
      <c r="BE106" t="e">
        <f>DashboardTable[[#This Row],[ProjectID]]=#REF!</f>
        <v>#REF!</v>
      </c>
    </row>
    <row r="107" spans="1:57" x14ac:dyDescent="0.25">
      <c r="A107">
        <v>11</v>
      </c>
      <c r="B107" t="s">
        <v>235</v>
      </c>
      <c r="C107" t="s">
        <v>235</v>
      </c>
      <c r="D107">
        <v>44</v>
      </c>
      <c r="I107">
        <v>1</v>
      </c>
      <c r="K107" t="s">
        <v>160</v>
      </c>
      <c r="L107">
        <v>2.4</v>
      </c>
      <c r="M107" t="s">
        <v>275</v>
      </c>
      <c r="N107" t="s">
        <v>159</v>
      </c>
      <c r="O107" t="s">
        <v>58</v>
      </c>
      <c r="U107" s="22">
        <v>44743</v>
      </c>
      <c r="V107" s="22">
        <v>44743</v>
      </c>
      <c r="W107">
        <v>0</v>
      </c>
      <c r="AA107">
        <v>0</v>
      </c>
      <c r="AB107">
        <v>0</v>
      </c>
      <c r="AI107" t="s">
        <v>276</v>
      </c>
      <c r="BE107" t="e">
        <f>DashboardTable[[#This Row],[ProjectID]]=#REF!</f>
        <v>#REF!</v>
      </c>
    </row>
    <row r="108" spans="1:57" x14ac:dyDescent="0.25">
      <c r="A108">
        <v>11</v>
      </c>
      <c r="B108" t="s">
        <v>235</v>
      </c>
      <c r="C108" t="s">
        <v>235</v>
      </c>
      <c r="D108">
        <v>43</v>
      </c>
      <c r="I108">
        <v>1</v>
      </c>
      <c r="K108" t="s">
        <v>160</v>
      </c>
      <c r="L108">
        <v>2.5</v>
      </c>
      <c r="M108" t="s">
        <v>277</v>
      </c>
      <c r="N108" t="s">
        <v>159</v>
      </c>
      <c r="O108" t="s">
        <v>59</v>
      </c>
      <c r="U108" s="22">
        <v>44652</v>
      </c>
      <c r="V108" s="22">
        <v>44652</v>
      </c>
      <c r="W108">
        <v>0</v>
      </c>
      <c r="AA108">
        <v>0</v>
      </c>
      <c r="AB108">
        <v>0</v>
      </c>
      <c r="AI108" t="s">
        <v>278</v>
      </c>
      <c r="BE108" t="e">
        <f>DashboardTable[[#This Row],[ProjectID]]=#REF!</f>
        <v>#REF!</v>
      </c>
    </row>
    <row r="109" spans="1:57" x14ac:dyDescent="0.25">
      <c r="A109">
        <v>11</v>
      </c>
      <c r="B109" t="s">
        <v>235</v>
      </c>
      <c r="C109" t="s">
        <v>235</v>
      </c>
      <c r="D109">
        <v>42</v>
      </c>
      <c r="I109">
        <v>1</v>
      </c>
      <c r="K109" t="s">
        <v>160</v>
      </c>
      <c r="L109">
        <v>2.6</v>
      </c>
      <c r="M109" t="s">
        <v>279</v>
      </c>
      <c r="N109" t="s">
        <v>159</v>
      </c>
      <c r="O109" t="s">
        <v>58</v>
      </c>
      <c r="U109" s="22">
        <v>44743</v>
      </c>
      <c r="V109" s="22">
        <v>44743</v>
      </c>
      <c r="W109">
        <v>0</v>
      </c>
      <c r="AA109">
        <v>0</v>
      </c>
      <c r="AB109">
        <v>0</v>
      </c>
      <c r="AG109">
        <v>20000</v>
      </c>
      <c r="BE109" t="e">
        <f>DashboardTable[[#This Row],[ProjectID]]=#REF!</f>
        <v>#REF!</v>
      </c>
    </row>
    <row r="110" spans="1:57" x14ac:dyDescent="0.25">
      <c r="A110">
        <v>11</v>
      </c>
      <c r="B110" t="s">
        <v>235</v>
      </c>
      <c r="C110" t="s">
        <v>235</v>
      </c>
      <c r="D110">
        <v>38</v>
      </c>
      <c r="I110">
        <v>1</v>
      </c>
      <c r="K110" t="s">
        <v>160</v>
      </c>
      <c r="L110">
        <v>2.7</v>
      </c>
      <c r="M110" t="s">
        <v>280</v>
      </c>
      <c r="N110" t="s">
        <v>159</v>
      </c>
      <c r="O110" t="s">
        <v>58</v>
      </c>
      <c r="U110" s="22">
        <v>44713</v>
      </c>
      <c r="V110" s="22">
        <v>44713</v>
      </c>
      <c r="W110">
        <v>0</v>
      </c>
      <c r="AA110">
        <v>0</v>
      </c>
      <c r="AB110">
        <v>0</v>
      </c>
      <c r="BE110" t="e">
        <f>DashboardTable[[#This Row],[ProjectID]]=#REF!</f>
        <v>#REF!</v>
      </c>
    </row>
    <row r="111" spans="1:57" x14ac:dyDescent="0.25">
      <c r="A111">
        <v>11</v>
      </c>
      <c r="B111" t="s">
        <v>235</v>
      </c>
      <c r="C111" t="s">
        <v>235</v>
      </c>
      <c r="D111">
        <v>40</v>
      </c>
      <c r="I111">
        <v>1</v>
      </c>
      <c r="K111" t="s">
        <v>160</v>
      </c>
      <c r="L111">
        <v>2.8</v>
      </c>
      <c r="M111" t="s">
        <v>281</v>
      </c>
      <c r="N111" t="s">
        <v>159</v>
      </c>
      <c r="O111" t="s">
        <v>58</v>
      </c>
      <c r="U111" s="22">
        <v>44743</v>
      </c>
      <c r="V111" s="22">
        <v>44743</v>
      </c>
      <c r="W111">
        <v>0</v>
      </c>
      <c r="AA111">
        <v>0</v>
      </c>
      <c r="AB111">
        <v>0</v>
      </c>
      <c r="BE111" t="e">
        <f>DashboardTable[[#This Row],[ProjectID]]=#REF!</f>
        <v>#REF!</v>
      </c>
    </row>
    <row r="112" spans="1:57" x14ac:dyDescent="0.25">
      <c r="A112">
        <v>11</v>
      </c>
      <c r="B112" t="s">
        <v>237</v>
      </c>
      <c r="C112" t="s">
        <v>158</v>
      </c>
      <c r="D112">
        <v>41</v>
      </c>
      <c r="I112">
        <v>1</v>
      </c>
      <c r="K112" t="s">
        <v>160</v>
      </c>
      <c r="L112">
        <v>2.9</v>
      </c>
      <c r="M112" t="s">
        <v>282</v>
      </c>
      <c r="N112" t="s">
        <v>159</v>
      </c>
      <c r="O112" t="s">
        <v>59</v>
      </c>
      <c r="U112" s="22">
        <v>44652</v>
      </c>
      <c r="V112" s="22">
        <v>44652</v>
      </c>
      <c r="W112">
        <v>1</v>
      </c>
      <c r="AA112">
        <v>0</v>
      </c>
      <c r="AB112">
        <v>0</v>
      </c>
      <c r="BE112" t="e">
        <f>DashboardTable[[#This Row],[ProjectID]]=#REF!</f>
        <v>#REF!</v>
      </c>
    </row>
    <row r="113" spans="1:57" x14ac:dyDescent="0.25">
      <c r="A113">
        <v>11</v>
      </c>
      <c r="B113" t="s">
        <v>236</v>
      </c>
      <c r="C113" t="s">
        <v>158</v>
      </c>
      <c r="D113">
        <v>5</v>
      </c>
      <c r="I113">
        <v>0</v>
      </c>
      <c r="K113" t="s">
        <v>160</v>
      </c>
      <c r="L113">
        <v>3</v>
      </c>
      <c r="M113" t="s">
        <v>283</v>
      </c>
      <c r="N113" t="s">
        <v>159</v>
      </c>
      <c r="O113" t="s">
        <v>58</v>
      </c>
      <c r="U113" s="22">
        <v>44562</v>
      </c>
      <c r="V113" s="22">
        <v>44774</v>
      </c>
      <c r="W113">
        <v>5</v>
      </c>
      <c r="AA113">
        <v>0</v>
      </c>
      <c r="AB113">
        <v>0</v>
      </c>
      <c r="BE113" t="e">
        <f>DashboardTable[[#This Row],[ProjectID]]=#REF!</f>
        <v>#REF!</v>
      </c>
    </row>
    <row r="114" spans="1:57" x14ac:dyDescent="0.25">
      <c r="A114">
        <v>11</v>
      </c>
      <c r="B114" t="s">
        <v>235</v>
      </c>
      <c r="C114" t="s">
        <v>235</v>
      </c>
      <c r="D114">
        <v>49</v>
      </c>
      <c r="I114">
        <v>1</v>
      </c>
      <c r="K114" t="s">
        <v>160</v>
      </c>
      <c r="L114">
        <v>3.1</v>
      </c>
      <c r="M114" t="s">
        <v>284</v>
      </c>
      <c r="N114" t="s">
        <v>159</v>
      </c>
      <c r="O114" t="s">
        <v>59</v>
      </c>
      <c r="U114" s="22">
        <v>44652</v>
      </c>
      <c r="V114" s="22">
        <v>44652</v>
      </c>
      <c r="W114">
        <v>0</v>
      </c>
      <c r="AA114">
        <v>0</v>
      </c>
      <c r="AB114">
        <v>0</v>
      </c>
      <c r="BE114" t="e">
        <f>DashboardTable[[#This Row],[ProjectID]]=#REF!</f>
        <v>#REF!</v>
      </c>
    </row>
    <row r="115" spans="1:57" x14ac:dyDescent="0.25">
      <c r="A115">
        <v>11</v>
      </c>
      <c r="B115" t="s">
        <v>235</v>
      </c>
      <c r="C115" t="s">
        <v>235</v>
      </c>
      <c r="D115">
        <v>48</v>
      </c>
      <c r="I115">
        <v>1</v>
      </c>
      <c r="K115" t="s">
        <v>160</v>
      </c>
      <c r="L115">
        <v>3.2</v>
      </c>
      <c r="M115" t="s">
        <v>285</v>
      </c>
      <c r="N115" t="s">
        <v>159</v>
      </c>
      <c r="O115" t="s">
        <v>58</v>
      </c>
      <c r="U115" s="22">
        <v>44774</v>
      </c>
      <c r="V115" s="22">
        <v>44774</v>
      </c>
      <c r="W115">
        <v>0</v>
      </c>
      <c r="AA115">
        <v>0</v>
      </c>
      <c r="AB115">
        <v>0</v>
      </c>
      <c r="BE115" t="e">
        <f>DashboardTable[[#This Row],[ProjectID]]=#REF!</f>
        <v>#REF!</v>
      </c>
    </row>
    <row r="116" spans="1:57" x14ac:dyDescent="0.25">
      <c r="A116">
        <v>11</v>
      </c>
      <c r="B116" t="s">
        <v>235</v>
      </c>
      <c r="C116" t="s">
        <v>235</v>
      </c>
      <c r="D116">
        <v>47</v>
      </c>
      <c r="I116">
        <v>1</v>
      </c>
      <c r="K116" t="s">
        <v>160</v>
      </c>
      <c r="L116">
        <v>3.3</v>
      </c>
      <c r="M116" t="s">
        <v>286</v>
      </c>
      <c r="N116" t="s">
        <v>159</v>
      </c>
      <c r="O116" t="s">
        <v>59</v>
      </c>
      <c r="U116" s="22">
        <v>44652</v>
      </c>
      <c r="V116" s="22">
        <v>44652</v>
      </c>
      <c r="W116">
        <v>0</v>
      </c>
      <c r="AA116">
        <v>0</v>
      </c>
      <c r="AB116">
        <v>0</v>
      </c>
      <c r="BE116" t="e">
        <f>DashboardTable[[#This Row],[ProjectID]]=#REF!</f>
        <v>#REF!</v>
      </c>
    </row>
    <row r="117" spans="1:57" x14ac:dyDescent="0.25">
      <c r="A117">
        <v>11</v>
      </c>
      <c r="B117" t="s">
        <v>237</v>
      </c>
      <c r="C117" t="s">
        <v>158</v>
      </c>
      <c r="D117">
        <v>3</v>
      </c>
      <c r="F117" t="s">
        <v>416</v>
      </c>
      <c r="I117">
        <v>1</v>
      </c>
      <c r="K117" t="s">
        <v>160</v>
      </c>
      <c r="L117">
        <v>3.4</v>
      </c>
      <c r="M117" t="s">
        <v>287</v>
      </c>
      <c r="N117" t="s">
        <v>159</v>
      </c>
      <c r="O117" t="s">
        <v>59</v>
      </c>
      <c r="U117" s="22">
        <v>44652</v>
      </c>
      <c r="V117" s="22">
        <v>44656</v>
      </c>
      <c r="W117">
        <v>5</v>
      </c>
      <c r="AA117">
        <v>0</v>
      </c>
      <c r="AB117">
        <v>0</v>
      </c>
      <c r="BE117" t="e">
        <f>DashboardTable[[#This Row],[ProjectID]]=#REF!</f>
        <v>#REF!</v>
      </c>
    </row>
    <row r="118" spans="1:57" x14ac:dyDescent="0.25">
      <c r="A118">
        <v>11</v>
      </c>
      <c r="B118" t="s">
        <v>235</v>
      </c>
      <c r="C118" t="s">
        <v>235</v>
      </c>
      <c r="D118">
        <v>50</v>
      </c>
      <c r="I118">
        <v>1</v>
      </c>
      <c r="K118" t="s">
        <v>160</v>
      </c>
      <c r="L118">
        <v>3.5</v>
      </c>
      <c r="M118" t="s">
        <v>288</v>
      </c>
      <c r="N118" t="s">
        <v>159</v>
      </c>
      <c r="O118" t="s">
        <v>59</v>
      </c>
      <c r="U118" s="22">
        <v>44562</v>
      </c>
      <c r="V118" s="22">
        <v>44562</v>
      </c>
      <c r="W118">
        <v>0</v>
      </c>
      <c r="AA118">
        <v>0</v>
      </c>
      <c r="AB118">
        <v>0</v>
      </c>
      <c r="BE118" t="e">
        <f>DashboardTable[[#This Row],[ProjectID]]=#REF!</f>
        <v>#REF!</v>
      </c>
    </row>
    <row r="119" spans="1:57" x14ac:dyDescent="0.25">
      <c r="A119">
        <v>11</v>
      </c>
      <c r="B119" t="s">
        <v>236</v>
      </c>
      <c r="C119" t="s">
        <v>158</v>
      </c>
      <c r="D119">
        <v>7</v>
      </c>
      <c r="I119">
        <v>0</v>
      </c>
      <c r="K119" t="s">
        <v>160</v>
      </c>
      <c r="L119">
        <v>4</v>
      </c>
      <c r="M119" t="s">
        <v>289</v>
      </c>
      <c r="N119" t="s">
        <v>159</v>
      </c>
      <c r="O119" t="s">
        <v>59</v>
      </c>
      <c r="U119" s="22">
        <v>44652</v>
      </c>
      <c r="V119" s="22">
        <v>44658</v>
      </c>
      <c r="W119">
        <v>7</v>
      </c>
      <c r="AA119">
        <v>0</v>
      </c>
      <c r="AB119">
        <v>0</v>
      </c>
      <c r="BE119" t="e">
        <f>DashboardTable[[#This Row],[ProjectID]]=#REF!</f>
        <v>#REF!</v>
      </c>
    </row>
    <row r="120" spans="1:57" x14ac:dyDescent="0.25">
      <c r="A120">
        <v>11</v>
      </c>
      <c r="B120" t="s">
        <v>237</v>
      </c>
      <c r="C120" t="s">
        <v>158</v>
      </c>
      <c r="D120">
        <v>15</v>
      </c>
      <c r="F120" t="s">
        <v>411</v>
      </c>
      <c r="I120">
        <v>1</v>
      </c>
      <c r="K120" t="s">
        <v>160</v>
      </c>
      <c r="L120">
        <v>4.0999999999999996</v>
      </c>
      <c r="M120" t="s">
        <v>290</v>
      </c>
      <c r="N120" t="s">
        <v>159</v>
      </c>
      <c r="O120" t="s">
        <v>59</v>
      </c>
      <c r="U120" s="22">
        <v>44652</v>
      </c>
      <c r="V120" s="22">
        <v>44654</v>
      </c>
      <c r="W120">
        <v>3</v>
      </c>
      <c r="AA120">
        <v>0</v>
      </c>
      <c r="AB120">
        <v>0</v>
      </c>
      <c r="BE120" t="e">
        <f>DashboardTable[[#This Row],[ProjectID]]=#REF!</f>
        <v>#REF!</v>
      </c>
    </row>
    <row r="121" spans="1:57" x14ac:dyDescent="0.25">
      <c r="A121">
        <v>11</v>
      </c>
      <c r="B121" t="s">
        <v>237</v>
      </c>
      <c r="C121" t="s">
        <v>158</v>
      </c>
      <c r="D121">
        <v>65</v>
      </c>
      <c r="E121" t="s">
        <v>412</v>
      </c>
      <c r="G121">
        <v>44655</v>
      </c>
      <c r="I121">
        <v>1</v>
      </c>
      <c r="K121" t="s">
        <v>160</v>
      </c>
      <c r="L121">
        <v>4.2</v>
      </c>
      <c r="M121" t="s">
        <v>290</v>
      </c>
      <c r="N121" t="s">
        <v>159</v>
      </c>
      <c r="O121" t="s">
        <v>59</v>
      </c>
      <c r="U121" s="22">
        <v>44655</v>
      </c>
      <c r="V121" s="22">
        <v>44655</v>
      </c>
      <c r="W121">
        <v>1</v>
      </c>
      <c r="AA121">
        <v>0</v>
      </c>
      <c r="AB121">
        <v>0</v>
      </c>
      <c r="BE121" t="e">
        <f>DashboardTable[[#This Row],[ProjectID]]=#REF!</f>
        <v>#REF!</v>
      </c>
    </row>
    <row r="122" spans="1:57" x14ac:dyDescent="0.25">
      <c r="A122">
        <v>11</v>
      </c>
      <c r="B122" t="s">
        <v>237</v>
      </c>
      <c r="C122" t="s">
        <v>158</v>
      </c>
      <c r="D122">
        <v>64</v>
      </c>
      <c r="E122" t="s">
        <v>402</v>
      </c>
      <c r="F122" t="s">
        <v>413</v>
      </c>
      <c r="G122">
        <v>44657</v>
      </c>
      <c r="I122">
        <v>1</v>
      </c>
      <c r="K122" t="s">
        <v>160</v>
      </c>
      <c r="L122">
        <v>4.3</v>
      </c>
      <c r="M122" t="s">
        <v>290</v>
      </c>
      <c r="N122" t="s">
        <v>159</v>
      </c>
      <c r="O122" t="s">
        <v>59</v>
      </c>
      <c r="U122" s="22">
        <v>44657</v>
      </c>
      <c r="V122" s="22">
        <v>44657</v>
      </c>
      <c r="W122">
        <v>1</v>
      </c>
      <c r="AA122">
        <v>0</v>
      </c>
      <c r="AB122">
        <v>0</v>
      </c>
      <c r="BE122" t="e">
        <f>DashboardTable[[#This Row],[ProjectID]]=#REF!</f>
        <v>#REF!</v>
      </c>
    </row>
    <row r="123" spans="1:57" x14ac:dyDescent="0.25">
      <c r="A123">
        <v>11</v>
      </c>
      <c r="B123" t="s">
        <v>237</v>
      </c>
      <c r="C123" t="s">
        <v>158</v>
      </c>
      <c r="D123">
        <v>63</v>
      </c>
      <c r="E123" t="s">
        <v>414</v>
      </c>
      <c r="F123" t="s">
        <v>326</v>
      </c>
      <c r="G123">
        <v>44657</v>
      </c>
      <c r="I123">
        <v>1</v>
      </c>
      <c r="K123" t="s">
        <v>160</v>
      </c>
      <c r="L123">
        <v>4.4000000000000004</v>
      </c>
      <c r="M123" t="s">
        <v>290</v>
      </c>
      <c r="N123" t="s">
        <v>159</v>
      </c>
      <c r="O123" t="s">
        <v>59</v>
      </c>
      <c r="U123" s="22">
        <v>44657</v>
      </c>
      <c r="V123" s="22">
        <v>44657</v>
      </c>
      <c r="W123">
        <v>1</v>
      </c>
      <c r="AA123">
        <v>0</v>
      </c>
      <c r="AB123">
        <v>0</v>
      </c>
      <c r="BE123" t="e">
        <f>DashboardTable[[#This Row],[ProjectID]]=#REF!</f>
        <v>#REF!</v>
      </c>
    </row>
    <row r="124" spans="1:57" x14ac:dyDescent="0.25">
      <c r="A124">
        <v>11</v>
      </c>
      <c r="B124" t="s">
        <v>237</v>
      </c>
      <c r="C124" t="s">
        <v>158</v>
      </c>
      <c r="D124">
        <v>62</v>
      </c>
      <c r="E124" t="s">
        <v>415</v>
      </c>
      <c r="G124">
        <v>44658</v>
      </c>
      <c r="I124">
        <v>1</v>
      </c>
      <c r="K124" t="s">
        <v>160</v>
      </c>
      <c r="L124">
        <v>4.5</v>
      </c>
      <c r="M124" t="s">
        <v>290</v>
      </c>
      <c r="N124" t="s">
        <v>159</v>
      </c>
      <c r="O124" t="s">
        <v>59</v>
      </c>
      <c r="U124" s="22">
        <v>44658</v>
      </c>
      <c r="V124" s="22">
        <v>44658</v>
      </c>
      <c r="W124">
        <v>1</v>
      </c>
      <c r="AA124">
        <v>0</v>
      </c>
      <c r="AB124">
        <v>0</v>
      </c>
      <c r="BE124" t="e">
        <f>DashboardTable[[#This Row],[ProjectID]]=#REF!</f>
        <v>#REF!</v>
      </c>
    </row>
    <row r="125" spans="1:57" x14ac:dyDescent="0.25">
      <c r="A125">
        <v>12</v>
      </c>
      <c r="B125" t="s">
        <v>158</v>
      </c>
      <c r="C125" t="s">
        <v>158</v>
      </c>
      <c r="D125">
        <v>4</v>
      </c>
      <c r="F125" t="s">
        <v>399</v>
      </c>
      <c r="I125">
        <v>0</v>
      </c>
      <c r="K125" t="s">
        <v>160</v>
      </c>
      <c r="L125">
        <v>1</v>
      </c>
      <c r="M125" t="s">
        <v>292</v>
      </c>
      <c r="N125" t="s">
        <v>159</v>
      </c>
      <c r="O125" t="s">
        <v>58</v>
      </c>
      <c r="U125" s="112">
        <v>44684.5</v>
      </c>
      <c r="V125" s="112">
        <v>44692.5</v>
      </c>
      <c r="W125">
        <v>54</v>
      </c>
      <c r="AA125">
        <v>0</v>
      </c>
      <c r="AB125">
        <v>0</v>
      </c>
      <c r="BE125" t="e">
        <f>DashboardTable[[#This Row],[ProjectID]]=#REF!</f>
        <v>#REF!</v>
      </c>
    </row>
    <row r="126" spans="1:57" x14ac:dyDescent="0.25">
      <c r="A126">
        <v>12</v>
      </c>
      <c r="B126" t="s">
        <v>158</v>
      </c>
      <c r="C126" t="s">
        <v>158</v>
      </c>
      <c r="D126">
        <v>7</v>
      </c>
      <c r="F126" t="s">
        <v>408</v>
      </c>
      <c r="I126">
        <v>0</v>
      </c>
      <c r="K126" t="s">
        <v>160</v>
      </c>
      <c r="L126">
        <v>2</v>
      </c>
      <c r="M126" t="s">
        <v>292</v>
      </c>
      <c r="N126" t="s">
        <v>159</v>
      </c>
      <c r="O126" t="s">
        <v>58</v>
      </c>
      <c r="U126" s="112">
        <v>44683.625</v>
      </c>
      <c r="V126" s="112">
        <v>44684.75</v>
      </c>
      <c r="W126">
        <v>12</v>
      </c>
      <c r="AA126">
        <v>0</v>
      </c>
      <c r="AB126">
        <v>0</v>
      </c>
      <c r="BE126" t="e">
        <f>DashboardTable[[#This Row],[ProjectID]]=#REF!</f>
        <v>#REF!</v>
      </c>
    </row>
    <row r="127" spans="1:57" x14ac:dyDescent="0.25">
      <c r="A127">
        <v>12</v>
      </c>
      <c r="B127" t="s">
        <v>158</v>
      </c>
      <c r="C127" t="s">
        <v>158</v>
      </c>
      <c r="D127">
        <v>6</v>
      </c>
      <c r="E127" t="s">
        <v>409</v>
      </c>
      <c r="G127">
        <v>44685.458333333336</v>
      </c>
      <c r="I127">
        <v>0</v>
      </c>
      <c r="K127" t="s">
        <v>160</v>
      </c>
      <c r="L127">
        <v>3</v>
      </c>
      <c r="M127" t="s">
        <v>292</v>
      </c>
      <c r="N127" t="s">
        <v>159</v>
      </c>
      <c r="O127" t="s">
        <v>58</v>
      </c>
      <c r="U127" s="112">
        <v>44685.458333333336</v>
      </c>
      <c r="V127" s="112">
        <v>44686.416666666664</v>
      </c>
      <c r="W127">
        <v>8</v>
      </c>
      <c r="AA127">
        <v>0</v>
      </c>
      <c r="AB127">
        <v>0</v>
      </c>
      <c r="BE127" t="e">
        <f>DashboardTable[[#This Row],[ProjectID]]=#REF!</f>
        <v>#REF!</v>
      </c>
    </row>
    <row r="128" spans="1:57" x14ac:dyDescent="0.25">
      <c r="A128">
        <v>12</v>
      </c>
      <c r="B128" t="s">
        <v>158</v>
      </c>
      <c r="C128" t="s">
        <v>158</v>
      </c>
      <c r="D128">
        <v>5</v>
      </c>
      <c r="E128" t="s">
        <v>410</v>
      </c>
      <c r="G128">
        <v>44687.625</v>
      </c>
      <c r="I128">
        <v>0</v>
      </c>
      <c r="K128" t="s">
        <v>160</v>
      </c>
      <c r="L128">
        <v>4</v>
      </c>
      <c r="M128" t="s">
        <v>292</v>
      </c>
      <c r="N128" t="s">
        <v>159</v>
      </c>
      <c r="O128" t="s">
        <v>58</v>
      </c>
      <c r="U128" s="112">
        <v>44687.625</v>
      </c>
      <c r="V128" s="112">
        <v>44698.625</v>
      </c>
      <c r="W128">
        <v>63</v>
      </c>
      <c r="AA128">
        <v>0</v>
      </c>
      <c r="AB128">
        <v>0</v>
      </c>
      <c r="BE128" t="e">
        <f>DashboardTable[[#This Row],[ProjectID]]=#REF!</f>
        <v>#REF!</v>
      </c>
    </row>
    <row r="129" spans="1:57" x14ac:dyDescent="0.25">
      <c r="A129">
        <v>12</v>
      </c>
      <c r="B129" t="s">
        <v>158</v>
      </c>
      <c r="C129" t="s">
        <v>158</v>
      </c>
      <c r="D129">
        <v>1</v>
      </c>
      <c r="E129" t="s">
        <v>402</v>
      </c>
      <c r="G129">
        <v>44697.375</v>
      </c>
      <c r="I129">
        <v>0</v>
      </c>
      <c r="K129" t="s">
        <v>160</v>
      </c>
      <c r="L129">
        <v>5</v>
      </c>
      <c r="M129" t="s">
        <v>292</v>
      </c>
      <c r="N129" t="s">
        <v>159</v>
      </c>
      <c r="O129" t="s">
        <v>58</v>
      </c>
      <c r="U129" s="112">
        <v>44697.375</v>
      </c>
      <c r="V129" s="112">
        <v>44697.625</v>
      </c>
      <c r="W129">
        <v>6</v>
      </c>
      <c r="AA129">
        <v>0</v>
      </c>
      <c r="AB129">
        <v>0</v>
      </c>
      <c r="BE129" t="e">
        <f>DashboardTable[[#This Row],[ProjectID]]=#REF!</f>
        <v>#REF!</v>
      </c>
    </row>
    <row r="130" spans="1:57" x14ac:dyDescent="0.25">
      <c r="A130">
        <v>12</v>
      </c>
      <c r="B130" t="s">
        <v>158</v>
      </c>
      <c r="C130" t="s">
        <v>158</v>
      </c>
      <c r="D130">
        <v>3</v>
      </c>
      <c r="F130" t="s">
        <v>401</v>
      </c>
      <c r="I130">
        <v>0</v>
      </c>
      <c r="K130" t="s">
        <v>160</v>
      </c>
      <c r="L130">
        <v>6</v>
      </c>
      <c r="M130" t="s">
        <v>292</v>
      </c>
      <c r="N130" t="s">
        <v>159</v>
      </c>
      <c r="O130" t="s">
        <v>58</v>
      </c>
      <c r="U130" s="112">
        <v>44687.375</v>
      </c>
      <c r="V130" s="112">
        <v>44694.75</v>
      </c>
      <c r="W130">
        <v>54</v>
      </c>
      <c r="AA130">
        <v>0</v>
      </c>
      <c r="AB130">
        <v>0</v>
      </c>
      <c r="BE130" t="e">
        <f>DashboardTable[[#This Row],[ProjectID]]=#REF!</f>
        <v>#REF!</v>
      </c>
    </row>
    <row r="131" spans="1:57" x14ac:dyDescent="0.25">
      <c r="A131">
        <v>12</v>
      </c>
      <c r="B131" t="s">
        <v>158</v>
      </c>
      <c r="C131" t="s">
        <v>158</v>
      </c>
      <c r="D131">
        <v>2</v>
      </c>
      <c r="E131" t="s">
        <v>400</v>
      </c>
      <c r="F131" t="s">
        <v>404</v>
      </c>
      <c r="G131">
        <v>44684.5</v>
      </c>
      <c r="I131">
        <v>0</v>
      </c>
      <c r="K131" t="s">
        <v>160</v>
      </c>
      <c r="L131">
        <v>7</v>
      </c>
      <c r="M131" t="s">
        <v>292</v>
      </c>
      <c r="N131" t="s">
        <v>159</v>
      </c>
      <c r="O131" t="s">
        <v>58</v>
      </c>
      <c r="U131" s="112">
        <v>44684.5</v>
      </c>
      <c r="V131" s="112">
        <v>44687.75</v>
      </c>
      <c r="W131">
        <v>33</v>
      </c>
      <c r="AA131">
        <v>0</v>
      </c>
      <c r="AB131">
        <v>0</v>
      </c>
      <c r="BE131" t="e">
        <f>DashboardTable[[#This Row],[ProjectID]]=#REF!</f>
        <v>#REF!</v>
      </c>
    </row>
    <row r="132" spans="1:57" x14ac:dyDescent="0.25">
      <c r="A132">
        <v>12</v>
      </c>
      <c r="B132" t="s">
        <v>158</v>
      </c>
      <c r="C132" t="s">
        <v>158</v>
      </c>
      <c r="D132">
        <v>10</v>
      </c>
      <c r="E132" t="s">
        <v>403</v>
      </c>
      <c r="F132" t="s">
        <v>405</v>
      </c>
      <c r="G132">
        <v>44690.375</v>
      </c>
      <c r="I132">
        <v>0</v>
      </c>
      <c r="K132" t="s">
        <v>160</v>
      </c>
      <c r="L132">
        <v>8</v>
      </c>
      <c r="M132" t="s">
        <v>292</v>
      </c>
      <c r="N132" t="s">
        <v>159</v>
      </c>
      <c r="O132" t="s">
        <v>58</v>
      </c>
      <c r="U132" s="112">
        <v>44690.375</v>
      </c>
      <c r="V132" s="112">
        <v>44693.625</v>
      </c>
      <c r="W132">
        <v>33</v>
      </c>
      <c r="AA132">
        <v>0</v>
      </c>
      <c r="AB132">
        <v>0</v>
      </c>
      <c r="BE132" t="e">
        <f>DashboardTable[[#This Row],[ProjectID]]=#REF!</f>
        <v>#REF!</v>
      </c>
    </row>
    <row r="133" spans="1:57" x14ac:dyDescent="0.25">
      <c r="A133">
        <v>12</v>
      </c>
      <c r="B133" t="s">
        <v>158</v>
      </c>
      <c r="C133" t="s">
        <v>158</v>
      </c>
      <c r="D133">
        <v>11</v>
      </c>
      <c r="E133" t="s">
        <v>406</v>
      </c>
      <c r="F133" t="s">
        <v>360</v>
      </c>
      <c r="H133">
        <v>44693.625</v>
      </c>
      <c r="I133">
        <v>0</v>
      </c>
      <c r="K133" t="s">
        <v>160</v>
      </c>
      <c r="L133">
        <v>9</v>
      </c>
      <c r="M133" t="s">
        <v>292</v>
      </c>
      <c r="N133" t="s">
        <v>159</v>
      </c>
      <c r="O133" t="s">
        <v>58</v>
      </c>
      <c r="U133" s="112">
        <v>44690.375</v>
      </c>
      <c r="V133" s="112">
        <v>44693.625</v>
      </c>
      <c r="W133">
        <v>33</v>
      </c>
      <c r="AA133">
        <v>0</v>
      </c>
      <c r="AB133">
        <v>0</v>
      </c>
      <c r="BE133" t="e">
        <f>DashboardTable[[#This Row],[ProjectID]]=#REF!</f>
        <v>#REF!</v>
      </c>
    </row>
    <row r="134" spans="1:57" x14ac:dyDescent="0.25">
      <c r="A134">
        <v>12</v>
      </c>
      <c r="B134" t="s">
        <v>158</v>
      </c>
      <c r="C134" t="s">
        <v>158</v>
      </c>
      <c r="D134">
        <v>12</v>
      </c>
      <c r="E134" t="s">
        <v>407</v>
      </c>
      <c r="H134">
        <v>44690.375</v>
      </c>
      <c r="I134">
        <v>0</v>
      </c>
      <c r="K134" t="s">
        <v>160</v>
      </c>
      <c r="L134">
        <v>10</v>
      </c>
      <c r="M134" t="s">
        <v>292</v>
      </c>
      <c r="N134" t="s">
        <v>159</v>
      </c>
      <c r="O134" t="s">
        <v>58</v>
      </c>
      <c r="U134" s="112">
        <v>44684.5</v>
      </c>
      <c r="V134" s="112">
        <v>44690.375</v>
      </c>
      <c r="W134">
        <v>33</v>
      </c>
      <c r="AA134">
        <v>0</v>
      </c>
      <c r="AB134">
        <v>0</v>
      </c>
      <c r="BE134" t="e">
        <f>DashboardTable[[#This Row],[ProjectID]]=#REF!</f>
        <v>#REF!</v>
      </c>
    </row>
  </sheetData>
  <phoneticPr fontId="23"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GDT"/>
  <dimension ref="A1:BA62"/>
  <sheetViews>
    <sheetView showGridLines="0" showRowColHeaders="0" zoomScaleNormal="100" workbookViewId="0">
      <selection activeCell="E5" sqref="E5"/>
    </sheetView>
  </sheetViews>
  <sheetFormatPr baseColWidth="10" defaultColWidth="0" defaultRowHeight="15" x14ac:dyDescent="0.25"/>
  <cols>
    <col min="1" max="1" width="1" customWidth="1"/>
    <col min="2" max="13" width="15.7109375" customWidth="1"/>
    <col min="14" max="15" width="15.7109375" hidden="1" customWidth="1"/>
    <col min="16" max="16" width="6.28515625" hidden="1" customWidth="1"/>
    <col min="17" max="17" width="10.28515625" hidden="1" customWidth="1"/>
    <col min="18" max="18" width="10.7109375" hidden="1" customWidth="1"/>
    <col min="19" max="19" width="6" hidden="1" customWidth="1"/>
    <col min="20" max="20" width="9.7109375" hidden="1" customWidth="1"/>
    <col min="21" max="21" width="11.28515625" hidden="1" customWidth="1"/>
    <col min="22" max="22" width="11.7109375" hidden="1" customWidth="1"/>
    <col min="23" max="23" width="10.28515625" hidden="1" customWidth="1"/>
    <col min="24" max="24" width="9.7109375" hidden="1" customWidth="1"/>
    <col min="25" max="25" width="10.28515625" hidden="1" customWidth="1"/>
    <col min="26" max="26" width="6" hidden="1" customWidth="1"/>
    <col min="27" max="27" width="10.42578125" hidden="1" customWidth="1"/>
    <col min="28" max="28" width="9.7109375" hidden="1" customWidth="1"/>
    <col min="29" max="30" width="6.28515625" hidden="1" customWidth="1"/>
    <col min="31" max="16384" width="6" hidden="1"/>
  </cols>
  <sheetData>
    <row r="1" spans="1:53" s="2" customFormat="1" ht="11.25" customHeight="1" x14ac:dyDescent="0.25">
      <c r="A1" s="45"/>
      <c r="B1" s="45"/>
      <c r="C1" s="24"/>
      <c r="D1" s="24"/>
      <c r="E1" s="24"/>
      <c r="F1" s="24"/>
      <c r="G1" s="24"/>
      <c r="H1" s="24"/>
      <c r="I1" s="39"/>
      <c r="J1" s="39"/>
      <c r="K1" s="39"/>
      <c r="L1" s="39"/>
      <c r="M1" s="39"/>
      <c r="N1" s="39"/>
      <c r="O1" s="39"/>
      <c r="P1" s="46" t="s">
        <v>187</v>
      </c>
      <c r="Q1" s="46" t="s">
        <v>188</v>
      </c>
      <c r="R1" s="46" t="s">
        <v>189</v>
      </c>
      <c r="S1" s="46" t="s">
        <v>9</v>
      </c>
      <c r="T1" s="46" t="s">
        <v>190</v>
      </c>
      <c r="U1" s="46" t="s">
        <v>215</v>
      </c>
      <c r="V1" s="46" t="s">
        <v>192</v>
      </c>
      <c r="W1" s="101" t="s">
        <v>192</v>
      </c>
      <c r="X1" s="102" t="s">
        <v>191</v>
      </c>
      <c r="Y1" s="103" t="s">
        <v>193</v>
      </c>
      <c r="Z1" s="46" t="s">
        <v>194</v>
      </c>
      <c r="AA1" s="46" t="s">
        <v>195</v>
      </c>
      <c r="AB1" s="46" t="s">
        <v>196</v>
      </c>
      <c r="AC1" s="46" t="s">
        <v>3</v>
      </c>
      <c r="AD1" s="104" t="s">
        <v>197</v>
      </c>
      <c r="AE1" s="105" t="s">
        <v>198</v>
      </c>
      <c r="AF1" s="102" t="s">
        <v>199</v>
      </c>
      <c r="AG1" s="106" t="s">
        <v>200</v>
      </c>
      <c r="AH1" s="104" t="s">
        <v>232</v>
      </c>
      <c r="AI1" s="103" t="s">
        <v>233</v>
      </c>
      <c r="AJ1" s="106" t="s">
        <v>234</v>
      </c>
      <c r="AK1" s="46"/>
      <c r="AL1" s="46"/>
      <c r="AM1" s="46"/>
      <c r="AN1" s="46"/>
      <c r="AO1" s="46"/>
      <c r="AP1" s="46"/>
      <c r="AQ1" s="46"/>
      <c r="AR1" s="46"/>
      <c r="AS1" s="46" t="s">
        <v>226</v>
      </c>
      <c r="AT1" s="46" t="s">
        <v>227</v>
      </c>
      <c r="AU1" s="46"/>
      <c r="AV1" s="46"/>
      <c r="AW1" s="46"/>
      <c r="AX1" s="46" t="s">
        <v>205</v>
      </c>
      <c r="AY1" s="46" t="s">
        <v>212</v>
      </c>
      <c r="AZ1" s="46" t="s">
        <v>213</v>
      </c>
    </row>
    <row r="2" spans="1:53" s="2" customFormat="1" ht="20.25" thickBot="1" x14ac:dyDescent="0.35">
      <c r="A2" s="36"/>
      <c r="B2" s="178"/>
      <c r="C2" s="178"/>
      <c r="D2" s="178"/>
      <c r="E2" s="178"/>
      <c r="F2" s="35"/>
      <c r="G2" s="35"/>
      <c r="H2" s="36"/>
      <c r="I2" s="37"/>
      <c r="J2" s="37"/>
      <c r="K2" s="37"/>
      <c r="L2" s="37"/>
      <c r="M2" s="38"/>
      <c r="N2" s="38"/>
      <c r="O2" s="37"/>
      <c r="P2" s="46" t="s">
        <v>185</v>
      </c>
      <c r="Q2" s="46" t="s">
        <v>201</v>
      </c>
      <c r="R2" s="46" t="s">
        <v>201</v>
      </c>
      <c r="S2" s="46"/>
      <c r="T2" s="46">
        <v>0.5</v>
      </c>
      <c r="U2" s="47">
        <v>1000</v>
      </c>
      <c r="V2" s="47">
        <v>2000</v>
      </c>
      <c r="W2" s="47">
        <v>200</v>
      </c>
      <c r="X2" s="47">
        <v>100</v>
      </c>
      <c r="Y2" s="47">
        <v>500</v>
      </c>
      <c r="Z2" s="46" t="s">
        <v>8</v>
      </c>
      <c r="AA2" s="48">
        <v>44398</v>
      </c>
      <c r="AB2" s="48">
        <v>44411</v>
      </c>
      <c r="AC2" s="46">
        <v>5</v>
      </c>
      <c r="AD2" s="46">
        <v>0</v>
      </c>
      <c r="AE2" s="46">
        <v>0</v>
      </c>
      <c r="AF2" s="46">
        <v>5</v>
      </c>
      <c r="AG2" s="46">
        <v>0</v>
      </c>
      <c r="AH2" s="46"/>
      <c r="AI2" s="46"/>
      <c r="AJ2" s="46"/>
      <c r="AK2" s="46"/>
      <c r="AL2" s="46"/>
      <c r="AM2" s="46"/>
      <c r="AN2" s="46"/>
      <c r="AO2" s="46"/>
      <c r="AP2" s="46"/>
      <c r="AQ2" s="46"/>
      <c r="AR2" s="46"/>
      <c r="AS2" s="46" t="str">
        <f>$Z$2&amp;" "&amp;$U$2</f>
        <v>$ 1000</v>
      </c>
      <c r="AT2" s="46" t="str">
        <f>$Z$2&amp;" "&amp;$Y$2</f>
        <v>$ 500</v>
      </c>
      <c r="AU2" s="46"/>
      <c r="AV2" s="46" t="str">
        <f>IF($AX$2=0,"Planned",IF($AX$2=1,"Completed","In-Progress"))</f>
        <v>In-Progress</v>
      </c>
      <c r="AW2" s="46"/>
      <c r="AX2" s="49">
        <f>T2</f>
        <v>0.5</v>
      </c>
      <c r="AY2" s="49">
        <f>1-AX2</f>
        <v>0.5</v>
      </c>
      <c r="AZ2" s="50">
        <f>IFERROR((Y2-U2)/U2,0)</f>
        <v>-0.5</v>
      </c>
      <c r="BA2" s="42" t="str">
        <f>IF(AZ2&gt;0,TEXT(AZ2,"##%") &amp; " Over Target","")</f>
        <v/>
      </c>
    </row>
    <row r="3" spans="1:53" s="2" customFormat="1" ht="15" customHeight="1" thickTop="1" x14ac:dyDescent="0.25">
      <c r="A3" s="51"/>
      <c r="B3" s="180" t="s">
        <v>11</v>
      </c>
      <c r="C3" s="180"/>
      <c r="D3" s="180"/>
      <c r="E3" s="180"/>
      <c r="F3"/>
      <c r="G3"/>
      <c r="H3"/>
      <c r="P3" s="46">
        <v>0</v>
      </c>
      <c r="Q3" s="46" t="s">
        <v>202</v>
      </c>
      <c r="R3" s="46" t="s">
        <v>202</v>
      </c>
      <c r="S3" s="46"/>
      <c r="T3" s="46">
        <v>0</v>
      </c>
      <c r="U3" s="47">
        <v>1000</v>
      </c>
      <c r="V3" s="47">
        <v>2000</v>
      </c>
      <c r="W3" s="47">
        <v>200</v>
      </c>
      <c r="X3" s="47">
        <v>100</v>
      </c>
      <c r="Y3" s="47">
        <v>300</v>
      </c>
      <c r="Z3" s="46" t="s">
        <v>8</v>
      </c>
      <c r="AA3" s="48">
        <v>44398</v>
      </c>
      <c r="AB3" s="48">
        <v>44411</v>
      </c>
      <c r="AC3" s="46">
        <v>5</v>
      </c>
      <c r="AD3" s="46">
        <v>0</v>
      </c>
      <c r="AE3" s="46">
        <v>0</v>
      </c>
      <c r="AF3" s="46">
        <v>5</v>
      </c>
      <c r="AG3" s="46">
        <v>0</v>
      </c>
      <c r="AH3" s="46"/>
      <c r="AI3" s="46"/>
      <c r="AJ3" s="46"/>
      <c r="AK3" s="46"/>
      <c r="AL3" s="46"/>
      <c r="AM3" s="46"/>
      <c r="AN3" s="46"/>
      <c r="AO3" s="46"/>
      <c r="AP3" s="46"/>
      <c r="AQ3" s="46"/>
      <c r="AR3" s="46"/>
      <c r="AS3" s="46"/>
      <c r="AT3" s="46"/>
      <c r="AU3" s="46"/>
      <c r="AV3" s="46"/>
      <c r="AW3" s="46"/>
      <c r="AX3" s="46"/>
      <c r="AY3" s="46"/>
      <c r="AZ3" s="46"/>
    </row>
    <row r="4" spans="1:53" s="2" customFormat="1" ht="15" customHeight="1" x14ac:dyDescent="0.25">
      <c r="A4"/>
      <c r="B4"/>
      <c r="C4"/>
      <c r="D4" s="29" t="s">
        <v>10</v>
      </c>
      <c r="E4" s="30" t="str">
        <f>AV2</f>
        <v>In-Progress</v>
      </c>
      <c r="F4" s="6"/>
      <c r="G4"/>
      <c r="H4"/>
      <c r="P4" s="46">
        <v>1</v>
      </c>
      <c r="Q4" s="46" t="s">
        <v>203</v>
      </c>
      <c r="R4" s="46" t="s">
        <v>186</v>
      </c>
      <c r="S4" s="46" t="s">
        <v>204</v>
      </c>
      <c r="T4" s="46">
        <v>0</v>
      </c>
      <c r="U4" s="47">
        <v>1000</v>
      </c>
      <c r="V4" s="47">
        <v>2000</v>
      </c>
      <c r="W4" s="47">
        <v>200</v>
      </c>
      <c r="X4" s="47">
        <v>100</v>
      </c>
      <c r="Y4" s="47">
        <v>300</v>
      </c>
      <c r="Z4" s="46" t="s">
        <v>8</v>
      </c>
      <c r="AA4" s="48">
        <v>44398</v>
      </c>
      <c r="AB4" s="48">
        <v>44411</v>
      </c>
      <c r="AC4" s="46">
        <v>5</v>
      </c>
      <c r="AD4" s="46">
        <v>0</v>
      </c>
      <c r="AE4" s="46">
        <v>0</v>
      </c>
      <c r="AF4" s="46">
        <v>5</v>
      </c>
      <c r="AG4" s="46">
        <v>0</v>
      </c>
      <c r="AH4" s="46"/>
      <c r="AI4" s="46"/>
      <c r="AJ4" s="46"/>
      <c r="AK4" s="46"/>
      <c r="AL4" s="46"/>
      <c r="AM4" s="46"/>
      <c r="AN4" s="46"/>
      <c r="AO4" s="46"/>
      <c r="AP4" s="46"/>
      <c r="AQ4" s="46"/>
      <c r="AR4" s="46"/>
      <c r="AS4" s="46"/>
      <c r="AT4" s="46"/>
      <c r="AU4" s="46"/>
      <c r="AV4" s="46"/>
      <c r="AW4" s="46"/>
      <c r="AX4" s="46"/>
      <c r="AY4" s="46"/>
      <c r="AZ4" s="46"/>
    </row>
    <row r="5" spans="1:53" s="2" customFormat="1" ht="15" customHeight="1" x14ac:dyDescent="0.25">
      <c r="A5"/>
      <c r="B5"/>
      <c r="C5"/>
      <c r="D5" s="31" t="s">
        <v>9</v>
      </c>
      <c r="E5" s="110" t="str">
        <f>IF(S2 = "","",S2)</f>
        <v/>
      </c>
      <c r="F5" s="6"/>
      <c r="G5"/>
      <c r="H5"/>
    </row>
    <row r="6" spans="1:53" s="2" customFormat="1" ht="15" customHeight="1" x14ac:dyDescent="0.25">
      <c r="A6"/>
      <c r="B6"/>
      <c r="C6"/>
      <c r="D6" s="31" t="s">
        <v>7</v>
      </c>
      <c r="E6" s="32">
        <f>AA2</f>
        <v>44398</v>
      </c>
      <c r="F6" s="5"/>
      <c r="G6"/>
      <c r="H6"/>
    </row>
    <row r="7" spans="1:53" s="2" customFormat="1" ht="15" customHeight="1" x14ac:dyDescent="0.25">
      <c r="A7"/>
      <c r="B7"/>
      <c r="C7"/>
      <c r="D7" s="31" t="s">
        <v>5</v>
      </c>
      <c r="E7" s="32">
        <f>AB2</f>
        <v>44411</v>
      </c>
      <c r="F7" s="5"/>
      <c r="G7"/>
      <c r="H7"/>
    </row>
    <row r="8" spans="1:53" s="2" customFormat="1" ht="15" customHeight="1" x14ac:dyDescent="0.25">
      <c r="A8"/>
      <c r="B8"/>
      <c r="C8"/>
      <c r="D8" s="43"/>
      <c r="E8" s="44"/>
      <c r="F8" s="4"/>
      <c r="G8"/>
      <c r="H8"/>
    </row>
    <row r="9" spans="1:53" s="2" customFormat="1" ht="15" customHeight="1" x14ac:dyDescent="0.25">
      <c r="A9"/>
      <c r="B9" s="176"/>
      <c r="C9" s="176"/>
      <c r="D9" s="29" t="s">
        <v>3</v>
      </c>
      <c r="E9" s="33">
        <f>AC2</f>
        <v>5</v>
      </c>
      <c r="F9" s="4"/>
      <c r="G9"/>
      <c r="H9"/>
    </row>
    <row r="10" spans="1:53" s="2" customFormat="1" ht="15" customHeight="1" x14ac:dyDescent="0.25">
      <c r="A10"/>
      <c r="B10"/>
      <c r="C10"/>
      <c r="D10" s="31" t="s">
        <v>56</v>
      </c>
      <c r="E10" s="33">
        <f>AD2</f>
        <v>0</v>
      </c>
      <c r="F10" s="4"/>
      <c r="G10"/>
      <c r="H10"/>
    </row>
    <row r="11" spans="1:53" s="2" customFormat="1" ht="15" customHeight="1" x14ac:dyDescent="0.25">
      <c r="A11"/>
      <c r="B11"/>
      <c r="C11"/>
      <c r="D11" s="31" t="s">
        <v>57</v>
      </c>
      <c r="E11" s="33">
        <f>AE2</f>
        <v>0</v>
      </c>
      <c r="F11" s="4"/>
      <c r="G11"/>
      <c r="H11"/>
    </row>
    <row r="12" spans="1:53" s="2" customFormat="1" ht="15" customHeight="1" x14ac:dyDescent="0.25">
      <c r="A12"/>
      <c r="B12"/>
      <c r="C12"/>
      <c r="D12" s="31" t="s">
        <v>58</v>
      </c>
      <c r="E12" s="33">
        <f>AF2</f>
        <v>5</v>
      </c>
      <c r="F12" s="3"/>
      <c r="G12"/>
      <c r="H12"/>
    </row>
    <row r="13" spans="1:53" s="2" customFormat="1" ht="15" customHeight="1" x14ac:dyDescent="0.25">
      <c r="A13"/>
      <c r="B13"/>
      <c r="C13"/>
      <c r="D13" s="31" t="s">
        <v>59</v>
      </c>
      <c r="E13" s="34">
        <f>AG2</f>
        <v>0</v>
      </c>
      <c r="F13" s="3"/>
      <c r="G13"/>
      <c r="H13"/>
    </row>
    <row r="14" spans="1:53" s="2" customFormat="1" ht="15" customHeight="1" x14ac:dyDescent="0.25">
      <c r="A14"/>
      <c r="B14"/>
      <c r="C14"/>
      <c r="D14" s="28"/>
      <c r="E14" s="27"/>
      <c r="F14" s="3"/>
      <c r="G14"/>
      <c r="H14"/>
    </row>
    <row r="15" spans="1:53" s="2" customFormat="1" ht="15.75" x14ac:dyDescent="0.25">
      <c r="A15"/>
      <c r="B15" s="179"/>
      <c r="C15" s="179"/>
      <c r="D15" s="179"/>
      <c r="E15" s="179"/>
      <c r="F15" s="41"/>
      <c r="G15"/>
      <c r="H15"/>
    </row>
    <row r="16" spans="1:53" s="7" customFormat="1" ht="15" customHeight="1" x14ac:dyDescent="0.25">
      <c r="A16"/>
      <c r="B16" s="1"/>
      <c r="C16" s="1"/>
      <c r="D16" s="41"/>
      <c r="E16" s="41"/>
      <c r="F16" s="1"/>
      <c r="G16"/>
      <c r="H16" s="1"/>
    </row>
    <row r="17" spans="1:8" s="2" customFormat="1" x14ac:dyDescent="0.25">
      <c r="A17"/>
      <c r="B17"/>
      <c r="C17"/>
      <c r="D17" s="1"/>
      <c r="E17" s="1"/>
      <c r="F17"/>
      <c r="G17"/>
      <c r="H17"/>
    </row>
    <row r="18" spans="1:8" s="2" customFormat="1" ht="15" customHeight="1" x14ac:dyDescent="0.25">
      <c r="A18"/>
      <c r="B18"/>
      <c r="C18"/>
      <c r="D18" s="177" t="str">
        <f>BA2</f>
        <v/>
      </c>
      <c r="E18" s="177"/>
      <c r="F18"/>
      <c r="G18"/>
      <c r="H18"/>
    </row>
    <row r="19" spans="1:8" s="2" customFormat="1" ht="15" customHeight="1" x14ac:dyDescent="0.25">
      <c r="A19"/>
      <c r="B19"/>
      <c r="C19"/>
      <c r="D19"/>
      <c r="E19"/>
      <c r="F19"/>
      <c r="G19"/>
      <c r="H19"/>
    </row>
    <row r="20" spans="1:8" s="2" customFormat="1" ht="15" customHeight="1" x14ac:dyDescent="0.25">
      <c r="A20"/>
      <c r="B20" s="175"/>
      <c r="C20" s="175"/>
      <c r="D20"/>
      <c r="E20"/>
      <c r="F20"/>
      <c r="G20"/>
      <c r="H20"/>
    </row>
    <row r="21" spans="1:8" s="2" customFormat="1" ht="15" customHeight="1" x14ac:dyDescent="0.25">
      <c r="A21"/>
      <c r="B21"/>
      <c r="C21"/>
      <c r="D21" s="8"/>
      <c r="E21"/>
      <c r="F21"/>
      <c r="G21"/>
      <c r="H21"/>
    </row>
    <row r="22" spans="1:8" s="2" customFormat="1" ht="15" customHeight="1" x14ac:dyDescent="0.25">
      <c r="A22"/>
      <c r="B22"/>
      <c r="C22"/>
      <c r="D22"/>
      <c r="E22"/>
      <c r="F22"/>
      <c r="G22"/>
      <c r="H22"/>
    </row>
    <row r="23" spans="1:8" s="2" customFormat="1" ht="15" customHeight="1" x14ac:dyDescent="0.25">
      <c r="A23"/>
      <c r="B23"/>
      <c r="C23"/>
      <c r="D23"/>
      <c r="E23"/>
      <c r="F23"/>
      <c r="G23"/>
      <c r="H23"/>
    </row>
    <row r="24" spans="1:8" s="2" customFormat="1" ht="15" customHeight="1" x14ac:dyDescent="0.25">
      <c r="A24"/>
      <c r="B24"/>
      <c r="C24"/>
      <c r="D24"/>
      <c r="E24"/>
      <c r="F24"/>
      <c r="G24"/>
      <c r="H24"/>
    </row>
    <row r="25" spans="1:8" s="2" customFormat="1" ht="15" customHeight="1" x14ac:dyDescent="0.25">
      <c r="A25"/>
      <c r="B25"/>
      <c r="C25"/>
      <c r="D25"/>
      <c r="E25"/>
      <c r="F25"/>
      <c r="G25"/>
      <c r="H25"/>
    </row>
    <row r="26" spans="1:8" s="7" customFormat="1" ht="15" customHeight="1" x14ac:dyDescent="0.25">
      <c r="A26"/>
      <c r="B26"/>
      <c r="C26"/>
      <c r="D26"/>
      <c r="E26"/>
      <c r="F26"/>
      <c r="G26"/>
      <c r="H26"/>
    </row>
    <row r="27" spans="1:8" s="2" customFormat="1" ht="15" customHeight="1" x14ac:dyDescent="0.25">
      <c r="A27"/>
      <c r="B27" s="1"/>
      <c r="C27" s="1"/>
      <c r="D27"/>
      <c r="E27"/>
      <c r="F27" s="1"/>
      <c r="G27"/>
      <c r="H27" s="1"/>
    </row>
    <row r="28" spans="1:8" s="2" customFormat="1" ht="15" customHeight="1" x14ac:dyDescent="0.25">
      <c r="A28"/>
      <c r="B28"/>
      <c r="C28"/>
      <c r="D28" s="1"/>
      <c r="E28" s="1"/>
      <c r="F28"/>
      <c r="G28"/>
      <c r="H28"/>
    </row>
    <row r="29" spans="1:8" s="2" customFormat="1" ht="15" customHeight="1" x14ac:dyDescent="0.25">
      <c r="A29"/>
      <c r="B29"/>
      <c r="C29"/>
      <c r="D29"/>
      <c r="E29"/>
      <c r="F29"/>
      <c r="G29"/>
      <c r="H29"/>
    </row>
    <row r="30" spans="1:8" s="2" customFormat="1" ht="15" customHeight="1" x14ac:dyDescent="0.25">
      <c r="A30"/>
      <c r="B30"/>
      <c r="C30"/>
      <c r="D30"/>
      <c r="E30"/>
      <c r="F30"/>
      <c r="G30"/>
      <c r="H30"/>
    </row>
    <row r="31" spans="1:8" s="2" customFormat="1" ht="15" customHeight="1" x14ac:dyDescent="0.25">
      <c r="A31"/>
      <c r="B31"/>
      <c r="C31"/>
      <c r="D31"/>
      <c r="E31"/>
      <c r="F31"/>
      <c r="G31"/>
      <c r="H31"/>
    </row>
    <row r="32" spans="1:8" s="2" customFormat="1" ht="15" customHeight="1" x14ac:dyDescent="0.25">
      <c r="A32"/>
      <c r="B32"/>
      <c r="C32"/>
      <c r="D32"/>
      <c r="E32"/>
      <c r="F32"/>
      <c r="G32"/>
      <c r="H32"/>
    </row>
    <row r="33" spans="1:8" s="2" customFormat="1" ht="15" customHeight="1" x14ac:dyDescent="0.25">
      <c r="A33"/>
      <c r="B33"/>
      <c r="C33"/>
      <c r="D33" s="8"/>
      <c r="E33"/>
      <c r="F33"/>
      <c r="G33"/>
      <c r="H33"/>
    </row>
    <row r="34" spans="1:8" s="2" customFormat="1" ht="15" customHeight="1" x14ac:dyDescent="0.25">
      <c r="A34"/>
      <c r="B34"/>
      <c r="C34"/>
      <c r="D34"/>
      <c r="E34"/>
      <c r="F34"/>
      <c r="G34"/>
      <c r="H34"/>
    </row>
    <row r="35" spans="1:8" s="2" customFormat="1" ht="15" customHeight="1" x14ac:dyDescent="0.25">
      <c r="A35"/>
      <c r="B35"/>
      <c r="C35"/>
      <c r="D35"/>
      <c r="E35" s="40"/>
      <c r="F35"/>
      <c r="G35"/>
      <c r="H35"/>
    </row>
    <row r="36" spans="1:8" s="2" customFormat="1" ht="15" customHeight="1" x14ac:dyDescent="0.25">
      <c r="A36"/>
      <c r="B36"/>
      <c r="C36"/>
      <c r="D36"/>
      <c r="E36"/>
      <c r="F36"/>
      <c r="G36"/>
      <c r="H36"/>
    </row>
    <row r="37" spans="1:8" s="2" customFormat="1" ht="15" customHeight="1" x14ac:dyDescent="0.25">
      <c r="A37"/>
      <c r="B37"/>
      <c r="C37"/>
      <c r="D37"/>
      <c r="E37"/>
      <c r="F37"/>
      <c r="G37"/>
      <c r="H37"/>
    </row>
    <row r="38" spans="1:8" s="2" customFormat="1" ht="15" customHeight="1" x14ac:dyDescent="0.25">
      <c r="A38"/>
      <c r="B38"/>
      <c r="C38"/>
      <c r="D38"/>
      <c r="E38"/>
      <c r="F38"/>
      <c r="G38"/>
      <c r="H38"/>
    </row>
    <row r="39" spans="1:8" s="2" customFormat="1" ht="15" customHeight="1" x14ac:dyDescent="0.25">
      <c r="A39"/>
      <c r="B39"/>
      <c r="C39"/>
      <c r="D39"/>
      <c r="E39"/>
      <c r="F39"/>
      <c r="G39"/>
      <c r="H39"/>
    </row>
    <row r="40" spans="1:8" s="2" customFormat="1" ht="15" customHeight="1" x14ac:dyDescent="0.25">
      <c r="A40"/>
      <c r="B40"/>
      <c r="C40"/>
      <c r="D40"/>
      <c r="E40"/>
      <c r="F40"/>
      <c r="G40"/>
      <c r="H40"/>
    </row>
    <row r="41" spans="1:8" s="2" customFormat="1" ht="15" customHeight="1" x14ac:dyDescent="0.25">
      <c r="A41"/>
      <c r="B41"/>
      <c r="C41"/>
      <c r="D41"/>
      <c r="E41"/>
      <c r="F41"/>
      <c r="G41"/>
      <c r="H41"/>
    </row>
    <row r="42" spans="1:8" s="2" customFormat="1" ht="15" customHeight="1" x14ac:dyDescent="0.25">
      <c r="A42"/>
      <c r="B42"/>
      <c r="C42"/>
      <c r="D42"/>
      <c r="E42"/>
      <c r="F42"/>
      <c r="G42"/>
      <c r="H42"/>
    </row>
    <row r="43" spans="1:8" s="2" customFormat="1" ht="15" customHeight="1" x14ac:dyDescent="0.25">
      <c r="A43"/>
      <c r="B43" s="1"/>
      <c r="C43" s="1"/>
      <c r="D43"/>
      <c r="E43"/>
      <c r="F43" s="1"/>
      <c r="G43"/>
      <c r="H43"/>
    </row>
    <row r="44" spans="1:8" s="2" customFormat="1" ht="15" customHeight="1" x14ac:dyDescent="0.25">
      <c r="A44"/>
      <c r="B44" s="1"/>
      <c r="C44" s="1"/>
      <c r="D44" s="1"/>
      <c r="E44" s="1"/>
      <c r="F44" s="1"/>
      <c r="G44"/>
      <c r="H44"/>
    </row>
    <row r="45" spans="1:8" ht="15" customHeight="1" x14ac:dyDescent="0.25">
      <c r="D45" s="1"/>
      <c r="E45" s="1"/>
    </row>
    <row r="46" spans="1:8" ht="15" customHeight="1" x14ac:dyDescent="0.25"/>
    <row r="47" spans="1:8" ht="15" customHeight="1" x14ac:dyDescent="0.25"/>
    <row r="48" spans="1: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sheetData>
  <sheetProtection formatCells="0" formatColumns="0" formatRows="0" insertHyperlinks="0" autoFilter="0"/>
  <mergeCells count="6">
    <mergeCell ref="B20:C20"/>
    <mergeCell ref="B9:C9"/>
    <mergeCell ref="D18:E18"/>
    <mergeCell ref="B2:E2"/>
    <mergeCell ref="B15:E15"/>
    <mergeCell ref="B3:E3"/>
  </mergeCells>
  <conditionalFormatting sqref="E13:E14">
    <cfRule type="cellIs" dxfId="0" priority="5" operator="greaterThan">
      <formula>0</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btnRefreshDashboard">
              <controlPr defaultSize="0" print="0" autoFill="0" autoPict="0" macro="[0]!refreshdashbutton">
                <anchor>
                  <from>
                    <xdr:col>5</xdr:col>
                    <xdr:colOff>142875</xdr:colOff>
                    <xdr:row>1</xdr:row>
                    <xdr:rowOff>19050</xdr:rowOff>
                  </from>
                  <to>
                    <xdr:col>5</xdr:col>
                    <xdr:colOff>676275</xdr:colOff>
                    <xdr:row>1</xdr:row>
                    <xdr:rowOff>228600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GST"/>
  <dimension ref="A1:LV7"/>
  <sheetViews>
    <sheetView topLeftCell="P1" workbookViewId="0">
      <selection activeCell="X3" sqref="X3"/>
    </sheetView>
  </sheetViews>
  <sheetFormatPr baseColWidth="10" defaultColWidth="9.28515625" defaultRowHeight="15" x14ac:dyDescent="0.25"/>
  <cols>
    <col min="12" max="13" width="14.7109375" customWidth="1"/>
    <col min="14" max="14" width="12.7109375" customWidth="1"/>
    <col min="20" max="20" width="12.7109375" customWidth="1"/>
    <col min="28" max="28" width="19.7109375" customWidth="1"/>
    <col min="100" max="100" width="10.42578125" bestFit="1" customWidth="1"/>
  </cols>
  <sheetData>
    <row r="1" spans="1:334" x14ac:dyDescent="0.25">
      <c r="A1" s="53" t="s">
        <v>128</v>
      </c>
      <c r="B1" s="53" t="s">
        <v>142</v>
      </c>
      <c r="C1" t="s">
        <v>42</v>
      </c>
      <c r="D1" t="s">
        <v>62</v>
      </c>
      <c r="E1" t="s">
        <v>45</v>
      </c>
      <c r="F1" t="s">
        <v>53</v>
      </c>
      <c r="G1" t="s">
        <v>4</v>
      </c>
      <c r="H1" t="s">
        <v>6</v>
      </c>
      <c r="I1" t="s">
        <v>55</v>
      </c>
      <c r="J1" t="s">
        <v>54</v>
      </c>
      <c r="K1" t="s">
        <v>71</v>
      </c>
      <c r="L1" t="s">
        <v>144</v>
      </c>
      <c r="M1" t="s">
        <v>145</v>
      </c>
      <c r="N1" t="s">
        <v>64</v>
      </c>
      <c r="O1" t="s">
        <v>65</v>
      </c>
      <c r="P1" t="s">
        <v>51</v>
      </c>
      <c r="Q1" t="s">
        <v>50</v>
      </c>
      <c r="R1" t="s">
        <v>49</v>
      </c>
      <c r="S1" t="s">
        <v>48</v>
      </c>
      <c r="T1" t="s">
        <v>120</v>
      </c>
      <c r="U1" t="s">
        <v>245</v>
      </c>
      <c r="V1" t="s">
        <v>246</v>
      </c>
      <c r="W1" t="s">
        <v>247</v>
      </c>
      <c r="X1" t="s">
        <v>248</v>
      </c>
      <c r="Y1" t="s">
        <v>41</v>
      </c>
      <c r="Z1" t="s">
        <v>40</v>
      </c>
      <c r="AA1" t="s">
        <v>43</v>
      </c>
      <c r="AB1" t="s">
        <v>131</v>
      </c>
      <c r="AC1" t="s">
        <v>52</v>
      </c>
      <c r="AD1" t="s">
        <v>47</v>
      </c>
      <c r="AE1" t="s">
        <v>36</v>
      </c>
      <c r="AF1" t="s">
        <v>35</v>
      </c>
      <c r="AG1" t="s">
        <v>34</v>
      </c>
      <c r="AH1" t="s">
        <v>33</v>
      </c>
      <c r="AI1" t="s">
        <v>32</v>
      </c>
      <c r="AJ1" t="s">
        <v>31</v>
      </c>
      <c r="AK1" t="s">
        <v>30</v>
      </c>
      <c r="AL1" t="s">
        <v>66</v>
      </c>
      <c r="AM1" t="s">
        <v>67</v>
      </c>
      <c r="AN1" t="s">
        <v>141</v>
      </c>
      <c r="AO1" s="53" t="s">
        <v>81</v>
      </c>
      <c r="AP1" s="53" t="s">
        <v>82</v>
      </c>
      <c r="AQ1" s="53" t="s">
        <v>83</v>
      </c>
      <c r="AR1" s="53" t="s">
        <v>84</v>
      </c>
      <c r="AS1" s="53" t="s">
        <v>90</v>
      </c>
      <c r="AT1" s="53" t="s">
        <v>146</v>
      </c>
      <c r="AU1" s="53" t="s">
        <v>85</v>
      </c>
      <c r="AV1" s="53" t="s">
        <v>86</v>
      </c>
      <c r="AW1" s="53" t="s">
        <v>87</v>
      </c>
      <c r="AX1" s="53" t="s">
        <v>98</v>
      </c>
      <c r="AY1" s="53" t="s">
        <v>88</v>
      </c>
      <c r="AZ1" s="53" t="s">
        <v>89</v>
      </c>
      <c r="BA1" s="53" t="s">
        <v>116</v>
      </c>
      <c r="BB1" s="53" t="s">
        <v>147</v>
      </c>
      <c r="BC1" s="53" t="s">
        <v>91</v>
      </c>
      <c r="BD1" s="53" t="s">
        <v>92</v>
      </c>
      <c r="BE1" s="53" t="s">
        <v>93</v>
      </c>
      <c r="BF1" s="53" t="s">
        <v>121</v>
      </c>
      <c r="BG1" s="53" t="s">
        <v>122</v>
      </c>
      <c r="BH1" s="53" t="s">
        <v>94</v>
      </c>
      <c r="BI1" s="53" t="s">
        <v>114</v>
      </c>
      <c r="BJ1" s="53" t="s">
        <v>95</v>
      </c>
      <c r="BK1" s="53" t="s">
        <v>96</v>
      </c>
      <c r="BL1" s="53" t="s">
        <v>97</v>
      </c>
      <c r="BM1" s="53" t="s">
        <v>132</v>
      </c>
      <c r="BN1" s="53" t="s">
        <v>135</v>
      </c>
      <c r="BO1" s="53" t="s">
        <v>136</v>
      </c>
      <c r="BP1" s="53" t="s">
        <v>137</v>
      </c>
      <c r="BQ1" s="53" t="s">
        <v>138</v>
      </c>
      <c r="BR1" s="53" t="s">
        <v>139</v>
      </c>
      <c r="BS1" s="53" t="s">
        <v>140</v>
      </c>
      <c r="BT1" s="53" t="s">
        <v>99</v>
      </c>
      <c r="BU1" t="s">
        <v>100</v>
      </c>
      <c r="BV1" t="s">
        <v>101</v>
      </c>
      <c r="BW1" t="s">
        <v>102</v>
      </c>
      <c r="BX1" t="s">
        <v>103</v>
      </c>
      <c r="BY1" t="s">
        <v>104</v>
      </c>
      <c r="BZ1" t="s">
        <v>105</v>
      </c>
      <c r="CA1" t="s">
        <v>106</v>
      </c>
      <c r="CB1" t="s">
        <v>107</v>
      </c>
      <c r="CC1" t="s">
        <v>108</v>
      </c>
      <c r="CD1" t="s">
        <v>109</v>
      </c>
      <c r="CE1" t="s">
        <v>110</v>
      </c>
      <c r="CF1" t="s">
        <v>112</v>
      </c>
      <c r="CG1" t="s">
        <v>111</v>
      </c>
      <c r="CH1" t="s">
        <v>115</v>
      </c>
      <c r="CI1" t="s">
        <v>117</v>
      </c>
      <c r="CJ1" t="s">
        <v>118</v>
      </c>
      <c r="CK1" t="s">
        <v>119</v>
      </c>
      <c r="CL1" t="s">
        <v>129</v>
      </c>
      <c r="CM1" t="s">
        <v>124</v>
      </c>
      <c r="CN1" t="s">
        <v>130</v>
      </c>
      <c r="CO1" t="s">
        <v>127</v>
      </c>
      <c r="CP1" t="s">
        <v>126</v>
      </c>
      <c r="CQ1" t="s">
        <v>143</v>
      </c>
      <c r="CR1" t="s">
        <v>151</v>
      </c>
      <c r="CS1" t="s">
        <v>150</v>
      </c>
      <c r="CT1" t="s">
        <v>149</v>
      </c>
      <c r="CU1" t="s">
        <v>148</v>
      </c>
      <c r="CV1" t="s">
        <v>154</v>
      </c>
      <c r="CW1" t="s">
        <v>228</v>
      </c>
      <c r="CX1" t="s">
        <v>249</v>
      </c>
      <c r="CY1" t="s">
        <v>250</v>
      </c>
      <c r="CZ1" t="s">
        <v>229</v>
      </c>
      <c r="DA1" t="s">
        <v>244</v>
      </c>
      <c r="DB1" t="s">
        <v>418</v>
      </c>
      <c r="LO1" t="s">
        <v>46</v>
      </c>
      <c r="LP1" t="s">
        <v>44</v>
      </c>
      <c r="LQ1" t="s">
        <v>39</v>
      </c>
      <c r="LR1" t="s">
        <v>38</v>
      </c>
      <c r="LS1" t="s">
        <v>37</v>
      </c>
      <c r="LT1" t="s">
        <v>60</v>
      </c>
      <c r="LU1" t="s">
        <v>61</v>
      </c>
      <c r="LV1" t="s">
        <v>72</v>
      </c>
    </row>
    <row r="2" spans="1:334" x14ac:dyDescent="0.25">
      <c r="A2" t="s">
        <v>113</v>
      </c>
      <c r="B2">
        <v>1</v>
      </c>
      <c r="C2" t="s">
        <v>28</v>
      </c>
      <c r="D2" t="s">
        <v>63</v>
      </c>
      <c r="E2" t="b">
        <v>1</v>
      </c>
      <c r="F2" s="2" t="s">
        <v>8</v>
      </c>
      <c r="G2" s="54">
        <v>20000</v>
      </c>
      <c r="H2" s="54">
        <v>10000</v>
      </c>
      <c r="I2" s="2"/>
      <c r="J2" s="2">
        <v>0</v>
      </c>
      <c r="K2" s="2" t="b">
        <v>0</v>
      </c>
      <c r="L2" s="2" t="b">
        <v>1</v>
      </c>
      <c r="M2" s="2" t="b">
        <v>1</v>
      </c>
      <c r="N2" s="2" t="b">
        <v>1</v>
      </c>
      <c r="O2" s="2" t="b">
        <v>1</v>
      </c>
      <c r="P2" s="2">
        <v>1</v>
      </c>
      <c r="Q2" s="2">
        <v>1</v>
      </c>
      <c r="R2" s="2">
        <v>1</v>
      </c>
      <c r="S2" s="2">
        <v>1</v>
      </c>
      <c r="T2" s="2" t="b">
        <v>1</v>
      </c>
      <c r="U2" s="2" t="b">
        <v>1</v>
      </c>
      <c r="V2" s="2" t="b">
        <v>1</v>
      </c>
      <c r="W2" s="2" t="b">
        <v>0</v>
      </c>
      <c r="X2" s="2" t="b">
        <v>0</v>
      </c>
      <c r="Y2" t="b">
        <v>1</v>
      </c>
      <c r="Z2" t="b">
        <v>0</v>
      </c>
      <c r="AA2">
        <v>0</v>
      </c>
      <c r="AB2" s="2">
        <v>1</v>
      </c>
      <c r="AC2" s="2" t="s">
        <v>29</v>
      </c>
      <c r="AD2" s="2">
        <v>1</v>
      </c>
      <c r="AE2" t="b">
        <v>0</v>
      </c>
      <c r="AF2">
        <v>20</v>
      </c>
      <c r="AG2" t="s">
        <v>123</v>
      </c>
      <c r="AH2" t="s">
        <v>26</v>
      </c>
      <c r="AI2" t="b">
        <v>1</v>
      </c>
      <c r="AJ2" t="b">
        <v>0</v>
      </c>
      <c r="AK2" t="b">
        <v>0</v>
      </c>
      <c r="AL2" t="s">
        <v>68</v>
      </c>
      <c r="AM2" t="s">
        <v>69</v>
      </c>
      <c r="AO2" t="s">
        <v>77</v>
      </c>
      <c r="AP2" t="s">
        <v>76</v>
      </c>
      <c r="AQ2" s="55"/>
      <c r="AR2" s="56"/>
      <c r="AS2" s="57"/>
      <c r="AT2" s="57"/>
      <c r="AU2" s="58"/>
      <c r="AV2" s="9"/>
      <c r="AW2" s="59"/>
      <c r="AX2" s="60"/>
      <c r="AY2" s="61"/>
      <c r="AZ2" s="62"/>
      <c r="BA2" s="62"/>
      <c r="BB2" s="61"/>
      <c r="BC2" s="63"/>
      <c r="BD2" s="64"/>
      <c r="BE2" s="65"/>
      <c r="BF2" s="66"/>
      <c r="BG2" s="65"/>
      <c r="BH2" s="67"/>
      <c r="BI2" s="1"/>
      <c r="BJ2" s="68"/>
      <c r="BK2" s="63"/>
      <c r="BL2" s="69"/>
      <c r="BM2" s="70"/>
      <c r="BN2" s="59"/>
      <c r="BO2" s="71"/>
      <c r="BP2" s="72"/>
      <c r="BQ2" s="73"/>
      <c r="BR2" s="74"/>
      <c r="BS2" s="67"/>
      <c r="BT2">
        <v>56</v>
      </c>
      <c r="BU2" s="75">
        <v>35</v>
      </c>
      <c r="BV2">
        <v>6</v>
      </c>
      <c r="BW2">
        <v>2</v>
      </c>
      <c r="BX2">
        <v>2</v>
      </c>
      <c r="BY2">
        <v>3</v>
      </c>
      <c r="BZ2">
        <v>2</v>
      </c>
      <c r="CA2">
        <v>3</v>
      </c>
      <c r="CB2">
        <v>3</v>
      </c>
      <c r="CC2">
        <v>6</v>
      </c>
      <c r="CD2">
        <v>8</v>
      </c>
      <c r="CE2">
        <v>10</v>
      </c>
      <c r="CF2">
        <v>12</v>
      </c>
      <c r="CG2">
        <v>15</v>
      </c>
      <c r="CH2" t="b">
        <v>1</v>
      </c>
      <c r="CI2" s="2" t="b">
        <v>1</v>
      </c>
      <c r="CJ2" s="76">
        <v>43647</v>
      </c>
      <c r="CK2" s="76">
        <v>43679</v>
      </c>
      <c r="CL2" t="s">
        <v>125</v>
      </c>
      <c r="CM2" t="b">
        <v>1</v>
      </c>
      <c r="CN2" t="b">
        <v>1</v>
      </c>
      <c r="CO2" t="b">
        <v>1</v>
      </c>
      <c r="CP2" t="b">
        <v>1</v>
      </c>
      <c r="CQ2" t="b">
        <v>1</v>
      </c>
      <c r="CR2">
        <v>2000</v>
      </c>
      <c r="CS2">
        <v>2050</v>
      </c>
      <c r="CT2" s="22">
        <v>36526</v>
      </c>
      <c r="CU2" s="22">
        <v>54789</v>
      </c>
      <c r="CV2" s="22">
        <v>45595</v>
      </c>
      <c r="CW2" t="b">
        <v>0</v>
      </c>
      <c r="CX2" t="b">
        <v>0</v>
      </c>
      <c r="CY2" t="b">
        <v>0</v>
      </c>
      <c r="CZ2" t="b">
        <v>1</v>
      </c>
      <c r="DA2" t="b">
        <v>1</v>
      </c>
      <c r="DB2" t="s">
        <v>424</v>
      </c>
      <c r="LO2" s="2">
        <v>1</v>
      </c>
      <c r="LP2" t="s">
        <v>422</v>
      </c>
      <c r="LQ2" s="12" t="s">
        <v>473</v>
      </c>
      <c r="LR2" s="12" t="s">
        <v>474</v>
      </c>
      <c r="LS2" s="12" t="s">
        <v>423</v>
      </c>
      <c r="LT2" t="s">
        <v>425</v>
      </c>
      <c r="LV2" s="76">
        <v>45595</v>
      </c>
    </row>
    <row r="3" spans="1:334" x14ac:dyDescent="0.25">
      <c r="AO3" t="s">
        <v>76</v>
      </c>
      <c r="AQ3" s="55"/>
      <c r="AR3" s="77"/>
      <c r="AS3" s="57"/>
      <c r="AT3" s="108"/>
      <c r="AU3" s="58"/>
      <c r="AV3" s="9"/>
      <c r="AW3" s="59"/>
      <c r="AX3" s="78"/>
      <c r="AY3" s="64"/>
      <c r="AZ3" s="62"/>
      <c r="BA3" s="62"/>
      <c r="BB3" s="109"/>
      <c r="BC3" s="79"/>
      <c r="BD3" s="64"/>
      <c r="BE3" s="65"/>
      <c r="BF3" s="66"/>
      <c r="BG3" s="65"/>
      <c r="BH3" s="80"/>
      <c r="BI3" s="79"/>
      <c r="BJ3" s="1"/>
      <c r="BK3" s="79"/>
      <c r="BL3" s="81"/>
      <c r="BM3" s="82"/>
      <c r="BN3" s="59"/>
      <c r="BO3" s="71"/>
      <c r="BP3" s="72"/>
      <c r="BQ3" s="73"/>
      <c r="BR3" s="74"/>
      <c r="BS3" s="67"/>
    </row>
    <row r="4" spans="1:334" x14ac:dyDescent="0.25">
      <c r="AO4" t="s">
        <v>78</v>
      </c>
      <c r="AQ4" s="80"/>
      <c r="AR4" s="73"/>
      <c r="AS4" s="83"/>
      <c r="AT4" s="83"/>
      <c r="AU4" s="84"/>
      <c r="AV4" s="77"/>
      <c r="AW4" s="59"/>
      <c r="AX4" s="85"/>
      <c r="AY4" s="86"/>
      <c r="AZ4" s="87"/>
      <c r="BA4" s="87"/>
      <c r="BB4" s="83"/>
      <c r="BC4" s="80"/>
      <c r="BD4" s="64"/>
      <c r="BE4" s="65"/>
      <c r="BF4" s="66"/>
      <c r="BG4" s="65"/>
      <c r="BH4" s="88"/>
      <c r="BI4" s="89"/>
      <c r="BL4" s="81"/>
      <c r="BM4" s="90"/>
      <c r="BN4" s="59"/>
      <c r="BO4" s="71"/>
      <c r="BP4" s="72"/>
      <c r="BQ4" s="73"/>
      <c r="BR4" s="74"/>
      <c r="BS4" s="67"/>
    </row>
    <row r="5" spans="1:334" x14ac:dyDescent="0.25">
      <c r="AO5" t="s">
        <v>75</v>
      </c>
      <c r="AQ5" s="91"/>
      <c r="AR5" s="92"/>
      <c r="AS5" s="93"/>
      <c r="AT5" s="93"/>
      <c r="AU5" s="94"/>
      <c r="AV5" s="95"/>
      <c r="AW5" s="59"/>
      <c r="AX5" s="78"/>
      <c r="AY5" s="96"/>
      <c r="AZ5" s="97"/>
      <c r="BA5" s="97"/>
      <c r="BB5" s="81"/>
      <c r="BC5" s="98"/>
      <c r="BD5" s="64"/>
      <c r="BE5" s="65"/>
      <c r="BF5" s="66"/>
      <c r="BG5" s="65"/>
      <c r="BH5" s="99"/>
      <c r="BI5" s="100"/>
      <c r="BJ5" s="90"/>
      <c r="BK5" s="1"/>
      <c r="BL5" s="81"/>
      <c r="BM5" s="90"/>
      <c r="BN5" s="59"/>
      <c r="BO5" s="71"/>
      <c r="BP5" s="72"/>
      <c r="BQ5" s="73"/>
      <c r="BR5" s="74"/>
      <c r="BS5" s="67"/>
    </row>
    <row r="6" spans="1:334" x14ac:dyDescent="0.25">
      <c r="AO6" t="s">
        <v>79</v>
      </c>
      <c r="AQ6" s="55"/>
      <c r="AR6" s="77"/>
      <c r="AS6" s="57"/>
      <c r="AT6" s="108"/>
      <c r="AU6" s="58"/>
      <c r="AV6" s="9"/>
      <c r="AW6" s="59"/>
      <c r="AX6" s="78"/>
      <c r="AY6" s="64"/>
      <c r="AZ6" s="62"/>
      <c r="BA6" s="62"/>
      <c r="BB6" s="109"/>
      <c r="BC6" s="79"/>
      <c r="BD6" s="64"/>
      <c r="BE6" s="65"/>
      <c r="BF6" s="66"/>
      <c r="BG6" s="65"/>
      <c r="BH6" s="80"/>
      <c r="BI6" s="79"/>
      <c r="BJ6" s="1"/>
      <c r="BK6" s="79"/>
      <c r="BL6" s="81"/>
      <c r="BM6" s="82"/>
      <c r="BN6" s="59"/>
      <c r="BO6" s="71"/>
      <c r="BP6" s="72"/>
      <c r="BQ6" s="73"/>
      <c r="BR6" s="74"/>
      <c r="BS6" s="67"/>
    </row>
    <row r="7" spans="1:334" x14ac:dyDescent="0.25">
      <c r="AQ7" s="55"/>
      <c r="AR7" s="77"/>
      <c r="AS7" s="57"/>
      <c r="AT7" s="108"/>
      <c r="AU7" s="58"/>
      <c r="AV7" s="9"/>
      <c r="AW7" s="59"/>
      <c r="AX7" s="78"/>
      <c r="AY7" s="64"/>
      <c r="AZ7" s="62"/>
      <c r="BA7" s="62"/>
      <c r="BB7" s="109"/>
      <c r="BC7" s="79"/>
      <c r="BD7" s="64"/>
      <c r="BE7" s="65"/>
      <c r="BF7" s="66"/>
      <c r="BG7" s="65"/>
      <c r="BH7" s="80"/>
      <c r="BI7" s="79"/>
      <c r="BJ7" s="1"/>
      <c r="BK7" s="79"/>
      <c r="BL7" s="81"/>
      <c r="BM7" s="82"/>
      <c r="BN7" s="59"/>
      <c r="BO7" s="71"/>
      <c r="BP7" s="72"/>
      <c r="BQ7" s="73"/>
      <c r="BR7" s="74"/>
      <c r="BS7" s="6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VS"/>
  <dimension ref="A1:BU7"/>
  <sheetViews>
    <sheetView workbookViewId="0">
      <selection activeCell="B2" sqref="B2"/>
    </sheetView>
  </sheetViews>
  <sheetFormatPr baseColWidth="10" defaultColWidth="9.140625" defaultRowHeight="15" x14ac:dyDescent="0.25"/>
  <cols>
    <col min="1" max="1" width="13.140625" bestFit="1" customWidth="1"/>
    <col min="2" max="2" width="17.85546875" bestFit="1" customWidth="1"/>
    <col min="6" max="8" width="9.28515625"/>
    <col min="10" max="10" width="13.28515625" bestFit="1" customWidth="1"/>
    <col min="11" max="11" width="13.140625" bestFit="1" customWidth="1"/>
    <col min="12" max="12" width="17.85546875" bestFit="1" customWidth="1"/>
    <col min="13" max="13" width="8.7109375" bestFit="1" customWidth="1"/>
    <col min="14" max="14" width="8.28515625" bestFit="1" customWidth="1"/>
    <col min="15" max="17" width="8.28515625" customWidth="1"/>
    <col min="18" max="18" width="11.28515625" bestFit="1" customWidth="1"/>
    <col min="21" max="21" width="14.28515625" bestFit="1" customWidth="1"/>
    <col min="22" max="22" width="17.85546875" bestFit="1" customWidth="1"/>
    <col min="23" max="23" width="11" bestFit="1" customWidth="1"/>
    <col min="24" max="26" width="11" customWidth="1"/>
    <col min="27" max="27" width="11" bestFit="1" customWidth="1"/>
    <col min="31" max="31" width="12" bestFit="1" customWidth="1"/>
    <col min="32" max="32" width="17.85546875" bestFit="1" customWidth="1"/>
    <col min="33" max="33" width="31.28515625" bestFit="1" customWidth="1"/>
    <col min="34" max="35" width="31.28515625" customWidth="1"/>
    <col min="36" max="36" width="31.28515625" bestFit="1" customWidth="1"/>
    <col min="37" max="37" width="33.28515625" bestFit="1" customWidth="1"/>
    <col min="38" max="39" width="36.28515625" bestFit="1" customWidth="1"/>
    <col min="40" max="40" width="14.28515625" bestFit="1" customWidth="1"/>
    <col min="41" max="41" width="22.28515625" bestFit="1" customWidth="1"/>
    <col min="42" max="42" width="13.140625" bestFit="1" customWidth="1"/>
    <col min="43" max="43" width="17.85546875" bestFit="1" customWidth="1"/>
    <col min="47" max="49" width="9.28515625"/>
    <col min="53" max="53" width="13.140625" bestFit="1" customWidth="1"/>
    <col min="54" max="54" width="17.85546875" bestFit="1" customWidth="1"/>
    <col min="57" max="59" width="9.28515625"/>
    <col min="63" max="63" width="12" bestFit="1" customWidth="1"/>
    <col min="64" max="64" width="17.85546875" bestFit="1" customWidth="1"/>
    <col min="66" max="70" width="9.28515625"/>
    <col min="72" max="72" width="12" bestFit="1" customWidth="1"/>
    <col min="73" max="73" width="17.85546875" bestFit="1" customWidth="1"/>
    <col min="76" max="76" width="12" bestFit="1" customWidth="1"/>
    <col min="77" max="77" width="17.7109375" bestFit="1" customWidth="1"/>
    <col min="81" max="81" width="12" bestFit="1" customWidth="1"/>
    <col min="82" max="82" width="17.7109375" bestFit="1" customWidth="1"/>
  </cols>
  <sheetData>
    <row r="1" spans="1:73" x14ac:dyDescent="0.25">
      <c r="A1" s="25" t="s">
        <v>206</v>
      </c>
      <c r="B1" t="s">
        <v>241</v>
      </c>
      <c r="K1" s="25" t="s">
        <v>206</v>
      </c>
      <c r="L1" t="s">
        <v>241</v>
      </c>
      <c r="U1" s="25" t="s">
        <v>206</v>
      </c>
      <c r="V1" t="s">
        <v>210</v>
      </c>
      <c r="AE1" s="25" t="s">
        <v>206</v>
      </c>
      <c r="AF1" t="s">
        <v>210</v>
      </c>
      <c r="AP1" s="25" t="s">
        <v>206</v>
      </c>
      <c r="AQ1" t="s">
        <v>210</v>
      </c>
      <c r="BA1" s="25" t="s">
        <v>206</v>
      </c>
      <c r="BB1" t="s">
        <v>210</v>
      </c>
      <c r="BK1" s="25" t="s">
        <v>206</v>
      </c>
      <c r="BL1" t="s">
        <v>210</v>
      </c>
      <c r="BT1" s="25" t="s">
        <v>206</v>
      </c>
      <c r="BU1" t="s">
        <v>210</v>
      </c>
    </row>
    <row r="2" spans="1:73" x14ac:dyDescent="0.25">
      <c r="A2" s="25" t="s">
        <v>162</v>
      </c>
      <c r="B2" t="s">
        <v>210</v>
      </c>
      <c r="K2" s="25" t="s">
        <v>162</v>
      </c>
      <c r="L2" t="s">
        <v>210</v>
      </c>
      <c r="U2" s="25" t="s">
        <v>162</v>
      </c>
      <c r="V2" t="s">
        <v>210</v>
      </c>
      <c r="AE2" s="25" t="s">
        <v>225</v>
      </c>
      <c r="AF2" t="s">
        <v>210</v>
      </c>
      <c r="AP2" s="25" t="s">
        <v>162</v>
      </c>
      <c r="AQ2" t="s">
        <v>210</v>
      </c>
      <c r="BA2" s="25" t="s">
        <v>162</v>
      </c>
      <c r="BB2" t="s">
        <v>210</v>
      </c>
      <c r="BK2" s="25" t="s">
        <v>162</v>
      </c>
      <c r="BL2" t="s">
        <v>210</v>
      </c>
      <c r="BT2" s="25" t="s">
        <v>162</v>
      </c>
      <c r="BU2" t="s">
        <v>210</v>
      </c>
    </row>
    <row r="4" spans="1:73" x14ac:dyDescent="0.25">
      <c r="A4" s="25" t="s">
        <v>207</v>
      </c>
      <c r="B4" t="s">
        <v>208</v>
      </c>
      <c r="K4" s="25" t="s">
        <v>207</v>
      </c>
      <c r="L4" t="s">
        <v>208</v>
      </c>
      <c r="U4" s="25" t="s">
        <v>209</v>
      </c>
      <c r="AP4" s="25" t="s">
        <v>207</v>
      </c>
      <c r="AQ4" t="s">
        <v>208</v>
      </c>
      <c r="BA4" s="25" t="s">
        <v>207</v>
      </c>
    </row>
    <row r="5" spans="1:73" x14ac:dyDescent="0.25">
      <c r="A5" s="26" t="s">
        <v>59</v>
      </c>
      <c r="B5">
        <v>10</v>
      </c>
      <c r="K5" s="26" t="s">
        <v>159</v>
      </c>
      <c r="L5">
        <v>10</v>
      </c>
      <c r="U5" s="26" t="s">
        <v>183</v>
      </c>
      <c r="V5" s="52"/>
      <c r="AP5" s="107" t="s">
        <v>291</v>
      </c>
      <c r="AQ5">
        <v>1</v>
      </c>
      <c r="BA5" s="26" t="s">
        <v>240</v>
      </c>
    </row>
    <row r="6" spans="1:73" x14ac:dyDescent="0.25">
      <c r="U6" s="26" t="s">
        <v>211</v>
      </c>
      <c r="V6" s="52">
        <v>25000</v>
      </c>
      <c r="AP6" s="107" t="s">
        <v>242</v>
      </c>
      <c r="AQ6">
        <v>1</v>
      </c>
    </row>
    <row r="7" spans="1:73" x14ac:dyDescent="0.25">
      <c r="U7" s="26" t="s">
        <v>184</v>
      </c>
      <c r="V7" s="52">
        <v>5000</v>
      </c>
      <c r="AP7" s="107" t="s">
        <v>243</v>
      </c>
      <c r="AQ7">
        <v>8</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33"/>
  <sheetViews>
    <sheetView showFormulas="1" showGridLines="0" showRowColHeaders="0" tabSelected="1" topLeftCell="S7" zoomScaleNormal="100" workbookViewId="0">
      <pane xSplit="42" ySplit="3" topLeftCell="BI10" activePane="bottomRight" state="frozen"/>
      <selection activeCell="S7" sqref="S7"/>
      <selection pane="topRight" activeCell="BI7" sqref="BI7"/>
      <selection pane="bottomLeft" activeCell="S10" sqref="S10"/>
      <selection pane="bottomRight" activeCell="U9" sqref="U9"/>
    </sheetView>
  </sheetViews>
  <sheetFormatPr baseColWidth="10" defaultColWidth="0" defaultRowHeight="15" x14ac:dyDescent="0.25"/>
  <cols>
    <col min="1" max="7" width="0" style="115" hidden="1" customWidth="1"/>
    <col min="8" max="9" width="2.7109375" style="115" customWidth="1"/>
    <col min="10" max="10" width="4.5703125" style="196" customWidth="1"/>
    <col min="11" max="11" width="45.7109375" style="117" customWidth="1"/>
    <col min="12" max="12" width="10.7109375" style="119" customWidth="1"/>
    <col min="13" max="13" width="10.7109375" style="115" hidden="1" customWidth="1"/>
    <col min="14" max="14" width="15.7109375" style="117" customWidth="1"/>
    <col min="15" max="18" width="15.7109375" style="118" hidden="1" customWidth="1"/>
    <col min="19" max="20" width="15.7109375" style="118" customWidth="1"/>
    <col min="21" max="21" width="10.7109375" style="118" customWidth="1"/>
    <col min="22" max="23" width="15.7109375" style="117" hidden="1" customWidth="1"/>
    <col min="24" max="24" width="15.7109375" style="118" hidden="1" customWidth="1"/>
    <col min="25" max="25" width="5.7109375" style="115" customWidth="1"/>
    <col min="26" max="26" width="10.7109375" style="116" customWidth="1"/>
    <col min="27" max="32" width="15.7109375" style="118" hidden="1" customWidth="1"/>
    <col min="33" max="33" width="15.7109375" style="123" hidden="1" customWidth="1"/>
    <col min="34" max="57" width="15.7109375" style="115" hidden="1" customWidth="1"/>
    <col min="58" max="60" width="15.7109375" style="125" hidden="1" customWidth="1"/>
    <col min="61" max="61" width="2.7109375" style="115" customWidth="1"/>
    <col min="62" max="96" width="3.7109375" customWidth="1"/>
    <col min="97" max="97" width="2.7109375" customWidth="1"/>
    <col min="98" max="16384" width="10.7109375" hidden="1"/>
  </cols>
  <sheetData>
    <row r="1" spans="1:106" hidden="1" x14ac:dyDescent="0.25">
      <c r="A1" s="115" t="s">
        <v>225</v>
      </c>
      <c r="B1" s="115" t="s">
        <v>217</v>
      </c>
      <c r="C1" s="115" t="s">
        <v>218</v>
      </c>
      <c r="D1" s="115" t="s">
        <v>219</v>
      </c>
      <c r="E1" s="115" t="s">
        <v>220</v>
      </c>
      <c r="F1" s="115" t="s">
        <v>221</v>
      </c>
      <c r="G1" s="115" t="s">
        <v>155</v>
      </c>
      <c r="H1" s="115" t="s">
        <v>156</v>
      </c>
      <c r="I1" s="115" t="s">
        <v>222</v>
      </c>
      <c r="J1" s="196" t="s">
        <v>27</v>
      </c>
      <c r="K1" s="117" t="s">
        <v>26</v>
      </c>
      <c r="L1" s="119" t="s">
        <v>133</v>
      </c>
      <c r="M1" s="115" t="s">
        <v>134</v>
      </c>
      <c r="N1" s="117" t="s">
        <v>216</v>
      </c>
      <c r="O1" s="118" t="s">
        <v>223</v>
      </c>
      <c r="P1" s="118" t="s">
        <v>25</v>
      </c>
      <c r="Q1" s="118" t="s">
        <v>24</v>
      </c>
      <c r="R1" s="118" t="s">
        <v>23</v>
      </c>
      <c r="S1" s="118" t="s">
        <v>22</v>
      </c>
      <c r="T1" s="118" t="s">
        <v>20</v>
      </c>
      <c r="U1" s="118" t="s">
        <v>18</v>
      </c>
      <c r="V1" s="117" t="s">
        <v>230</v>
      </c>
      <c r="W1" s="117" t="s">
        <v>231</v>
      </c>
      <c r="X1" s="118" t="s">
        <v>214</v>
      </c>
      <c r="Y1" s="115" t="s">
        <v>224</v>
      </c>
      <c r="Z1" s="116" t="s">
        <v>17</v>
      </c>
      <c r="AA1" s="118" t="s">
        <v>21</v>
      </c>
      <c r="AB1" s="118" t="s">
        <v>19</v>
      </c>
      <c r="AC1" s="118" t="s">
        <v>16</v>
      </c>
      <c r="AD1" s="118" t="s">
        <v>15</v>
      </c>
      <c r="AE1" s="118" t="s">
        <v>14</v>
      </c>
      <c r="AF1" s="118" t="s">
        <v>13</v>
      </c>
      <c r="AG1" s="123" t="s">
        <v>12</v>
      </c>
      <c r="AH1" s="115" t="s">
        <v>456</v>
      </c>
      <c r="AI1" s="115" t="s">
        <v>458</v>
      </c>
      <c r="AJ1" s="115" t="s">
        <v>460</v>
      </c>
      <c r="AK1" s="115" t="s">
        <v>462</v>
      </c>
      <c r="AL1" s="115" t="s">
        <v>163</v>
      </c>
      <c r="AM1" s="115" t="s">
        <v>164</v>
      </c>
      <c r="AN1" s="115" t="s">
        <v>165</v>
      </c>
      <c r="AO1" s="115" t="s">
        <v>166</v>
      </c>
      <c r="AP1" s="115" t="s">
        <v>167</v>
      </c>
      <c r="AQ1" s="115" t="s">
        <v>168</v>
      </c>
      <c r="AR1" s="115" t="s">
        <v>169</v>
      </c>
      <c r="AS1" s="115" t="s">
        <v>170</v>
      </c>
      <c r="AT1" s="115" t="s">
        <v>171</v>
      </c>
      <c r="AU1" s="115" t="s">
        <v>172</v>
      </c>
      <c r="AV1" s="115" t="s">
        <v>173</v>
      </c>
      <c r="AW1" s="115" t="s">
        <v>174</v>
      </c>
      <c r="AX1" s="115" t="s">
        <v>175</v>
      </c>
      <c r="AY1" s="115" t="s">
        <v>176</v>
      </c>
      <c r="AZ1" s="115" t="s">
        <v>177</v>
      </c>
      <c r="BA1" s="115" t="s">
        <v>178</v>
      </c>
      <c r="BB1" s="115" t="s">
        <v>179</v>
      </c>
      <c r="BC1" s="115" t="s">
        <v>180</v>
      </c>
      <c r="BD1" s="115" t="s">
        <v>181</v>
      </c>
      <c r="BE1" s="115" t="s">
        <v>182</v>
      </c>
      <c r="BF1" s="125" t="s">
        <v>464</v>
      </c>
      <c r="BG1" s="125" t="s">
        <v>465</v>
      </c>
      <c r="BH1" s="125" t="s">
        <v>466</v>
      </c>
      <c r="BI1" s="115" t="s">
        <v>157</v>
      </c>
      <c r="BJ1" t="s">
        <v>467</v>
      </c>
      <c r="CR1" t="s">
        <v>468</v>
      </c>
      <c r="CS1" t="s">
        <v>469</v>
      </c>
    </row>
    <row r="2" spans="1:106" hidden="1" x14ac:dyDescent="0.25">
      <c r="A2" s="115" t="s">
        <v>441</v>
      </c>
      <c r="B2" s="115" t="s">
        <v>441</v>
      </c>
      <c r="C2" s="115" t="s">
        <v>441</v>
      </c>
      <c r="D2" s="115" t="s">
        <v>441</v>
      </c>
      <c r="E2" s="115" t="s">
        <v>441</v>
      </c>
      <c r="F2" s="115" t="s">
        <v>441</v>
      </c>
      <c r="G2" s="115" t="s">
        <v>441</v>
      </c>
      <c r="H2" s="115" t="s">
        <v>470</v>
      </c>
      <c r="I2" s="115" t="s">
        <v>441</v>
      </c>
      <c r="J2" s="196" t="s">
        <v>441</v>
      </c>
      <c r="K2" s="117" t="s">
        <v>441</v>
      </c>
      <c r="L2" s="119" t="s">
        <v>441</v>
      </c>
      <c r="M2" s="115" t="s">
        <v>441</v>
      </c>
      <c r="N2" s="117" t="s">
        <v>441</v>
      </c>
      <c r="O2" s="118" t="s">
        <v>441</v>
      </c>
      <c r="P2" s="118" t="s">
        <v>441</v>
      </c>
      <c r="Q2" s="118" t="s">
        <v>441</v>
      </c>
      <c r="R2" s="118" t="s">
        <v>441</v>
      </c>
      <c r="S2" s="118" t="s">
        <v>441</v>
      </c>
      <c r="T2" s="118" t="s">
        <v>441</v>
      </c>
      <c r="U2" s="118" t="s">
        <v>441</v>
      </c>
      <c r="V2" s="117" t="s">
        <v>441</v>
      </c>
      <c r="W2" s="117" t="s">
        <v>441</v>
      </c>
      <c r="X2" s="118" t="s">
        <v>441</v>
      </c>
      <c r="Y2" s="115" t="s">
        <v>441</v>
      </c>
      <c r="Z2" s="116" t="s">
        <v>441</v>
      </c>
      <c r="AA2" s="118" t="s">
        <v>441</v>
      </c>
      <c r="AB2" s="118" t="s">
        <v>441</v>
      </c>
      <c r="AC2" s="118" t="s">
        <v>441</v>
      </c>
      <c r="AD2" s="118" t="s">
        <v>441</v>
      </c>
      <c r="AE2" s="118" t="s">
        <v>441</v>
      </c>
      <c r="AF2" s="118" t="s">
        <v>441</v>
      </c>
      <c r="AG2" s="123" t="s">
        <v>441</v>
      </c>
      <c r="AH2" s="115" t="s">
        <v>441</v>
      </c>
      <c r="AI2" s="115" t="s">
        <v>441</v>
      </c>
      <c r="AJ2" s="115" t="s">
        <v>441</v>
      </c>
      <c r="AK2" s="115" t="s">
        <v>441</v>
      </c>
      <c r="AL2" s="115" t="s">
        <v>163</v>
      </c>
      <c r="AM2" s="115" t="s">
        <v>164</v>
      </c>
      <c r="AN2" s="115" t="s">
        <v>165</v>
      </c>
      <c r="AO2" s="115" t="s">
        <v>166</v>
      </c>
      <c r="AP2" s="115" t="s">
        <v>167</v>
      </c>
      <c r="AQ2" s="115" t="s">
        <v>168</v>
      </c>
      <c r="AR2" s="115" t="s">
        <v>169</v>
      </c>
      <c r="AS2" s="115" t="s">
        <v>170</v>
      </c>
      <c r="AT2" s="115" t="s">
        <v>171</v>
      </c>
      <c r="AU2" s="115" t="s">
        <v>172</v>
      </c>
      <c r="AV2" s="115" t="s">
        <v>173</v>
      </c>
      <c r="AW2" s="115" t="s">
        <v>174</v>
      </c>
      <c r="AX2" s="115" t="s">
        <v>175</v>
      </c>
      <c r="AY2" s="115" t="s">
        <v>176</v>
      </c>
      <c r="AZ2" s="115" t="s">
        <v>177</v>
      </c>
      <c r="BA2" s="115" t="s">
        <v>178</v>
      </c>
      <c r="BB2" s="115" t="s">
        <v>179</v>
      </c>
      <c r="BC2" s="115" t="s">
        <v>180</v>
      </c>
      <c r="BD2" s="115" t="s">
        <v>181</v>
      </c>
      <c r="BE2" s="115" t="s">
        <v>182</v>
      </c>
      <c r="BF2" s="125" t="s">
        <v>441</v>
      </c>
      <c r="BG2" s="125" t="s">
        <v>441</v>
      </c>
      <c r="BH2" s="125" t="s">
        <v>441</v>
      </c>
      <c r="BI2" s="115" t="s">
        <v>441</v>
      </c>
    </row>
    <row r="3" spans="1:106" hidden="1" x14ac:dyDescent="0.25"/>
    <row r="4" spans="1:106" hidden="1" x14ac:dyDescent="0.25"/>
    <row r="5" spans="1:106" hidden="1" x14ac:dyDescent="0.25"/>
    <row r="6" spans="1:106" ht="30" customHeight="1" x14ac:dyDescent="0.25">
      <c r="H6" s="150"/>
      <c r="I6" s="150"/>
      <c r="J6" s="197" t="s">
        <v>487</v>
      </c>
      <c r="K6" s="151"/>
      <c r="L6" s="151"/>
      <c r="M6" s="151"/>
      <c r="N6" s="151"/>
      <c r="O6" s="151"/>
      <c r="P6" s="151"/>
      <c r="Q6" s="151"/>
      <c r="R6" s="151"/>
      <c r="S6" s="151"/>
      <c r="T6" s="151"/>
      <c r="U6" s="151"/>
      <c r="V6" s="151"/>
      <c r="W6" s="151"/>
      <c r="X6" s="151"/>
      <c r="Y6" s="151"/>
      <c r="Z6" s="152"/>
      <c r="AA6" s="151"/>
      <c r="AB6" s="151"/>
      <c r="AC6" s="151"/>
      <c r="AD6" s="151"/>
      <c r="AE6" s="151"/>
      <c r="AF6" s="151"/>
      <c r="AG6" s="153"/>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4"/>
      <c r="BG6" s="154"/>
      <c r="BH6" s="154"/>
      <c r="BI6" s="174" t="s">
        <v>503</v>
      </c>
      <c r="BJ6" s="155">
        <v>45593</v>
      </c>
      <c r="BK6" s="155">
        <v>45594</v>
      </c>
      <c r="BL6" s="155">
        <v>45595</v>
      </c>
      <c r="BM6" s="155">
        <v>45596</v>
      </c>
      <c r="BN6" s="155">
        <v>45597</v>
      </c>
      <c r="BO6" s="155">
        <v>45598</v>
      </c>
      <c r="BP6" s="155">
        <v>45599</v>
      </c>
      <c r="BQ6" s="155">
        <v>45600</v>
      </c>
      <c r="BR6" s="155">
        <v>45601</v>
      </c>
      <c r="BS6" s="155">
        <v>45602</v>
      </c>
      <c r="BT6" s="155">
        <v>45603</v>
      </c>
      <c r="BU6" s="155">
        <v>45604</v>
      </c>
      <c r="BV6" s="155">
        <v>45605</v>
      </c>
      <c r="BW6" s="155">
        <v>45606</v>
      </c>
      <c r="BX6" s="155">
        <v>45607</v>
      </c>
      <c r="BY6" s="155">
        <v>45608</v>
      </c>
      <c r="BZ6" s="155">
        <v>45609</v>
      </c>
      <c r="CA6" s="155">
        <v>45610</v>
      </c>
      <c r="CB6" s="155">
        <v>45611</v>
      </c>
      <c r="CC6" s="155">
        <v>45612</v>
      </c>
      <c r="CD6" s="155">
        <v>45613</v>
      </c>
      <c r="CE6" s="155">
        <v>45614</v>
      </c>
      <c r="CF6" s="155">
        <v>45615</v>
      </c>
      <c r="CG6" s="155">
        <v>45616</v>
      </c>
      <c r="CH6" s="155">
        <v>45617</v>
      </c>
      <c r="CI6" s="155">
        <v>45618</v>
      </c>
      <c r="CJ6" s="155">
        <v>45619</v>
      </c>
      <c r="CK6" s="155">
        <v>45620</v>
      </c>
      <c r="CL6" s="155">
        <v>45621</v>
      </c>
      <c r="CM6" s="155">
        <v>45622</v>
      </c>
      <c r="CN6" s="155">
        <v>45623</v>
      </c>
      <c r="CO6" s="155">
        <v>45624</v>
      </c>
      <c r="CP6" s="155">
        <v>45625</v>
      </c>
      <c r="CQ6" s="155">
        <v>45626</v>
      </c>
      <c r="CR6" s="155">
        <v>45627</v>
      </c>
      <c r="CS6" s="155"/>
    </row>
    <row r="7" spans="1:106" x14ac:dyDescent="0.25">
      <c r="J7" s="198" t="s">
        <v>488</v>
      </c>
      <c r="K7" s="120"/>
      <c r="L7" s="121"/>
      <c r="M7" s="120"/>
      <c r="N7" s="120"/>
      <c r="O7" s="120"/>
      <c r="P7" s="120"/>
      <c r="Q7" s="120"/>
      <c r="R7" s="120"/>
      <c r="S7" s="120"/>
      <c r="T7" s="120"/>
      <c r="U7" s="120"/>
      <c r="V7" s="120"/>
      <c r="W7" s="120"/>
      <c r="X7" s="120"/>
      <c r="Y7" s="120"/>
      <c r="Z7" s="122"/>
      <c r="AA7" s="120"/>
      <c r="AB7" s="120"/>
      <c r="AC7" s="120"/>
      <c r="AD7" s="120"/>
      <c r="AE7" s="120"/>
      <c r="AF7" s="120"/>
      <c r="AG7" s="124"/>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6"/>
      <c r="BG7" s="126"/>
      <c r="BH7" s="126"/>
      <c r="BJ7" s="157" t="s">
        <v>476</v>
      </c>
      <c r="BK7" s="157"/>
      <c r="BL7" s="157"/>
      <c r="BM7" s="157"/>
      <c r="BN7" s="157"/>
      <c r="BO7" s="157"/>
      <c r="BP7" s="157"/>
      <c r="BQ7" s="158" t="s">
        <v>481</v>
      </c>
      <c r="BR7" s="158"/>
      <c r="BS7" s="158"/>
      <c r="BT7" s="158"/>
      <c r="BU7" s="158"/>
      <c r="BV7" s="158"/>
      <c r="BW7" s="158"/>
      <c r="BX7" s="157" t="s">
        <v>482</v>
      </c>
      <c r="BY7" s="157"/>
      <c r="BZ7" s="157"/>
      <c r="CA7" s="157"/>
      <c r="CB7" s="157"/>
      <c r="CC7" s="157"/>
      <c r="CD7" s="157"/>
      <c r="CE7" s="158" t="s">
        <v>483</v>
      </c>
      <c r="CF7" s="158"/>
      <c r="CG7" s="158"/>
      <c r="CH7" s="158"/>
      <c r="CI7" s="158"/>
      <c r="CJ7" s="158"/>
      <c r="CK7" s="158"/>
      <c r="CL7" s="157" t="s">
        <v>484</v>
      </c>
      <c r="CM7" s="157"/>
      <c r="CN7" s="157"/>
      <c r="CO7" s="157"/>
      <c r="CP7" s="157"/>
      <c r="CQ7" s="157"/>
      <c r="CR7" s="157"/>
    </row>
    <row r="8" spans="1:106" x14ac:dyDescent="0.25">
      <c r="H8" s="128"/>
      <c r="I8" s="128"/>
      <c r="J8" s="222" t="s">
        <v>489</v>
      </c>
      <c r="K8" s="160"/>
      <c r="L8" s="161"/>
      <c r="M8" s="160"/>
      <c r="N8" s="160"/>
      <c r="O8" s="160"/>
      <c r="P8" s="160"/>
      <c r="Q8" s="160"/>
      <c r="R8" s="160"/>
      <c r="S8" s="160"/>
      <c r="T8" s="160"/>
      <c r="U8" s="160"/>
      <c r="V8" s="160"/>
      <c r="W8" s="160"/>
      <c r="X8" s="160"/>
      <c r="Y8" s="160"/>
      <c r="Z8" s="162"/>
      <c r="AA8" s="160"/>
      <c r="AB8" s="160"/>
      <c r="AC8" s="160"/>
      <c r="AD8" s="160"/>
      <c r="AE8" s="160"/>
      <c r="AF8" s="160"/>
      <c r="AG8" s="163"/>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4"/>
      <c r="BG8" s="164"/>
      <c r="BH8" s="164"/>
      <c r="BI8" s="138"/>
      <c r="BJ8" s="165">
        <v>28</v>
      </c>
      <c r="BK8" s="165">
        <v>29</v>
      </c>
      <c r="BL8" s="165">
        <v>30</v>
      </c>
      <c r="BM8" s="165">
        <v>31</v>
      </c>
      <c r="BN8" s="165">
        <v>1</v>
      </c>
      <c r="BO8" s="165">
        <v>2</v>
      </c>
      <c r="BP8" s="165">
        <v>3</v>
      </c>
      <c r="BQ8" s="165">
        <v>4</v>
      </c>
      <c r="BR8" s="165">
        <v>5</v>
      </c>
      <c r="BS8" s="165">
        <v>6</v>
      </c>
      <c r="BT8" s="165">
        <v>7</v>
      </c>
      <c r="BU8" s="165">
        <v>8</v>
      </c>
      <c r="BV8" s="165">
        <v>9</v>
      </c>
      <c r="BW8" s="165">
        <v>10</v>
      </c>
      <c r="BX8" s="165">
        <v>11</v>
      </c>
      <c r="BY8" s="165">
        <v>12</v>
      </c>
      <c r="BZ8" s="165">
        <v>13</v>
      </c>
      <c r="CA8" s="165">
        <v>14</v>
      </c>
      <c r="CB8" s="165">
        <v>15</v>
      </c>
      <c r="CC8" s="165">
        <v>16</v>
      </c>
      <c r="CD8" s="165">
        <v>17</v>
      </c>
      <c r="CE8" s="165">
        <v>18</v>
      </c>
      <c r="CF8" s="165">
        <v>19</v>
      </c>
      <c r="CG8" s="165">
        <v>20</v>
      </c>
      <c r="CH8" s="165">
        <v>21</v>
      </c>
      <c r="CI8" s="165">
        <v>22</v>
      </c>
      <c r="CJ8" s="165">
        <v>23</v>
      </c>
      <c r="CK8" s="165">
        <v>24</v>
      </c>
      <c r="CL8" s="165">
        <v>25</v>
      </c>
      <c r="CM8" s="165">
        <v>26</v>
      </c>
      <c r="CN8" s="165">
        <v>27</v>
      </c>
      <c r="CO8" s="165">
        <v>28</v>
      </c>
      <c r="CP8" s="165">
        <v>29</v>
      </c>
      <c r="CQ8" s="165">
        <v>30</v>
      </c>
      <c r="CR8" s="165">
        <v>1</v>
      </c>
      <c r="CS8" s="159"/>
    </row>
    <row r="9" spans="1:106" ht="24" customHeight="1" x14ac:dyDescent="0.25">
      <c r="A9" s="115" t="s">
        <v>225</v>
      </c>
      <c r="B9" s="115" t="s">
        <v>217</v>
      </c>
      <c r="C9" s="115" t="s">
        <v>218</v>
      </c>
      <c r="D9" s="115" t="s">
        <v>219</v>
      </c>
      <c r="E9" s="115" t="s">
        <v>220</v>
      </c>
      <c r="F9" s="115" t="s">
        <v>221</v>
      </c>
      <c r="H9" s="166"/>
      <c r="I9" s="166"/>
      <c r="J9" s="199" t="s">
        <v>27</v>
      </c>
      <c r="K9" s="166" t="s">
        <v>26</v>
      </c>
      <c r="L9" s="166" t="s">
        <v>133</v>
      </c>
      <c r="M9" s="166" t="s">
        <v>134</v>
      </c>
      <c r="N9" s="166" t="s">
        <v>216</v>
      </c>
      <c r="O9" s="166" t="s">
        <v>442</v>
      </c>
      <c r="P9" s="166" t="s">
        <v>443</v>
      </c>
      <c r="Q9" s="166" t="s">
        <v>444</v>
      </c>
      <c r="R9" s="166" t="s">
        <v>445</v>
      </c>
      <c r="S9" s="166" t="s">
        <v>446</v>
      </c>
      <c r="T9" s="166" t="s">
        <v>447</v>
      </c>
      <c r="U9" s="166" t="s">
        <v>448</v>
      </c>
      <c r="V9" s="166" t="s">
        <v>449</v>
      </c>
      <c r="W9" s="166" t="s">
        <v>450</v>
      </c>
      <c r="X9" s="166" t="s">
        <v>214</v>
      </c>
      <c r="Y9" s="166" t="s">
        <v>224</v>
      </c>
      <c r="Z9" s="167" t="s">
        <v>451</v>
      </c>
      <c r="AA9" s="166" t="s">
        <v>452</v>
      </c>
      <c r="AB9" s="166" t="s">
        <v>453</v>
      </c>
      <c r="AC9" s="166" t="s">
        <v>454</v>
      </c>
      <c r="AD9" s="166" t="s">
        <v>183</v>
      </c>
      <c r="AE9" s="166" t="s">
        <v>455</v>
      </c>
      <c r="AF9" s="166" t="s">
        <v>184</v>
      </c>
      <c r="AG9" s="168" t="s">
        <v>12</v>
      </c>
      <c r="AH9" s="166" t="s">
        <v>457</v>
      </c>
      <c r="AI9" s="166" t="s">
        <v>459</v>
      </c>
      <c r="AJ9" s="166" t="s">
        <v>461</v>
      </c>
      <c r="AK9" s="166" t="s">
        <v>463</v>
      </c>
      <c r="AL9" s="166" t="s">
        <v>163</v>
      </c>
      <c r="AM9" s="166" t="s">
        <v>164</v>
      </c>
      <c r="AN9" s="166" t="s">
        <v>165</v>
      </c>
      <c r="AO9" s="166" t="s">
        <v>166</v>
      </c>
      <c r="AP9" s="166" t="s">
        <v>167</v>
      </c>
      <c r="AQ9" s="166" t="s">
        <v>168</v>
      </c>
      <c r="AR9" s="166" t="s">
        <v>169</v>
      </c>
      <c r="AS9" s="166" t="s">
        <v>170</v>
      </c>
      <c r="AT9" s="166" t="s">
        <v>171</v>
      </c>
      <c r="AU9" s="166" t="s">
        <v>172</v>
      </c>
      <c r="AV9" s="166" t="s">
        <v>173</v>
      </c>
      <c r="AW9" s="166" t="s">
        <v>174</v>
      </c>
      <c r="AX9" s="166" t="s">
        <v>175</v>
      </c>
      <c r="AY9" s="166" t="s">
        <v>176</v>
      </c>
      <c r="AZ9" s="166" t="s">
        <v>177</v>
      </c>
      <c r="BA9" s="166" t="s">
        <v>178</v>
      </c>
      <c r="BB9" s="166" t="s">
        <v>179</v>
      </c>
      <c r="BC9" s="166" t="s">
        <v>180</v>
      </c>
      <c r="BD9" s="166" t="s">
        <v>181</v>
      </c>
      <c r="BE9" s="166" t="s">
        <v>182</v>
      </c>
      <c r="BF9" s="169" t="s">
        <v>464</v>
      </c>
      <c r="BG9" s="169" t="s">
        <v>465</v>
      </c>
      <c r="BH9" s="169" t="s">
        <v>466</v>
      </c>
      <c r="BI9" s="170"/>
      <c r="BJ9" s="171" t="s">
        <v>475</v>
      </c>
      <c r="BK9" s="171" t="s">
        <v>477</v>
      </c>
      <c r="BL9" s="171" t="s">
        <v>477</v>
      </c>
      <c r="BM9" s="171" t="s">
        <v>478</v>
      </c>
      <c r="BN9" s="171" t="s">
        <v>479</v>
      </c>
      <c r="BO9" s="172" t="s">
        <v>480</v>
      </c>
      <c r="BP9" s="172" t="s">
        <v>290</v>
      </c>
      <c r="BQ9" s="171" t="s">
        <v>475</v>
      </c>
      <c r="BR9" s="171" t="s">
        <v>477</v>
      </c>
      <c r="BS9" s="171" t="s">
        <v>477</v>
      </c>
      <c r="BT9" s="171" t="s">
        <v>478</v>
      </c>
      <c r="BU9" s="171" t="s">
        <v>479</v>
      </c>
      <c r="BV9" s="172" t="s">
        <v>480</v>
      </c>
      <c r="BW9" s="172" t="s">
        <v>290</v>
      </c>
      <c r="BX9" s="171" t="s">
        <v>475</v>
      </c>
      <c r="BY9" s="171" t="s">
        <v>477</v>
      </c>
      <c r="BZ9" s="171" t="s">
        <v>477</v>
      </c>
      <c r="CA9" s="171" t="s">
        <v>478</v>
      </c>
      <c r="CB9" s="171" t="s">
        <v>479</v>
      </c>
      <c r="CC9" s="172" t="s">
        <v>480</v>
      </c>
      <c r="CD9" s="172" t="s">
        <v>290</v>
      </c>
      <c r="CE9" s="171" t="s">
        <v>475</v>
      </c>
      <c r="CF9" s="171" t="s">
        <v>477</v>
      </c>
      <c r="CG9" s="171" t="s">
        <v>477</v>
      </c>
      <c r="CH9" s="171" t="s">
        <v>478</v>
      </c>
      <c r="CI9" s="171" t="s">
        <v>479</v>
      </c>
      <c r="CJ9" s="172" t="s">
        <v>480</v>
      </c>
      <c r="CK9" s="172" t="s">
        <v>290</v>
      </c>
      <c r="CL9" s="171" t="s">
        <v>475</v>
      </c>
      <c r="CM9" s="171" t="s">
        <v>477</v>
      </c>
      <c r="CN9" s="171" t="s">
        <v>477</v>
      </c>
      <c r="CO9" s="171" t="s">
        <v>478</v>
      </c>
      <c r="CP9" s="171" t="s">
        <v>479</v>
      </c>
      <c r="CQ9" s="172" t="s">
        <v>480</v>
      </c>
      <c r="CR9" s="172" t="s">
        <v>290</v>
      </c>
      <c r="CS9" s="159"/>
    </row>
    <row r="10" spans="1:106" s="127" customFormat="1" ht="18" customHeight="1" x14ac:dyDescent="0.25">
      <c r="A10" s="115" t="s">
        <v>158</v>
      </c>
      <c r="B10" s="115">
        <v>15</v>
      </c>
      <c r="C10" s="115"/>
      <c r="D10" s="115"/>
      <c r="E10" s="115"/>
      <c r="F10" s="115"/>
      <c r="G10" s="115">
        <v>0</v>
      </c>
      <c r="H10" s="149"/>
      <c r="I10" s="216" t="s">
        <v>160</v>
      </c>
      <c r="J10" s="205" t="s">
        <v>485</v>
      </c>
      <c r="K10" s="207" t="s">
        <v>518</v>
      </c>
      <c r="L10" s="148" t="s">
        <v>159</v>
      </c>
      <c r="M10" s="206" t="s">
        <v>58</v>
      </c>
      <c r="N10" s="207"/>
      <c r="O10" s="208"/>
      <c r="P10" s="209"/>
      <c r="Q10" s="209"/>
      <c r="R10" s="210"/>
      <c r="S10" s="209">
        <v>45595</v>
      </c>
      <c r="T10" s="209">
        <v>45595</v>
      </c>
      <c r="U10" s="218">
        <v>1</v>
      </c>
      <c r="V10" s="207"/>
      <c r="W10" s="207"/>
      <c r="X10" s="210"/>
      <c r="Y10" s="211">
        <v>0</v>
      </c>
      <c r="Z10" s="212">
        <v>0</v>
      </c>
      <c r="AA10" s="209"/>
      <c r="AB10" s="209"/>
      <c r="AC10" s="210"/>
      <c r="AD10" s="208"/>
      <c r="AE10" s="208"/>
      <c r="AF10" s="208"/>
      <c r="AG10" s="213"/>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207"/>
      <c r="BF10" s="214" t="s">
        <v>521</v>
      </c>
      <c r="BG10" s="214"/>
      <c r="BH10" s="214"/>
      <c r="BI10" s="207"/>
      <c r="BJ10" s="173"/>
      <c r="BK10" s="173"/>
      <c r="BL10" s="173"/>
      <c r="BM10" s="173"/>
      <c r="BN10" s="173"/>
      <c r="BO10" s="173"/>
      <c r="BP10" s="173"/>
      <c r="BQ10" s="173"/>
      <c r="BR10" s="173"/>
      <c r="BS10" s="173"/>
      <c r="BT10" s="173"/>
      <c r="BU10" s="173"/>
      <c r="BV10" s="173"/>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173"/>
      <c r="CS10" s="159"/>
      <c r="CT10"/>
      <c r="CU10"/>
      <c r="CV10"/>
      <c r="CW10"/>
      <c r="CX10"/>
      <c r="CY10"/>
      <c r="CZ10"/>
      <c r="DA10"/>
      <c r="DB10"/>
    </row>
    <row r="11" spans="1:106" s="127" customFormat="1" ht="18" customHeight="1" x14ac:dyDescent="0.25">
      <c r="A11" s="115" t="s">
        <v>158</v>
      </c>
      <c r="B11" s="115">
        <v>1</v>
      </c>
      <c r="C11" s="115" t="s">
        <v>402</v>
      </c>
      <c r="D11" s="115"/>
      <c r="E11" s="115">
        <v>45596</v>
      </c>
      <c r="F11" s="115"/>
      <c r="G11" s="115">
        <v>0</v>
      </c>
      <c r="H11" s="149"/>
      <c r="I11" s="156" t="s">
        <v>160</v>
      </c>
      <c r="J11" s="200" t="s">
        <v>486</v>
      </c>
      <c r="K11" s="145" t="s">
        <v>490</v>
      </c>
      <c r="L11" s="148" t="s">
        <v>159</v>
      </c>
      <c r="M11" s="140" t="s">
        <v>58</v>
      </c>
      <c r="N11" s="139"/>
      <c r="O11" s="147"/>
      <c r="P11" s="142"/>
      <c r="Q11" s="142"/>
      <c r="R11" s="141"/>
      <c r="S11" s="142">
        <v>45596</v>
      </c>
      <c r="T11" s="142">
        <v>45603</v>
      </c>
      <c r="U11" s="204">
        <v>6</v>
      </c>
      <c r="V11" s="139" t="s">
        <v>516</v>
      </c>
      <c r="W11" s="139"/>
      <c r="X11" s="141"/>
      <c r="Y11" s="143">
        <v>0</v>
      </c>
      <c r="Z11" s="144">
        <v>0</v>
      </c>
      <c r="AA11" s="142"/>
      <c r="AB11" s="142"/>
      <c r="AC11" s="141"/>
      <c r="AD11" s="147"/>
      <c r="AE11" s="147"/>
      <c r="AF11" s="147"/>
      <c r="AG11" s="145"/>
      <c r="AH11" s="139"/>
      <c r="AI11" s="139"/>
      <c r="AJ11" s="139"/>
      <c r="AK11" s="139"/>
      <c r="AL11" s="139"/>
      <c r="AM11" s="139"/>
      <c r="AN11" s="139"/>
      <c r="AO11" s="139"/>
      <c r="AP11" s="139"/>
      <c r="AQ11" s="139"/>
      <c r="AR11" s="139"/>
      <c r="AS11" s="139"/>
      <c r="AT11" s="139"/>
      <c r="AU11" s="139"/>
      <c r="AV11" s="139"/>
      <c r="AW11" s="139"/>
      <c r="AX11" s="139"/>
      <c r="AY11" s="139"/>
      <c r="AZ11" s="139"/>
      <c r="BA11" s="139"/>
      <c r="BB11" s="139"/>
      <c r="BC11" s="139"/>
      <c r="BD11" s="139"/>
      <c r="BE11" s="139"/>
      <c r="BF11" s="146" t="s">
        <v>522</v>
      </c>
      <c r="BG11" s="146"/>
      <c r="BH11" s="146"/>
      <c r="BI11" s="139"/>
      <c r="BJ11" s="173"/>
      <c r="BK11" s="173"/>
      <c r="BL11" s="173"/>
      <c r="BM11" s="173"/>
      <c r="BN11" s="173"/>
      <c r="BO11" s="173"/>
      <c r="BP11" s="173"/>
      <c r="BQ11" s="173"/>
      <c r="BR11" s="173"/>
      <c r="BS11" s="173"/>
      <c r="BT11" s="173"/>
      <c r="BU11" s="173"/>
      <c r="BV11" s="173"/>
      <c r="BW11" s="173"/>
      <c r="BX11" s="173"/>
      <c r="BY11" s="173"/>
      <c r="BZ11" s="173"/>
      <c r="CA11" s="173"/>
      <c r="CB11" s="173"/>
      <c r="CC11" s="173"/>
      <c r="CD11" s="173"/>
      <c r="CE11" s="173"/>
      <c r="CF11" s="173"/>
      <c r="CG11" s="173"/>
      <c r="CH11" s="173"/>
      <c r="CI11" s="173"/>
      <c r="CJ11" s="173"/>
      <c r="CK11" s="173"/>
      <c r="CL11" s="173"/>
      <c r="CM11" s="173"/>
      <c r="CN11" s="173"/>
      <c r="CO11" s="173"/>
      <c r="CP11" s="173"/>
      <c r="CQ11" s="173"/>
      <c r="CR11" s="173"/>
      <c r="CS11" s="159"/>
      <c r="CT11"/>
      <c r="CU11"/>
      <c r="CV11"/>
      <c r="CW11"/>
      <c r="CX11"/>
      <c r="CY11"/>
      <c r="CZ11"/>
      <c r="DA11"/>
      <c r="DB11"/>
    </row>
    <row r="12" spans="1:106" s="127" customFormat="1" ht="18" customHeight="1" x14ac:dyDescent="0.25">
      <c r="A12" s="115" t="s">
        <v>158</v>
      </c>
      <c r="B12" s="115">
        <v>4</v>
      </c>
      <c r="C12" s="115"/>
      <c r="D12" s="115"/>
      <c r="E12" s="115"/>
      <c r="F12" s="115"/>
      <c r="G12" s="115">
        <v>0</v>
      </c>
      <c r="H12" s="149"/>
      <c r="I12" s="216" t="s">
        <v>160</v>
      </c>
      <c r="J12" s="205" t="s">
        <v>492</v>
      </c>
      <c r="K12" s="207" t="s">
        <v>495</v>
      </c>
      <c r="L12" s="220" t="s">
        <v>519</v>
      </c>
      <c r="M12" s="206" t="s">
        <v>58</v>
      </c>
      <c r="N12" s="207"/>
      <c r="O12" s="208"/>
      <c r="P12" s="209"/>
      <c r="Q12" s="209"/>
      <c r="R12" s="210"/>
      <c r="S12" s="209">
        <v>45595</v>
      </c>
      <c r="T12" s="209">
        <v>45596</v>
      </c>
      <c r="U12" s="218">
        <v>2</v>
      </c>
      <c r="V12" s="207"/>
      <c r="W12" s="207"/>
      <c r="X12" s="210"/>
      <c r="Y12" s="211">
        <v>0</v>
      </c>
      <c r="Z12" s="212">
        <v>0</v>
      </c>
      <c r="AA12" s="209"/>
      <c r="AB12" s="209"/>
      <c r="AC12" s="210"/>
      <c r="AD12" s="208"/>
      <c r="AE12" s="208"/>
      <c r="AF12" s="208"/>
      <c r="AG12" s="213"/>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14" t="s">
        <v>523</v>
      </c>
      <c r="BG12" s="214"/>
      <c r="BH12" s="214"/>
      <c r="BI12" s="207"/>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59"/>
      <c r="CT12"/>
      <c r="CU12"/>
      <c r="CV12"/>
      <c r="CW12"/>
      <c r="CX12"/>
      <c r="CY12"/>
      <c r="CZ12"/>
      <c r="DA12"/>
      <c r="DB12"/>
    </row>
    <row r="13" spans="1:106" s="127" customFormat="1" ht="18" customHeight="1" x14ac:dyDescent="0.25">
      <c r="A13" s="115" t="s">
        <v>158</v>
      </c>
      <c r="B13" s="115">
        <v>3</v>
      </c>
      <c r="C13" s="115"/>
      <c r="D13" s="115" t="s">
        <v>401</v>
      </c>
      <c r="E13" s="115"/>
      <c r="F13" s="115"/>
      <c r="G13" s="115">
        <v>0</v>
      </c>
      <c r="H13" s="149"/>
      <c r="I13" s="216" t="s">
        <v>160</v>
      </c>
      <c r="J13" s="205" t="s">
        <v>494</v>
      </c>
      <c r="K13" s="207" t="s">
        <v>493</v>
      </c>
      <c r="L13" s="148" t="s">
        <v>159</v>
      </c>
      <c r="M13" s="206" t="s">
        <v>58</v>
      </c>
      <c r="N13" s="207"/>
      <c r="O13" s="208"/>
      <c r="P13" s="209"/>
      <c r="Q13" s="209"/>
      <c r="R13" s="210"/>
      <c r="S13" s="209">
        <v>45595</v>
      </c>
      <c r="T13" s="209">
        <v>45595</v>
      </c>
      <c r="U13" s="210">
        <v>1</v>
      </c>
      <c r="V13" s="207"/>
      <c r="W13" s="207" t="s">
        <v>401</v>
      </c>
      <c r="X13" s="210"/>
      <c r="Y13" s="211">
        <v>0</v>
      </c>
      <c r="Z13" s="212">
        <v>0</v>
      </c>
      <c r="AA13" s="209"/>
      <c r="AB13" s="209"/>
      <c r="AC13" s="210"/>
      <c r="AD13" s="208"/>
      <c r="AE13" s="208"/>
      <c r="AF13" s="208"/>
      <c r="AG13" s="213"/>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14" t="s">
        <v>524</v>
      </c>
      <c r="BG13" s="214"/>
      <c r="BH13" s="214"/>
      <c r="BI13" s="207"/>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59"/>
      <c r="CT13"/>
      <c r="CU13"/>
      <c r="CV13"/>
      <c r="CW13"/>
      <c r="CX13"/>
      <c r="CY13"/>
      <c r="CZ13"/>
      <c r="DA13"/>
      <c r="DB13"/>
    </row>
    <row r="14" spans="1:106" s="127" customFormat="1" ht="18" customHeight="1" x14ac:dyDescent="0.25">
      <c r="A14" s="115" t="s">
        <v>158</v>
      </c>
      <c r="B14" s="115">
        <v>5</v>
      </c>
      <c r="C14" s="115"/>
      <c r="D14" s="115"/>
      <c r="E14" s="115"/>
      <c r="F14" s="115"/>
      <c r="G14" s="115">
        <v>0</v>
      </c>
      <c r="H14" s="149"/>
      <c r="I14" s="216" t="s">
        <v>160</v>
      </c>
      <c r="J14" s="205" t="s">
        <v>497</v>
      </c>
      <c r="K14" s="207" t="s">
        <v>498</v>
      </c>
      <c r="L14" s="221" t="s">
        <v>520</v>
      </c>
      <c r="M14" s="206" t="s">
        <v>58</v>
      </c>
      <c r="N14" s="207"/>
      <c r="O14" s="208"/>
      <c r="P14" s="209"/>
      <c r="Q14" s="209"/>
      <c r="R14" s="210"/>
      <c r="S14" s="209">
        <v>45595</v>
      </c>
      <c r="T14" s="209">
        <v>45600</v>
      </c>
      <c r="U14" s="218">
        <v>4</v>
      </c>
      <c r="V14" s="207"/>
      <c r="W14" s="207"/>
      <c r="X14" s="210"/>
      <c r="Y14" s="211">
        <v>0</v>
      </c>
      <c r="Z14" s="212">
        <v>0</v>
      </c>
      <c r="AA14" s="209"/>
      <c r="AB14" s="209"/>
      <c r="AC14" s="210"/>
      <c r="AD14" s="208"/>
      <c r="AE14" s="208"/>
      <c r="AF14" s="208"/>
      <c r="AG14" s="213"/>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14" t="s">
        <v>525</v>
      </c>
      <c r="BG14" s="214"/>
      <c r="BH14" s="214"/>
      <c r="BI14" s="207"/>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59"/>
      <c r="CT14"/>
      <c r="CU14"/>
      <c r="CV14"/>
      <c r="CW14"/>
      <c r="CX14"/>
      <c r="CY14"/>
      <c r="CZ14"/>
      <c r="DA14"/>
      <c r="DB14"/>
    </row>
    <row r="15" spans="1:106" s="127" customFormat="1" ht="18" customHeight="1" x14ac:dyDescent="0.25">
      <c r="A15" s="115" t="s">
        <v>158</v>
      </c>
      <c r="B15" s="115">
        <v>6</v>
      </c>
      <c r="C15" s="115"/>
      <c r="D15" s="115"/>
      <c r="E15" s="115"/>
      <c r="F15" s="115"/>
      <c r="G15" s="115">
        <v>0</v>
      </c>
      <c r="H15" s="149"/>
      <c r="I15" s="217" t="s">
        <v>160</v>
      </c>
      <c r="J15" s="205" t="s">
        <v>499</v>
      </c>
      <c r="K15" s="207" t="s">
        <v>500</v>
      </c>
      <c r="L15" s="148" t="s">
        <v>159</v>
      </c>
      <c r="M15" s="206" t="s">
        <v>58</v>
      </c>
      <c r="N15" s="207"/>
      <c r="O15" s="208"/>
      <c r="P15" s="209"/>
      <c r="Q15" s="209"/>
      <c r="R15" s="210"/>
      <c r="S15" s="209">
        <v>45595</v>
      </c>
      <c r="T15" s="209">
        <v>45596</v>
      </c>
      <c r="U15" s="218">
        <v>2</v>
      </c>
      <c r="V15" s="207"/>
      <c r="W15" s="207"/>
      <c r="X15" s="210"/>
      <c r="Y15" s="211">
        <v>0</v>
      </c>
      <c r="Z15" s="212">
        <v>0</v>
      </c>
      <c r="AA15" s="209"/>
      <c r="AB15" s="209"/>
      <c r="AC15" s="210"/>
      <c r="AD15" s="208"/>
      <c r="AE15" s="208"/>
      <c r="AF15" s="208"/>
      <c r="AG15" s="213"/>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14" t="s">
        <v>526</v>
      </c>
      <c r="BG15" s="214"/>
      <c r="BH15" s="214"/>
      <c r="BI15" s="207"/>
      <c r="BJ15" s="173"/>
      <c r="BK15" s="173"/>
      <c r="BL15" s="173"/>
      <c r="BM15" s="173"/>
      <c r="BN15" s="173"/>
      <c r="BO15" s="173"/>
      <c r="BP15" s="173"/>
      <c r="BQ15" s="173"/>
      <c r="BR15" s="173"/>
      <c r="BS15" s="173"/>
      <c r="BT15" s="173"/>
      <c r="BU15" s="173"/>
      <c r="BV15" s="173"/>
      <c r="BW15" s="173"/>
      <c r="BX15" s="173"/>
      <c r="BY15" s="173"/>
      <c r="BZ15" s="173"/>
      <c r="CA15" s="173"/>
      <c r="CB15" s="173"/>
      <c r="CC15" s="173"/>
      <c r="CD15" s="173"/>
      <c r="CE15" s="173"/>
      <c r="CF15" s="173"/>
      <c r="CG15" s="173"/>
      <c r="CH15" s="173"/>
      <c r="CI15" s="173"/>
      <c r="CJ15" s="173"/>
      <c r="CK15" s="173"/>
      <c r="CL15" s="173"/>
      <c r="CM15" s="173"/>
      <c r="CN15" s="173"/>
      <c r="CO15" s="173"/>
      <c r="CP15" s="173"/>
      <c r="CQ15" s="173"/>
      <c r="CR15" s="173"/>
      <c r="CS15" s="159"/>
      <c r="CT15"/>
      <c r="CU15"/>
      <c r="CV15"/>
      <c r="CW15"/>
      <c r="CX15"/>
      <c r="CY15"/>
      <c r="CZ15"/>
      <c r="DA15"/>
      <c r="DB15"/>
    </row>
    <row r="16" spans="1:106" s="127" customFormat="1" ht="18" customHeight="1" x14ac:dyDescent="0.25">
      <c r="A16" s="115" t="s">
        <v>158</v>
      </c>
      <c r="B16" s="115">
        <v>7</v>
      </c>
      <c r="C16" s="115"/>
      <c r="D16" s="115"/>
      <c r="E16" s="115"/>
      <c r="F16" s="115"/>
      <c r="G16" s="115">
        <v>0</v>
      </c>
      <c r="H16" s="149"/>
      <c r="I16" s="217" t="s">
        <v>160</v>
      </c>
      <c r="J16" s="205" t="s">
        <v>501</v>
      </c>
      <c r="K16" s="207" t="s">
        <v>502</v>
      </c>
      <c r="L16" s="148" t="s">
        <v>159</v>
      </c>
      <c r="M16" s="206" t="s">
        <v>58</v>
      </c>
      <c r="N16" s="207"/>
      <c r="O16" s="208"/>
      <c r="P16" s="209"/>
      <c r="Q16" s="209"/>
      <c r="R16" s="210"/>
      <c r="S16" s="209">
        <v>45595</v>
      </c>
      <c r="T16" s="209">
        <v>45597</v>
      </c>
      <c r="U16" s="218">
        <v>3</v>
      </c>
      <c r="V16" s="207"/>
      <c r="W16" s="207"/>
      <c r="X16" s="210"/>
      <c r="Y16" s="211">
        <v>0</v>
      </c>
      <c r="Z16" s="212">
        <v>0</v>
      </c>
      <c r="AA16" s="209"/>
      <c r="AB16" s="209"/>
      <c r="AC16" s="210"/>
      <c r="AD16" s="208"/>
      <c r="AE16" s="208"/>
      <c r="AF16" s="208"/>
      <c r="AG16" s="213"/>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14" t="s">
        <v>527</v>
      </c>
      <c r="BG16" s="214"/>
      <c r="BH16" s="214"/>
      <c r="BI16" s="207"/>
      <c r="BJ16" s="173"/>
      <c r="BK16" s="173"/>
      <c r="BL16" s="173"/>
      <c r="BM16" s="173"/>
      <c r="BN16" s="173"/>
      <c r="BO16" s="173"/>
      <c r="BP16" s="173"/>
      <c r="BQ16" s="173"/>
      <c r="BR16" s="173"/>
      <c r="BS16" s="173"/>
      <c r="BT16" s="173"/>
      <c r="BU16" s="173"/>
      <c r="BV16" s="173"/>
      <c r="BW16" s="173"/>
      <c r="BX16" s="173"/>
      <c r="BY16" s="173"/>
      <c r="BZ16" s="173"/>
      <c r="CA16" s="173"/>
      <c r="CB16" s="173"/>
      <c r="CC16" s="173"/>
      <c r="CD16" s="173"/>
      <c r="CE16" s="173"/>
      <c r="CF16" s="173"/>
      <c r="CG16" s="173"/>
      <c r="CH16" s="173"/>
      <c r="CI16" s="173"/>
      <c r="CJ16" s="173"/>
      <c r="CK16" s="173"/>
      <c r="CL16" s="173"/>
      <c r="CM16" s="173"/>
      <c r="CN16" s="173"/>
      <c r="CO16" s="173"/>
      <c r="CP16" s="173"/>
      <c r="CQ16" s="173"/>
      <c r="CR16" s="173"/>
      <c r="CS16" s="159"/>
      <c r="CT16"/>
      <c r="CU16"/>
      <c r="CV16"/>
      <c r="CW16"/>
      <c r="CX16"/>
      <c r="CY16"/>
      <c r="CZ16"/>
      <c r="DA16"/>
      <c r="DB16"/>
    </row>
    <row r="17" spans="1:106" s="127" customFormat="1" ht="18" customHeight="1" x14ac:dyDescent="0.25">
      <c r="A17" s="187" t="s">
        <v>158</v>
      </c>
      <c r="B17" s="187">
        <v>2</v>
      </c>
      <c r="C17" s="187"/>
      <c r="D17" s="187"/>
      <c r="E17" s="187"/>
      <c r="F17" s="187"/>
      <c r="G17" s="187">
        <v>0</v>
      </c>
      <c r="H17" s="149"/>
      <c r="I17" s="219" t="s">
        <v>160</v>
      </c>
      <c r="J17" s="200" t="s">
        <v>504</v>
      </c>
      <c r="K17" s="215" t="s">
        <v>496</v>
      </c>
      <c r="L17" s="148" t="s">
        <v>159</v>
      </c>
      <c r="M17" s="140" t="s">
        <v>58</v>
      </c>
      <c r="N17" s="139"/>
      <c r="O17" s="147"/>
      <c r="P17" s="142"/>
      <c r="Q17" s="142"/>
      <c r="R17" s="141"/>
      <c r="S17" s="142">
        <v>45596</v>
      </c>
      <c r="T17" s="142">
        <v>45596</v>
      </c>
      <c r="U17" s="204">
        <v>1</v>
      </c>
      <c r="V17" s="139"/>
      <c r="W17" s="139"/>
      <c r="X17" s="141"/>
      <c r="Y17" s="143">
        <v>0</v>
      </c>
      <c r="Z17" s="144">
        <v>0</v>
      </c>
      <c r="AA17" s="142"/>
      <c r="AB17" s="142"/>
      <c r="AC17" s="141"/>
      <c r="AD17" s="147"/>
      <c r="AE17" s="147"/>
      <c r="AF17" s="147"/>
      <c r="AG17" s="145"/>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46" t="s">
        <v>528</v>
      </c>
      <c r="BG17" s="146"/>
      <c r="BH17" s="146"/>
      <c r="BI17" s="139"/>
      <c r="BJ17" s="173"/>
      <c r="BK17" s="173"/>
      <c r="BL17" s="173"/>
      <c r="BM17" s="173"/>
      <c r="BN17" s="173"/>
      <c r="BO17" s="173"/>
      <c r="BP17" s="173"/>
      <c r="BQ17" s="173"/>
      <c r="BR17" s="173"/>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59"/>
      <c r="CT17"/>
      <c r="CU17"/>
      <c r="CV17"/>
      <c r="CW17"/>
      <c r="CX17"/>
      <c r="CY17"/>
      <c r="CZ17"/>
      <c r="DA17"/>
      <c r="DB17"/>
    </row>
    <row r="18" spans="1:106" s="127" customFormat="1" ht="18" customHeight="1" x14ac:dyDescent="0.25">
      <c r="A18" s="187" t="s">
        <v>158</v>
      </c>
      <c r="B18" s="187">
        <v>8</v>
      </c>
      <c r="C18" s="187"/>
      <c r="D18" s="187"/>
      <c r="E18" s="187"/>
      <c r="F18" s="187"/>
      <c r="G18" s="187">
        <v>0</v>
      </c>
      <c r="H18" s="149"/>
      <c r="I18" s="219" t="s">
        <v>160</v>
      </c>
      <c r="J18" s="205" t="s">
        <v>123</v>
      </c>
      <c r="K18" s="213" t="s">
        <v>505</v>
      </c>
      <c r="L18" s="148" t="s">
        <v>159</v>
      </c>
      <c r="M18" s="206" t="s">
        <v>58</v>
      </c>
      <c r="N18" s="207"/>
      <c r="O18" s="208"/>
      <c r="P18" s="209"/>
      <c r="Q18" s="209"/>
      <c r="R18" s="210"/>
      <c r="S18" s="209">
        <v>45595</v>
      </c>
      <c r="T18" s="209">
        <v>45595</v>
      </c>
      <c r="U18" s="218">
        <v>1</v>
      </c>
      <c r="V18" s="207"/>
      <c r="W18" s="207"/>
      <c r="X18" s="210"/>
      <c r="Y18" s="211">
        <v>0</v>
      </c>
      <c r="Z18" s="212">
        <v>0</v>
      </c>
      <c r="AA18" s="209"/>
      <c r="AB18" s="209"/>
      <c r="AC18" s="210"/>
      <c r="AD18" s="208"/>
      <c r="AE18" s="208"/>
      <c r="AF18" s="208"/>
      <c r="AG18" s="213"/>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14" t="s">
        <v>529</v>
      </c>
      <c r="BG18" s="214"/>
      <c r="BH18" s="214"/>
      <c r="BI18" s="207"/>
      <c r="BJ18" s="173"/>
      <c r="BK18" s="173"/>
      <c r="BL18" s="173"/>
      <c r="BM18" s="173"/>
      <c r="BN18" s="173"/>
      <c r="BO18" s="173"/>
      <c r="BP18" s="173"/>
      <c r="BQ18" s="173"/>
      <c r="BR18" s="173"/>
      <c r="BS18" s="173"/>
      <c r="BT18" s="173"/>
      <c r="BU18" s="173"/>
      <c r="BV18" s="173"/>
      <c r="BW18" s="173"/>
      <c r="BX18" s="173"/>
      <c r="BY18" s="173"/>
      <c r="BZ18" s="173"/>
      <c r="CA18" s="173"/>
      <c r="CB18" s="173"/>
      <c r="CC18" s="173"/>
      <c r="CD18" s="173"/>
      <c r="CE18" s="173"/>
      <c r="CF18" s="173"/>
      <c r="CG18" s="173"/>
      <c r="CH18" s="173"/>
      <c r="CI18" s="173"/>
      <c r="CJ18" s="173"/>
      <c r="CK18" s="173"/>
      <c r="CL18" s="173"/>
      <c r="CM18" s="173"/>
      <c r="CN18" s="173"/>
      <c r="CO18" s="173"/>
      <c r="CP18" s="173"/>
      <c r="CQ18" s="173"/>
      <c r="CR18" s="173"/>
      <c r="CS18" s="159"/>
      <c r="CT18"/>
      <c r="CU18"/>
      <c r="CV18"/>
      <c r="CW18"/>
      <c r="CX18"/>
      <c r="CY18"/>
      <c r="CZ18"/>
      <c r="DA18"/>
      <c r="DB18"/>
    </row>
    <row r="19" spans="1:106" s="127" customFormat="1" ht="18" customHeight="1" x14ac:dyDescent="0.25">
      <c r="A19" s="187" t="s">
        <v>158</v>
      </c>
      <c r="B19" s="187">
        <v>9</v>
      </c>
      <c r="C19" s="187"/>
      <c r="D19" s="187"/>
      <c r="E19" s="187"/>
      <c r="F19" s="187"/>
      <c r="G19" s="187">
        <v>0</v>
      </c>
      <c r="H19" s="149"/>
      <c r="I19" s="219" t="s">
        <v>160</v>
      </c>
      <c r="J19" s="205" t="s">
        <v>507</v>
      </c>
      <c r="K19" s="213" t="s">
        <v>506</v>
      </c>
      <c r="L19" s="148" t="s">
        <v>159</v>
      </c>
      <c r="M19" s="206" t="s">
        <v>58</v>
      </c>
      <c r="N19" s="207"/>
      <c r="O19" s="208"/>
      <c r="P19" s="209"/>
      <c r="Q19" s="209"/>
      <c r="R19" s="210"/>
      <c r="S19" s="209">
        <v>45595</v>
      </c>
      <c r="T19" s="209">
        <v>45602</v>
      </c>
      <c r="U19" s="218">
        <v>6</v>
      </c>
      <c r="V19" s="207"/>
      <c r="W19" s="207"/>
      <c r="X19" s="210"/>
      <c r="Y19" s="211">
        <v>0</v>
      </c>
      <c r="Z19" s="212">
        <v>0</v>
      </c>
      <c r="AA19" s="209"/>
      <c r="AB19" s="209"/>
      <c r="AC19" s="210"/>
      <c r="AD19" s="208"/>
      <c r="AE19" s="208"/>
      <c r="AF19" s="208"/>
      <c r="AG19" s="213"/>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14" t="s">
        <v>530</v>
      </c>
      <c r="BG19" s="214"/>
      <c r="BH19" s="214"/>
      <c r="BI19" s="207"/>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59"/>
      <c r="CT19"/>
      <c r="CU19"/>
      <c r="CV19"/>
      <c r="CW19"/>
      <c r="CX19"/>
      <c r="CY19"/>
      <c r="CZ19"/>
      <c r="DA19"/>
      <c r="DB19"/>
    </row>
    <row r="20" spans="1:106" s="127" customFormat="1" ht="18" customHeight="1" x14ac:dyDescent="0.25">
      <c r="A20" s="187" t="s">
        <v>158</v>
      </c>
      <c r="B20" s="187">
        <v>10</v>
      </c>
      <c r="C20" s="187"/>
      <c r="D20" s="187"/>
      <c r="E20" s="187"/>
      <c r="F20" s="187"/>
      <c r="G20" s="187">
        <v>0</v>
      </c>
      <c r="H20" s="149"/>
      <c r="I20" s="219" t="s">
        <v>160</v>
      </c>
      <c r="J20" s="205" t="s">
        <v>509</v>
      </c>
      <c r="K20" s="213" t="s">
        <v>508</v>
      </c>
      <c r="L20" s="148" t="s">
        <v>159</v>
      </c>
      <c r="M20" s="206" t="s">
        <v>58</v>
      </c>
      <c r="N20" s="207"/>
      <c r="O20" s="208"/>
      <c r="P20" s="209"/>
      <c r="Q20" s="209"/>
      <c r="R20" s="210"/>
      <c r="S20" s="209">
        <v>45595</v>
      </c>
      <c r="T20" s="209">
        <v>45601</v>
      </c>
      <c r="U20" s="218">
        <v>5</v>
      </c>
      <c r="V20" s="207"/>
      <c r="W20" s="207"/>
      <c r="X20" s="210"/>
      <c r="Y20" s="211">
        <v>0</v>
      </c>
      <c r="Z20" s="212">
        <v>0</v>
      </c>
      <c r="AA20" s="209"/>
      <c r="AB20" s="209"/>
      <c r="AC20" s="210"/>
      <c r="AD20" s="208"/>
      <c r="AE20" s="208"/>
      <c r="AF20" s="208"/>
      <c r="AG20" s="213"/>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14" t="s">
        <v>531</v>
      </c>
      <c r="BG20" s="214"/>
      <c r="BH20" s="214"/>
      <c r="BI20" s="207"/>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3"/>
      <c r="CS20" s="159"/>
      <c r="CT20"/>
      <c r="CU20"/>
      <c r="CV20"/>
      <c r="CW20"/>
      <c r="CX20"/>
      <c r="CY20"/>
      <c r="CZ20"/>
      <c r="DA20"/>
      <c r="DB20"/>
    </row>
    <row r="21" spans="1:106" s="127" customFormat="1" ht="18" customHeight="1" x14ac:dyDescent="0.25">
      <c r="A21" s="187" t="s">
        <v>158</v>
      </c>
      <c r="B21" s="187">
        <v>11</v>
      </c>
      <c r="C21" s="187"/>
      <c r="D21" s="187"/>
      <c r="E21" s="187"/>
      <c r="F21" s="187"/>
      <c r="G21" s="187">
        <v>0</v>
      </c>
      <c r="H21" s="149"/>
      <c r="I21" s="219" t="s">
        <v>160</v>
      </c>
      <c r="J21" s="205" t="s">
        <v>511</v>
      </c>
      <c r="K21" s="213" t="s">
        <v>510</v>
      </c>
      <c r="L21" s="148" t="s">
        <v>159</v>
      </c>
      <c r="M21" s="206" t="s">
        <v>58</v>
      </c>
      <c r="N21" s="207"/>
      <c r="O21" s="208"/>
      <c r="P21" s="209"/>
      <c r="Q21" s="209"/>
      <c r="R21" s="210"/>
      <c r="S21" s="209">
        <v>45595</v>
      </c>
      <c r="T21" s="209">
        <v>45603</v>
      </c>
      <c r="U21" s="218">
        <v>7</v>
      </c>
      <c r="V21" s="207"/>
      <c r="W21" s="207"/>
      <c r="X21" s="210"/>
      <c r="Y21" s="211">
        <v>0</v>
      </c>
      <c r="Z21" s="212">
        <v>0</v>
      </c>
      <c r="AA21" s="209"/>
      <c r="AB21" s="209"/>
      <c r="AC21" s="210"/>
      <c r="AD21" s="208"/>
      <c r="AE21" s="208"/>
      <c r="AF21" s="208"/>
      <c r="AG21" s="213"/>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14" t="s">
        <v>532</v>
      </c>
      <c r="BG21" s="214"/>
      <c r="BH21" s="214"/>
      <c r="BI21" s="207"/>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59"/>
      <c r="CT21"/>
      <c r="CU21"/>
      <c r="CV21"/>
      <c r="CW21"/>
      <c r="CX21"/>
      <c r="CY21"/>
      <c r="CZ21"/>
      <c r="DA21"/>
      <c r="DB21"/>
    </row>
    <row r="22" spans="1:106" s="127" customFormat="1" ht="18" customHeight="1" x14ac:dyDescent="0.25">
      <c r="A22" s="187" t="s">
        <v>158</v>
      </c>
      <c r="B22" s="187">
        <v>12</v>
      </c>
      <c r="C22" s="187"/>
      <c r="D22" s="187"/>
      <c r="E22" s="187"/>
      <c r="F22" s="187"/>
      <c r="G22" s="187">
        <v>0</v>
      </c>
      <c r="H22" s="149"/>
      <c r="I22" s="219" t="s">
        <v>160</v>
      </c>
      <c r="J22" s="205" t="s">
        <v>513</v>
      </c>
      <c r="K22" s="213" t="s">
        <v>512</v>
      </c>
      <c r="L22" s="148" t="s">
        <v>159</v>
      </c>
      <c r="M22" s="206" t="s">
        <v>58</v>
      </c>
      <c r="N22" s="207"/>
      <c r="O22" s="208"/>
      <c r="P22" s="209"/>
      <c r="Q22" s="209"/>
      <c r="R22" s="210"/>
      <c r="S22" s="209">
        <v>45595</v>
      </c>
      <c r="T22" s="209">
        <v>45600</v>
      </c>
      <c r="U22" s="218">
        <v>4</v>
      </c>
      <c r="V22" s="207"/>
      <c r="W22" s="207"/>
      <c r="X22" s="210"/>
      <c r="Y22" s="211">
        <v>0</v>
      </c>
      <c r="Z22" s="212">
        <v>0</v>
      </c>
      <c r="AA22" s="209"/>
      <c r="AB22" s="209"/>
      <c r="AC22" s="210"/>
      <c r="AD22" s="208"/>
      <c r="AE22" s="208"/>
      <c r="AF22" s="208"/>
      <c r="AG22" s="213"/>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14" t="s">
        <v>533</v>
      </c>
      <c r="BG22" s="214"/>
      <c r="BH22" s="214"/>
      <c r="BI22" s="207"/>
      <c r="BJ22" s="173"/>
      <c r="BK22" s="173"/>
      <c r="BL22" s="173"/>
      <c r="BM22" s="173"/>
      <c r="BN22" s="173"/>
      <c r="BO22" s="173"/>
      <c r="BP22" s="173"/>
      <c r="BQ22" s="173"/>
      <c r="BR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59"/>
      <c r="CT22"/>
      <c r="CU22"/>
      <c r="CV22"/>
      <c r="CW22"/>
      <c r="CX22"/>
      <c r="CY22"/>
      <c r="CZ22"/>
      <c r="DA22"/>
      <c r="DB22"/>
    </row>
    <row r="23" spans="1:106" s="127" customFormat="1" ht="18" customHeight="1" x14ac:dyDescent="0.25">
      <c r="A23" s="187" t="s">
        <v>158</v>
      </c>
      <c r="B23" s="187">
        <v>13</v>
      </c>
      <c r="C23" s="187"/>
      <c r="D23" s="187"/>
      <c r="E23" s="187"/>
      <c r="F23" s="187"/>
      <c r="G23" s="187">
        <v>0</v>
      </c>
      <c r="H23" s="149"/>
      <c r="I23" s="219" t="s">
        <v>160</v>
      </c>
      <c r="J23" s="205" t="s">
        <v>515</v>
      </c>
      <c r="K23" s="213" t="s">
        <v>514</v>
      </c>
      <c r="L23" s="148" t="s">
        <v>159</v>
      </c>
      <c r="M23" s="206" t="s">
        <v>58</v>
      </c>
      <c r="N23" s="207"/>
      <c r="O23" s="208"/>
      <c r="P23" s="209"/>
      <c r="Q23" s="209"/>
      <c r="R23" s="210"/>
      <c r="S23" s="209">
        <v>45595</v>
      </c>
      <c r="T23" s="209">
        <v>45596</v>
      </c>
      <c r="U23" s="218">
        <v>2</v>
      </c>
      <c r="V23" s="207"/>
      <c r="W23" s="207"/>
      <c r="X23" s="210"/>
      <c r="Y23" s="211">
        <v>0</v>
      </c>
      <c r="Z23" s="212">
        <v>0</v>
      </c>
      <c r="AA23" s="209"/>
      <c r="AB23" s="209"/>
      <c r="AC23" s="210"/>
      <c r="AD23" s="208"/>
      <c r="AE23" s="208"/>
      <c r="AF23" s="208"/>
      <c r="AG23" s="213"/>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14" t="s">
        <v>534</v>
      </c>
      <c r="BG23" s="214"/>
      <c r="BH23" s="214"/>
      <c r="BI23" s="207"/>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173"/>
      <c r="CL23" s="173"/>
      <c r="CM23" s="173"/>
      <c r="CN23" s="173"/>
      <c r="CO23" s="173"/>
      <c r="CP23" s="173"/>
      <c r="CQ23" s="173"/>
      <c r="CR23" s="173"/>
      <c r="CS23" s="159"/>
      <c r="CT23"/>
      <c r="CU23"/>
      <c r="CV23"/>
      <c r="CW23"/>
      <c r="CX23"/>
      <c r="CY23"/>
      <c r="CZ23"/>
      <c r="DA23"/>
      <c r="DB23"/>
    </row>
    <row r="24" spans="1:106" s="127" customFormat="1" ht="18" customHeight="1" x14ac:dyDescent="0.25">
      <c r="A24" s="187" t="s">
        <v>158</v>
      </c>
      <c r="B24" s="187">
        <v>14</v>
      </c>
      <c r="C24" s="187"/>
      <c r="D24" s="187"/>
      <c r="E24" s="187"/>
      <c r="F24" s="187"/>
      <c r="G24" s="187">
        <v>0</v>
      </c>
      <c r="H24" s="149"/>
      <c r="I24" s="219" t="s">
        <v>160</v>
      </c>
      <c r="J24" s="205" t="s">
        <v>517</v>
      </c>
      <c r="K24" s="213" t="s">
        <v>502</v>
      </c>
      <c r="L24" s="148" t="s">
        <v>159</v>
      </c>
      <c r="M24" s="206" t="s">
        <v>58</v>
      </c>
      <c r="N24" s="207"/>
      <c r="O24" s="208"/>
      <c r="P24" s="209"/>
      <c r="Q24" s="209"/>
      <c r="R24" s="210"/>
      <c r="S24" s="209">
        <v>45595</v>
      </c>
      <c r="T24" s="209">
        <v>45595</v>
      </c>
      <c r="U24" s="218">
        <v>1</v>
      </c>
      <c r="V24" s="207"/>
      <c r="W24" s="207"/>
      <c r="X24" s="210"/>
      <c r="Y24" s="211">
        <v>0</v>
      </c>
      <c r="Z24" s="212">
        <v>0</v>
      </c>
      <c r="AA24" s="209"/>
      <c r="AB24" s="209"/>
      <c r="AC24" s="210"/>
      <c r="AD24" s="208"/>
      <c r="AE24" s="208"/>
      <c r="AF24" s="208"/>
      <c r="AG24" s="213"/>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14" t="s">
        <v>535</v>
      </c>
      <c r="BG24" s="214"/>
      <c r="BH24" s="214"/>
      <c r="BI24" s="207"/>
      <c r="BJ24" s="173"/>
      <c r="BK24" s="173"/>
      <c r="BL24" s="173"/>
      <c r="BM24" s="173"/>
      <c r="BN24" s="173"/>
      <c r="BO24" s="173"/>
      <c r="BP24" s="173"/>
      <c r="BQ24" s="173"/>
      <c r="BR24" s="173"/>
      <c r="BS24" s="173"/>
      <c r="BT24" s="173"/>
      <c r="BU24" s="173"/>
      <c r="BV24" s="173"/>
      <c r="BW24" s="173"/>
      <c r="BX24" s="173"/>
      <c r="BY24" s="173"/>
      <c r="BZ24" s="173"/>
      <c r="CA24" s="173"/>
      <c r="CB24" s="173"/>
      <c r="CC24" s="173"/>
      <c r="CD24" s="173"/>
      <c r="CE24" s="173"/>
      <c r="CF24" s="173"/>
      <c r="CG24" s="173"/>
      <c r="CH24" s="173"/>
      <c r="CI24" s="173"/>
      <c r="CJ24" s="173"/>
      <c r="CK24" s="173"/>
      <c r="CL24" s="173"/>
      <c r="CM24" s="173"/>
      <c r="CN24" s="173"/>
      <c r="CO24" s="173"/>
      <c r="CP24" s="173"/>
      <c r="CQ24" s="173"/>
      <c r="CR24" s="173"/>
      <c r="CS24" s="159"/>
      <c r="CT24"/>
      <c r="CU24"/>
      <c r="CV24"/>
      <c r="CW24"/>
      <c r="CX24"/>
      <c r="CY24"/>
      <c r="CZ24"/>
      <c r="DA24"/>
      <c r="DB24"/>
    </row>
    <row r="25" spans="1:106" s="113" customFormat="1" x14ac:dyDescent="0.25">
      <c r="A25" s="187"/>
      <c r="B25" s="187"/>
      <c r="C25" s="187"/>
      <c r="D25" s="187"/>
      <c r="E25" s="187"/>
      <c r="F25" s="187"/>
      <c r="G25" s="187"/>
      <c r="H25" s="129"/>
      <c r="I25" s="129"/>
      <c r="J25" s="202"/>
      <c r="K25" s="185" t="s">
        <v>472</v>
      </c>
      <c r="L25" s="131"/>
      <c r="M25" s="129"/>
      <c r="N25" s="130"/>
      <c r="O25" s="132"/>
      <c r="P25" s="133"/>
      <c r="Q25" s="133"/>
      <c r="R25" s="132"/>
      <c r="S25" s="133"/>
      <c r="T25" s="133"/>
      <c r="U25" s="203"/>
      <c r="V25" s="130"/>
      <c r="W25" s="130"/>
      <c r="X25" s="132"/>
      <c r="Y25" s="129"/>
      <c r="Z25" s="134"/>
      <c r="AA25" s="133"/>
      <c r="AB25" s="133"/>
      <c r="AC25" s="132"/>
      <c r="AD25" s="132"/>
      <c r="AE25" s="132"/>
      <c r="AF25" s="132"/>
      <c r="AG25" s="135"/>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36"/>
      <c r="BG25" s="136"/>
      <c r="BH25" s="136"/>
      <c r="BI25" s="129"/>
      <c r="BJ25" s="137"/>
      <c r="BK25" s="137"/>
      <c r="BL25" s="137"/>
      <c r="BM25" s="137"/>
      <c r="BN25" s="137"/>
      <c r="BO25" s="137"/>
      <c r="BP25" s="137"/>
      <c r="BQ25" s="137"/>
      <c r="BR25" s="137"/>
      <c r="BS25" s="137"/>
      <c r="BT25" s="137"/>
      <c r="BU25" s="137"/>
      <c r="BV25" s="137"/>
      <c r="BW25" s="137"/>
      <c r="BX25" s="137"/>
      <c r="BY25" s="137"/>
      <c r="BZ25" s="137"/>
      <c r="CA25" s="137"/>
      <c r="CB25" s="137"/>
      <c r="CC25" s="137"/>
      <c r="CD25" s="137"/>
      <c r="CE25" s="137"/>
      <c r="CF25" s="137"/>
      <c r="CG25" s="137"/>
      <c r="CH25" s="137"/>
      <c r="CI25" s="137"/>
      <c r="CJ25" s="137"/>
      <c r="CK25" s="137"/>
      <c r="CL25" s="137"/>
      <c r="CM25" s="137"/>
      <c r="CN25" s="137"/>
      <c r="CO25" s="137"/>
      <c r="CP25" s="137"/>
      <c r="CQ25" s="137"/>
      <c r="CR25" s="137"/>
      <c r="CS25"/>
      <c r="CT25"/>
      <c r="CU25"/>
      <c r="CV25"/>
      <c r="CW25"/>
      <c r="CX25"/>
      <c r="CY25"/>
      <c r="CZ25"/>
      <c r="DA25"/>
      <c r="DB25"/>
    </row>
    <row r="26" spans="1:106" s="186" customFormat="1" x14ac:dyDescent="0.25">
      <c r="A26" s="187"/>
      <c r="B26" s="187"/>
      <c r="C26" s="187"/>
      <c r="D26" s="187"/>
      <c r="E26" s="187"/>
      <c r="F26" s="187"/>
      <c r="G26" s="187"/>
      <c r="H26" s="187"/>
      <c r="I26" s="187"/>
      <c r="J26" s="201"/>
      <c r="K26" s="189"/>
      <c r="L26" s="190"/>
      <c r="M26" s="187"/>
      <c r="N26" s="188"/>
      <c r="O26" s="191"/>
      <c r="P26" s="192"/>
      <c r="Q26" s="192"/>
      <c r="R26" s="191"/>
      <c r="S26" s="192"/>
      <c r="T26" s="192"/>
      <c r="U26" s="191"/>
      <c r="V26" s="188"/>
      <c r="W26" s="188"/>
      <c r="X26" s="191"/>
      <c r="Y26" s="187"/>
      <c r="Z26" s="193"/>
      <c r="AA26" s="192"/>
      <c r="AB26" s="192"/>
      <c r="AC26" s="191"/>
      <c r="AD26" s="191"/>
      <c r="AE26" s="191"/>
      <c r="AF26" s="191"/>
      <c r="AG26" s="194"/>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95"/>
      <c r="BG26" s="195"/>
      <c r="BH26" s="195"/>
      <c r="BI26" s="187"/>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row>
    <row r="27" spans="1:106" s="186" customFormat="1" x14ac:dyDescent="0.25">
      <c r="A27" s="187"/>
      <c r="B27" s="187"/>
      <c r="C27" s="187"/>
      <c r="D27" s="187"/>
      <c r="E27" s="187"/>
      <c r="F27" s="187"/>
      <c r="G27" s="187"/>
      <c r="H27" s="187"/>
      <c r="I27" s="187"/>
      <c r="J27" s="201"/>
      <c r="K27" s="188"/>
      <c r="L27" s="190"/>
      <c r="M27" s="187"/>
      <c r="N27" s="188"/>
      <c r="O27" s="191"/>
      <c r="P27" s="191"/>
      <c r="Q27" s="191"/>
      <c r="R27" s="191"/>
      <c r="S27" s="191"/>
      <c r="T27" s="191"/>
      <c r="U27" s="191"/>
      <c r="V27" s="188"/>
      <c r="W27" s="188"/>
      <c r="X27" s="191"/>
      <c r="Y27" s="187"/>
      <c r="Z27" s="193"/>
      <c r="AA27" s="191"/>
      <c r="AB27" s="191"/>
      <c r="AC27" s="191"/>
      <c r="AD27" s="191"/>
      <c r="AE27" s="191"/>
      <c r="AF27" s="191"/>
      <c r="AG27" s="194"/>
      <c r="AH27" s="187"/>
      <c r="AI27" s="187"/>
      <c r="AJ27" s="187"/>
      <c r="AK27" s="187"/>
      <c r="AL27" s="187"/>
      <c r="AM27" s="187"/>
      <c r="AN27" s="187"/>
      <c r="AO27" s="187"/>
      <c r="AP27" s="187"/>
      <c r="AQ27" s="187"/>
      <c r="AR27" s="187"/>
      <c r="AS27" s="187"/>
      <c r="AT27" s="187"/>
      <c r="AU27" s="187"/>
      <c r="AV27" s="187"/>
      <c r="AW27" s="187"/>
      <c r="AX27" s="187"/>
      <c r="AY27" s="187"/>
      <c r="AZ27" s="187"/>
      <c r="BA27" s="187"/>
      <c r="BB27" s="187"/>
      <c r="BC27" s="187"/>
      <c r="BD27" s="187"/>
      <c r="BE27" s="187"/>
      <c r="BF27" s="195"/>
      <c r="BG27" s="195"/>
      <c r="BH27" s="195"/>
      <c r="BI27" s="187"/>
    </row>
    <row r="29" spans="1:106" s="186" customFormat="1" x14ac:dyDescent="0.25">
      <c r="A29" s="187"/>
      <c r="B29" s="187"/>
      <c r="C29" s="187"/>
      <c r="D29" s="187"/>
      <c r="E29" s="187"/>
      <c r="F29" s="187"/>
      <c r="G29" s="187"/>
      <c r="H29" s="187"/>
      <c r="I29" s="187"/>
      <c r="J29" s="201"/>
      <c r="K29" s="188"/>
      <c r="L29" s="190"/>
      <c r="M29" s="187"/>
      <c r="N29" s="188"/>
      <c r="O29" s="191"/>
      <c r="P29" s="191"/>
      <c r="Q29" s="191"/>
      <c r="R29" s="191"/>
      <c r="S29" s="191"/>
      <c r="T29" s="191"/>
      <c r="U29" s="191"/>
      <c r="V29" s="188"/>
      <c r="W29" s="188"/>
      <c r="X29" s="191"/>
      <c r="Y29" s="187"/>
      <c r="Z29" s="193"/>
      <c r="AA29" s="191"/>
      <c r="AB29" s="191"/>
      <c r="AC29" s="191"/>
      <c r="AD29" s="191"/>
      <c r="AE29" s="191"/>
      <c r="AF29" s="191"/>
      <c r="AG29" s="194"/>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195"/>
      <c r="BG29" s="195"/>
      <c r="BH29" s="195"/>
      <c r="BI29" s="187"/>
    </row>
    <row r="30" spans="1:106" s="186" customFormat="1" x14ac:dyDescent="0.25">
      <c r="A30" s="187"/>
      <c r="B30" s="187"/>
      <c r="C30" s="187"/>
      <c r="D30" s="187"/>
      <c r="E30" s="187"/>
      <c r="F30" s="187"/>
      <c r="G30" s="187"/>
      <c r="H30" s="187"/>
      <c r="I30" s="187"/>
      <c r="J30" s="201"/>
      <c r="K30" s="188"/>
      <c r="L30" s="190"/>
      <c r="M30" s="187"/>
      <c r="N30" s="188"/>
      <c r="O30" s="191"/>
      <c r="P30" s="191"/>
      <c r="Q30" s="191"/>
      <c r="R30" s="191"/>
      <c r="S30" s="191"/>
      <c r="T30" s="191"/>
      <c r="U30" s="191"/>
      <c r="V30" s="188"/>
      <c r="W30" s="188"/>
      <c r="X30" s="191"/>
      <c r="Y30" s="187"/>
      <c r="Z30" s="193"/>
      <c r="AA30" s="191"/>
      <c r="AB30" s="191"/>
      <c r="AC30" s="191"/>
      <c r="AD30" s="191"/>
      <c r="AE30" s="191"/>
      <c r="AF30" s="191"/>
      <c r="AG30" s="194"/>
      <c r="AH30" s="187"/>
      <c r="AI30" s="187"/>
      <c r="AJ30" s="187"/>
      <c r="AK30" s="187"/>
      <c r="AL30" s="187"/>
      <c r="AM30" s="187"/>
      <c r="AN30" s="187"/>
      <c r="AO30" s="187"/>
      <c r="AP30" s="187"/>
      <c r="AQ30" s="187"/>
      <c r="AR30" s="187"/>
      <c r="AS30" s="187"/>
      <c r="AT30" s="187"/>
      <c r="AU30" s="187"/>
      <c r="AV30" s="187"/>
      <c r="AW30" s="187"/>
      <c r="AX30" s="187"/>
      <c r="AY30" s="187"/>
      <c r="AZ30" s="187"/>
      <c r="BA30" s="187"/>
      <c r="BB30" s="187"/>
      <c r="BC30" s="187"/>
      <c r="BD30" s="187"/>
      <c r="BE30" s="187"/>
      <c r="BF30" s="195"/>
      <c r="BG30" s="195"/>
      <c r="BH30" s="195"/>
      <c r="BI30" s="187"/>
    </row>
    <row r="31" spans="1:106" s="186" customFormat="1" x14ac:dyDescent="0.25">
      <c r="A31" s="187"/>
      <c r="B31" s="187"/>
      <c r="C31" s="187"/>
      <c r="D31" s="187"/>
      <c r="E31" s="187"/>
      <c r="F31" s="187"/>
      <c r="G31" s="187"/>
      <c r="H31" s="187"/>
      <c r="I31" s="187"/>
      <c r="J31" s="201"/>
      <c r="K31" s="188"/>
      <c r="L31" s="190"/>
      <c r="M31" s="187"/>
      <c r="N31" s="188"/>
      <c r="O31" s="191"/>
      <c r="P31" s="191"/>
      <c r="Q31" s="191"/>
      <c r="R31" s="191"/>
      <c r="S31" s="191"/>
      <c r="T31" s="191"/>
      <c r="U31" s="191"/>
      <c r="V31" s="188"/>
      <c r="W31" s="188"/>
      <c r="X31" s="191"/>
      <c r="Y31" s="187"/>
      <c r="Z31" s="193"/>
      <c r="AA31" s="191"/>
      <c r="AB31" s="191"/>
      <c r="AC31" s="191"/>
      <c r="AD31" s="191"/>
      <c r="AE31" s="191"/>
      <c r="AF31" s="191"/>
      <c r="AG31" s="194"/>
      <c r="AH31" s="187"/>
      <c r="AI31" s="187"/>
      <c r="AJ31" s="187"/>
      <c r="AK31" s="187"/>
      <c r="AL31" s="187"/>
      <c r="AM31" s="187"/>
      <c r="AN31" s="187"/>
      <c r="AO31" s="187"/>
      <c r="AP31" s="187"/>
      <c r="AQ31" s="187"/>
      <c r="AR31" s="187"/>
      <c r="AS31" s="187"/>
      <c r="AT31" s="187"/>
      <c r="AU31" s="187"/>
      <c r="AV31" s="187"/>
      <c r="AW31" s="187"/>
      <c r="AX31" s="187"/>
      <c r="AY31" s="187"/>
      <c r="AZ31" s="187"/>
      <c r="BA31" s="187"/>
      <c r="BB31" s="187"/>
      <c r="BC31" s="187"/>
      <c r="BD31" s="187"/>
      <c r="BE31" s="187"/>
      <c r="BF31" s="195"/>
      <c r="BG31" s="195"/>
      <c r="BH31" s="195"/>
      <c r="BI31" s="187"/>
    </row>
    <row r="33" spans="1:61" s="186" customFormat="1" x14ac:dyDescent="0.25">
      <c r="A33" s="187"/>
      <c r="B33" s="187"/>
      <c r="C33" s="187"/>
      <c r="D33" s="187"/>
      <c r="E33" s="187"/>
      <c r="F33" s="187"/>
      <c r="G33" s="187"/>
      <c r="H33" s="187"/>
      <c r="I33" s="187"/>
      <c r="J33" s="201"/>
      <c r="K33" s="188"/>
      <c r="L33" s="190"/>
      <c r="M33" s="187"/>
      <c r="N33" s="188"/>
      <c r="O33" s="191"/>
      <c r="P33" s="191"/>
      <c r="Q33" s="191"/>
      <c r="R33" s="191"/>
      <c r="S33" s="191"/>
      <c r="T33" s="191"/>
      <c r="U33" s="191"/>
      <c r="V33" s="188"/>
      <c r="W33" s="188"/>
      <c r="X33" s="191"/>
      <c r="Y33" s="187"/>
      <c r="Z33" s="193"/>
      <c r="AA33" s="191"/>
      <c r="AB33" s="191"/>
      <c r="AC33" s="191"/>
      <c r="AD33" s="191"/>
      <c r="AE33" s="191"/>
      <c r="AF33" s="191"/>
      <c r="AG33" s="194"/>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95"/>
      <c r="BG33" s="195"/>
      <c r="BH33" s="195"/>
      <c r="BI33" s="187"/>
    </row>
  </sheetData>
  <pageMargins left="0.7" right="0.7" top="0.75" bottom="0.75" header="0.3" footer="0.3"/>
  <ignoredErrors>
    <ignoredError sqref="J10:J24" numberStoredAsText="1"/>
  </ignoredErrors>
  <drawing r:id="rId1"/>
  <extLst>
    <ext xmlns:x14="http://schemas.microsoft.com/office/spreadsheetml/2009/9/main" uri="{78C0D931-6437-407d-A8EE-F0AAD7539E65}">
      <x14:conditionalFormattings>
        <x14:conditionalFormatting xmlns:xm="http://schemas.microsoft.com/office/excel/2006/main">
          <x14:cfRule type="iconSet" priority="1" id="{82BEF333-24AF-4542-8840-9362F2530D6C}">
            <x14:iconSet iconSet="3Symbols2" showValue="0" custom="1">
              <x14:cfvo type="percent">
                <xm:f>0</xm:f>
              </x14:cfvo>
              <x14:cfvo type="num">
                <xm:f>0</xm:f>
              </x14:cfvo>
              <x14:cfvo type="num">
                <xm:f>99</xm:f>
              </x14:cfvo>
              <x14:cfIcon iconSet="3Symbols2" iconId="0"/>
              <x14:cfIcon iconSet="NoIcons" iconId="0"/>
              <x14:cfIcon iconSet="3Symbols2" iconId="2"/>
            </x14:iconSet>
          </x14:cfRule>
          <xm:sqref>Y10:Y24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elp"/>
  <dimension ref="B2:VGB31"/>
  <sheetViews>
    <sheetView showGridLines="0" showRowColHeaders="0" zoomScaleNormal="100" workbookViewId="0">
      <selection activeCell="D5" sqref="D5"/>
    </sheetView>
  </sheetViews>
  <sheetFormatPr baseColWidth="10" defaultColWidth="10.7109375" defaultRowHeight="15" x14ac:dyDescent="0.25"/>
  <cols>
    <col min="1" max="1" width="9.28515625" customWidth="1"/>
    <col min="2" max="2" width="1" customWidth="1"/>
    <col min="3" max="3" width="6.28515625" customWidth="1"/>
    <col min="4" max="4" width="1.28515625" customWidth="1"/>
    <col min="5" max="18" width="9.28515625" customWidth="1"/>
    <col min="19" max="19" width="8.28515625" customWidth="1"/>
    <col min="20" max="21" width="9.28515625" customWidth="1"/>
    <col min="22" max="22" width="2" customWidth="1"/>
    <col min="23" max="23" width="0.7109375" customWidth="1"/>
    <col min="24" max="61" width="9.28515625" customWidth="1"/>
  </cols>
  <sheetData>
    <row r="2" spans="2:23 15055:15056" ht="5.25" customHeight="1" x14ac:dyDescent="0.25">
      <c r="B2" s="9"/>
      <c r="C2" s="9" t="s">
        <v>2</v>
      </c>
      <c r="D2" s="9"/>
      <c r="E2" s="9"/>
      <c r="F2" s="9"/>
      <c r="G2" s="9"/>
      <c r="H2" s="9"/>
      <c r="I2" s="9"/>
      <c r="J2" s="9"/>
      <c r="K2" s="9"/>
      <c r="L2" s="9"/>
      <c r="M2" s="9"/>
      <c r="N2" s="9"/>
      <c r="O2" s="9"/>
      <c r="P2" s="9"/>
      <c r="Q2" s="9"/>
      <c r="R2" s="9"/>
      <c r="S2" s="9"/>
      <c r="T2" s="9"/>
      <c r="U2" s="9"/>
      <c r="V2" s="9"/>
      <c r="W2" s="9"/>
    </row>
    <row r="3" spans="2:23 15055:15056" ht="15" customHeight="1" x14ac:dyDescent="0.25">
      <c r="B3" s="9"/>
      <c r="C3" s="1"/>
      <c r="D3" s="1"/>
      <c r="E3" s="1"/>
      <c r="F3" s="1"/>
      <c r="G3" s="1"/>
      <c r="H3" s="1"/>
      <c r="I3" s="1"/>
      <c r="J3" s="1"/>
      <c r="K3" s="1"/>
      <c r="L3" s="1"/>
      <c r="M3" s="1"/>
      <c r="N3" s="1"/>
      <c r="O3" s="1"/>
      <c r="P3" s="1"/>
      <c r="Q3" s="1"/>
      <c r="R3" s="1"/>
      <c r="S3" s="1"/>
      <c r="T3" s="1"/>
      <c r="U3" s="10"/>
      <c r="V3" s="11"/>
      <c r="W3" s="9"/>
      <c r="VGA3" s="12" t="s">
        <v>73</v>
      </c>
      <c r="VGB3" s="12" t="s">
        <v>74</v>
      </c>
    </row>
    <row r="4" spans="2:23 15055:15056" ht="15" customHeight="1" x14ac:dyDescent="0.25">
      <c r="B4" s="9"/>
      <c r="C4" s="1"/>
      <c r="D4" s="1"/>
      <c r="H4" s="184" t="s">
        <v>152</v>
      </c>
      <c r="I4" s="184"/>
      <c r="J4" s="184"/>
      <c r="K4" s="184"/>
      <c r="L4" s="184"/>
      <c r="M4" s="184"/>
      <c r="N4" s="184"/>
      <c r="O4" s="184"/>
      <c r="P4" s="184"/>
      <c r="Q4" s="184"/>
      <c r="R4" s="184"/>
      <c r="S4" s="184"/>
      <c r="T4" s="1"/>
      <c r="U4" s="1"/>
      <c r="V4" s="1"/>
      <c r="W4" s="9"/>
    </row>
    <row r="5" spans="2:23 15055:15056" ht="15" customHeight="1" x14ac:dyDescent="0.55000000000000004">
      <c r="B5" s="9"/>
      <c r="C5" s="1"/>
      <c r="D5" s="1" t="s">
        <v>421</v>
      </c>
      <c r="G5" s="23"/>
      <c r="H5" s="184"/>
      <c r="I5" s="184"/>
      <c r="J5" s="184"/>
      <c r="K5" s="184"/>
      <c r="L5" s="184"/>
      <c r="M5" s="184"/>
      <c r="N5" s="184"/>
      <c r="O5" s="184"/>
      <c r="P5" s="184"/>
      <c r="Q5" s="184"/>
      <c r="R5" s="184"/>
      <c r="S5" s="184"/>
      <c r="W5" s="9"/>
    </row>
    <row r="6" spans="2:23 15055:15056" ht="35.65" customHeight="1" x14ac:dyDescent="0.25">
      <c r="B6" s="9"/>
      <c r="C6" s="1"/>
      <c r="D6" s="1"/>
      <c r="K6" s="13"/>
      <c r="L6" s="13"/>
      <c r="M6" s="13"/>
      <c r="N6" s="13"/>
      <c r="O6" s="13"/>
      <c r="P6" s="13"/>
      <c r="Q6" s="1"/>
      <c r="R6" s="1"/>
      <c r="S6" s="14"/>
      <c r="T6" s="1"/>
      <c r="U6" s="1"/>
      <c r="V6" s="1"/>
      <c r="W6" s="9"/>
    </row>
    <row r="7" spans="2:23 15055:15056" ht="15" customHeight="1" x14ac:dyDescent="0.25">
      <c r="B7" s="9"/>
      <c r="C7" s="15" t="s">
        <v>420</v>
      </c>
      <c r="D7" s="1"/>
      <c r="K7" s="13"/>
      <c r="L7" s="13"/>
      <c r="M7" s="13"/>
      <c r="N7" s="13"/>
      <c r="O7" s="13"/>
      <c r="P7" s="13"/>
      <c r="Q7" s="1"/>
      <c r="R7" s="1"/>
      <c r="S7" s="14"/>
      <c r="T7" s="1"/>
      <c r="U7" s="1"/>
      <c r="V7" s="1"/>
      <c r="W7" s="9"/>
    </row>
    <row r="8" spans="2:23 15055:15056" ht="4.1500000000000004" customHeight="1" x14ac:dyDescent="0.25">
      <c r="B8" s="9"/>
      <c r="C8" s="9"/>
      <c r="D8" s="9"/>
      <c r="E8" s="9"/>
      <c r="F8" s="9"/>
      <c r="G8" s="9"/>
      <c r="H8" s="9"/>
      <c r="I8" s="9"/>
      <c r="J8" s="9"/>
      <c r="K8" s="16"/>
      <c r="L8" s="16"/>
      <c r="M8" s="16"/>
      <c r="N8" s="16"/>
      <c r="O8" s="16"/>
      <c r="P8" s="16"/>
      <c r="Q8" s="9"/>
      <c r="R8" s="9"/>
      <c r="S8" s="17"/>
      <c r="T8" s="9"/>
      <c r="U8" s="9"/>
      <c r="V8" s="9"/>
      <c r="W8" s="9"/>
    </row>
    <row r="9" spans="2:23 15055:15056" ht="45.75" customHeight="1" x14ac:dyDescent="0.25">
      <c r="B9" s="9"/>
      <c r="G9" s="183" t="s">
        <v>1</v>
      </c>
      <c r="H9" s="183"/>
      <c r="I9" s="183"/>
      <c r="J9" s="183"/>
      <c r="K9" s="183"/>
      <c r="L9" s="183"/>
      <c r="M9" s="183"/>
      <c r="N9" s="183"/>
      <c r="O9" s="183"/>
      <c r="P9" s="183"/>
      <c r="Q9" s="183"/>
      <c r="R9" s="183"/>
      <c r="S9" s="183"/>
      <c r="W9" s="9"/>
    </row>
    <row r="10" spans="2:23 15055:15056" ht="15" customHeight="1" x14ac:dyDescent="0.3">
      <c r="B10" s="9"/>
      <c r="C10">
        <v>1</v>
      </c>
      <c r="D10" s="18">
        <v>1</v>
      </c>
      <c r="E10" s="19" t="s">
        <v>80</v>
      </c>
      <c r="F10" s="1"/>
      <c r="G10" s="183"/>
      <c r="H10" s="183"/>
      <c r="I10" s="183"/>
      <c r="J10" s="183"/>
      <c r="K10" s="183"/>
      <c r="L10" s="183"/>
      <c r="M10" s="183"/>
      <c r="N10" s="183"/>
      <c r="O10" s="183"/>
      <c r="P10" s="183"/>
      <c r="Q10" s="183"/>
      <c r="R10" s="183"/>
      <c r="S10" s="183"/>
      <c r="T10" s="20"/>
      <c r="U10" s="20"/>
      <c r="V10" s="20"/>
      <c r="W10" s="9"/>
    </row>
    <row r="11" spans="2:23 15055:15056" ht="15" customHeight="1" x14ac:dyDescent="0.25">
      <c r="B11" s="9"/>
      <c r="E11" s="181" t="s">
        <v>70</v>
      </c>
      <c r="F11" s="182"/>
      <c r="G11" s="182"/>
      <c r="H11" s="182"/>
      <c r="I11" s="182"/>
      <c r="W11" s="9"/>
    </row>
    <row r="12" spans="2:23 15055:15056" ht="15" customHeight="1" x14ac:dyDescent="0.25">
      <c r="B12" s="9"/>
      <c r="W12" s="9"/>
    </row>
    <row r="13" spans="2:23 15055:15056" ht="15" customHeight="1" x14ac:dyDescent="0.3">
      <c r="B13" s="9"/>
      <c r="C13">
        <v>2</v>
      </c>
      <c r="E13" s="19" t="s">
        <v>153</v>
      </c>
      <c r="W13" s="9"/>
    </row>
    <row r="14" spans="2:23 15055:15056" ht="15" customHeight="1" x14ac:dyDescent="0.25">
      <c r="B14" s="9"/>
      <c r="W14" s="9"/>
    </row>
    <row r="15" spans="2:23 15055:15056" ht="15" customHeight="1" x14ac:dyDescent="0.25">
      <c r="B15" s="9"/>
      <c r="W15" s="9"/>
    </row>
    <row r="16" spans="2:23 15055:15056" ht="15" customHeight="1" x14ac:dyDescent="0.25">
      <c r="B16" s="9"/>
      <c r="W16" s="9"/>
    </row>
    <row r="17" spans="2:23" ht="15" customHeight="1" x14ac:dyDescent="0.25">
      <c r="B17" s="9"/>
      <c r="W17" s="9"/>
    </row>
    <row r="18" spans="2:23" ht="15" customHeight="1" x14ac:dyDescent="0.25">
      <c r="B18" s="9"/>
      <c r="W18" s="9"/>
    </row>
    <row r="19" spans="2:23" ht="15" customHeight="1" x14ac:dyDescent="0.25">
      <c r="B19" s="9"/>
      <c r="W19" s="9"/>
    </row>
    <row r="20" spans="2:23" ht="15" customHeight="1" x14ac:dyDescent="0.25">
      <c r="B20" s="9"/>
      <c r="W20" s="9"/>
    </row>
    <row r="21" spans="2:23" ht="15" customHeight="1" x14ac:dyDescent="0.25">
      <c r="B21" s="9"/>
      <c r="W21" s="9"/>
    </row>
    <row r="22" spans="2:23" ht="15" customHeight="1" x14ac:dyDescent="0.25">
      <c r="B22" s="9"/>
      <c r="E22" s="181" t="s">
        <v>419</v>
      </c>
      <c r="F22" s="182"/>
      <c r="G22" s="182"/>
      <c r="H22" s="182"/>
      <c r="W22" s="9"/>
    </row>
    <row r="23" spans="2:23" ht="15" customHeight="1" x14ac:dyDescent="0.25">
      <c r="B23" s="9"/>
      <c r="E23" s="181" t="s">
        <v>0</v>
      </c>
      <c r="F23" s="182"/>
      <c r="G23" s="182"/>
      <c r="H23" s="182"/>
      <c r="W23" s="9"/>
    </row>
    <row r="24" spans="2:23" ht="15" customHeight="1" x14ac:dyDescent="0.25">
      <c r="B24" s="9"/>
      <c r="W24" s="9"/>
    </row>
    <row r="25" spans="2:23" ht="3.75" customHeight="1" x14ac:dyDescent="0.25">
      <c r="B25" s="9"/>
      <c r="C25" s="9"/>
      <c r="D25" s="9"/>
      <c r="E25" s="9"/>
      <c r="F25" s="9"/>
      <c r="G25" s="9"/>
      <c r="H25" s="9"/>
      <c r="I25" s="9"/>
      <c r="J25" s="9"/>
      <c r="K25" s="9"/>
      <c r="L25" s="9"/>
      <c r="M25" s="9"/>
      <c r="N25" s="9"/>
      <c r="O25" s="9"/>
      <c r="P25" s="9"/>
      <c r="Q25" s="9"/>
      <c r="R25" s="9"/>
      <c r="S25" s="9"/>
      <c r="T25" s="9"/>
      <c r="U25" s="9"/>
      <c r="V25" s="9"/>
      <c r="W25" s="9"/>
    </row>
    <row r="26" spans="2:23" ht="15" customHeight="1" x14ac:dyDescent="0.25"/>
    <row r="31" spans="2:23" x14ac:dyDescent="0.25">
      <c r="H31" s="21"/>
    </row>
  </sheetData>
  <sheetProtection formatCells="0" formatColumns="0" formatRows="0" insertHyperlinks="0" selectLockedCells="1" autoFilter="0" selectUnlockedCells="1"/>
  <mergeCells count="5">
    <mergeCell ref="E11:I11"/>
    <mergeCell ref="E23:H23"/>
    <mergeCell ref="G9:S10"/>
    <mergeCell ref="H4:S5"/>
    <mergeCell ref="E22:H22"/>
  </mergeCells>
  <hyperlinks>
    <hyperlink ref="E11" r:id="rId1" tooltip="Enable Macros"/>
    <hyperlink ref="E22" r:id="rId2" tooltip="Quick Start Guide"/>
    <hyperlink ref="E23" r:id="rId3" tooltip="Click Here For Documentation"/>
  </hyperlinks>
  <pageMargins left="0.7" right="0.7" top="0.75" bottom="0.75" header="0.3" footer="0.3"/>
  <pageSetup paperSize="9"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workbookViewId="0"/>
  </sheetViews>
  <sheetFormatPr baseColWidth="10" defaultColWidth="9.140625" defaultRowHeight="15" x14ac:dyDescent="0.25"/>
  <sheetData>
    <row r="1" spans="1:20" x14ac:dyDescent="0.25">
      <c r="A1" t="s">
        <v>216</v>
      </c>
      <c r="B1" t="s">
        <v>426</v>
      </c>
      <c r="C1" t="s">
        <v>427</v>
      </c>
      <c r="D1" t="s">
        <v>428</v>
      </c>
      <c r="K1" t="s">
        <v>429</v>
      </c>
      <c r="L1" t="s">
        <v>430</v>
      </c>
      <c r="M1" t="s">
        <v>431</v>
      </c>
      <c r="N1" t="s">
        <v>432</v>
      </c>
      <c r="O1" t="s">
        <v>433</v>
      </c>
      <c r="P1" t="s">
        <v>434</v>
      </c>
      <c r="Q1" t="s">
        <v>435</v>
      </c>
      <c r="R1" t="s">
        <v>436</v>
      </c>
      <c r="S1" t="s">
        <v>437</v>
      </c>
      <c r="T1" t="s">
        <v>438</v>
      </c>
    </row>
    <row r="2" spans="1:20" x14ac:dyDescent="0.25">
      <c r="A2" t="s">
        <v>439</v>
      </c>
      <c r="C2" t="b">
        <v>0</v>
      </c>
      <c r="E2" s="18" t="s">
        <v>440</v>
      </c>
      <c r="K2" s="114">
        <v>0.375</v>
      </c>
      <c r="L2" s="114">
        <v>0.75</v>
      </c>
      <c r="M2">
        <v>0</v>
      </c>
      <c r="N2">
        <v>1</v>
      </c>
      <c r="O2">
        <v>1</v>
      </c>
      <c r="P2">
        <v>1</v>
      </c>
      <c r="Q2">
        <v>1</v>
      </c>
      <c r="R2">
        <v>1</v>
      </c>
      <c r="S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7"/>
  <sheetViews>
    <sheetView workbookViewId="0"/>
  </sheetViews>
  <sheetFormatPr baseColWidth="10" defaultColWidth="9.140625" defaultRowHeight="15" x14ac:dyDescent="0.25"/>
  <sheetData>
    <row r="1" spans="1:106" x14ac:dyDescent="0.25">
      <c r="A1" s="53" t="s">
        <v>128</v>
      </c>
      <c r="B1" s="53" t="s">
        <v>142</v>
      </c>
      <c r="C1" t="s">
        <v>42</v>
      </c>
      <c r="D1" t="s">
        <v>62</v>
      </c>
      <c r="E1" t="s">
        <v>45</v>
      </c>
      <c r="F1" t="s">
        <v>53</v>
      </c>
      <c r="G1" t="s">
        <v>4</v>
      </c>
      <c r="H1" t="s">
        <v>6</v>
      </c>
      <c r="I1" t="s">
        <v>55</v>
      </c>
      <c r="J1" t="s">
        <v>54</v>
      </c>
      <c r="K1" t="s">
        <v>71</v>
      </c>
      <c r="L1" t="s">
        <v>144</v>
      </c>
      <c r="M1" t="s">
        <v>145</v>
      </c>
      <c r="N1" t="s">
        <v>64</v>
      </c>
      <c r="O1" t="s">
        <v>65</v>
      </c>
      <c r="P1" t="s">
        <v>51</v>
      </c>
      <c r="Q1" t="s">
        <v>50</v>
      </c>
      <c r="R1" t="s">
        <v>49</v>
      </c>
      <c r="S1" t="s">
        <v>48</v>
      </c>
      <c r="T1" t="s">
        <v>120</v>
      </c>
      <c r="U1" t="s">
        <v>245</v>
      </c>
      <c r="V1" t="s">
        <v>246</v>
      </c>
      <c r="W1" t="s">
        <v>247</v>
      </c>
      <c r="X1" t="s">
        <v>248</v>
      </c>
      <c r="Y1" t="s">
        <v>41</v>
      </c>
      <c r="Z1" t="s">
        <v>40</v>
      </c>
      <c r="AA1" t="s">
        <v>43</v>
      </c>
      <c r="AB1" t="s">
        <v>131</v>
      </c>
      <c r="AC1" t="s">
        <v>52</v>
      </c>
      <c r="AD1" t="s">
        <v>47</v>
      </c>
      <c r="AE1" t="s">
        <v>36</v>
      </c>
      <c r="AF1" t="s">
        <v>35</v>
      </c>
      <c r="AG1" t="s">
        <v>34</v>
      </c>
      <c r="AH1" t="s">
        <v>33</v>
      </c>
      <c r="AI1" t="s">
        <v>32</v>
      </c>
      <c r="AJ1" t="s">
        <v>31</v>
      </c>
      <c r="AK1" t="s">
        <v>30</v>
      </c>
      <c r="AL1" t="s">
        <v>66</v>
      </c>
      <c r="AM1" t="s">
        <v>67</v>
      </c>
      <c r="AN1" t="s">
        <v>141</v>
      </c>
      <c r="AO1" s="53" t="s">
        <v>81</v>
      </c>
      <c r="AP1" s="53" t="s">
        <v>82</v>
      </c>
      <c r="AQ1" s="53" t="s">
        <v>83</v>
      </c>
      <c r="AR1" s="53" t="s">
        <v>84</v>
      </c>
      <c r="AS1" s="53" t="s">
        <v>90</v>
      </c>
      <c r="AT1" s="53" t="s">
        <v>146</v>
      </c>
      <c r="AU1" s="53" t="s">
        <v>85</v>
      </c>
      <c r="AV1" s="53" t="s">
        <v>86</v>
      </c>
      <c r="AW1" s="53" t="s">
        <v>87</v>
      </c>
      <c r="AX1" s="53" t="s">
        <v>98</v>
      </c>
      <c r="AY1" s="53" t="s">
        <v>88</v>
      </c>
      <c r="AZ1" s="53" t="s">
        <v>89</v>
      </c>
      <c r="BA1" s="53" t="s">
        <v>116</v>
      </c>
      <c r="BB1" s="53" t="s">
        <v>147</v>
      </c>
      <c r="BC1" s="53" t="s">
        <v>91</v>
      </c>
      <c r="BD1" s="53" t="s">
        <v>92</v>
      </c>
      <c r="BE1" s="53" t="s">
        <v>93</v>
      </c>
      <c r="BF1" s="53" t="s">
        <v>121</v>
      </c>
      <c r="BG1" s="53" t="s">
        <v>122</v>
      </c>
      <c r="BH1" s="53" t="s">
        <v>94</v>
      </c>
      <c r="BI1" s="53" t="s">
        <v>114</v>
      </c>
      <c r="BJ1" s="53" t="s">
        <v>95</v>
      </c>
      <c r="BK1" s="53" t="s">
        <v>96</v>
      </c>
      <c r="BL1" s="53" t="s">
        <v>97</v>
      </c>
      <c r="BM1" s="53" t="s">
        <v>132</v>
      </c>
      <c r="BN1" s="53" t="s">
        <v>135</v>
      </c>
      <c r="BO1" s="53" t="s">
        <v>136</v>
      </c>
      <c r="BP1" s="53" t="s">
        <v>137</v>
      </c>
      <c r="BQ1" s="53" t="s">
        <v>138</v>
      </c>
      <c r="BR1" s="53" t="s">
        <v>139</v>
      </c>
      <c r="BS1" s="53" t="s">
        <v>140</v>
      </c>
      <c r="BT1" s="53" t="s">
        <v>99</v>
      </c>
      <c r="BU1" t="s">
        <v>100</v>
      </c>
      <c r="BV1" t="s">
        <v>101</v>
      </c>
      <c r="BW1" t="s">
        <v>102</v>
      </c>
      <c r="BX1" t="s">
        <v>103</v>
      </c>
      <c r="BY1" t="s">
        <v>104</v>
      </c>
      <c r="BZ1" t="s">
        <v>105</v>
      </c>
      <c r="CA1" t="s">
        <v>106</v>
      </c>
      <c r="CB1" t="s">
        <v>107</v>
      </c>
      <c r="CC1" t="s">
        <v>108</v>
      </c>
      <c r="CD1" t="s">
        <v>109</v>
      </c>
      <c r="CE1" t="s">
        <v>110</v>
      </c>
      <c r="CF1" t="s">
        <v>112</v>
      </c>
      <c r="CG1" t="s">
        <v>111</v>
      </c>
      <c r="CH1" t="s">
        <v>115</v>
      </c>
      <c r="CI1" t="s">
        <v>117</v>
      </c>
      <c r="CJ1" t="s">
        <v>118</v>
      </c>
      <c r="CK1" t="s">
        <v>119</v>
      </c>
      <c r="CL1" t="s">
        <v>129</v>
      </c>
      <c r="CM1" t="s">
        <v>124</v>
      </c>
      <c r="CN1" t="s">
        <v>130</v>
      </c>
      <c r="CO1" t="s">
        <v>127</v>
      </c>
      <c r="CP1" t="s">
        <v>126</v>
      </c>
      <c r="CQ1" t="s">
        <v>143</v>
      </c>
      <c r="CR1" t="s">
        <v>151</v>
      </c>
      <c r="CS1" t="s">
        <v>150</v>
      </c>
      <c r="CT1" t="s">
        <v>149</v>
      </c>
      <c r="CU1" t="s">
        <v>148</v>
      </c>
      <c r="CV1" t="s">
        <v>154</v>
      </c>
      <c r="CW1" t="s">
        <v>228</v>
      </c>
      <c r="CX1" t="s">
        <v>249</v>
      </c>
      <c r="CY1" t="s">
        <v>250</v>
      </c>
      <c r="CZ1" t="s">
        <v>229</v>
      </c>
      <c r="DA1" t="s">
        <v>244</v>
      </c>
      <c r="DB1" t="s">
        <v>418</v>
      </c>
    </row>
    <row r="2" spans="1:106" x14ac:dyDescent="0.25">
      <c r="A2" t="s">
        <v>113</v>
      </c>
      <c r="B2">
        <v>1</v>
      </c>
      <c r="C2" t="s">
        <v>28</v>
      </c>
      <c r="D2" t="s">
        <v>63</v>
      </c>
      <c r="E2" t="b">
        <v>1</v>
      </c>
      <c r="F2" s="2" t="s">
        <v>8</v>
      </c>
      <c r="G2" s="54">
        <v>0</v>
      </c>
      <c r="H2" s="54">
        <v>0</v>
      </c>
      <c r="I2" s="2"/>
      <c r="J2" s="2">
        <v>0</v>
      </c>
      <c r="K2" s="2" t="b">
        <v>0</v>
      </c>
      <c r="L2" s="2" t="b">
        <v>1</v>
      </c>
      <c r="M2" s="2" t="b">
        <v>1</v>
      </c>
      <c r="N2" s="2" t="b">
        <v>1</v>
      </c>
      <c r="O2" s="2" t="b">
        <v>1</v>
      </c>
      <c r="P2" s="2">
        <v>1</v>
      </c>
      <c r="Q2" s="2">
        <v>1</v>
      </c>
      <c r="R2" s="2">
        <v>1</v>
      </c>
      <c r="S2" s="2">
        <v>1</v>
      </c>
      <c r="T2" s="2" t="b">
        <v>1</v>
      </c>
      <c r="U2" s="2" t="b">
        <v>1</v>
      </c>
      <c r="V2" s="2" t="b">
        <v>1</v>
      </c>
      <c r="W2" s="2" t="b">
        <v>0</v>
      </c>
      <c r="X2" s="2" t="b">
        <v>0</v>
      </c>
      <c r="Y2" t="b">
        <v>1</v>
      </c>
      <c r="Z2" t="b">
        <v>0</v>
      </c>
      <c r="AA2">
        <v>0</v>
      </c>
      <c r="AB2" s="2">
        <v>1</v>
      </c>
      <c r="AC2" s="2" t="s">
        <v>29</v>
      </c>
      <c r="AD2" s="2">
        <v>1</v>
      </c>
      <c r="AE2" t="b">
        <v>1</v>
      </c>
      <c r="AF2">
        <v>20</v>
      </c>
      <c r="AG2" t="s">
        <v>123</v>
      </c>
      <c r="AH2" t="s">
        <v>26</v>
      </c>
      <c r="AI2" t="b">
        <v>1</v>
      </c>
      <c r="AJ2" t="b">
        <v>0</v>
      </c>
      <c r="AK2" t="b">
        <v>0</v>
      </c>
      <c r="AL2" t="s">
        <v>68</v>
      </c>
      <c r="AM2" t="s">
        <v>69</v>
      </c>
      <c r="AO2" t="s">
        <v>77</v>
      </c>
      <c r="AP2" t="s">
        <v>76</v>
      </c>
      <c r="AQ2" s="55"/>
      <c r="AR2" s="56"/>
      <c r="AS2" s="57"/>
      <c r="AT2" s="57"/>
      <c r="AU2" s="58"/>
      <c r="AV2" s="9"/>
      <c r="AW2" s="59"/>
      <c r="AX2" s="60"/>
      <c r="AY2" s="61"/>
      <c r="AZ2" s="62"/>
      <c r="BA2" s="62"/>
      <c r="BB2" s="61"/>
      <c r="BC2" s="63"/>
      <c r="BD2" s="64"/>
      <c r="BE2" s="65"/>
      <c r="BF2" s="66"/>
      <c r="BG2" s="65"/>
      <c r="BH2" s="67"/>
      <c r="BI2" s="1"/>
      <c r="BJ2" s="68"/>
      <c r="BK2" s="63"/>
      <c r="BL2" s="69"/>
      <c r="BM2" s="70"/>
      <c r="BN2" s="59"/>
      <c r="BO2" s="71"/>
      <c r="BP2" s="72"/>
      <c r="BQ2" s="73"/>
      <c r="BR2" s="74"/>
      <c r="BS2" s="67"/>
      <c r="BT2">
        <v>480</v>
      </c>
      <c r="BU2" s="75">
        <v>34</v>
      </c>
      <c r="BV2">
        <v>4</v>
      </c>
      <c r="BW2">
        <v>2</v>
      </c>
      <c r="BX2">
        <v>1</v>
      </c>
      <c r="BY2">
        <v>1</v>
      </c>
      <c r="BZ2">
        <v>1</v>
      </c>
      <c r="CA2">
        <v>3</v>
      </c>
      <c r="CB2">
        <v>3</v>
      </c>
      <c r="CC2">
        <v>6</v>
      </c>
      <c r="CD2">
        <v>8</v>
      </c>
      <c r="CE2">
        <v>10</v>
      </c>
      <c r="CF2">
        <v>12</v>
      </c>
      <c r="CG2">
        <v>15</v>
      </c>
      <c r="CH2" t="b">
        <v>1</v>
      </c>
      <c r="CI2" s="2" t="b">
        <v>1</v>
      </c>
      <c r="CJ2" s="76">
        <v>45593</v>
      </c>
      <c r="CK2" s="76">
        <v>45627</v>
      </c>
      <c r="CL2" t="s">
        <v>471</v>
      </c>
      <c r="CM2" t="b">
        <v>1</v>
      </c>
      <c r="CN2" t="b">
        <v>1</v>
      </c>
      <c r="CO2" t="b">
        <v>1</v>
      </c>
      <c r="CP2" t="b">
        <v>1</v>
      </c>
      <c r="CQ2" t="b">
        <v>1</v>
      </c>
      <c r="CR2">
        <v>2000</v>
      </c>
      <c r="CS2">
        <v>2050</v>
      </c>
      <c r="CT2" s="22">
        <v>36526</v>
      </c>
      <c r="CU2" s="22">
        <v>54789</v>
      </c>
      <c r="CV2" s="22">
        <v>44965</v>
      </c>
      <c r="CW2" t="b">
        <v>0</v>
      </c>
      <c r="CX2" t="b">
        <v>0</v>
      </c>
      <c r="CY2" t="b">
        <v>0</v>
      </c>
      <c r="CZ2" t="b">
        <v>1</v>
      </c>
      <c r="DA2" t="b">
        <v>1</v>
      </c>
      <c r="DB2" t="s">
        <v>424</v>
      </c>
    </row>
    <row r="3" spans="1:106" x14ac:dyDescent="0.25">
      <c r="AO3" t="s">
        <v>76</v>
      </c>
      <c r="AQ3" s="55"/>
      <c r="AR3" s="77"/>
      <c r="AS3" s="57"/>
      <c r="AT3" s="108"/>
      <c r="AU3" s="58"/>
      <c r="AV3" s="9"/>
      <c r="AW3" s="59"/>
      <c r="AX3" s="78"/>
      <c r="AY3" s="64"/>
      <c r="AZ3" s="62"/>
      <c r="BA3" s="62"/>
      <c r="BB3" s="109"/>
      <c r="BC3" s="79"/>
      <c r="BD3" s="64"/>
      <c r="BE3" s="65"/>
      <c r="BF3" s="66"/>
      <c r="BG3" s="65"/>
      <c r="BH3" s="80"/>
      <c r="BI3" s="79"/>
      <c r="BJ3" s="1"/>
      <c r="BK3" s="79"/>
      <c r="BL3" s="81"/>
      <c r="BM3" s="82"/>
      <c r="BN3" s="59"/>
      <c r="BO3" s="71"/>
      <c r="BP3" s="72"/>
      <c r="BQ3" s="73"/>
      <c r="BR3" s="74"/>
      <c r="BS3" s="67"/>
    </row>
    <row r="4" spans="1:106" x14ac:dyDescent="0.25">
      <c r="AO4" t="s">
        <v>78</v>
      </c>
      <c r="AQ4" s="80"/>
      <c r="AR4" s="73"/>
      <c r="AS4" s="83"/>
      <c r="AT4" s="83"/>
      <c r="AU4" s="84"/>
      <c r="AV4" s="77"/>
      <c r="AW4" s="59"/>
      <c r="AX4" s="85"/>
      <c r="AY4" s="86"/>
      <c r="AZ4" s="87"/>
      <c r="BA4" s="87"/>
      <c r="BB4" s="83"/>
      <c r="BC4" s="80"/>
      <c r="BD4" s="64"/>
      <c r="BE4" s="65"/>
      <c r="BF4" s="66"/>
      <c r="BG4" s="65"/>
      <c r="BH4" s="88"/>
      <c r="BI4" s="89"/>
      <c r="BL4" s="81"/>
      <c r="BM4" s="90"/>
      <c r="BN4" s="59"/>
      <c r="BO4" s="71"/>
      <c r="BP4" s="72"/>
      <c r="BQ4" s="73"/>
      <c r="BR4" s="74"/>
      <c r="BS4" s="67"/>
    </row>
    <row r="5" spans="1:106" x14ac:dyDescent="0.25">
      <c r="AO5" t="s">
        <v>75</v>
      </c>
      <c r="AQ5" s="91"/>
      <c r="AR5" s="92"/>
      <c r="AS5" s="93"/>
      <c r="AT5" s="93"/>
      <c r="AU5" s="94"/>
      <c r="AV5" s="95"/>
      <c r="AW5" s="59"/>
      <c r="AX5" s="78"/>
      <c r="AY5" s="96"/>
      <c r="AZ5" s="97"/>
      <c r="BA5" s="97"/>
      <c r="BB5" s="81"/>
      <c r="BC5" s="98"/>
      <c r="BD5" s="64"/>
      <c r="BE5" s="65"/>
      <c r="BF5" s="66"/>
      <c r="BG5" s="65"/>
      <c r="BH5" s="99"/>
      <c r="BI5" s="100"/>
      <c r="BJ5" s="90"/>
      <c r="BK5" s="1"/>
      <c r="BL5" s="81"/>
      <c r="BM5" s="90"/>
      <c r="BN5" s="59"/>
      <c r="BO5" s="71"/>
      <c r="BP5" s="72"/>
      <c r="BQ5" s="73"/>
      <c r="BR5" s="74"/>
      <c r="BS5" s="67"/>
    </row>
    <row r="6" spans="1:106" x14ac:dyDescent="0.25">
      <c r="AO6" t="s">
        <v>79</v>
      </c>
      <c r="AQ6" s="55"/>
      <c r="AR6" s="77"/>
      <c r="AS6" s="57"/>
      <c r="AT6" s="108"/>
      <c r="AU6" s="58"/>
      <c r="AV6" s="9"/>
      <c r="AW6" s="59"/>
      <c r="AX6" s="78"/>
      <c r="AY6" s="64"/>
      <c r="AZ6" s="62"/>
      <c r="BA6" s="62"/>
      <c r="BB6" s="109"/>
      <c r="BC6" s="79"/>
      <c r="BD6" s="64"/>
      <c r="BE6" s="65"/>
      <c r="BF6" s="66"/>
      <c r="BG6" s="65"/>
      <c r="BH6" s="80"/>
      <c r="BI6" s="79"/>
      <c r="BJ6" s="1"/>
      <c r="BK6" s="79"/>
      <c r="BL6" s="81"/>
      <c r="BM6" s="82"/>
      <c r="BN6" s="59"/>
      <c r="BO6" s="71"/>
      <c r="BP6" s="72"/>
      <c r="BQ6" s="73"/>
      <c r="BR6" s="74"/>
      <c r="BS6" s="67"/>
    </row>
    <row r="7" spans="1:106" x14ac:dyDescent="0.25">
      <c r="AQ7" s="55"/>
      <c r="AR7" s="77"/>
      <c r="AS7" s="57"/>
      <c r="AT7" s="108"/>
      <c r="AU7" s="58"/>
      <c r="AV7" s="9"/>
      <c r="AW7" s="59"/>
      <c r="AX7" s="78"/>
      <c r="AY7" s="64"/>
      <c r="AZ7" s="62"/>
      <c r="BA7" s="62"/>
      <c r="BB7" s="109"/>
      <c r="BC7" s="79"/>
      <c r="BD7" s="64"/>
      <c r="BE7" s="65"/>
      <c r="BF7" s="66"/>
      <c r="BG7" s="65"/>
      <c r="BH7" s="80"/>
      <c r="BI7" s="79"/>
      <c r="BJ7" s="1"/>
      <c r="BK7" s="79"/>
      <c r="BL7" s="81"/>
      <c r="BM7" s="82"/>
      <c r="BN7" s="59"/>
      <c r="BO7" s="71"/>
      <c r="BP7" s="72"/>
      <c r="BQ7" s="73"/>
      <c r="BR7" s="74"/>
      <c r="BS7" s="67"/>
    </row>
  </sheetData>
  <pageMargins left="0.7" right="0.7" top="0.75" bottom="0.75" header="0.3" footer="0.3"/>
</worksheet>
</file>

<file path=customUI/_rels/customUI.xml.rels><?xml version="1.0" encoding="UTF-8" standalone="yes"?>
<Relationships xmlns="http://schemas.openxmlformats.org/package/2006/relationships"><Relationship Id="addtaskbelowselection.png" Type="http://schemas.openxmlformats.org/officeDocument/2006/relationships/image" Target="images/addtaskbelowselection.png"/><Relationship Id="Upgrade64.png" Type="http://schemas.openxmlformats.org/officeDocument/2006/relationships/image" Target="images/Upgrade64.png"/><Relationship Id="ExportToPDF.png" Type="http://schemas.openxmlformats.org/officeDocument/2006/relationships/image" Target="images/ExportToPDF.png"/><Relationship Id="Settings64.png" Type="http://schemas.openxmlformats.org/officeDocument/2006/relationships/image" Target="images/Settings64.png"/><Relationship Id="addtaskatselection.png" Type="http://schemas.openxmlformats.org/officeDocument/2006/relationships/image" Target="images/addtaskatselection.png"/><Relationship Id="duplicate64.png" Type="http://schemas.openxmlformats.org/officeDocument/2006/relationships/image" Target="images/duplicate64.png"/><Relationship Id="Resources64.png" Type="http://schemas.openxmlformats.org/officeDocument/2006/relationships/image" Target="images/Resources64.png"/><Relationship Id="moveupblue16.png" Type="http://schemas.openxmlformats.org/officeDocument/2006/relationships/image" Target="images/moveupblue16.png"/><Relationship Id="ScrolltoEnd.png" Type="http://schemas.openxmlformats.org/officeDocument/2006/relationships/image" Target="images/ScrolltoEnd.png"/><Relationship Id="YearlyView.png" Type="http://schemas.openxmlformats.org/officeDocument/2006/relationships/image" Target="images/YearlyView.png"/><Relationship Id="DailyView.png" Type="http://schemas.openxmlformats.org/officeDocument/2006/relationships/image" Target="images/DailyView.png"/><Relationship Id="SetupTimeline.png" Type="http://schemas.openxmlformats.org/officeDocument/2006/relationships/image" Target="images/SetupTimeline.png"/><Relationship Id="AddTask.png" Type="http://schemas.openxmlformats.org/officeDocument/2006/relationships/image" Target="images/AddTask64.png"/><Relationship Id="HalfYearlyView.png" Type="http://schemas.openxmlformats.org/officeDocument/2006/relationships/image" Target="images/HalfYearlyView.png"/><Relationship Id="editproject.png" Type="http://schemas.openxmlformats.org/officeDocument/2006/relationships/image" Target="images/editproject.png"/><Relationship Id="AddSection64.png" Type="http://schemas.openxmlformats.org/officeDocument/2006/relationships/image" Target="images/AddSection64.png"/><Relationship Id="makeparent16.png" Type="http://schemas.openxmlformats.org/officeDocument/2006/relationships/image" Target="images/makeparent16.png"/><Relationship Id="ExportToXLSX.png" Type="http://schemas.openxmlformats.org/officeDocument/2006/relationships/image" Target="images/ExportToXLSX.png"/><Relationship Id="DailyView64.png" Type="http://schemas.openxmlformats.org/officeDocument/2006/relationships/image" Target="images/daily64.png"/><Relationship Id="QuarterlyView.png" Type="http://schemas.openxmlformats.org/officeDocument/2006/relationships/image" Target="images/QuarterlyView.png"/><Relationship Id="MonthlyView.png" Type="http://schemas.openxmlformats.org/officeDocument/2006/relationships/image" Target="images/MonthlyView.png"/><Relationship Id="HourlyView.png" Type="http://schemas.openxmlformats.org/officeDocument/2006/relationships/image" Target="images/HourlyView.png"/><Relationship Id="movedownblue16.png" Type="http://schemas.openxmlformats.org/officeDocument/2006/relationships/image" Target="images/movedownblue16.png"/><Relationship Id="About64.png" Type="http://schemas.openxmlformats.org/officeDocument/2006/relationships/image" Target="images/About64.png"/><Relationship Id="dash64.png" Type="http://schemas.openxmlformats.org/officeDocument/2006/relationships/image" Target="images/dash64.png"/><Relationship Id="AddMilestone.png" Type="http://schemas.openxmlformats.org/officeDocument/2006/relationships/image" Target="images/AddMilestone.png"/><Relationship Id="WeeklyView.png" Type="http://schemas.openxmlformats.org/officeDocument/2006/relationships/image" Target="images/WeeklyView.png"/><Relationship Id="deleteTask64.png" Type="http://schemas.openxmlformats.org/officeDocument/2006/relationships/image" Target="images/deleteTask64.png"/><Relationship Id="makechild16.png" Type="http://schemas.openxmlformats.org/officeDocument/2006/relationships/image" Target="images/makechild16.png"/><Relationship Id="ScrolltoStart.png" Type="http://schemas.openxmlformats.org/officeDocument/2006/relationships/image" Target="images/ScrolltoStart.png"/><Relationship Id="ScrolltoToday.png" Type="http://schemas.openxmlformats.org/officeDocument/2006/relationships/image" Target="images/ScrolltoToday.png"/><Relationship Id="moreviews.png" Type="http://schemas.openxmlformats.org/officeDocument/2006/relationships/image" Target="images/moreviews.png"/><Relationship Id="EditTask64.png" Type="http://schemas.openxmlformats.org/officeDocument/2006/relationships/image" Target="images/EditTask64.png"/><Relationship Id="AddGanttChart64.png" Type="http://schemas.openxmlformats.org/officeDocument/2006/relationships/image" Target="images/AddGanttChart64.png"/></Relationships>
</file>

<file path=customUI/customUI.xml><?xml version="1.0" encoding="utf-8"?>
<customUI xmlns="http://schemas.microsoft.com/office/2006/01/customui" onLoad="OnRibbonLoad">
  <ribbon startFromScratch="false">
    <tabs>
      <tab idMso="TabHome">
        <group idMso="GroupEditingExcel" visible="false"> 
				</group>
        <group idMso="GroupCells" visible="false"> 
				</group>
      </tab>
      <tab idMso="TabData">
        <group idMso="GroupSortFilter" visible="false"> 
				</group>
      </tab>
      <tab idMso="TabReview" visible="false">   
</tab>
      <tab id="tabGantt" insertBeforeMso="TabHome" label="GANTT" keytip="G">
        <group id="grpGanttCharts" label="Gantt Charts" getVisible="GetVisible">
          <button id="btnAddGanttChart" label="Add New Gantt Chart" size="large" onAction="OnActionButton" image="AddGanttChart64.png" getEnabled="GetEnabled" keytip="C" screentip="Add New Gantt Chart Worksheet"/>
          <button id="btnEditGanttChart" label="Edit Project" size="normal" onAction="btnEditGanttChart" image="editproject.png" getEnabled="GetEnabled" keytip="P" screentip="Edit Project Details"/>
          <button id="btnDashboard" label="Dashboard" size="normal" onAction="btnDashboardRib" image="dash64.png" keytip="B" getEnabled="GetEnabled" screentip="Generate Project Dashboard"/>
        </group>
        <group id="grpCreateEditDelete" label="Tasks" getVisible="GetVisible">
          <button id="btnAddTaskAtSelection" label="Add Task" size="large" onAction="AddTaskAtSelection" image="AddTask.png" keytip="A" getEnabled="GetEnabled" screentip="Add Task"/>
          <button id="btnSetMilestone" label="Add Milestone" size="large" onAction="AddMilestone" getEnabled="GetEnabled" image="AddMilestone.png" keytip="M" screentip="Add Milestone"/>
          <button id="btnEdit" label="Edit" size="normal" onAction="EditTask" getEnabled="GetEnabled" image="EditTask64.png" screentip="Edit task" keytip="E"/>
          <button id="btnDuplicate" label="Duplicate" screentip="Duplicate task" image="duplicate64.png" onAction="DuplicateTaskRib" size="normal" getEnabled="GetEnabled" keytip="D"/>
          <button id="btnDelete" label="Delete" screentip="Delete task" image="deleteTask64.png" onAction="DeleteTask" size="normal" getEnabled="GetEnabled" keytip="X"/>
          <separator id="sepIndent"/>
          <button id="btnParent" label="Make Parent" size="normal" screentip="Set as Parent Task" supertip="Alt + Left Arrow" image="makeparent16.png" onAction="tIndentLeft" keytip="TP" getEnabled="GetEnabled"/>
          <button id="btnChild" label="Make Child" size="normal" screentip="Set as Child Task" supertip="Alt + Right Arrow" image="makechild16.png" onAction="tIndentRight" keytip="TC" getEnabled="GetEnabled"/>
          <separator id="sep199"/>
          <button id="btnMoveUp" label="Move Up" size="normal" screentip="Move task up" supertip="Alt + Up Arrow" image="moveupblue16.png" onAction="MoveUpAboveRib" keytip="TU" getEnabled="GetEnabled"/>
          <button id="btnMoveDown" label="Move Down" size="normal" screentip="Move task down" supertip="Alt + Down Arrow" image="movedownblue16.png" onAction="MoveDownBelowRib" keytip="TD" getEnabled="GetEnabled"/>
        </group>
        <group id="grpDisplay6" label=" " getVisible="GetVisible">
          <button id="btnHourly" onAction="HourlyViewRib" label="Hourly View" image="HourlyView.png" screentip="Hourly View" size="large" getVisible="GetVisiblev" getEnabled="GetEnabled" keytip="VH"/>
        </group>
        <group id="grpDisplay1" label="Timeline" getVisible="GetVisible">
          <button id="btnDaily" label="Daily View" onAction="DailyViewRib" getEnabled="GetEnabled" image="DailyView64.png" screentip="Daily View" size="large" keytip="VD"/>
          <menu id="mnuMoreViews" label="More Views" image="moreviews.png" size="large" itemSize="large" screentip="More Views" keytip="VE">
            <button id="btnWeekly" label="Weekly View" onAction="WeeklyViewRib" getEnabled="GetEnabled" image="WeeklyView.png" screentip="Weekly View" keytip="VW"/>
            <button id="btnMonthly" label="Monthly View" onAction="MonthlyViewRib" getEnabled="GetEnabled" image="MonthlyView.png" screentip="Monthly View" keytip="VM"/>
            <button id="btnQuarterlyView" label="&amp;Quarterly View" onAction="OnActionButton" image="QuarterlyView.png" getEnabled="GetEnabled" screentip="Quarterly View"/>
            <button id="btnHalfYearlyView" label="&amp;Half Yearly View" onAction="OnActionButton" image="HalfYearlyView.png" getEnabled="GetEnabled" screentip="Half Yearly View"/>
            <button id="btnYearlyView" label="&amp;Yearly View" onAction="OnActionButton" image="YearlyView.png" getEnabled="GetEnabled" screentip="Yearly View"/>
          </menu>
          <separator id="timelinesep1"/>
          <button id="btnSetupTimeline" label="Setup Timeline" onAction="SetupTimelineRib" getEnabled="GetEnabled" image="SetupTimeline.png" screentip="Setup Timeline Dates" size="normal"/>
          <checkBox id="ShowTimeline" label="Show Timeline" onAction="OnActionCheckbox" getPressed="GetPressedCheckbox" getEnabled="GetEnabled"/>
          <checkBox id="RefreshTimeline" label="Refresh Timeline" onAction="OnActionCheckbox" getPressed="GetPressedCheckbox" getEnabled="GetEnabled"/>
          <button id="btnGotoStart" label="Scroll to Start" onAction="GotoStartRib" getEnabled="GetEnabled" image="ScrolltoStart.png" screentip="Scroll to start of project" keytip="SS" size="normal"/>
          <button id="btnGotoToday" label="Scroll to Today" onAction="GotoTodayRib" getEnabled="GetEnabled" image="ScrolltoToday.png" screentip="Scroll to today" keytip="ST" size="normal"/>
          <button id="btnGotoEnd" label="Scroll to End" onAction="GotoEndRib" getEnabled="GetEnabled" image="ScrolltoEnd.png" keytip="SE" screentip="Scroll to end of project" size="normal"/>
        </group>
        <group id="grpDisplay5" label="Filters" getVisible="GetVisible">
          <checkBox id="chkShowCompleted" label="Show Completed" onAction="OnActionCheckbox" getPressed="GetPressedCheckbox" getEnabled="GetEnabled"/>
          <checkBox id="chkShowInProgress" label="Show In Progress" onAction="OnActionCheckbox" getPressed="GetPressedCheckbox" getEnabled="GetEnabled"/>
          <checkBox id="chkShowPlanned" label="Show Planned" onAction="OnActionCheckbox" getPressed="GetPressedCheckbox" getEnabled="GetEnabled"/>
        </group>
        <group id="grpDisplay3" label="Groups" getVisible="GetVisible">
          <checkBox id="chkEnableGrouping" label="Enable Grouping" onAction="OnActionCheckbox" getPressed="GetPressedCheckbox" getEnabled="GetEnabled"/>
          <button id="btnExpandAllGroups" label="Expand Groups" size="normal" screentip="Expand task group" imageMso="OutlineShowDetail" onAction="OutlineShowDetailRib" getEnabled="GetEnabled"/>
          <button id="btnCollapseAllGroups" label="Collapse Groups" size="normal" screentip="Collapse group" imageMso="OutlineHideDetail" onAction="OutlineHideDetailRib" getEnabled="GetEnabled"/>
        </group>
        <group id="grpDisplay" label="Height/Width" getVisible="GetVisible">
          <button id="btnSetRowHeight" label="Row Height" size="normal" screentip="Sets row height for all tasks" imageMso="RowHeight" onAction="SetRowHeightRib" getEnabled="GetEnabled"/>
          <button id="btnSetColumnWidth" label="Column Width" size="normal" screentip="Sets row height for selected column" imageMso="ColumnWidth" onAction="SetColumnWidthRib" getEnabled="GetEnabled"/>
          <button idMso="ColumnWidthAutoFit" size="normal" imageMso="ColumnWidth" label="Auto Col Width" onAction="OnActionButton" getEnabled="GetEnabled"/>
        </group>
        <group id="Upgrade" label=" " getVisible="GetVisible">
          <button id="btnUpgrade" size="large" getLabel="getlabelF" image="Upgrade64.png" onAction="UpgradeLicense" getVisible="GetVisible" getEnabled="GetEnabled"/>
        </group>
        <group id="grpSettings1" label="Settings" getVisible="GetVisible">
          <button id="btnResources" size="large" label="Resources" image="Resources64.png" onAction="ShowResources" getEnabled="GetEnabled" keytip="R"/>
          <button id="btnSettings" size="large" label="Settings" image="Settings64.png" onAction="ShowSettings" keytip="N" getEnabled="GetEnabled"/>
          <button id="btnExportToPDF" size="large" label="Export to PDF" image="ExportToPDF.png" onAction="ExportToPDF" getEnabled="GetEnabled"/>
          <button id="btnExportToXLSX" size="large" label="Export to XLSX" image="ExportToXLSX.png" onAction="ExportToXLSX" getEnabled="GetEnabled"/>
        </group>
        <group id="grpAboutGanttExcel" label="Gantt Excel">
          <button id="btnAbout" label="About" screentip="About Gantt Excel" image="About64.png" keytip="O" onAction="AboutPopUpRib" size="large"/>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Certificados</vt:lpstr>
      <vt:lpstr>Help</vt:lpstr>
      <vt:lpstr>GanttDashboardTemplate!Área_de_impresión</vt:lpstr>
      <vt:lpstr>GanttDashboardTemplate!Títulos_a_imprimir</vt:lpstr>
    </vt:vector>
  </TitlesOfParts>
  <Company>GanttExcel.Com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Excel Template</dc:title>
  <dc:creator>ganttexcel.com</dc:creator>
  <cp:keywords>Project Timeline</cp:keywords>
  <cp:lastModifiedBy>WINDOWS 10</cp:lastModifiedBy>
  <cp:revision>0</cp:revision>
  <cp:lastPrinted>2022-02-09T18:07:13Z</cp:lastPrinted>
  <dcterms:created xsi:type="dcterms:W3CDTF">2016-09-10T13:03:48Z</dcterms:created>
  <dcterms:modified xsi:type="dcterms:W3CDTF">2024-10-31T03:01:57Z</dcterms:modified>
  <cp:category>Excel Template</cp:category>
  <cp:version>3.0</cp:version>
</cp:coreProperties>
</file>