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66" i="19"/>
  <c r="B66"/>
  <c r="H66" s="1"/>
  <c r="C66"/>
  <c r="M66"/>
  <c r="P7"/>
  <c r="R7"/>
  <c r="S7"/>
  <c r="A64" i="24"/>
  <c r="C64"/>
  <c r="A65" i="19"/>
  <c r="B65"/>
  <c r="C65"/>
  <c r="C346" i="3"/>
  <c r="D346"/>
  <c r="E346"/>
  <c r="F346"/>
  <c r="G346"/>
  <c r="H346"/>
  <c r="I346"/>
  <c r="J346"/>
  <c r="C338"/>
  <c r="D338"/>
  <c r="E338"/>
  <c r="F338"/>
  <c r="G338"/>
  <c r="H338"/>
  <c r="I338"/>
  <c r="J338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46" i="3"/>
  <c r="D246"/>
  <c r="E246"/>
  <c r="F246"/>
  <c r="G246"/>
  <c r="H246"/>
  <c r="I246"/>
  <c r="J246"/>
  <c r="C230"/>
  <c r="D230"/>
  <c r="E230"/>
  <c r="F230"/>
  <c r="G230"/>
  <c r="H230"/>
  <c r="I230"/>
  <c r="J230"/>
  <c r="C217"/>
  <c r="D217"/>
  <c r="E217"/>
  <c r="F217"/>
  <c r="G217"/>
  <c r="H217"/>
  <c r="I217"/>
  <c r="J217"/>
  <c r="J127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8" i="24"/>
  <c r="C78"/>
  <c r="A77"/>
  <c r="C77"/>
  <c r="A76"/>
  <c r="C76"/>
  <c r="A75"/>
  <c r="C75"/>
  <c r="A74"/>
  <c r="C74"/>
  <c r="A73"/>
  <c r="C73"/>
  <c r="A72"/>
  <c r="C72"/>
  <c r="A71"/>
  <c r="C71"/>
  <c r="A70"/>
  <c r="C70"/>
  <c r="A4"/>
  <c r="A5"/>
  <c r="C4"/>
  <c r="C5"/>
  <c r="A69"/>
  <c r="C69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6" i="19" l="1"/>
  <c r="N66" s="1"/>
  <c r="G66"/>
  <c r="D65"/>
  <c r="N65" s="1"/>
  <c r="G65"/>
  <c r="K346" i="3"/>
  <c r="K338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46" i="3"/>
  <c r="K230"/>
  <c r="K217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6" i="3"/>
  <c r="D146"/>
  <c r="E146"/>
  <c r="F146"/>
  <c r="G146"/>
  <c r="H146"/>
  <c r="I146"/>
  <c r="J146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6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68" i="24"/>
  <c r="C68"/>
  <c r="A67"/>
  <c r="C67"/>
  <c r="A66"/>
  <c r="C66"/>
  <c r="A65"/>
  <c r="C65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63" i="3"/>
  <c r="D363"/>
  <c r="E363"/>
  <c r="F363"/>
  <c r="G363"/>
  <c r="H363"/>
  <c r="I363"/>
  <c r="J363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F25" i="26"/>
  <c r="G25" s="1"/>
  <c r="G26"/>
  <c r="G27"/>
  <c r="F28"/>
  <c r="G28" s="1"/>
  <c r="F29"/>
  <c r="G29" s="1"/>
  <c r="F30"/>
  <c r="G30" s="1"/>
  <c r="K363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7" i="3"/>
  <c r="D367"/>
  <c r="E367"/>
  <c r="F367"/>
  <c r="G367"/>
  <c r="H367"/>
  <c r="I367"/>
  <c r="J367"/>
  <c r="C360"/>
  <c r="D360"/>
  <c r="E360"/>
  <c r="F360"/>
  <c r="G360"/>
  <c r="H360"/>
  <c r="I360"/>
  <c r="J360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2"/>
  <c r="D362"/>
  <c r="E362"/>
  <c r="F362"/>
  <c r="G362"/>
  <c r="H362"/>
  <c r="I362"/>
  <c r="J362"/>
  <c r="J242" i="2"/>
  <c r="C361" i="3"/>
  <c r="D361"/>
  <c r="E361"/>
  <c r="F361"/>
  <c r="G361"/>
  <c r="H361"/>
  <c r="I361"/>
  <c r="J361"/>
  <c r="C359"/>
  <c r="D359"/>
  <c r="E359"/>
  <c r="F359"/>
  <c r="G359"/>
  <c r="H359"/>
  <c r="I359"/>
  <c r="J359"/>
  <c r="J12" i="2"/>
  <c r="C358" i="3"/>
  <c r="D358"/>
  <c r="E358"/>
  <c r="F358"/>
  <c r="G358"/>
  <c r="H358"/>
  <c r="I358"/>
  <c r="J358"/>
  <c r="J10" i="2"/>
  <c r="C357" i="3"/>
  <c r="D357"/>
  <c r="E357"/>
  <c r="F357"/>
  <c r="G357"/>
  <c r="H357"/>
  <c r="I357"/>
  <c r="J357"/>
  <c r="C356"/>
  <c r="D356"/>
  <c r="E356"/>
  <c r="F356"/>
  <c r="G356"/>
  <c r="H356"/>
  <c r="I356"/>
  <c r="J356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2" i="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B47" i="1"/>
  <c r="C47"/>
  <c r="E47" s="1"/>
  <c r="D47"/>
  <c r="C19" i="26"/>
  <c r="C20"/>
  <c r="C21"/>
  <c r="C22"/>
  <c r="C23"/>
  <c r="D19"/>
  <c r="D20"/>
  <c r="D21"/>
  <c r="D22"/>
  <c r="D23"/>
  <c r="C299" i="3"/>
  <c r="D299"/>
  <c r="E299"/>
  <c r="F299"/>
  <c r="G299"/>
  <c r="H299"/>
  <c r="I299"/>
  <c r="J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171" i="2"/>
  <c r="J162"/>
  <c r="J163"/>
  <c r="J164"/>
  <c r="J165"/>
  <c r="J166"/>
  <c r="J167"/>
  <c r="J168"/>
  <c r="J169"/>
  <c r="J170"/>
  <c r="C269" i="3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C267"/>
  <c r="D267"/>
  <c r="E267"/>
  <c r="F267"/>
  <c r="G267"/>
  <c r="H267"/>
  <c r="I267"/>
  <c r="J267"/>
  <c r="J147" i="2"/>
  <c r="J148"/>
  <c r="J149"/>
  <c r="J150"/>
  <c r="J151"/>
  <c r="J152"/>
  <c r="J153"/>
  <c r="J154"/>
  <c r="J155"/>
  <c r="J156"/>
  <c r="J157"/>
  <c r="J158"/>
  <c r="J159"/>
  <c r="J160"/>
  <c r="J161"/>
  <c r="J146"/>
  <c r="C248" i="3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8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8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8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8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8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8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8"/>
  <c r="J128" i="2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4" i="3"/>
  <c r="C345"/>
  <c r="C347"/>
  <c r="D344"/>
  <c r="D345"/>
  <c r="D347"/>
  <c r="E344"/>
  <c r="E345"/>
  <c r="E347"/>
  <c r="F344"/>
  <c r="F345"/>
  <c r="F347"/>
  <c r="G344"/>
  <c r="G345"/>
  <c r="G347"/>
  <c r="H344"/>
  <c r="H345"/>
  <c r="H347"/>
  <c r="I344"/>
  <c r="I345"/>
  <c r="I347"/>
  <c r="J344"/>
  <c r="J345"/>
  <c r="J347"/>
  <c r="J114" i="2"/>
  <c r="J113"/>
  <c r="J112"/>
  <c r="C330" i="3"/>
  <c r="C331"/>
  <c r="C332"/>
  <c r="C333"/>
  <c r="C334"/>
  <c r="C335"/>
  <c r="C336"/>
  <c r="C337"/>
  <c r="C339"/>
  <c r="C340"/>
  <c r="C341"/>
  <c r="C342"/>
  <c r="C343"/>
  <c r="D330"/>
  <c r="D331"/>
  <c r="D332"/>
  <c r="D333"/>
  <c r="D334"/>
  <c r="D335"/>
  <c r="D336"/>
  <c r="D337"/>
  <c r="D339"/>
  <c r="D340"/>
  <c r="D341"/>
  <c r="D342"/>
  <c r="D343"/>
  <c r="E330"/>
  <c r="E331"/>
  <c r="E332"/>
  <c r="E333"/>
  <c r="E334"/>
  <c r="E335"/>
  <c r="E336"/>
  <c r="E337"/>
  <c r="E339"/>
  <c r="E340"/>
  <c r="E341"/>
  <c r="E342"/>
  <c r="E343"/>
  <c r="F330"/>
  <c r="F331"/>
  <c r="F332"/>
  <c r="F333"/>
  <c r="F334"/>
  <c r="F335"/>
  <c r="F336"/>
  <c r="F337"/>
  <c r="F339"/>
  <c r="F340"/>
  <c r="F341"/>
  <c r="F342"/>
  <c r="F343"/>
  <c r="G330"/>
  <c r="G331"/>
  <c r="G332"/>
  <c r="G333"/>
  <c r="G334"/>
  <c r="G335"/>
  <c r="G336"/>
  <c r="G337"/>
  <c r="G339"/>
  <c r="G340"/>
  <c r="G341"/>
  <c r="G342"/>
  <c r="G343"/>
  <c r="H330"/>
  <c r="H331"/>
  <c r="H332"/>
  <c r="H333"/>
  <c r="H334"/>
  <c r="H335"/>
  <c r="H336"/>
  <c r="H337"/>
  <c r="H339"/>
  <c r="H340"/>
  <c r="H341"/>
  <c r="H342"/>
  <c r="H343"/>
  <c r="I330"/>
  <c r="I331"/>
  <c r="I332"/>
  <c r="I333"/>
  <c r="I334"/>
  <c r="I335"/>
  <c r="I336"/>
  <c r="I337"/>
  <c r="I339"/>
  <c r="I340"/>
  <c r="I341"/>
  <c r="I342"/>
  <c r="I343"/>
  <c r="J330"/>
  <c r="J331"/>
  <c r="J332"/>
  <c r="J333"/>
  <c r="J334"/>
  <c r="J335"/>
  <c r="J336"/>
  <c r="J337"/>
  <c r="J339"/>
  <c r="J340"/>
  <c r="J341"/>
  <c r="J342"/>
  <c r="J343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4" i="3"/>
  <c r="D244"/>
  <c r="E244"/>
  <c r="F244"/>
  <c r="G244"/>
  <c r="H244"/>
  <c r="I244"/>
  <c r="J244"/>
  <c r="J97" i="2"/>
  <c r="J96"/>
  <c r="J95"/>
  <c r="J94"/>
  <c r="J93"/>
  <c r="C348" i="3"/>
  <c r="C349"/>
  <c r="C350"/>
  <c r="C351"/>
  <c r="C352"/>
  <c r="C353"/>
  <c r="D348"/>
  <c r="D349"/>
  <c r="D350"/>
  <c r="D351"/>
  <c r="D352"/>
  <c r="D353"/>
  <c r="E348"/>
  <c r="E349"/>
  <c r="E350"/>
  <c r="E351"/>
  <c r="E352"/>
  <c r="E353"/>
  <c r="F348"/>
  <c r="F349"/>
  <c r="F350"/>
  <c r="F351"/>
  <c r="F352"/>
  <c r="F353"/>
  <c r="G348"/>
  <c r="G349"/>
  <c r="G350"/>
  <c r="G351"/>
  <c r="G352"/>
  <c r="G353"/>
  <c r="H348"/>
  <c r="H349"/>
  <c r="H350"/>
  <c r="H351"/>
  <c r="H352"/>
  <c r="H353"/>
  <c r="I348"/>
  <c r="I349"/>
  <c r="I350"/>
  <c r="I351"/>
  <c r="I352"/>
  <c r="I353"/>
  <c r="J348"/>
  <c r="J349"/>
  <c r="J350"/>
  <c r="J351"/>
  <c r="J352"/>
  <c r="J353"/>
  <c r="C236"/>
  <c r="D236"/>
  <c r="E236"/>
  <c r="F236"/>
  <c r="G236"/>
  <c r="H236"/>
  <c r="I236"/>
  <c r="J236"/>
  <c r="C235"/>
  <c r="D235"/>
  <c r="E235"/>
  <c r="F235"/>
  <c r="G235"/>
  <c r="H235"/>
  <c r="I235"/>
  <c r="J235"/>
  <c r="J92" i="2"/>
  <c r="J91"/>
  <c r="J90"/>
  <c r="J89"/>
  <c r="C242" i="3"/>
  <c r="C243"/>
  <c r="C245"/>
  <c r="C247"/>
  <c r="D242"/>
  <c r="D243"/>
  <c r="D245"/>
  <c r="D247"/>
  <c r="E242"/>
  <c r="E243"/>
  <c r="E245"/>
  <c r="E247"/>
  <c r="F242"/>
  <c r="F243"/>
  <c r="F245"/>
  <c r="F247"/>
  <c r="G242"/>
  <c r="G243"/>
  <c r="G245"/>
  <c r="G247"/>
  <c r="H242"/>
  <c r="H243"/>
  <c r="H245"/>
  <c r="H247"/>
  <c r="I242"/>
  <c r="I243"/>
  <c r="I245"/>
  <c r="I247"/>
  <c r="J242"/>
  <c r="J243"/>
  <c r="J245"/>
  <c r="J247"/>
  <c r="J88" i="2"/>
  <c r="C233" i="3"/>
  <c r="D233"/>
  <c r="E233"/>
  <c r="F233"/>
  <c r="G233"/>
  <c r="H233"/>
  <c r="I233"/>
  <c r="J233"/>
  <c r="J84" i="2"/>
  <c r="C229" i="3"/>
  <c r="C231"/>
  <c r="C232"/>
  <c r="C234"/>
  <c r="C237"/>
  <c r="C238"/>
  <c r="C239"/>
  <c r="C240"/>
  <c r="C241"/>
  <c r="D229"/>
  <c r="D231"/>
  <c r="D232"/>
  <c r="D234"/>
  <c r="D237"/>
  <c r="D238"/>
  <c r="D239"/>
  <c r="D240"/>
  <c r="D241"/>
  <c r="E229"/>
  <c r="E231"/>
  <c r="E232"/>
  <c r="E234"/>
  <c r="E237"/>
  <c r="E238"/>
  <c r="E239"/>
  <c r="E240"/>
  <c r="E241"/>
  <c r="F229"/>
  <c r="F231"/>
  <c r="F232"/>
  <c r="F234"/>
  <c r="F237"/>
  <c r="F238"/>
  <c r="F239"/>
  <c r="F240"/>
  <c r="F241"/>
  <c r="G229"/>
  <c r="G231"/>
  <c r="G232"/>
  <c r="G234"/>
  <c r="G237"/>
  <c r="G238"/>
  <c r="G239"/>
  <c r="G240"/>
  <c r="G241"/>
  <c r="H229"/>
  <c r="H231"/>
  <c r="H232"/>
  <c r="H234"/>
  <c r="H237"/>
  <c r="H238"/>
  <c r="H239"/>
  <c r="H240"/>
  <c r="H241"/>
  <c r="I229"/>
  <c r="I231"/>
  <c r="I232"/>
  <c r="I234"/>
  <c r="I237"/>
  <c r="I238"/>
  <c r="I239"/>
  <c r="I240"/>
  <c r="I241"/>
  <c r="J229"/>
  <c r="J231"/>
  <c r="J232"/>
  <c r="J234"/>
  <c r="J237"/>
  <c r="J238"/>
  <c r="J239"/>
  <c r="J240"/>
  <c r="J241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5"/>
  <c r="D355"/>
  <c r="E355"/>
  <c r="F355"/>
  <c r="G355"/>
  <c r="H355"/>
  <c r="I355"/>
  <c r="J355"/>
  <c r="C354"/>
  <c r="D354"/>
  <c r="E354"/>
  <c r="F354"/>
  <c r="G354"/>
  <c r="H354"/>
  <c r="I354"/>
  <c r="J354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8"/>
  <c r="D228"/>
  <c r="E228"/>
  <c r="F228"/>
  <c r="G228"/>
  <c r="H228"/>
  <c r="I228"/>
  <c r="J228"/>
  <c r="C227"/>
  <c r="D227"/>
  <c r="E227"/>
  <c r="F227"/>
  <c r="G227"/>
  <c r="H227"/>
  <c r="I227"/>
  <c r="J227"/>
  <c r="C226"/>
  <c r="D226"/>
  <c r="E226"/>
  <c r="F226"/>
  <c r="G226"/>
  <c r="H226"/>
  <c r="I226"/>
  <c r="J226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5"/>
  <c r="D225"/>
  <c r="E225"/>
  <c r="F225"/>
  <c r="G225"/>
  <c r="H225"/>
  <c r="I225"/>
  <c r="J225"/>
  <c r="N42" i="19" l="1"/>
  <c r="N44"/>
  <c r="K360" i="3"/>
  <c r="K367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5" i="3"/>
  <c r="K366"/>
  <c r="K364"/>
  <c r="K362"/>
  <c r="K361"/>
  <c r="K359"/>
  <c r="K358"/>
  <c r="K357"/>
  <c r="K356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9" i="3"/>
  <c r="K318"/>
  <c r="K316"/>
  <c r="K302"/>
  <c r="K308"/>
  <c r="K324"/>
  <c r="K310"/>
  <c r="K326"/>
  <c r="K300"/>
  <c r="K307"/>
  <c r="K306"/>
  <c r="K329"/>
  <c r="K305"/>
  <c r="K320"/>
  <c r="K325"/>
  <c r="K317"/>
  <c r="K309"/>
  <c r="K301"/>
  <c r="K327"/>
  <c r="K319"/>
  <c r="K311"/>
  <c r="K303"/>
  <c r="K315"/>
  <c r="K314"/>
  <c r="K313"/>
  <c r="K312"/>
  <c r="K323"/>
  <c r="K322"/>
  <c r="K321"/>
  <c r="K328"/>
  <c r="K304"/>
  <c r="K274"/>
  <c r="K281"/>
  <c r="K282"/>
  <c r="K289"/>
  <c r="K290"/>
  <c r="K297"/>
  <c r="K273"/>
  <c r="K298"/>
  <c r="K291"/>
  <c r="K295"/>
  <c r="K287"/>
  <c r="K279"/>
  <c r="K271"/>
  <c r="K285"/>
  <c r="K269"/>
  <c r="K296"/>
  <c r="K288"/>
  <c r="K280"/>
  <c r="K272"/>
  <c r="K294"/>
  <c r="K286"/>
  <c r="K278"/>
  <c r="K270"/>
  <c r="K292"/>
  <c r="K284"/>
  <c r="K276"/>
  <c r="K293"/>
  <c r="K283"/>
  <c r="K277"/>
  <c r="K275"/>
  <c r="K267"/>
  <c r="K261"/>
  <c r="K253"/>
  <c r="K266"/>
  <c r="K258"/>
  <c r="K250"/>
  <c r="K263"/>
  <c r="K255"/>
  <c r="K256"/>
  <c r="K264"/>
  <c r="K248"/>
  <c r="K265"/>
  <c r="K249"/>
  <c r="K268"/>
  <c r="K260"/>
  <c r="K252"/>
  <c r="K257"/>
  <c r="K259"/>
  <c r="K251"/>
  <c r="K262"/>
  <c r="K254"/>
  <c r="K155"/>
  <c r="K154"/>
  <c r="K115"/>
  <c r="K108"/>
  <c r="K114"/>
  <c r="K109"/>
  <c r="K99"/>
  <c r="K98"/>
  <c r="K97"/>
  <c r="K96"/>
  <c r="K95"/>
  <c r="J68" i="1"/>
  <c r="G68"/>
  <c r="H68"/>
  <c r="K347" i="3"/>
  <c r="K344"/>
  <c r="K345"/>
  <c r="K341"/>
  <c r="K332"/>
  <c r="K343"/>
  <c r="K334"/>
  <c r="K340"/>
  <c r="K331"/>
  <c r="K342"/>
  <c r="K335"/>
  <c r="K104"/>
  <c r="K339"/>
  <c r="K337"/>
  <c r="K330"/>
  <c r="K333"/>
  <c r="K336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4"/>
  <c r="K348"/>
  <c r="K351"/>
  <c r="K349"/>
  <c r="K350"/>
  <c r="K352"/>
  <c r="K353"/>
  <c r="K236"/>
  <c r="K235"/>
  <c r="K245"/>
  <c r="K243"/>
  <c r="K247"/>
  <c r="K242"/>
  <c r="K233"/>
  <c r="K229"/>
  <c r="K234"/>
  <c r="K237"/>
  <c r="K238"/>
  <c r="K239"/>
  <c r="K240"/>
  <c r="K241"/>
  <c r="K231"/>
  <c r="K232"/>
  <c r="K136"/>
  <c r="K116"/>
  <c r="K141"/>
  <c r="K140"/>
  <c r="K134"/>
  <c r="K138"/>
  <c r="K135"/>
  <c r="K137"/>
  <c r="K139"/>
  <c r="F71" i="1"/>
  <c r="J71"/>
  <c r="G71"/>
  <c r="K93" i="3"/>
  <c r="K355"/>
  <c r="K354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8" i="3"/>
  <c r="K191"/>
  <c r="K188"/>
  <c r="K190"/>
  <c r="K189"/>
  <c r="K227"/>
  <c r="K212"/>
  <c r="K226"/>
  <c r="K213"/>
  <c r="K225"/>
  <c r="K215"/>
  <c r="K214"/>
  <c r="C224"/>
  <c r="D224"/>
  <c r="E224"/>
  <c r="F224"/>
  <c r="G224"/>
  <c r="H224"/>
  <c r="I224"/>
  <c r="J22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4" i="3"/>
  <c r="K223"/>
  <c r="K222"/>
  <c r="K221"/>
  <c r="K209"/>
  <c r="K211"/>
  <c r="K208"/>
  <c r="K210"/>
  <c r="K220"/>
  <c r="K219"/>
  <c r="K218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BB31" i="28" l="1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M60" i="19" l="1"/>
  <c r="AM17" i="9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7" i="19" l="1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G7"/>
  <c r="G2"/>
  <c r="G4"/>
  <c r="G9"/>
  <c r="G8"/>
  <c r="G3"/>
  <c r="G5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30"/>
  <c r="P11"/>
  <c r="P35"/>
  <c r="P6"/>
  <c r="P21"/>
  <c r="N56"/>
  <c r="P53"/>
  <c r="P14"/>
  <c r="N34"/>
  <c r="P17"/>
  <c r="N3"/>
  <c r="P50"/>
  <c r="P4"/>
  <c r="P58"/>
  <c r="N17"/>
  <c r="N5"/>
  <c r="P5"/>
  <c r="P18"/>
  <c r="P57"/>
  <c r="N48"/>
  <c r="P38"/>
  <c r="P19"/>
  <c r="P2"/>
  <c r="P54"/>
  <c r="N29"/>
  <c r="P10"/>
  <c r="P60"/>
  <c r="P3"/>
  <c r="P33"/>
  <c r="N4"/>
  <c r="N37"/>
  <c r="P27"/>
  <c r="N61"/>
  <c r="P31"/>
  <c r="P13"/>
  <c r="P40"/>
  <c r="P25"/>
  <c r="P44"/>
  <c r="N16"/>
  <c r="N39"/>
  <c r="N11"/>
  <c r="N32"/>
  <c r="N52"/>
  <c r="N23"/>
  <c r="P20"/>
  <c r="P51"/>
  <c r="N42"/>
  <c r="P36"/>
  <c r="P24"/>
  <c r="N59"/>
  <c r="P49"/>
  <c r="P15"/>
  <c r="P43"/>
  <c r="P8"/>
  <c r="P22"/>
  <c r="N12"/>
  <c r="N46"/>
  <c r="P41"/>
  <c r="P47"/>
  <c r="P7"/>
  <c r="N55"/>
  <c r="N28"/>
  <c r="N45"/>
  <c r="N9"/>
  <c r="P26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N24"/>
  <c r="N27"/>
  <c r="P59"/>
  <c r="P55"/>
  <c r="N41"/>
  <c r="N44"/>
  <c r="N19"/>
  <c r="P23"/>
  <c r="N54"/>
  <c r="N18"/>
  <c r="P61"/>
  <c r="P29"/>
  <c r="P42"/>
  <c r="P30"/>
  <c r="P48"/>
  <c r="N26"/>
  <c r="P45"/>
  <c r="N25"/>
  <c r="P28"/>
  <c r="N31"/>
  <c r="N20"/>
  <c r="N36"/>
  <c r="N62"/>
  <c r="P34"/>
  <c r="P39"/>
  <c r="N43"/>
  <c r="N58"/>
  <c r="N60"/>
  <c r="P52"/>
  <c r="P56"/>
  <c r="P9"/>
  <c r="N8"/>
  <c r="N40"/>
  <c r="N57"/>
  <c r="P37"/>
  <c r="N49"/>
  <c r="P16"/>
  <c r="N7"/>
  <c r="N50"/>
  <c r="N13"/>
  <c r="N47"/>
  <c r="N22"/>
  <c r="N35"/>
  <c r="N38"/>
  <c r="N6"/>
  <c r="N53"/>
  <c r="P46"/>
  <c r="N10"/>
  <c r="N33"/>
  <c r="P32"/>
  <c r="N14"/>
  <c r="N15"/>
  <c r="N21"/>
  <c r="P1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F5" i="25"/>
  <c r="N5"/>
  <c r="E5"/>
  <c r="P5"/>
  <c r="O5"/>
  <c r="J5"/>
  <c r="M5"/>
  <c r="H5"/>
  <c r="I5"/>
  <c r="G5"/>
  <c r="D5"/>
  <c r="K5"/>
  <c r="L5"/>
  <c r="Q5"/>
  <c r="N501" i="31"/>
  <c r="O50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L9"/>
  <c r="M9"/>
  <c r="K9"/>
  <c r="P9"/>
  <c r="Q9"/>
  <c r="J9"/>
  <c r="O9"/>
  <c r="N9"/>
  <c r="I9"/>
  <c r="H9"/>
  <c r="D9"/>
  <c r="F9"/>
  <c r="B10"/>
  <c r="G9"/>
  <c r="C5"/>
  <c r="E9"/>
  <c r="R10" l="1"/>
  <c r="Q10"/>
  <c r="L10"/>
  <c r="J10"/>
  <c r="M10"/>
  <c r="O10"/>
  <c r="N10"/>
  <c r="P10"/>
  <c r="K10"/>
  <c r="I10"/>
  <c r="H10"/>
  <c r="E10"/>
  <c r="D10"/>
  <c r="G10"/>
  <c r="C9"/>
  <c r="C10"/>
  <c r="F10"/>
  <c r="B11"/>
  <c r="R11" l="1"/>
  <c r="P11"/>
  <c r="L11"/>
  <c r="M11"/>
  <c r="O11"/>
  <c r="N11"/>
  <c r="K11"/>
  <c r="Q11"/>
  <c r="J11"/>
  <c r="H11"/>
  <c r="I11"/>
  <c r="E11"/>
  <c r="F11"/>
  <c r="D11"/>
  <c r="G11"/>
  <c r="B12"/>
  <c r="C11"/>
  <c r="R12" l="1"/>
  <c r="Q12"/>
  <c r="J12"/>
  <c r="P12"/>
  <c r="K12"/>
  <c r="N12"/>
  <c r="O12"/>
  <c r="L12"/>
  <c r="M12"/>
  <c r="H12"/>
  <c r="I12"/>
  <c r="G12"/>
  <c r="F12"/>
  <c r="E12"/>
  <c r="C12"/>
  <c r="D12"/>
  <c r="B13"/>
  <c r="R13" l="1"/>
  <c r="O13"/>
  <c r="P13"/>
  <c r="K13"/>
  <c r="Q13"/>
  <c r="J13"/>
  <c r="N13"/>
  <c r="L13"/>
  <c r="M13"/>
  <c r="H13"/>
  <c r="I13"/>
  <c r="C13"/>
  <c r="B14"/>
  <c r="D13"/>
  <c r="G13"/>
  <c r="F13"/>
  <c r="E13"/>
  <c r="R14" l="1"/>
  <c r="O14"/>
  <c r="P14"/>
  <c r="K14"/>
  <c r="L14"/>
  <c r="Q14"/>
  <c r="N14"/>
  <c r="J14"/>
  <c r="M14"/>
  <c r="D14"/>
  <c r="F14"/>
  <c r="G14"/>
  <c r="E14"/>
  <c r="B15"/>
  <c r="I14"/>
  <c r="C14"/>
  <c r="H14"/>
  <c r="R15" l="1"/>
  <c r="L15"/>
  <c r="N15"/>
  <c r="Q15"/>
  <c r="O15"/>
  <c r="J15"/>
  <c r="K15"/>
  <c r="P15"/>
  <c r="M15"/>
  <c r="C15"/>
  <c r="H15"/>
  <c r="E15"/>
  <c r="G15"/>
  <c r="I15"/>
  <c r="D15"/>
  <c r="B16"/>
  <c r="F15"/>
  <c r="R16" l="1"/>
  <c r="P16"/>
  <c r="Q16"/>
  <c r="O16"/>
  <c r="J16"/>
  <c r="K16"/>
  <c r="M16"/>
  <c r="N16"/>
  <c r="L16"/>
  <c r="G16"/>
  <c r="H16"/>
  <c r="E16"/>
  <c r="C16"/>
  <c r="D16"/>
  <c r="F16"/>
  <c r="B17"/>
  <c r="I16"/>
  <c r="R17" l="1"/>
  <c r="L17"/>
  <c r="J17"/>
  <c r="N17"/>
  <c r="K17"/>
  <c r="P17"/>
  <c r="Q17"/>
  <c r="M17"/>
  <c r="O17"/>
  <c r="D17"/>
  <c r="I17"/>
  <c r="H17"/>
  <c r="E17"/>
  <c r="F17"/>
  <c r="B18"/>
  <c r="G17"/>
  <c r="C17"/>
  <c r="R18" l="1"/>
  <c r="N18"/>
  <c r="M18"/>
  <c r="J18"/>
  <c r="K18"/>
  <c r="P18"/>
  <c r="O18"/>
  <c r="Q18"/>
  <c r="L18"/>
  <c r="H18"/>
  <c r="I18"/>
  <c r="C18"/>
  <c r="D18"/>
  <c r="G18"/>
  <c r="F18"/>
  <c r="B19"/>
  <c r="E18"/>
  <c r="R19" l="1"/>
  <c r="P19"/>
  <c r="Q19"/>
  <c r="K19"/>
  <c r="N19"/>
  <c r="M19"/>
  <c r="J19"/>
  <c r="O19"/>
  <c r="L19"/>
  <c r="C19"/>
  <c r="I19"/>
  <c r="B20"/>
  <c r="E19"/>
  <c r="F19"/>
  <c r="H19"/>
  <c r="D19"/>
  <c r="G19"/>
  <c r="R20" l="1"/>
  <c r="N20"/>
  <c r="O20"/>
  <c r="P20"/>
  <c r="Q20"/>
  <c r="L20"/>
  <c r="K20"/>
  <c r="M20"/>
  <c r="J20"/>
  <c r="C20"/>
  <c r="B21"/>
  <c r="G20"/>
  <c r="I20"/>
  <c r="D20"/>
  <c r="H20"/>
  <c r="F20"/>
  <c r="E20"/>
  <c r="R21" l="1"/>
  <c r="N21"/>
  <c r="J21"/>
  <c r="M21"/>
  <c r="L21"/>
  <c r="Q21"/>
  <c r="K21"/>
  <c r="P21"/>
  <c r="O21"/>
  <c r="I21"/>
  <c r="H21"/>
  <c r="E21"/>
  <c r="G21"/>
  <c r="F21"/>
  <c r="D21"/>
  <c r="C21"/>
  <c r="B22"/>
  <c r="R22" l="1"/>
  <c r="Q22"/>
  <c r="K22"/>
  <c r="L22"/>
  <c r="M22"/>
  <c r="P22"/>
  <c r="O22"/>
  <c r="N22"/>
  <c r="J22"/>
  <c r="C22"/>
  <c r="D22"/>
  <c r="I22"/>
  <c r="E22"/>
  <c r="F22"/>
  <c r="B23"/>
  <c r="H22"/>
  <c r="G22"/>
  <c r="R23" l="1"/>
  <c r="J23"/>
  <c r="N23"/>
  <c r="M23"/>
  <c r="L23"/>
  <c r="P23"/>
  <c r="Q23"/>
  <c r="K23"/>
  <c r="O23"/>
  <c r="D23"/>
  <c r="G23"/>
  <c r="B24"/>
  <c r="E23"/>
  <c r="H23"/>
  <c r="I23"/>
  <c r="C23"/>
  <c r="F23"/>
  <c r="R24" l="1"/>
  <c r="N24"/>
  <c r="M24"/>
  <c r="J24"/>
  <c r="K24"/>
  <c r="P24"/>
  <c r="O24"/>
  <c r="Q24"/>
  <c r="L24"/>
  <c r="H24"/>
  <c r="B25"/>
  <c r="E24"/>
  <c r="C24"/>
  <c r="I24"/>
  <c r="G24"/>
  <c r="D24"/>
  <c r="F24"/>
  <c r="R25" l="1"/>
  <c r="M25"/>
  <c r="L25"/>
  <c r="O25"/>
  <c r="J25"/>
  <c r="P25"/>
  <c r="N25"/>
  <c r="K25"/>
  <c r="Q25"/>
  <c r="I25"/>
  <c r="F25"/>
  <c r="E25"/>
  <c r="D25"/>
  <c r="G25"/>
  <c r="H25"/>
  <c r="C25"/>
  <c r="B26"/>
  <c r="R26" l="1"/>
  <c r="M26"/>
  <c r="L26"/>
  <c r="N26"/>
  <c r="Q26"/>
  <c r="P26"/>
  <c r="O26"/>
  <c r="J26"/>
  <c r="K26"/>
  <c r="G26"/>
  <c r="C26"/>
  <c r="F26"/>
  <c r="B27"/>
  <c r="H26"/>
  <c r="E26"/>
  <c r="I26"/>
  <c r="D26"/>
  <c r="R27" l="1"/>
  <c r="N27"/>
  <c r="L27"/>
  <c r="J27"/>
  <c r="K27"/>
  <c r="P27"/>
  <c r="M27"/>
  <c r="O27"/>
  <c r="Q27"/>
  <c r="I27"/>
  <c r="G27"/>
  <c r="E27"/>
  <c r="H27"/>
  <c r="F27"/>
  <c r="C27"/>
  <c r="D27"/>
  <c r="B28"/>
  <c r="R28" l="1"/>
  <c r="O28"/>
  <c r="N28"/>
  <c r="Q28"/>
  <c r="K28"/>
  <c r="M28"/>
  <c r="J28"/>
  <c r="L28"/>
  <c r="P28"/>
  <c r="E28"/>
  <c r="G28"/>
  <c r="B29"/>
  <c r="H28"/>
  <c r="C28"/>
  <c r="I28"/>
  <c r="D28"/>
  <c r="F28"/>
  <c r="R29" l="1"/>
  <c r="O29"/>
  <c r="N29"/>
  <c r="L29"/>
  <c r="K29"/>
  <c r="J29"/>
  <c r="P29"/>
  <c r="Q29"/>
  <c r="M29"/>
  <c r="C29"/>
  <c r="G29"/>
  <c r="I29"/>
  <c r="F29"/>
  <c r="E29"/>
  <c r="D29"/>
  <c r="B30"/>
  <c r="H29"/>
  <c r="R30" l="1"/>
  <c r="Q30"/>
  <c r="J30"/>
  <c r="N30"/>
  <c r="K30"/>
  <c r="O30"/>
  <c r="L30"/>
  <c r="P30"/>
  <c r="M30"/>
  <c r="I30"/>
  <c r="B31"/>
  <c r="E30"/>
  <c r="C30"/>
  <c r="D30"/>
  <c r="H30"/>
  <c r="G30"/>
  <c r="F30"/>
  <c r="R31" l="1"/>
  <c r="K31"/>
  <c r="Q31"/>
  <c r="O31"/>
  <c r="P31"/>
  <c r="L31"/>
  <c r="M31"/>
  <c r="N31"/>
  <c r="J31"/>
  <c r="H31"/>
  <c r="D31"/>
  <c r="F31"/>
  <c r="G31"/>
  <c r="I31"/>
  <c r="B32"/>
  <c r="C31"/>
  <c r="E31"/>
  <c r="R32" l="1"/>
  <c r="O32"/>
  <c r="K32"/>
  <c r="Q32"/>
  <c r="N32"/>
  <c r="J32"/>
  <c r="L32"/>
  <c r="M32"/>
  <c r="P32"/>
  <c r="I32"/>
  <c r="F32"/>
  <c r="H32"/>
  <c r="G32"/>
  <c r="D32"/>
  <c r="C32"/>
  <c r="E32"/>
  <c r="B33"/>
  <c r="R33" l="1"/>
  <c r="M33"/>
  <c r="J33"/>
  <c r="O33"/>
  <c r="Q33"/>
  <c r="P33"/>
  <c r="K33"/>
  <c r="N33"/>
  <c r="L33"/>
  <c r="C33"/>
  <c r="B34"/>
  <c r="G33"/>
  <c r="D33"/>
  <c r="F33"/>
  <c r="I33"/>
  <c r="H33"/>
  <c r="E33"/>
  <c r="R34" l="1"/>
  <c r="L34"/>
  <c r="J34"/>
  <c r="N34"/>
  <c r="Q34"/>
  <c r="M34"/>
  <c r="O34"/>
  <c r="K34"/>
  <c r="P34"/>
  <c r="G34"/>
  <c r="C34"/>
  <c r="B35"/>
  <c r="H34"/>
  <c r="I34"/>
  <c r="E34"/>
  <c r="F34"/>
  <c r="D34"/>
  <c r="R35" l="1"/>
  <c r="Q35"/>
  <c r="J35"/>
  <c r="L35"/>
  <c r="M35"/>
  <c r="N35"/>
  <c r="P35"/>
  <c r="O35"/>
  <c r="K35"/>
  <c r="C35"/>
  <c r="B36"/>
  <c r="D35"/>
  <c r="H35"/>
  <c r="F35"/>
  <c r="I35"/>
  <c r="G35"/>
  <c r="E35"/>
  <c r="R36" l="1"/>
  <c r="M36"/>
  <c r="J36"/>
  <c r="L36"/>
  <c r="O36"/>
  <c r="N36"/>
  <c r="K36"/>
  <c r="P36"/>
  <c r="Q36"/>
  <c r="I36"/>
  <c r="E36"/>
  <c r="C36"/>
  <c r="D36"/>
  <c r="B37"/>
  <c r="H36"/>
  <c r="F36"/>
  <c r="G36"/>
  <c r="R37" l="1"/>
  <c r="O37"/>
  <c r="M37"/>
  <c r="J37"/>
  <c r="L37"/>
  <c r="P37"/>
  <c r="N37"/>
  <c r="K37"/>
  <c r="Q37"/>
  <c r="F37"/>
  <c r="I37"/>
  <c r="H37"/>
  <c r="D37"/>
  <c r="E37"/>
  <c r="C37"/>
  <c r="G37"/>
  <c r="B38"/>
  <c r="Q38" l="1"/>
  <c r="P38"/>
  <c r="N38"/>
  <c r="O38"/>
  <c r="L38"/>
  <c r="K38"/>
  <c r="M38"/>
  <c r="R38"/>
  <c r="J38"/>
  <c r="H38"/>
  <c r="I38"/>
  <c r="D38"/>
  <c r="G38"/>
  <c r="F38"/>
  <c r="E38"/>
  <c r="B39"/>
  <c r="C38"/>
  <c r="N39" l="1"/>
  <c r="P39"/>
  <c r="Q39"/>
  <c r="O39"/>
  <c r="M39"/>
  <c r="K39"/>
  <c r="L39"/>
  <c r="R39"/>
  <c r="J39"/>
  <c r="I39"/>
  <c r="H39"/>
  <c r="C39"/>
  <c r="F39"/>
  <c r="D39"/>
  <c r="E39"/>
  <c r="G39"/>
  <c r="B40"/>
  <c r="M40" l="1"/>
  <c r="L40"/>
  <c r="O40"/>
  <c r="R40"/>
  <c r="N40"/>
  <c r="J40"/>
  <c r="K40"/>
  <c r="Q40"/>
  <c r="P40"/>
  <c r="E40"/>
  <c r="B41"/>
  <c r="F40"/>
  <c r="C40"/>
  <c r="H40"/>
  <c r="G40"/>
  <c r="I40"/>
  <c r="D40"/>
  <c r="J41" l="1"/>
  <c r="P41"/>
  <c r="M41"/>
  <c r="Q41"/>
  <c r="L41"/>
  <c r="R41"/>
  <c r="K41"/>
  <c r="O41"/>
  <c r="N41"/>
  <c r="E41"/>
  <c r="I41"/>
  <c r="G41"/>
  <c r="C41"/>
  <c r="D41"/>
  <c r="F41"/>
  <c r="B42"/>
  <c r="H41"/>
  <c r="P42" l="1"/>
  <c r="L42"/>
  <c r="M42"/>
  <c r="K42"/>
  <c r="Q42"/>
  <c r="J42"/>
  <c r="R42"/>
  <c r="O42"/>
  <c r="N42"/>
  <c r="H42"/>
  <c r="F42"/>
  <c r="I42"/>
  <c r="B43"/>
  <c r="E42"/>
  <c r="C42"/>
  <c r="D42"/>
  <c r="G42"/>
  <c r="L43" l="1"/>
  <c r="P43"/>
  <c r="R43"/>
  <c r="N43"/>
  <c r="Q43"/>
  <c r="J43"/>
  <c r="O43"/>
  <c r="K43"/>
  <c r="M43"/>
  <c r="D43"/>
  <c r="F43"/>
  <c r="G43"/>
  <c r="H43"/>
  <c r="I43"/>
  <c r="C43"/>
  <c r="B44"/>
  <c r="E43"/>
  <c r="M44" l="1"/>
  <c r="R44"/>
  <c r="P44"/>
  <c r="O44"/>
  <c r="N44"/>
  <c r="K44"/>
  <c r="Q44"/>
  <c r="L44"/>
  <c r="J44"/>
  <c r="B45"/>
  <c r="I44"/>
  <c r="C44"/>
  <c r="D44"/>
  <c r="H44"/>
  <c r="G44"/>
  <c r="E44"/>
  <c r="F44"/>
  <c r="L45" l="1"/>
  <c r="O45"/>
  <c r="K45"/>
  <c r="M45"/>
  <c r="J45"/>
  <c r="P45"/>
  <c r="N45"/>
  <c r="Q45"/>
  <c r="R45"/>
  <c r="F45"/>
  <c r="I45"/>
  <c r="G45"/>
  <c r="C45"/>
  <c r="D45"/>
  <c r="B46"/>
  <c r="E45"/>
  <c r="H45"/>
  <c r="R46" l="1"/>
  <c r="Q46"/>
  <c r="O46"/>
  <c r="P46"/>
  <c r="K46"/>
  <c r="M46"/>
  <c r="N46"/>
  <c r="L46"/>
  <c r="J46"/>
  <c r="D46"/>
  <c r="C46"/>
  <c r="H46"/>
  <c r="B47"/>
  <c r="G46"/>
  <c r="I46"/>
  <c r="E46"/>
  <c r="F46"/>
  <c r="J47" l="1"/>
  <c r="M47"/>
  <c r="R47"/>
  <c r="P47"/>
  <c r="O47"/>
  <c r="N47"/>
  <c r="Q47"/>
  <c r="L47"/>
  <c r="K47"/>
  <c r="G47"/>
  <c r="C47"/>
  <c r="D47"/>
  <c r="E47"/>
  <c r="H47"/>
  <c r="B48"/>
  <c r="F47"/>
  <c r="I47"/>
  <c r="P48" l="1"/>
  <c r="R48"/>
  <c r="O48"/>
  <c r="L48"/>
  <c r="J48"/>
  <c r="Q48"/>
  <c r="M48"/>
  <c r="K48"/>
  <c r="N48"/>
  <c r="G48"/>
  <c r="I48"/>
  <c r="C48"/>
  <c r="B49"/>
  <c r="H48"/>
  <c r="E48"/>
  <c r="D48"/>
  <c r="F48"/>
  <c r="Q49" l="1"/>
  <c r="J49"/>
  <c r="O49"/>
  <c r="N49"/>
  <c r="R49"/>
  <c r="K49"/>
  <c r="L49"/>
  <c r="M49"/>
  <c r="P49"/>
  <c r="H49"/>
  <c r="D49"/>
  <c r="B50"/>
  <c r="E49"/>
  <c r="G49"/>
  <c r="F49"/>
  <c r="I49"/>
  <c r="C49"/>
  <c r="N50" l="1"/>
  <c r="O50"/>
  <c r="L50"/>
  <c r="J50"/>
  <c r="K50"/>
  <c r="P50"/>
  <c r="R50"/>
  <c r="M50"/>
  <c r="Q50"/>
  <c r="B51"/>
  <c r="H50"/>
  <c r="D50"/>
  <c r="E50"/>
  <c r="G50"/>
  <c r="C50"/>
  <c r="F50"/>
  <c r="I50"/>
  <c r="P51" l="1"/>
  <c r="O51"/>
  <c r="J51"/>
  <c r="N51"/>
  <c r="L51"/>
  <c r="K51"/>
  <c r="R51"/>
  <c r="M51"/>
  <c r="Q51"/>
  <c r="D51"/>
  <c r="G51"/>
  <c r="F51"/>
  <c r="H51"/>
  <c r="I51"/>
  <c r="B52"/>
  <c r="C51"/>
  <c r="E51"/>
  <c r="J52" l="1"/>
  <c r="L52"/>
  <c r="O52"/>
  <c r="N52"/>
  <c r="M52"/>
  <c r="P52"/>
  <c r="R52"/>
  <c r="Q52"/>
  <c r="K52"/>
  <c r="D52"/>
  <c r="F52"/>
  <c r="E52"/>
  <c r="C52"/>
  <c r="I52"/>
  <c r="H52"/>
  <c r="G52"/>
  <c r="B53"/>
  <c r="N53" l="1"/>
  <c r="R53"/>
  <c r="L53"/>
  <c r="O53"/>
  <c r="Q53"/>
  <c r="M53"/>
  <c r="J53"/>
  <c r="P53"/>
  <c r="K53"/>
  <c r="I53"/>
  <c r="F53"/>
  <c r="H53"/>
  <c r="C53"/>
  <c r="B54"/>
  <c r="E53"/>
  <c r="D53"/>
  <c r="G53"/>
  <c r="J54" l="1"/>
  <c r="Q54"/>
  <c r="N54"/>
  <c r="M54"/>
  <c r="K54"/>
  <c r="L54"/>
  <c r="R54"/>
  <c r="P54"/>
  <c r="O54"/>
  <c r="F54"/>
  <c r="D54"/>
  <c r="H54"/>
  <c r="G54"/>
  <c r="E54"/>
  <c r="I54"/>
  <c r="B55"/>
  <c r="C54"/>
  <c r="M55" l="1"/>
  <c r="N55"/>
  <c r="L55"/>
  <c r="J55"/>
  <c r="O55"/>
  <c r="Q55"/>
  <c r="R55"/>
  <c r="P55"/>
  <c r="K55"/>
  <c r="I55"/>
  <c r="C55"/>
  <c r="F55"/>
  <c r="B56"/>
  <c r="D55"/>
  <c r="E55"/>
  <c r="G55"/>
  <c r="H55"/>
  <c r="M56" l="1"/>
  <c r="Q56"/>
  <c r="O56"/>
  <c r="K56"/>
  <c r="J56"/>
  <c r="P56"/>
  <c r="N56"/>
  <c r="L56"/>
  <c r="R56"/>
  <c r="B57"/>
  <c r="C56"/>
  <c r="F56"/>
  <c r="D56"/>
  <c r="E56"/>
  <c r="I56"/>
  <c r="G56"/>
  <c r="H56"/>
  <c r="Q57" l="1"/>
  <c r="O57"/>
  <c r="M57"/>
  <c r="R57"/>
  <c r="L57"/>
  <c r="P57"/>
  <c r="K57"/>
  <c r="J57"/>
  <c r="N57"/>
  <c r="I57"/>
  <c r="E57"/>
  <c r="G57"/>
  <c r="B58"/>
  <c r="F57"/>
  <c r="D57"/>
  <c r="H57"/>
  <c r="C57"/>
  <c r="O58" l="1"/>
  <c r="R58"/>
  <c r="N58"/>
  <c r="Q58"/>
  <c r="J58"/>
  <c r="M58"/>
  <c r="K58"/>
  <c r="P58"/>
  <c r="L58"/>
  <c r="I58"/>
  <c r="B59"/>
  <c r="D58"/>
  <c r="E58"/>
  <c r="F58"/>
  <c r="G58"/>
  <c r="H58"/>
  <c r="C58"/>
  <c r="M59" l="1"/>
  <c r="L59"/>
  <c r="J59"/>
  <c r="Q59"/>
  <c r="P59"/>
  <c r="R59"/>
  <c r="O59"/>
  <c r="N59"/>
  <c r="K59"/>
  <c r="F59"/>
  <c r="G59"/>
  <c r="H59"/>
  <c r="I59"/>
  <c r="B60"/>
  <c r="D59"/>
  <c r="E59"/>
  <c r="C59"/>
  <c r="Q60" l="1"/>
  <c r="M60"/>
  <c r="P60"/>
  <c r="R60"/>
  <c r="K60"/>
  <c r="O60"/>
  <c r="J60"/>
  <c r="N60"/>
  <c r="L60"/>
  <c r="H60"/>
  <c r="I60"/>
  <c r="E60"/>
  <c r="D60"/>
  <c r="F60"/>
  <c r="G60"/>
  <c r="C60"/>
  <c r="B61"/>
  <c r="K61" l="1"/>
  <c r="Q61"/>
  <c r="J61"/>
  <c r="P61"/>
  <c r="O61"/>
  <c r="R61"/>
  <c r="M61"/>
  <c r="N61"/>
  <c r="L61"/>
  <c r="E61"/>
  <c r="C61"/>
  <c r="F61"/>
  <c r="H61"/>
  <c r="G61"/>
  <c r="B62"/>
  <c r="I61"/>
  <c r="D61"/>
  <c r="N62" l="1"/>
  <c r="Q62"/>
  <c r="M62"/>
  <c r="K62"/>
  <c r="P62"/>
  <c r="J62"/>
  <c r="R62"/>
  <c r="O62"/>
  <c r="L62"/>
  <c r="D62"/>
  <c r="I62"/>
  <c r="C62"/>
  <c r="H62"/>
  <c r="G62"/>
  <c r="B63"/>
  <c r="F62"/>
  <c r="E62"/>
  <c r="P63" l="1"/>
  <c r="J63"/>
  <c r="R63"/>
  <c r="L63"/>
  <c r="N63"/>
  <c r="K63"/>
  <c r="Q63"/>
  <c r="O63"/>
  <c r="M63"/>
  <c r="F63"/>
  <c r="E63"/>
  <c r="G63"/>
  <c r="B64"/>
  <c r="I63"/>
  <c r="C63"/>
  <c r="H63"/>
  <c r="D63"/>
  <c r="J64" l="1"/>
  <c r="Q64"/>
  <c r="K64"/>
  <c r="P64"/>
  <c r="L64"/>
  <c r="R64"/>
  <c r="O64"/>
  <c r="M64"/>
  <c r="N64"/>
  <c r="B65"/>
  <c r="H64"/>
  <c r="D64"/>
  <c r="F64"/>
  <c r="E64"/>
  <c r="G64"/>
  <c r="C64"/>
  <c r="I64"/>
  <c r="M65" l="1"/>
  <c r="J65"/>
  <c r="O65"/>
  <c r="K65"/>
  <c r="L65"/>
  <c r="N65"/>
  <c r="P65"/>
  <c r="Q65"/>
  <c r="R65"/>
  <c r="C65"/>
  <c r="B66"/>
  <c r="F65"/>
  <c r="H65"/>
  <c r="D65"/>
  <c r="G65"/>
  <c r="E65"/>
  <c r="I65"/>
  <c r="K66" l="1"/>
  <c r="J66"/>
  <c r="R66"/>
  <c r="O66"/>
  <c r="L66"/>
  <c r="M66"/>
  <c r="Q66"/>
  <c r="P66"/>
  <c r="N66"/>
  <c r="D66"/>
  <c r="F66"/>
  <c r="H66"/>
  <c r="B67"/>
  <c r="E66"/>
  <c r="G66"/>
  <c r="I66"/>
  <c r="C66"/>
  <c r="J67" l="1"/>
  <c r="M67"/>
  <c r="K67"/>
  <c r="N67"/>
  <c r="R67"/>
  <c r="L67"/>
  <c r="Q67"/>
  <c r="O67"/>
  <c r="P67"/>
  <c r="B68"/>
  <c r="H67"/>
  <c r="D67"/>
  <c r="G67"/>
  <c r="C67"/>
  <c r="E67"/>
  <c r="I67"/>
  <c r="F67"/>
  <c r="L68" l="1"/>
  <c r="J68"/>
  <c r="P68"/>
  <c r="R68"/>
  <c r="O68"/>
  <c r="Q68"/>
  <c r="N68"/>
  <c r="M68"/>
  <c r="K68"/>
  <c r="H68"/>
  <c r="B69"/>
  <c r="F68"/>
  <c r="G68"/>
  <c r="C68"/>
  <c r="D68"/>
  <c r="I68"/>
  <c r="E68"/>
  <c r="K69" l="1"/>
  <c r="R69"/>
  <c r="J69"/>
  <c r="Q69"/>
  <c r="L69"/>
  <c r="O69"/>
  <c r="M69"/>
  <c r="N69"/>
  <c r="P69"/>
  <c r="C69"/>
  <c r="B70"/>
  <c r="H69"/>
  <c r="D69"/>
  <c r="I69"/>
  <c r="E69"/>
  <c r="F69"/>
  <c r="G69"/>
  <c r="K70" l="1"/>
  <c r="R70"/>
  <c r="N70"/>
  <c r="J70"/>
  <c r="Q70"/>
  <c r="L70"/>
  <c r="M70"/>
  <c r="P70"/>
  <c r="O70"/>
  <c r="G70"/>
  <c r="H70"/>
  <c r="C70"/>
  <c r="F70"/>
  <c r="I70"/>
  <c r="B71"/>
  <c r="D70"/>
  <c r="E70"/>
  <c r="O71" l="1"/>
  <c r="N71"/>
  <c r="M71"/>
  <c r="P71"/>
  <c r="J71"/>
  <c r="K71"/>
  <c r="L71"/>
  <c r="R71"/>
  <c r="Q71"/>
  <c r="G71"/>
  <c r="I71"/>
  <c r="C71"/>
  <c r="D71"/>
  <c r="F71"/>
  <c r="B72"/>
  <c r="E71"/>
  <c r="H71"/>
  <c r="J72" l="1"/>
  <c r="R72"/>
  <c r="N72"/>
  <c r="O72"/>
  <c r="K72"/>
  <c r="Q72"/>
  <c r="M72"/>
  <c r="P72"/>
  <c r="L72"/>
  <c r="G72"/>
  <c r="I72"/>
  <c r="D72"/>
  <c r="C72"/>
  <c r="H72"/>
  <c r="F72"/>
  <c r="E72"/>
  <c r="B73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<sst xmlns="http://schemas.openxmlformats.org/spreadsheetml/2006/main" count="4662" uniqueCount="1849">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</sst>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3">
  <autoFilter ref="A1:J74"/>
  <tableColumns count="10">
    <tableColumn id="2" name="Name" dataDxfId="472"/>
    <tableColumn id="10" name="Table" dataDxfId="471">
      <calculatedColumnFormula>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"Milestone\SS\Model"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--create="&amp;[Table]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2" totalsRowShown="0" dataDxfId="458">
  <autoFilter ref="A1:J242">
    <filterColumn colId="2"/>
    <filterColumn colId="3"/>
    <filterColumn colId="9"/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1">
  <autoFilter ref="A1:H30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7" totalsRowShown="0" dataDxfId="443">
  <autoFilter ref="A1:K367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" totalsRowShown="0" headerRowDxfId="431" dataDxfId="430">
  <autoFilter ref="A1:R7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2">
  <autoFilter ref="A1:N66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57">
  <autoFilter ref="P1:W7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G51" workbookViewId="0">
      <selection activeCell="H63" sqref="H6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1823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2"/>
  <sheetViews>
    <sheetView topLeftCell="A118" workbookViewId="0">
      <selection activeCell="A127" sqref="A12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1824</v>
      </c>
      <c r="B127" s="4" t="s">
        <v>770</v>
      </c>
      <c r="C127" s="4" t="s">
        <v>1824</v>
      </c>
      <c r="D127" s="4">
        <v>30</v>
      </c>
      <c r="E127" s="4" t="s">
        <v>772</v>
      </c>
      <c r="F127" s="4" t="s">
        <v>771</v>
      </c>
      <c r="G127" s="4"/>
      <c r="H127" s="4"/>
      <c r="I127" s="4"/>
      <c r="J127" s="58">
        <f>COUNTIF(TableFields[Field],Columns[[#This Row],[Column]])</f>
        <v>5</v>
      </c>
    </row>
    <row r="128" spans="1:10">
      <c r="A128" s="5" t="s">
        <v>985</v>
      </c>
      <c r="B128" s="5" t="s">
        <v>770</v>
      </c>
      <c r="C128" s="5" t="s">
        <v>986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987</v>
      </c>
      <c r="B129" s="5" t="s">
        <v>770</v>
      </c>
      <c r="C129" s="5" t="s">
        <v>988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989</v>
      </c>
      <c r="B130" s="5" t="s">
        <v>770</v>
      </c>
      <c r="C130" s="5" t="s">
        <v>990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991</v>
      </c>
      <c r="B131" s="5" t="s">
        <v>770</v>
      </c>
      <c r="C131" s="5" t="s">
        <v>992</v>
      </c>
      <c r="D131" s="5">
        <v>5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993</v>
      </c>
      <c r="B132" s="5" t="s">
        <v>770</v>
      </c>
      <c r="C132" s="5" t="s">
        <v>994</v>
      </c>
      <c r="D132" s="5">
        <v>20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995</v>
      </c>
      <c r="B133" s="5" t="s">
        <v>828</v>
      </c>
      <c r="C133" s="5" t="s">
        <v>996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3</v>
      </c>
    </row>
    <row r="134" spans="1:10">
      <c r="A134" s="5" t="s">
        <v>997</v>
      </c>
      <c r="B134" s="5" t="s">
        <v>828</v>
      </c>
      <c r="C134" s="5" t="s">
        <v>998</v>
      </c>
      <c r="D134" s="5" t="s">
        <v>1031</v>
      </c>
      <c r="E134" s="5" t="s">
        <v>772</v>
      </c>
      <c r="F134" s="5"/>
      <c r="G134" s="5"/>
      <c r="H134" s="5"/>
      <c r="I134" s="5"/>
      <c r="J134" s="32">
        <f>COUNTIF(TableFields[Field],Columns[[#This Row],[Column]])</f>
        <v>1</v>
      </c>
    </row>
    <row r="135" spans="1:10">
      <c r="A135" s="5" t="s">
        <v>999</v>
      </c>
      <c r="B135" s="5" t="s">
        <v>842</v>
      </c>
      <c r="C135" s="5" t="s">
        <v>1000</v>
      </c>
      <c r="D135" s="5"/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1001</v>
      </c>
      <c r="B136" s="5" t="s">
        <v>770</v>
      </c>
      <c r="C136" s="5" t="s">
        <v>1002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1003</v>
      </c>
      <c r="B137" s="5" t="s">
        <v>770</v>
      </c>
      <c r="C137" s="5" t="s">
        <v>1004</v>
      </c>
      <c r="D137" s="5">
        <v>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1005</v>
      </c>
      <c r="B138" s="5" t="s">
        <v>770</v>
      </c>
      <c r="C138" s="5" t="s">
        <v>1006</v>
      </c>
      <c r="D138" s="5">
        <v>15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3</v>
      </c>
    </row>
    <row r="139" spans="1:10">
      <c r="A139" s="5" t="s">
        <v>1007</v>
      </c>
      <c r="B139" s="5" t="s">
        <v>798</v>
      </c>
      <c r="C139" s="5" t="s">
        <v>1030</v>
      </c>
      <c r="D139" s="5">
        <v>60</v>
      </c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1008</v>
      </c>
      <c r="B140" s="5" t="s">
        <v>842</v>
      </c>
      <c r="C140" s="5" t="s">
        <v>1009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1010</v>
      </c>
      <c r="B141" s="5" t="s">
        <v>842</v>
      </c>
      <c r="C141" s="5" t="s">
        <v>1011</v>
      </c>
      <c r="D141" s="5"/>
      <c r="E141" s="5" t="s">
        <v>772</v>
      </c>
      <c r="F141" s="5"/>
      <c r="G141" s="5"/>
      <c r="H141" s="5"/>
      <c r="I141" s="5"/>
      <c r="J141" s="32">
        <f>COUNTIF(TableFields[Field],Columns[[#This Row],[Column]])</f>
        <v>1</v>
      </c>
    </row>
    <row r="142" spans="1:10">
      <c r="A142" s="5" t="s">
        <v>1012</v>
      </c>
      <c r="B142" s="5" t="s">
        <v>828</v>
      </c>
      <c r="C142" s="5" t="s">
        <v>1013</v>
      </c>
      <c r="D142" s="5" t="s">
        <v>829</v>
      </c>
      <c r="E142" s="5" t="s">
        <v>830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1014</v>
      </c>
      <c r="B143" s="5" t="s">
        <v>828</v>
      </c>
      <c r="C143" s="5" t="s">
        <v>1015</v>
      </c>
      <c r="D143" s="5" t="s">
        <v>866</v>
      </c>
      <c r="E143" s="5" t="s">
        <v>838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1016</v>
      </c>
      <c r="B144" s="5" t="s">
        <v>774</v>
      </c>
      <c r="C144" s="5" t="s">
        <v>1017</v>
      </c>
      <c r="D144" s="5" t="s">
        <v>1032</v>
      </c>
      <c r="E144" s="5" t="s">
        <v>1033</v>
      </c>
      <c r="F144" s="5"/>
      <c r="G144" s="5"/>
      <c r="H144" s="5"/>
      <c r="I144" s="5"/>
      <c r="J144" s="32">
        <f>COUNTIF(TableFields[Field],Columns[[#This Row],[Column]])</f>
        <v>1</v>
      </c>
    </row>
    <row r="145" spans="1:10">
      <c r="A145" s="5" t="s">
        <v>1018</v>
      </c>
      <c r="B145" s="5" t="s">
        <v>774</v>
      </c>
      <c r="C145" s="5" t="s">
        <v>1019</v>
      </c>
      <c r="D145" s="5" t="s">
        <v>1034</v>
      </c>
      <c r="E145" s="5" t="s">
        <v>1035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1028</v>
      </c>
      <c r="B146" s="5" t="s">
        <v>828</v>
      </c>
      <c r="C146" s="5" t="s">
        <v>1029</v>
      </c>
      <c r="D146" s="5" t="s">
        <v>1031</v>
      </c>
      <c r="E146" s="5" t="s">
        <v>838</v>
      </c>
      <c r="F146" s="5"/>
      <c r="G146" s="5"/>
      <c r="H146" s="5"/>
      <c r="I146" s="5"/>
      <c r="J146" s="32">
        <f>COUNTIF(TableFields[Field],Columns[[#This Row],[Column]])</f>
        <v>2</v>
      </c>
    </row>
    <row r="147" spans="1:10">
      <c r="A147" s="5" t="s">
        <v>1036</v>
      </c>
      <c r="B147" s="5" t="s">
        <v>770</v>
      </c>
      <c r="C147" s="5" t="s">
        <v>1037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1038</v>
      </c>
      <c r="B148" s="5" t="s">
        <v>770</v>
      </c>
      <c r="C148" s="5" t="s">
        <v>1039</v>
      </c>
      <c r="D148" s="5">
        <v>15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1040</v>
      </c>
      <c r="B149" s="5" t="s">
        <v>798</v>
      </c>
      <c r="C149" s="5" t="s">
        <v>1041</v>
      </c>
      <c r="D149" s="5">
        <v>60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1042</v>
      </c>
      <c r="B150" s="5" t="s">
        <v>842</v>
      </c>
      <c r="C150" s="5" t="s">
        <v>1043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1044</v>
      </c>
      <c r="B151" s="5" t="s">
        <v>842</v>
      </c>
      <c r="C151" s="5" t="s">
        <v>1045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1046</v>
      </c>
      <c r="B152" s="5" t="s">
        <v>842</v>
      </c>
      <c r="C152" s="5" t="s">
        <v>1047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1048</v>
      </c>
      <c r="B153" s="5" t="s">
        <v>774</v>
      </c>
      <c r="C153" s="5" t="s">
        <v>1049</v>
      </c>
      <c r="D153" s="5" t="s">
        <v>1064</v>
      </c>
      <c r="E153" s="5" t="s">
        <v>1065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1026</v>
      </c>
      <c r="B154" s="5" t="s">
        <v>774</v>
      </c>
      <c r="C154" s="5" t="s">
        <v>1027</v>
      </c>
      <c r="D154" s="5" t="s">
        <v>955</v>
      </c>
      <c r="E154" s="5" t="s">
        <v>959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1050</v>
      </c>
      <c r="B155" s="5" t="s">
        <v>774</v>
      </c>
      <c r="C155" s="5" t="s">
        <v>1051</v>
      </c>
      <c r="D155" s="5" t="s">
        <v>1066</v>
      </c>
      <c r="E155" s="5" t="s">
        <v>1069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1052</v>
      </c>
      <c r="B156" s="5" t="s">
        <v>842</v>
      </c>
      <c r="C156" s="5" t="s">
        <v>1053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1054</v>
      </c>
      <c r="B157" s="5" t="s">
        <v>770</v>
      </c>
      <c r="C157" s="5" t="s">
        <v>1055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1056</v>
      </c>
      <c r="B158" s="5" t="s">
        <v>770</v>
      </c>
      <c r="C158" s="5" t="s">
        <v>1057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1058</v>
      </c>
      <c r="B159" s="5" t="s">
        <v>770</v>
      </c>
      <c r="C159" s="5" t="s">
        <v>1059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1060</v>
      </c>
      <c r="B160" s="5" t="s">
        <v>770</v>
      </c>
      <c r="C160" s="5" t="s">
        <v>1061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1062</v>
      </c>
      <c r="B161" s="5" t="s">
        <v>770</v>
      </c>
      <c r="C161" s="5" t="s">
        <v>1063</v>
      </c>
      <c r="D161" s="5">
        <v>20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1071</v>
      </c>
      <c r="B162" s="5" t="s">
        <v>828</v>
      </c>
      <c r="C162" s="5" t="s">
        <v>1072</v>
      </c>
      <c r="D162" s="5" t="s">
        <v>1070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1073</v>
      </c>
      <c r="B163" s="5" t="s">
        <v>798</v>
      </c>
      <c r="C163" s="5" t="s">
        <v>1074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1075</v>
      </c>
      <c r="B164" s="5" t="s">
        <v>842</v>
      </c>
      <c r="C164" s="5" t="s">
        <v>1076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1077</v>
      </c>
      <c r="B165" s="5" t="s">
        <v>798</v>
      </c>
      <c r="C165" s="5" t="s">
        <v>1078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1079</v>
      </c>
      <c r="B166" s="5" t="s">
        <v>798</v>
      </c>
      <c r="C166" s="5" t="s">
        <v>1080</v>
      </c>
      <c r="D166" s="5">
        <v>255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1081</v>
      </c>
      <c r="B167" s="5" t="s">
        <v>828</v>
      </c>
      <c r="C167" s="5" t="s">
        <v>1082</v>
      </c>
      <c r="D167" s="5" t="s">
        <v>1070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1020</v>
      </c>
      <c r="B168" s="5" t="s">
        <v>774</v>
      </c>
      <c r="C168" s="5" t="s">
        <v>1021</v>
      </c>
      <c r="D168" s="5" t="s">
        <v>1064</v>
      </c>
      <c r="E168" s="5" t="s">
        <v>772</v>
      </c>
      <c r="F168" s="5" t="s">
        <v>1065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1022</v>
      </c>
      <c r="B169" s="5" t="s">
        <v>774</v>
      </c>
      <c r="C169" s="5" t="s">
        <v>1023</v>
      </c>
      <c r="D169" s="5" t="s">
        <v>1083</v>
      </c>
      <c r="E169" s="5" t="s">
        <v>772</v>
      </c>
      <c r="F169" s="5" t="s">
        <v>1086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1024</v>
      </c>
      <c r="B170" s="5" t="s">
        <v>774</v>
      </c>
      <c r="C170" s="5" t="s">
        <v>1025</v>
      </c>
      <c r="D170" s="5" t="s">
        <v>1084</v>
      </c>
      <c r="E170" s="5" t="s">
        <v>772</v>
      </c>
      <c r="F170" s="5" t="s">
        <v>1087</v>
      </c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1089</v>
      </c>
      <c r="B171" s="5" t="s">
        <v>770</v>
      </c>
      <c r="C171" s="5" t="s">
        <v>1090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1091</v>
      </c>
      <c r="B172" s="5" t="s">
        <v>774</v>
      </c>
      <c r="C172" s="5" t="s">
        <v>1092</v>
      </c>
      <c r="D172" s="5" t="s">
        <v>1093</v>
      </c>
      <c r="E172" s="5" t="s">
        <v>772</v>
      </c>
      <c r="F172" s="5" t="s">
        <v>1035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1094</v>
      </c>
      <c r="B173" s="5" t="s">
        <v>828</v>
      </c>
      <c r="C173" s="5" t="s">
        <v>1095</v>
      </c>
      <c r="D173" s="5" t="s">
        <v>1031</v>
      </c>
      <c r="E173" s="5" t="s">
        <v>772</v>
      </c>
      <c r="F173" s="5" t="s">
        <v>1271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1096</v>
      </c>
      <c r="B174" s="5" t="s">
        <v>828</v>
      </c>
      <c r="C174" s="5" t="s">
        <v>1097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1098</v>
      </c>
      <c r="B175" s="5" t="s">
        <v>828</v>
      </c>
      <c r="C175" s="5" t="s">
        <v>1099</v>
      </c>
      <c r="D175" s="5" t="s">
        <v>1031</v>
      </c>
      <c r="E175" s="5" t="s">
        <v>772</v>
      </c>
      <c r="F175" s="5" t="s">
        <v>1272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1100</v>
      </c>
      <c r="B176" s="5" t="s">
        <v>828</v>
      </c>
      <c r="C176" s="5" t="s">
        <v>1101</v>
      </c>
      <c r="D176" s="5" t="s">
        <v>1031</v>
      </c>
      <c r="E176" s="5" t="s">
        <v>772</v>
      </c>
      <c r="F176" s="5" t="s">
        <v>1273</v>
      </c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1102</v>
      </c>
      <c r="B177" s="5" t="s">
        <v>774</v>
      </c>
      <c r="C177" s="5" t="s">
        <v>1103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1104</v>
      </c>
      <c r="B178" s="5" t="s">
        <v>774</v>
      </c>
      <c r="C178" s="5" t="s">
        <v>1105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1106</v>
      </c>
      <c r="B179" s="5" t="s">
        <v>774</v>
      </c>
      <c r="C179" s="5" t="s">
        <v>1107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1108</v>
      </c>
      <c r="B180" s="5" t="s">
        <v>774</v>
      </c>
      <c r="C180" s="5" t="s">
        <v>1109</v>
      </c>
      <c r="D180" s="5" t="s">
        <v>955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1110</v>
      </c>
      <c r="B181" s="5" t="s">
        <v>798</v>
      </c>
      <c r="C181" s="5" t="s">
        <v>1111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1113</v>
      </c>
      <c r="B182" s="5" t="s">
        <v>798</v>
      </c>
      <c r="C182" s="5" t="s">
        <v>1114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1115</v>
      </c>
      <c r="B183" s="5" t="s">
        <v>798</v>
      </c>
      <c r="C183" s="5" t="s">
        <v>1116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1117</v>
      </c>
      <c r="B184" s="5" t="s">
        <v>798</v>
      </c>
      <c r="C184" s="5" t="s">
        <v>1118</v>
      </c>
      <c r="D184" s="5">
        <v>30</v>
      </c>
      <c r="E184" s="5" t="s">
        <v>772</v>
      </c>
      <c r="F184" s="5" t="s">
        <v>1112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1119</v>
      </c>
      <c r="B185" s="5" t="s">
        <v>798</v>
      </c>
      <c r="C185" s="5" t="s">
        <v>1120</v>
      </c>
      <c r="D185" s="5">
        <v>200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1121</v>
      </c>
      <c r="B186" s="5" t="s">
        <v>774</v>
      </c>
      <c r="C186" s="5" t="s">
        <v>1122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1123</v>
      </c>
      <c r="B187" s="5" t="s">
        <v>774</v>
      </c>
      <c r="C187" s="5" t="s">
        <v>1124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1125</v>
      </c>
      <c r="B188" s="5" t="s">
        <v>774</v>
      </c>
      <c r="C188" s="5" t="s">
        <v>1126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1127</v>
      </c>
      <c r="B189" s="5" t="s">
        <v>774</v>
      </c>
      <c r="C189" s="5" t="s">
        <v>1128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1129</v>
      </c>
      <c r="B190" s="5" t="s">
        <v>774</v>
      </c>
      <c r="C190" s="5" t="s">
        <v>1130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1131</v>
      </c>
      <c r="B191" s="5" t="s">
        <v>774</v>
      </c>
      <c r="C191" s="5" t="s">
        <v>1132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1133</v>
      </c>
      <c r="B192" s="5" t="s">
        <v>774</v>
      </c>
      <c r="C192" s="5" t="s">
        <v>1134</v>
      </c>
      <c r="D192" s="5" t="s">
        <v>955</v>
      </c>
      <c r="E192" s="5" t="s">
        <v>772</v>
      </c>
      <c r="F192" s="5" t="s">
        <v>959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1135</v>
      </c>
      <c r="B193" s="5" t="s">
        <v>798</v>
      </c>
      <c r="C193" s="5" t="s">
        <v>1136</v>
      </c>
      <c r="D193" s="5">
        <v>60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1137</v>
      </c>
      <c r="B194" s="5" t="s">
        <v>774</v>
      </c>
      <c r="C194" s="5" t="s">
        <v>1138</v>
      </c>
      <c r="D194" s="5" t="s">
        <v>1139</v>
      </c>
      <c r="E194" s="5" t="s">
        <v>772</v>
      </c>
      <c r="F194" s="5" t="s">
        <v>1140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1141</v>
      </c>
      <c r="B195" s="5" t="s">
        <v>774</v>
      </c>
      <c r="C195" s="5" t="s">
        <v>1142</v>
      </c>
      <c r="D195" s="5" t="s">
        <v>955</v>
      </c>
      <c r="E195" s="5" t="s">
        <v>772</v>
      </c>
      <c r="F195" s="5" t="s">
        <v>959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1143</v>
      </c>
      <c r="B196" s="5" t="s">
        <v>774</v>
      </c>
      <c r="C196" s="5" t="s">
        <v>1144</v>
      </c>
      <c r="D196" s="5" t="s">
        <v>1145</v>
      </c>
      <c r="E196" s="5" t="s">
        <v>772</v>
      </c>
      <c r="F196" s="5" t="s">
        <v>1146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1147</v>
      </c>
      <c r="B197" s="5" t="s">
        <v>798</v>
      </c>
      <c r="C197" s="5" t="s">
        <v>1148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1149</v>
      </c>
      <c r="B198" s="5" t="s">
        <v>798</v>
      </c>
      <c r="C198" s="5" t="s">
        <v>1150</v>
      </c>
      <c r="D198" s="5">
        <v>200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1151</v>
      </c>
      <c r="B199" s="5" t="s">
        <v>774</v>
      </c>
      <c r="C199" s="5" t="s">
        <v>1152</v>
      </c>
      <c r="D199" s="5" t="s">
        <v>1153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1154</v>
      </c>
      <c r="B200" s="5" t="s">
        <v>774</v>
      </c>
      <c r="C200" s="5" t="s">
        <v>1155</v>
      </c>
      <c r="D200" s="5" t="s">
        <v>1156</v>
      </c>
      <c r="E200" s="5" t="s">
        <v>772</v>
      </c>
      <c r="F200" s="5" t="s">
        <v>953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1157</v>
      </c>
      <c r="B201" s="5" t="s">
        <v>774</v>
      </c>
      <c r="C201" s="5" t="s">
        <v>1158</v>
      </c>
      <c r="D201" s="5" t="s">
        <v>1159</v>
      </c>
      <c r="E201" s="5" t="s">
        <v>772</v>
      </c>
      <c r="F201" s="5" t="s">
        <v>1160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1161</v>
      </c>
      <c r="B202" s="5" t="s">
        <v>770</v>
      </c>
      <c r="C202" s="5" t="s">
        <v>1162</v>
      </c>
      <c r="D202" s="5">
        <v>15</v>
      </c>
      <c r="E202" s="5" t="s">
        <v>772</v>
      </c>
      <c r="F202" s="5" t="s">
        <v>1163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1164</v>
      </c>
      <c r="B203" s="5" t="s">
        <v>770</v>
      </c>
      <c r="C203" s="5" t="s">
        <v>1165</v>
      </c>
      <c r="D203" s="5">
        <v>15</v>
      </c>
      <c r="E203" s="5" t="s">
        <v>1166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1167</v>
      </c>
      <c r="B204" s="5" t="s">
        <v>774</v>
      </c>
      <c r="C204" s="5" t="s">
        <v>1168</v>
      </c>
      <c r="D204" s="5" t="s">
        <v>955</v>
      </c>
      <c r="E204" s="5" t="s">
        <v>772</v>
      </c>
      <c r="F204" s="5" t="s">
        <v>1169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1170</v>
      </c>
      <c r="B205" s="5" t="s">
        <v>774</v>
      </c>
      <c r="C205" s="5" t="s">
        <v>1171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1172</v>
      </c>
      <c r="B206" s="5" t="s">
        <v>774</v>
      </c>
      <c r="C206" s="5" t="s">
        <v>1173</v>
      </c>
      <c r="D206" s="5" t="s">
        <v>1174</v>
      </c>
      <c r="E206" s="5" t="s">
        <v>772</v>
      </c>
      <c r="F206" s="5" t="s">
        <v>1175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1176</v>
      </c>
      <c r="B207" s="5" t="s">
        <v>774</v>
      </c>
      <c r="C207" s="5" t="s">
        <v>1177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1178</v>
      </c>
      <c r="B208" s="5" t="s">
        <v>798</v>
      </c>
      <c r="C208" s="5" t="s">
        <v>1179</v>
      </c>
      <c r="D208" s="5">
        <v>30</v>
      </c>
      <c r="E208" s="1" t="s">
        <v>1275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1180</v>
      </c>
      <c r="B209" s="5" t="s">
        <v>774</v>
      </c>
      <c r="C209" s="5" t="s">
        <v>1181</v>
      </c>
      <c r="D209" s="5" t="s">
        <v>1182</v>
      </c>
      <c r="E209" s="5" t="s">
        <v>772</v>
      </c>
      <c r="F209" s="5" t="s">
        <v>1183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1184</v>
      </c>
      <c r="B210" s="5" t="s">
        <v>774</v>
      </c>
      <c r="C210" s="5" t="s">
        <v>1185</v>
      </c>
      <c r="D210" s="5" t="s">
        <v>1186</v>
      </c>
      <c r="E210" s="5" t="s">
        <v>772</v>
      </c>
      <c r="F210" s="5" t="s">
        <v>1187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1188</v>
      </c>
      <c r="B211" s="5" t="s">
        <v>774</v>
      </c>
      <c r="C211" s="5" t="s">
        <v>1189</v>
      </c>
      <c r="D211" s="5" t="s">
        <v>1190</v>
      </c>
      <c r="E211" s="5" t="s">
        <v>772</v>
      </c>
      <c r="F211" s="5" t="s">
        <v>1191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1192</v>
      </c>
      <c r="B212" s="5" t="s">
        <v>774</v>
      </c>
      <c r="C212" s="5" t="s">
        <v>1193</v>
      </c>
      <c r="D212" s="5" t="s">
        <v>1194</v>
      </c>
      <c r="E212" s="5" t="s">
        <v>772</v>
      </c>
      <c r="F212" s="5" t="s">
        <v>1195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1196</v>
      </c>
      <c r="B213" s="5" t="s">
        <v>774</v>
      </c>
      <c r="C213" s="5" t="s">
        <v>1197</v>
      </c>
      <c r="D213" s="5" t="s">
        <v>1198</v>
      </c>
      <c r="E213" s="5" t="s">
        <v>772</v>
      </c>
      <c r="F213" s="5" t="s">
        <v>1199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1269</v>
      </c>
      <c r="B214" s="5" t="s">
        <v>842</v>
      </c>
      <c r="C214" s="5" t="s">
        <v>1270</v>
      </c>
      <c r="D214" s="5"/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1200</v>
      </c>
      <c r="B215" s="5" t="s">
        <v>774</v>
      </c>
      <c r="C215" s="5" t="s">
        <v>1201</v>
      </c>
      <c r="D215" s="5" t="s">
        <v>1202</v>
      </c>
      <c r="E215" s="5" t="s">
        <v>772</v>
      </c>
      <c r="F215" s="5" t="s">
        <v>1203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1204</v>
      </c>
      <c r="B216" s="5" t="s">
        <v>774</v>
      </c>
      <c r="C216" s="5" t="s">
        <v>1205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1206</v>
      </c>
      <c r="B217" s="5" t="s">
        <v>774</v>
      </c>
      <c r="C217" s="5" t="s">
        <v>1207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1208</v>
      </c>
      <c r="B218" s="5" t="s">
        <v>774</v>
      </c>
      <c r="C218" s="5" t="s">
        <v>1209</v>
      </c>
      <c r="D218" s="5" t="s">
        <v>1186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1210</v>
      </c>
      <c r="B219" s="5" t="s">
        <v>798</v>
      </c>
      <c r="C219" s="5" t="s">
        <v>1211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1213</v>
      </c>
      <c r="B220" s="5" t="s">
        <v>798</v>
      </c>
      <c r="C220" s="5" t="s">
        <v>1214</v>
      </c>
      <c r="D220" s="5">
        <v>30</v>
      </c>
      <c r="E220" s="5" t="s">
        <v>772</v>
      </c>
      <c r="F220" s="5" t="s">
        <v>1212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1215</v>
      </c>
      <c r="B221" s="1" t="s">
        <v>1287</v>
      </c>
      <c r="C221" s="5" t="s">
        <v>1216</v>
      </c>
      <c r="D221" s="5"/>
      <c r="E221" s="5" t="s">
        <v>1272</v>
      </c>
      <c r="F221" s="1"/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1217</v>
      </c>
      <c r="B222" s="5" t="s">
        <v>774</v>
      </c>
      <c r="C222" s="5" t="s">
        <v>1218</v>
      </c>
      <c r="D222" s="5" t="s">
        <v>1219</v>
      </c>
      <c r="E222" s="5" t="s">
        <v>772</v>
      </c>
      <c r="F222" s="5" t="s">
        <v>1220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1221</v>
      </c>
      <c r="B223" s="5" t="s">
        <v>774</v>
      </c>
      <c r="C223" s="5" t="s">
        <v>1222</v>
      </c>
      <c r="D223" s="5" t="s">
        <v>955</v>
      </c>
      <c r="E223" s="5" t="s">
        <v>772</v>
      </c>
      <c r="F223" s="5" t="s">
        <v>959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1223</v>
      </c>
      <c r="B224" s="5" t="s">
        <v>798</v>
      </c>
      <c r="C224" s="5" t="s">
        <v>1224</v>
      </c>
      <c r="D224" s="5">
        <v>30</v>
      </c>
      <c r="E224" s="5" t="s">
        <v>1225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1226</v>
      </c>
      <c r="B225" s="5" t="s">
        <v>774</v>
      </c>
      <c r="C225" s="5" t="s">
        <v>1227</v>
      </c>
      <c r="D225" s="5" t="s">
        <v>955</v>
      </c>
      <c r="E225" s="5" t="s">
        <v>772</v>
      </c>
      <c r="F225" s="5" t="s">
        <v>959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1228</v>
      </c>
      <c r="B226" s="5" t="s">
        <v>798</v>
      </c>
      <c r="C226" s="5" t="s">
        <v>1229</v>
      </c>
      <c r="D226" s="5">
        <v>30</v>
      </c>
      <c r="E226" s="5" t="s">
        <v>1230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1231</v>
      </c>
      <c r="B227" s="5" t="s">
        <v>774</v>
      </c>
      <c r="C227" s="5" t="s">
        <v>1232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1233</v>
      </c>
      <c r="B228" s="5" t="s">
        <v>798</v>
      </c>
      <c r="C228" s="5" t="s">
        <v>1234</v>
      </c>
      <c r="D228" s="5">
        <v>30</v>
      </c>
      <c r="E228" s="1" t="s">
        <v>1274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1235</v>
      </c>
      <c r="B229" s="5" t="s">
        <v>774</v>
      </c>
      <c r="C229" s="5" t="s">
        <v>1236</v>
      </c>
      <c r="D229" s="5" t="s">
        <v>1237</v>
      </c>
      <c r="E229" s="5" t="s">
        <v>772</v>
      </c>
      <c r="F229" s="5" t="s">
        <v>1238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1239</v>
      </c>
      <c r="B230" s="5" t="s">
        <v>770</v>
      </c>
      <c r="C230" s="5" t="s">
        <v>1240</v>
      </c>
      <c r="D230" s="5">
        <v>15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1241</v>
      </c>
      <c r="B231" s="5" t="s">
        <v>798</v>
      </c>
      <c r="C231" s="5" t="s">
        <v>1242</v>
      </c>
      <c r="D231" s="5">
        <v>30</v>
      </c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1243</v>
      </c>
      <c r="B232" s="5" t="s">
        <v>774</v>
      </c>
      <c r="C232" s="5" t="s">
        <v>1244</v>
      </c>
      <c r="D232" s="1" t="s">
        <v>1288</v>
      </c>
      <c r="E232" s="5" t="s">
        <v>772</v>
      </c>
      <c r="F232" s="5" t="s">
        <v>1245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1246</v>
      </c>
      <c r="B233" s="5" t="s">
        <v>774</v>
      </c>
      <c r="C233" s="5" t="s">
        <v>1247</v>
      </c>
      <c r="D233" s="1" t="s">
        <v>1288</v>
      </c>
      <c r="E233" s="5" t="s">
        <v>772</v>
      </c>
      <c r="F233" s="5" t="s">
        <v>1248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1249</v>
      </c>
      <c r="B234" s="5" t="s">
        <v>774</v>
      </c>
      <c r="C234" s="5" t="s">
        <v>1250</v>
      </c>
      <c r="D234" s="5" t="s">
        <v>1251</v>
      </c>
      <c r="E234" s="5" t="s">
        <v>772</v>
      </c>
      <c r="F234" s="5" t="s">
        <v>1252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1253</v>
      </c>
      <c r="B235" s="5" t="s">
        <v>774</v>
      </c>
      <c r="C235" s="5" t="s">
        <v>1254</v>
      </c>
      <c r="D235" s="5" t="s">
        <v>1255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1256</v>
      </c>
      <c r="B236" s="5" t="s">
        <v>774</v>
      </c>
      <c r="C236" s="5" t="s">
        <v>1257</v>
      </c>
      <c r="D236" s="5" t="s">
        <v>955</v>
      </c>
      <c r="E236" s="5" t="s">
        <v>772</v>
      </c>
      <c r="F236" s="5" t="s">
        <v>959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1258</v>
      </c>
      <c r="B237" s="5" t="s">
        <v>770</v>
      </c>
      <c r="C237" s="5" t="s">
        <v>1259</v>
      </c>
      <c r="D237" s="5">
        <v>15</v>
      </c>
      <c r="E237" s="5" t="s">
        <v>772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1260</v>
      </c>
      <c r="B238" s="5" t="s">
        <v>774</v>
      </c>
      <c r="C238" s="5" t="s">
        <v>1261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1262</v>
      </c>
      <c r="B239" s="5" t="s">
        <v>774</v>
      </c>
      <c r="C239" s="5" t="s">
        <v>1263</v>
      </c>
      <c r="D239" s="5" t="s">
        <v>955</v>
      </c>
      <c r="E239" s="5" t="s">
        <v>772</v>
      </c>
      <c r="F239" s="5" t="s">
        <v>1169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1264</v>
      </c>
      <c r="B240" s="5" t="s">
        <v>774</v>
      </c>
      <c r="C240" s="5" t="s">
        <v>1265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1266</v>
      </c>
      <c r="B241" s="5" t="s">
        <v>798</v>
      </c>
      <c r="C241" s="5" t="s">
        <v>1267</v>
      </c>
      <c r="D241" s="5">
        <v>30</v>
      </c>
      <c r="E241" s="5" t="s">
        <v>772</v>
      </c>
      <c r="F241" s="5" t="s">
        <v>1268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4" t="s">
        <v>1291</v>
      </c>
      <c r="B242" s="4" t="s">
        <v>782</v>
      </c>
      <c r="C242" s="4" t="s">
        <v>1292</v>
      </c>
      <c r="D242" s="4" t="s">
        <v>1289</v>
      </c>
      <c r="E242" s="4"/>
      <c r="F242" s="4"/>
      <c r="G242" s="4"/>
      <c r="H242" s="4"/>
      <c r="I242" s="4"/>
      <c r="J242" s="58">
        <f>COUNTIF(TableFields[Field],Columns[[#This Row],[Column]])</f>
        <v>1</v>
      </c>
    </row>
  </sheetData>
  <conditionalFormatting sqref="A69">
    <cfRule type="duplicateValues" dxfId="462" priority="3"/>
  </conditionalFormatting>
  <conditionalFormatting sqref="A77:A78">
    <cfRule type="duplicateValues" dxfId="461" priority="2"/>
  </conditionalFormatting>
  <conditionalFormatting sqref="A125:A127">
    <cfRule type="duplicateValues" dxfId="460" priority="1"/>
  </conditionalFormatting>
  <conditionalFormatting sqref="A2:A242">
    <cfRule type="duplicateValues" dxfId="459" priority="14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7"/>
  <sheetViews>
    <sheetView topLeftCell="A328" workbookViewId="0">
      <selection activeCell="K347" sqref="K341:K3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1824</v>
      </c>
      <c r="C217" s="4" t="str">
        <f>VLOOKUP([Field],Columns[],2,0)&amp;"("</f>
        <v>char(</v>
      </c>
      <c r="D217" s="4" t="str">
        <f>IF(VLOOKUP([Field],Columns[],3,0)&lt;&gt;"","'"&amp;VLOOKUP([Field],Columns[],3,0)&amp;"'","")</f>
        <v>'_ref'</v>
      </c>
      <c r="E217" s="7" t="str">
        <f>IF(VLOOKUP([Field],Columns[],4,0)&lt;&gt;0,", "&amp;IF(ISERR(SEARCH(",",VLOOKUP([Field],Columns[],4,0))),"'"&amp;VLOOKUP([Field],Columns[],4,0)&amp;"'",VLOOKUP([Field],Columns[],4,0))&amp;")",")")</f>
        <v>, '30')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-&gt;index()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$table-&gt;char('_ref', '30')-&gt;nullable()-&gt;index();</v>
      </c>
    </row>
    <row r="218" spans="1:11">
      <c r="A218" s="4" t="s">
        <v>765</v>
      </c>
      <c r="B218" s="4" t="s">
        <v>831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'store'</v>
      </c>
      <c r="E218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$table-&gt;foreignNullable('store', 'stores');</v>
      </c>
    </row>
    <row r="219" spans="1:11">
      <c r="A219" s="4" t="s">
        <v>765</v>
      </c>
      <c r="B219" s="4" t="s">
        <v>832</v>
      </c>
      <c r="C219" s="4" t="str">
        <f>VLOOKUP([Field],Columns[],2,0)&amp;"("</f>
        <v>foreignNullable(</v>
      </c>
      <c r="D219" s="4" t="str">
        <f>IF(VLOOKUP([Field],Columns[],3,0)&lt;&gt;"","'"&amp;VLOOKUP([Field],Columns[],3,0)&amp;"'","")</f>
        <v>'product'</v>
      </c>
      <c r="E21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$table-&gt;foreignNullable('product', 'products');</v>
      </c>
    </row>
    <row r="220" spans="1:11">
      <c r="A220" s="4" t="s">
        <v>765</v>
      </c>
      <c r="B220" s="4" t="s">
        <v>833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'direction'</v>
      </c>
      <c r="E2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0" s="4" t="str">
        <f>IF(VLOOKUP([Field],Columns[],5,0)=0,"","-&gt;"&amp;VLOOKUP([Field],Columns[],5,0))</f>
        <v>-&gt;default('Out')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$table-&gt;enum('direction', ['Out','In'])-&gt;default('Out');</v>
      </c>
    </row>
    <row r="221" spans="1:11">
      <c r="A221" s="4" t="s">
        <v>765</v>
      </c>
      <c r="B221" s="4" t="s">
        <v>837</v>
      </c>
      <c r="C221" s="4" t="str">
        <f>VLOOKUP([Field],Columns[],2,0)&amp;"("</f>
        <v>decimal(</v>
      </c>
      <c r="D221" s="4" t="str">
        <f>IF(VLOOKUP([Field],Columns[],3,0)&lt;&gt;"","'"&amp;VLOOKUP([Field],Columns[],3,0)&amp;"'","")</f>
        <v>'quantity'</v>
      </c>
      <c r="E221" s="7" t="str">
        <f>IF(VLOOKUP([Field],Columns[],4,0)&lt;&gt;0,", "&amp;IF(ISERR(SEARCH(",",VLOOKUP([Field],Columns[],4,0))),"'"&amp;VLOOKUP([Field],Columns[],4,0)&amp;"'",VLOOKUP([Field],Columns[],4,0))&amp;")",")")</f>
        <v>, 30,10)</v>
      </c>
      <c r="F221" s="4" t="str">
        <f>IF(VLOOKUP([Field],Columns[],5,0)=0,"","-&gt;"&amp;VLOOKUP([Field],Columns[],5,0))</f>
        <v>-&gt;default(1)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$table-&gt;decimal('quantity', 30,10)-&gt;default(1);</v>
      </c>
    </row>
    <row r="222" spans="1:11">
      <c r="A222" s="4" t="s">
        <v>765</v>
      </c>
      <c r="B222" s="4" t="s">
        <v>876</v>
      </c>
      <c r="C222" s="4" t="str">
        <f>VLOOKUP([Field],Columns[],2,0)&amp;"("</f>
        <v>unsignedBigInteger(</v>
      </c>
      <c r="D222" s="4" t="str">
        <f>IF(VLOOKUP([Field],Columns[],3,0)&lt;&gt;"","'"&amp;VLOOKUP([Field],Columns[],3,0)&amp;"'","")</f>
        <v>'user'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>-&gt;nullable()</v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$table-&gt;unsignedBigInteger('user')-&gt;nullable();</v>
      </c>
    </row>
    <row r="223" spans="1:11">
      <c r="A223" s="4" t="s">
        <v>765</v>
      </c>
      <c r="B223" s="4" t="s">
        <v>840</v>
      </c>
      <c r="C223" s="4" t="str">
        <f>VLOOKUP([Field],Columns[],2,0)&amp;"("</f>
        <v>foreignNullable(</v>
      </c>
      <c r="D223" s="4" t="str">
        <f>IF(VLOOKUP([Field],Columns[],3,0)&lt;&gt;"","'"&amp;VLOOKUP([Field],Columns[],3,0)&amp;"'","")</f>
        <v>'nature'</v>
      </c>
      <c r="E223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3" s="4" t="str">
        <f>IF(VLOOKUP([Field],Columns[],5,0)=0,"","-&gt;"&amp;VLOOKUP([Field],Columns[],5,0))</f>
        <v/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$table-&gt;foreignNullable('nature', 'product_transaction_natures');</v>
      </c>
    </row>
    <row r="224" spans="1:11">
      <c r="A224" s="4" t="s">
        <v>765</v>
      </c>
      <c r="B224" s="4" t="s">
        <v>842</v>
      </c>
      <c r="C224" s="4" t="str">
        <f>VLOOKUP([Field],Columns[],2,0)&amp;"("</f>
        <v>timestamp(</v>
      </c>
      <c r="D224" s="4" t="str">
        <f>IF(VLOOKUP([Field],Columns[],3,0)&lt;&gt;"","'"&amp;VLOOKUP([Field],Columns[],3,0)&amp;"'","")</f>
        <v>'date'</v>
      </c>
      <c r="E224" s="7" t="str">
        <f>IF(VLOOKUP([Field],Columns[],4,0)&lt;&gt;0,", "&amp;IF(ISERR(SEARCH(",",VLOOKUP([Field],Columns[],4,0))),"'"&amp;VLOOKUP([Field],Columns[],4,0)&amp;"'",VLOOKUP([Field],Columns[],4,0))&amp;")",")")</f>
        <v>)</v>
      </c>
      <c r="F224" s="4" t="str">
        <f>IF(VLOOKUP([Field],Columns[],5,0)=0,"","-&gt;"&amp;VLOOKUP([Field],Columns[],5,0))</f>
        <v>-&gt;default(DB::raw('CURRENT_TIMESTAMP'))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5" spans="1:11">
      <c r="A225" s="4" t="s">
        <v>765</v>
      </c>
      <c r="B225" s="4" t="s">
        <v>847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'type'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$table-&gt;foreignNullable('type', 'product_transaction_types');</v>
      </c>
    </row>
    <row r="226" spans="1:11">
      <c r="A226" s="4" t="s">
        <v>765</v>
      </c>
      <c r="B226" s="4" t="s">
        <v>776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'status'</v>
      </c>
      <c r="E22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6" s="4" t="str">
        <f>IF(VLOOKUP([Field],Columns[],5,0)=0,"","-&gt;"&amp;VLOOKUP([Field],Columns[],5,0))</f>
        <v>-&gt;nullable()</v>
      </c>
      <c r="G226" s="4" t="str">
        <f>IF(VLOOKUP([Field],Columns[],6,0)=0,"","-&gt;"&amp;VLOOKUP([Field],Columns[],6,0))</f>
        <v>-&gt;default('Active')</v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7" spans="1:11">
      <c r="A227" s="4" t="s">
        <v>765</v>
      </c>
      <c r="B227" s="4" t="s">
        <v>288</v>
      </c>
      <c r="C227" s="4" t="str">
        <f>VLOOKUP([Field],Columns[],2,0)&amp;"("</f>
        <v>audit(</v>
      </c>
      <c r="D227" s="4" t="str">
        <f>IF(VLOOKUP([Field],Columns[],3,0)&lt;&gt;"","'"&amp;VLOOKUP([Field],Columns[],3,0)&amp;"'","")</f>
        <v/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/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$table-&gt;audit();</v>
      </c>
    </row>
    <row r="228" spans="1:11">
      <c r="A228" s="4" t="s">
        <v>765</v>
      </c>
      <c r="B228" s="4" t="s">
        <v>877</v>
      </c>
      <c r="C228" s="4" t="str">
        <f>VLOOKUP([Field],Columns[],2,0)&amp;"("</f>
        <v>foreign(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-&gt;references('id')</v>
      </c>
      <c r="G228" s="4" t="str">
        <f>IF(VLOOKUP([Field],Columns[],6,0)=0,"","-&gt;"&amp;VLOOKUP([Field],Columns[],6,0))</f>
        <v>-&gt;on('users')</v>
      </c>
      <c r="H228" s="4" t="str">
        <f>IF(VLOOKUP([Field],Columns[],7,0)=0,"","-&gt;"&amp;VLOOKUP([Field],Columns[],7,0))</f>
        <v>-&gt;onUpdate('cascade')</v>
      </c>
      <c r="I228" s="4" t="str">
        <f>IF(VLOOKUP([Field],Columns[],8,0)=0,"","-&gt;"&amp;VLOOKUP([Field],Columns[],8,0))</f>
        <v>-&gt;onDelete('set null')</v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9" spans="1:11">
      <c r="A229" s="4" t="s">
        <v>909</v>
      </c>
      <c r="B229" s="4" t="s">
        <v>21</v>
      </c>
      <c r="C229" s="4" t="str">
        <f>VLOOKUP([Field],Columns[],2,0)&amp;"("</f>
        <v>bigIncrements(</v>
      </c>
      <c r="D229" s="4" t="str">
        <f>IF(VLOOKUP([Field],Columns[],3,0)&lt;&gt;"","'"&amp;VLOOKUP([Field],Columns[],3,0)&amp;"'","")</f>
        <v>'id'</v>
      </c>
      <c r="E229" s="7" t="str">
        <f>IF(VLOOKUP([Field],Columns[],4,0)&lt;&gt;0,", "&amp;IF(ISERR(SEARCH(",",VLOOKUP([Field],Columns[],4,0))),"'"&amp;VLOOKUP([Field],Columns[],4,0)&amp;"'",VLOOKUP([Field],Columns[],4,0))&amp;")",")")</f>
        <v>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$table-&gt;bigIncrements('id');</v>
      </c>
    </row>
    <row r="230" spans="1:11">
      <c r="A230" s="4" t="s">
        <v>909</v>
      </c>
      <c r="B230" s="4" t="s">
        <v>1824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'_ref'</v>
      </c>
      <c r="E230" s="7" t="str">
        <f>IF(VLOOKUP([Field],Columns[],4,0)&lt;&gt;0,", "&amp;IF(ISERR(SEARCH(",",VLOOKUP([Field],Columns[],4,0))),"'"&amp;VLOOKUP([Field],Columns[],4,0)&amp;"'",VLOOKUP([Field],Columns[],4,0))&amp;")",")")</f>
        <v>, '30')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$table-&gt;char('_ref', '30')-&gt;nullable()-&gt;index();</v>
      </c>
    </row>
    <row r="231" spans="1:11">
      <c r="A231" s="4" t="s">
        <v>909</v>
      </c>
      <c r="B231" s="4" t="s">
        <v>911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$table-&gt;foreignNullable('user', 'users');</v>
      </c>
    </row>
    <row r="232" spans="1:11">
      <c r="A232" s="4" t="s">
        <v>909</v>
      </c>
      <c r="B232" s="4" t="s">
        <v>848</v>
      </c>
      <c r="C232" s="4" t="str">
        <f>VLOOKUP([Field],Columns[],2,0)&amp;"("</f>
        <v>char(</v>
      </c>
      <c r="D232" s="4" t="str">
        <f>IF(VLOOKUP([Field],Columns[],3,0)&lt;&gt;"","'"&amp;VLOOKUP([Field],Columns[],3,0)&amp;"'","")</f>
        <v>'docno'</v>
      </c>
      <c r="E232" s="7" t="str">
        <f>IF(VLOOKUP([Field],Columns[],4,0)&lt;&gt;0,", "&amp;IF(ISERR(SEARCH(",",VLOOKUP([Field],Columns[],4,0))),"'"&amp;VLOOKUP([Field],Columns[],4,0)&amp;"'",VLOOKUP([Field],Columns[],4,0))&amp;")",")")</f>
        <v>, '20')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-&gt;index()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$table-&gt;char('docno', '20')-&gt;nullable()-&gt;index();</v>
      </c>
    </row>
    <row r="233" spans="1:11">
      <c r="A233" s="4" t="s">
        <v>909</v>
      </c>
      <c r="B233" s="4" t="s">
        <v>842</v>
      </c>
      <c r="C233" s="4" t="str">
        <f>VLOOKUP([Field],Columns[],2,0)&amp;"("</f>
        <v>timestamp(</v>
      </c>
      <c r="D233" s="4" t="str">
        <f>IF(VLOOKUP([Field],Columns[],3,0)&lt;&gt;"","'"&amp;VLOOKUP([Field],Columns[],3,0)&amp;"'","")</f>
        <v>'date'</v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>-&gt;default(DB::raw('CURRENT_TIMESTAMP'))</v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4" spans="1:11">
      <c r="A234" s="4" t="s">
        <v>909</v>
      </c>
      <c r="B234" s="4" t="s">
        <v>963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'customer'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$table-&gt;foreignNullable('customer', 'users');</v>
      </c>
    </row>
    <row r="235" spans="1:11">
      <c r="A235" s="4" t="s">
        <v>909</v>
      </c>
      <c r="B235" s="4" t="s">
        <v>916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'fycode'</v>
      </c>
      <c r="E235" s="7" t="str">
        <f>IF(VLOOKUP([Field],Columns[],4,0)&lt;&gt;0,", "&amp;IF(ISERR(SEARCH(",",VLOOKUP([Field],Columns[],4,0))),"'"&amp;VLOOKUP([Field],Columns[],4,0)&amp;"'",VLOOKUP([Field],Columns[],4,0))&amp;")",")")</f>
        <v>, '5')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$table-&gt;char('fycode', '5')-&gt;nullable()-&gt;index();</v>
      </c>
    </row>
    <row r="236" spans="1:11">
      <c r="A236" s="4" t="s">
        <v>909</v>
      </c>
      <c r="B236" s="4" t="s">
        <v>869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'fncode'</v>
      </c>
      <c r="E236" s="7" t="str">
        <f>IF(VLOOKUP([Field],Columns[],4,0)&lt;&gt;0,", "&amp;IF(ISERR(SEARCH(",",VLOOKUP([Field],Columns[],4,0))),"'"&amp;VLOOKUP([Field],Columns[],4,0)&amp;"'",VLOOKUP([Field],Columns[],4,0))&amp;")",")")</f>
        <v>, '5')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$table-&gt;char('fncode', '5')-&gt;nullable()-&gt;index();</v>
      </c>
    </row>
    <row r="237" spans="1:11">
      <c r="A237" s="4" t="s">
        <v>909</v>
      </c>
      <c r="B237" s="4" t="s">
        <v>776</v>
      </c>
      <c r="C237" s="4" t="str">
        <f>VLOOKUP([Field],Columns[],2,0)&amp;"("</f>
        <v>enum(</v>
      </c>
      <c r="D237" s="4" t="str">
        <f>IF(VLOOKUP([Field],Columns[],3,0)&lt;&gt;"","'"&amp;VLOOKUP([Field],Columns[],3,0)&amp;"'","")</f>
        <v>'status'</v>
      </c>
      <c r="E23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7" s="4" t="str">
        <f>IF(VLOOKUP([Field],Columns[],5,0)=0,"","-&gt;"&amp;VLOOKUP([Field],Columns[],5,0))</f>
        <v>-&gt;nullable()</v>
      </c>
      <c r="G237" s="4" t="str">
        <f>IF(VLOOKUP([Field],Columns[],6,0)=0,"","-&gt;"&amp;VLOOKUP([Field],Columns[],6,0))</f>
        <v>-&gt;default('Active')</v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8" spans="1:11">
      <c r="A238" s="4" t="s">
        <v>909</v>
      </c>
      <c r="B238" s="4" t="s">
        <v>288</v>
      </c>
      <c r="C238" s="4" t="str">
        <f>VLOOKUP([Field],Columns[],2,0)&amp;"("</f>
        <v>audit(</v>
      </c>
      <c r="D238" s="4" t="str">
        <f>IF(VLOOKUP([Field],Columns[],3,0)&lt;&gt;"","'"&amp;VLOOKUP([Field],Columns[],3,0)&amp;"'","")</f>
        <v/>
      </c>
      <c r="E238" s="7" t="str">
        <f>IF(VLOOKUP([Field],Columns[],4,0)&lt;&gt;0,", "&amp;IF(ISERR(SEARCH(",",VLOOKUP([Field],Columns[],4,0))),"'"&amp;VLOOKUP([Field],Columns[],4,0)&amp;"'",VLOOKUP([Field],Columns[],4,0))&amp;")",")")</f>
        <v>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$table-&gt;audit();</v>
      </c>
    </row>
    <row r="239" spans="1:11">
      <c r="A239" s="4" t="s">
        <v>910</v>
      </c>
      <c r="B239" s="4" t="s">
        <v>21</v>
      </c>
      <c r="C239" s="4" t="str">
        <f>VLOOKUP([Field],Columns[],2,0)&amp;"("</f>
        <v>bigIncrements(</v>
      </c>
      <c r="D239" s="4" t="str">
        <f>IF(VLOOKUP([Field],Columns[],3,0)&lt;&gt;"","'"&amp;VLOOKUP([Field],Columns[],3,0)&amp;"'","")</f>
        <v>'id'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$table-&gt;bigIncrements('id');</v>
      </c>
    </row>
    <row r="240" spans="1:11">
      <c r="A240" s="4" t="s">
        <v>910</v>
      </c>
      <c r="B240" s="4" t="s">
        <v>912</v>
      </c>
      <c r="C240" s="4" t="str">
        <f>VLOOKUP([Field],Columns[],2,0)&amp;"("</f>
        <v>foreignCascade(</v>
      </c>
      <c r="D240" s="4" t="str">
        <f>IF(VLOOKUP([Field],Columns[],3,0)&lt;&gt;"","'"&amp;VLOOKUP([Field],Columns[],3,0)&amp;"'","")</f>
        <v>'transaction'</v>
      </c>
      <c r="E24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$table-&gt;foreignCascade('transaction', 'transactions');</v>
      </c>
    </row>
    <row r="241" spans="1:11">
      <c r="A241" s="4" t="s">
        <v>910</v>
      </c>
      <c r="B241" s="4" t="s">
        <v>852</v>
      </c>
      <c r="C241" s="4" t="str">
        <f>VLOOKUP([Field],Columns[],2,0)&amp;"("</f>
        <v>foreignCascade(</v>
      </c>
      <c r="D241" s="4" t="str">
        <f>IF(VLOOKUP([Field],Columns[],3,0)&lt;&gt;"","'"&amp;VLOOKUP([Field],Columns[],3,0)&amp;"'","")</f>
        <v>'spt'</v>
      </c>
      <c r="E241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$table-&gt;foreignCascade('spt', 'store_product_transactions');</v>
      </c>
    </row>
    <row r="242" spans="1:11">
      <c r="A242" s="4" t="s">
        <v>910</v>
      </c>
      <c r="B242" s="4" t="s">
        <v>825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'price'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$table-&gt;decimal('price', 30,10)-&gt;default(0);</v>
      </c>
    </row>
    <row r="243" spans="1:11">
      <c r="A243" s="4" t="s">
        <v>910</v>
      </c>
      <c r="B243" s="4" t="s">
        <v>914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'tax'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$table-&gt;decimal('tax', 30,10)-&gt;default(0);</v>
      </c>
    </row>
    <row r="244" spans="1:11">
      <c r="A244" s="4" t="s">
        <v>910</v>
      </c>
      <c r="B244" s="4" t="s">
        <v>926</v>
      </c>
      <c r="C244" s="4" t="str">
        <f>VLOOKUP([Field],Columns[],2,0)&amp;"("</f>
        <v>decimal(</v>
      </c>
      <c r="D244" s="4" t="str">
        <f>IF(VLOOKUP([Field],Columns[],3,0)&lt;&gt;"","'"&amp;VLOOKUP([Field],Columns[],3,0)&amp;"'","")</f>
        <v>'discount'</v>
      </c>
      <c r="E244" s="7" t="str">
        <f>IF(VLOOKUP([Field],Columns[],4,0)&lt;&gt;0,", "&amp;IF(ISERR(SEARCH(",",VLOOKUP([Field],Columns[],4,0))),"'"&amp;VLOOKUP([Field],Columns[],4,0)&amp;"'",VLOOKUP([Field],Columns[],4,0))&amp;")",")")</f>
        <v>, 30,10)</v>
      </c>
      <c r="F244" s="4" t="str">
        <f>IF(VLOOKUP([Field],Columns[],5,0)=0,"","-&gt;"&amp;VLOOKUP([Field],Columns[],5,0))</f>
        <v>-&gt;default(0)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$table-&gt;decimal('discount', 30,10)-&gt;default(0);</v>
      </c>
    </row>
    <row r="245" spans="1:11">
      <c r="A245" s="4" t="s">
        <v>910</v>
      </c>
      <c r="B245" s="4" t="s">
        <v>915</v>
      </c>
      <c r="C245" s="4" t="str">
        <f>VLOOKUP([Field],Columns[],2,0)&amp;"("</f>
        <v>decimal(</v>
      </c>
      <c r="D245" s="4" t="str">
        <f>IF(VLOOKUP([Field],Columns[],3,0)&lt;&gt;"","'"&amp;VLOOKUP([Field],Columns[],3,0)&amp;"'","")</f>
        <v>'total'</v>
      </c>
      <c r="E245" s="7" t="str">
        <f>IF(VLOOKUP([Field],Columns[],4,0)&lt;&gt;0,", "&amp;IF(ISERR(SEARCH(",",VLOOKUP([Field],Columns[],4,0))),"'"&amp;VLOOKUP([Field],Columns[],4,0)&amp;"'",VLOOKUP([Field],Columns[],4,0))&amp;")",")")</f>
        <v>, 30,10)</v>
      </c>
      <c r="F245" s="4" t="str">
        <f>IF(VLOOKUP([Field],Columns[],5,0)=0,"","-&gt;"&amp;VLOOKUP([Field],Columns[],5,0))</f>
        <v>-&gt;default(0)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$table-&gt;decimal('total', 30,10)-&gt;default(0);</v>
      </c>
    </row>
    <row r="246" spans="1:11">
      <c r="A246" s="4" t="s">
        <v>910</v>
      </c>
      <c r="B246" s="4" t="s">
        <v>1824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'_ref'</v>
      </c>
      <c r="E246" s="7" t="str">
        <f>IF(VLOOKUP([Field],Columns[],4,0)&lt;&gt;0,", "&amp;IF(ISERR(SEARCH(",",VLOOKUP([Field],Columns[],4,0))),"'"&amp;VLOOKUP([Field],Columns[],4,0)&amp;"'",VLOOKUP([Field],Columns[],4,0))&amp;")",")")</f>
        <v>, '30')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>-&gt;index()</v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$table-&gt;char('_ref', '30')-&gt;nullable()-&gt;index();</v>
      </c>
    </row>
    <row r="247" spans="1:11">
      <c r="A247" s="4" t="s">
        <v>910</v>
      </c>
      <c r="B247" s="4" t="s">
        <v>288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1067</v>
      </c>
      <c r="B248" s="4" t="s">
        <v>21</v>
      </c>
      <c r="C248" s="4" t="str">
        <f>VLOOKUP([Field],Columns[],2,0)&amp;"("</f>
        <v>bigIncrements(</v>
      </c>
      <c r="D248" s="4" t="str">
        <f>IF(VLOOKUP([Field],Columns[],3,0)&lt;&gt;"","'"&amp;VLOOKUP([Field],Columns[],3,0)&amp;"'","")</f>
        <v>'id'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$table-&gt;bigIncrements('id');</v>
      </c>
    </row>
    <row r="249" spans="1:11">
      <c r="A249" s="4" t="s">
        <v>1067</v>
      </c>
      <c r="B249" s="4" t="s">
        <v>985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'COCODE'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$table-&gt;char('COCODE', '5')-&gt;nullable();</v>
      </c>
    </row>
    <row r="250" spans="1:11">
      <c r="A250" s="4" t="s">
        <v>1067</v>
      </c>
      <c r="B250" s="4" t="s">
        <v>987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'BRCODE'</v>
      </c>
      <c r="E250" s="7" t="str">
        <f>IF(VLOOKUP([Field],Columns[],4,0)&lt;&gt;0,", "&amp;IF(ISERR(SEARCH(",",VLOOKUP([Field],Columns[],4,0))),"'"&amp;VLOOKUP([Field],Columns[],4,0)&amp;"'",VLOOKUP([Field],Columns[],4,0))&amp;")",")")</f>
        <v>, '5')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$table-&gt;char('BRCODE', '5')-&gt;nullable();</v>
      </c>
    </row>
    <row r="251" spans="1:11">
      <c r="A251" s="4" t="s">
        <v>1067</v>
      </c>
      <c r="B251" s="4" t="s">
        <v>989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'FYCODE'</v>
      </c>
      <c r="E251" s="7" t="str">
        <f>IF(VLOOKUP([Field],Columns[],4,0)&lt;&gt;0,", "&amp;IF(ISERR(SEARCH(",",VLOOKUP([Field],Columns[],4,0))),"'"&amp;VLOOKUP([Field],Columns[],4,0)&amp;"'",VLOOKUP([Field],Columns[],4,0))&amp;")",")")</f>
        <v>, '5')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$table-&gt;char('FYCODE', '5')-&gt;nullable();</v>
      </c>
    </row>
    <row r="252" spans="1:11">
      <c r="A252" s="4" t="s">
        <v>1067</v>
      </c>
      <c r="B252" s="4" t="s">
        <v>991</v>
      </c>
      <c r="C252" s="4" t="str">
        <f>VLOOKUP([Field],Columns[],2,0)&amp;"("</f>
        <v>char(</v>
      </c>
      <c r="D252" s="4" t="str">
        <f>IF(VLOOKUP([Field],Columns[],3,0)&lt;&gt;"","'"&amp;VLOOKUP([Field],Columns[],3,0)&amp;"'","")</f>
        <v>'FNCODE'</v>
      </c>
      <c r="E252" s="7" t="str">
        <f>IF(VLOOKUP([Field],Columns[],4,0)&lt;&gt;0,", "&amp;IF(ISERR(SEARCH(",",VLOOKUP([Field],Columns[],4,0))),"'"&amp;VLOOKUP([Field],Columns[],4,0)&amp;"'",VLOOKUP([Field],Columns[],4,0))&amp;")",")")</f>
        <v>, '5')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$table-&gt;char('FNCODE', '5')-&gt;nullable();</v>
      </c>
    </row>
    <row r="253" spans="1:11">
      <c r="A253" s="4" t="s">
        <v>1067</v>
      </c>
      <c r="B253" s="4" t="s">
        <v>993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'DOCNO'</v>
      </c>
      <c r="E253" s="7" t="str">
        <f>IF(VLOOKUP([Field],Columns[],4,0)&lt;&gt;0,", "&amp;IF(ISERR(SEARCH(",",VLOOKUP([Field],Columns[],4,0))),"'"&amp;VLOOKUP([Field],Columns[],4,0)&amp;"'",VLOOKUP([Field],Columns[],4,0))&amp;")",")")</f>
        <v>, '20')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$table-&gt;char('DOCNO', '20')-&gt;nullable();</v>
      </c>
    </row>
    <row r="254" spans="1:11">
      <c r="A254" s="4" t="s">
        <v>1067</v>
      </c>
      <c r="B254" s="4" t="s">
        <v>995</v>
      </c>
      <c r="C254" s="4" t="str">
        <f>VLOOKUP([Field],Columns[],2,0)&amp;"("</f>
        <v>decimal(</v>
      </c>
      <c r="D254" s="4" t="str">
        <f>IF(VLOOKUP([Field],Columns[],3,0)&lt;&gt;"","'"&amp;VLOOKUP([Field],Columns[],3,0)&amp;"'","")</f>
        <v>'SRNO'</v>
      </c>
      <c r="E254" s="7" t="str">
        <f>IF(VLOOKUP([Field],Columns[],4,0)&lt;&gt;0,", "&amp;IF(ISERR(SEARCH(",",VLOOKUP([Field],Columns[],4,0))),"'"&amp;VLOOKUP([Field],Columns[],4,0)&amp;"'",VLOOKUP([Field],Columns[],4,0))&amp;")",")")</f>
        <v>, 10,0)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$table-&gt;decimal('SRNO', 10,0)-&gt;nullable();</v>
      </c>
    </row>
    <row r="255" spans="1:11">
      <c r="A255" s="4" t="s">
        <v>1067</v>
      </c>
      <c r="B255" s="4" t="s">
        <v>997</v>
      </c>
      <c r="C255" s="4" t="str">
        <f>VLOOKUP([Field],Columns[],2,0)&amp;"("</f>
        <v>decimal(</v>
      </c>
      <c r="D255" s="4" t="str">
        <f>IF(VLOOKUP([Field],Columns[],3,0)&lt;&gt;"","'"&amp;VLOOKUP([Field],Columns[],3,0)&amp;"'","")</f>
        <v>'DSRNO'</v>
      </c>
      <c r="E255" s="7" t="str">
        <f>IF(VLOOKUP([Field],Columns[],4,0)&lt;&gt;0,", "&amp;IF(ISERR(SEARCH(",",VLOOKUP([Field],Columns[],4,0))),"'"&amp;VLOOKUP([Field],Columns[],4,0)&amp;"'",VLOOKUP([Field],Columns[],4,0))&amp;")",")")</f>
        <v>, 10,0)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$table-&gt;decimal('DSRNO', 10,0)-&gt;nullable();</v>
      </c>
    </row>
    <row r="256" spans="1:11">
      <c r="A256" s="4" t="s">
        <v>1067</v>
      </c>
      <c r="B256" s="4" t="s">
        <v>999</v>
      </c>
      <c r="C256" s="4" t="str">
        <f>VLOOKUP([Field],Columns[],2,0)&amp;"("</f>
        <v>datetime(</v>
      </c>
      <c r="D256" s="4" t="str">
        <f>IF(VLOOKUP([Field],Columns[],3,0)&lt;&gt;"","'"&amp;VLOOKUP([Field],Columns[],3,0)&amp;"'","")</f>
        <v>'DOCDATE'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$table-&gt;datetime('DOCDATE')-&gt;nullable();</v>
      </c>
    </row>
    <row r="257" spans="1:11">
      <c r="A257" s="4" t="s">
        <v>1067</v>
      </c>
      <c r="B257" s="4" t="s">
        <v>1001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$table-&gt;char('CO', '5')-&gt;nullable();</v>
      </c>
    </row>
    <row r="258" spans="1:11">
      <c r="A258" s="4" t="s">
        <v>1067</v>
      </c>
      <c r="B258" s="4" t="s">
        <v>1003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$table-&gt;char('BR', '5')-&gt;nullable();</v>
      </c>
    </row>
    <row r="259" spans="1:11">
      <c r="A259" s="4" t="s">
        <v>1067</v>
      </c>
      <c r="B259" s="4" t="s">
        <v>1005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'ACCCODE'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'15')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$table-&gt;char('ACCCODE', '15')-&gt;nullable();</v>
      </c>
    </row>
    <row r="260" spans="1:11">
      <c r="A260" s="4" t="s">
        <v>1067</v>
      </c>
      <c r="B260" s="4" t="s">
        <v>1007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'BILLNO'</v>
      </c>
      <c r="E260" s="7" t="str">
        <f>IF(VLOOKUP([Field],Columns[],4,0)&lt;&gt;0,", "&amp;IF(ISERR(SEARCH(",",VLOOKUP([Field],Columns[],4,0))),"'"&amp;VLOOKUP([Field],Columns[],4,0)&amp;"'",VLOOKUP([Field],Columns[],4,0))&amp;")",")")</f>
        <v>, '60')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$table-&gt;string('BILLNO', '60')-&gt;nullable();</v>
      </c>
    </row>
    <row r="261" spans="1:11">
      <c r="A261" s="4" t="s">
        <v>1067</v>
      </c>
      <c r="B261" s="4" t="s">
        <v>1008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'BILLDATE'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$table-&gt;datetime('BILLDATE')-&gt;nullable();</v>
      </c>
    </row>
    <row r="262" spans="1:11">
      <c r="A262" s="4" t="s">
        <v>1067</v>
      </c>
      <c r="B262" s="4" t="s">
        <v>1010</v>
      </c>
      <c r="C262" s="4" t="str">
        <f>VLOOKUP([Field],Columns[],2,0)&amp;"("</f>
        <v>datetime(</v>
      </c>
      <c r="D262" s="4" t="str">
        <f>IF(VLOOKUP([Field],Columns[],3,0)&lt;&gt;"","'"&amp;VLOOKUP([Field],Columns[],3,0)&amp;"'","")</f>
        <v>'DUEDATE'</v>
      </c>
      <c r="E262" s="7" t="str">
        <f>IF(VLOOKUP([Field],Columns[],4,0)&lt;&gt;0,", "&amp;IF(ISERR(SEARCH(",",VLOOKUP([Field],Columns[],4,0))),"'"&amp;VLOOKUP([Field],Columns[],4,0)&amp;"'",VLOOKUP([Field],Columns[],4,0))&amp;")",")")</f>
        <v>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$table-&gt;datetime('DUEDATE')-&gt;nullable();</v>
      </c>
    </row>
    <row r="263" spans="1:11">
      <c r="A263" s="4" t="s">
        <v>1067</v>
      </c>
      <c r="B263" s="4" t="s">
        <v>1012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'AMT'</v>
      </c>
      <c r="E263" s="7" t="str">
        <f>IF(VLOOKUP([Field],Columns[],4,0)&lt;&gt;0,", "&amp;IF(ISERR(SEARCH(",",VLOOKUP([Field],Columns[],4,0))),"'"&amp;VLOOKUP([Field],Columns[],4,0)&amp;"'",VLOOKUP([Field],Columns[],4,0))&amp;")",")")</f>
        <v>, 30,10)</v>
      </c>
      <c r="F263" s="4" t="str">
        <f>IF(VLOOKUP([Field],Columns[],5,0)=0,"","-&gt;"&amp;VLOOKUP([Field],Columns[],5,0))</f>
        <v>-&gt;default(0)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$table-&gt;decimal('AMT', 30,10)-&gt;default(0);</v>
      </c>
    </row>
    <row r="264" spans="1:11">
      <c r="A264" s="4" t="s">
        <v>1067</v>
      </c>
      <c r="B264" s="4" t="s">
        <v>1014</v>
      </c>
      <c r="C264" s="4" t="str">
        <f>VLOOKUP([Field],Columns[],2,0)&amp;"("</f>
        <v>decimal(</v>
      </c>
      <c r="D264" s="4" t="str">
        <f>IF(VLOOKUP([Field],Columns[],3,0)&lt;&gt;"","'"&amp;VLOOKUP([Field],Columns[],3,0)&amp;"'","")</f>
        <v>'SIGN'</v>
      </c>
      <c r="E264" s="7" t="str">
        <f>IF(VLOOKUP([Field],Columns[],4,0)&lt;&gt;0,", "&amp;IF(ISERR(SEARCH(",",VLOOKUP([Field],Columns[],4,0))),"'"&amp;VLOOKUP([Field],Columns[],4,0)&amp;"'",VLOOKUP([Field],Columns[],4,0))&amp;")",")")</f>
        <v>, 2,0)</v>
      </c>
      <c r="F264" s="4" t="str">
        <f>IF(VLOOKUP([Field],Columns[],5,0)=0,"","-&gt;"&amp;VLOOKUP([Field],Columns[],5,0))</f>
        <v>-&gt;default(1)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$table-&gt;decimal('SIGN', 2,0)-&gt;default(1);</v>
      </c>
    </row>
    <row r="265" spans="1:11">
      <c r="A265" s="4" t="s">
        <v>1067</v>
      </c>
      <c r="B265" s="4" t="s">
        <v>1016</v>
      </c>
      <c r="C265" s="4" t="str">
        <f>VLOOKUP([Field],Columns[],2,0)&amp;"("</f>
        <v>enum(</v>
      </c>
      <c r="D265" s="4" t="str">
        <f>IF(VLOOKUP([Field],Columns[],3,0)&lt;&gt;"","'"&amp;VLOOKUP([Field],Columns[],3,0)&amp;"'","")</f>
        <v>'BILL_TYPE'</v>
      </c>
      <c r="E265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5" s="4" t="str">
        <f>IF(VLOOKUP([Field],Columns[],5,0)=0,"","-&gt;"&amp;VLOOKUP([Field],Columns[],5,0))</f>
        <v>-&gt;default('Original')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6" spans="1:11">
      <c r="A266" s="4" t="s">
        <v>1067</v>
      </c>
      <c r="B266" s="4" t="s">
        <v>1018</v>
      </c>
      <c r="C266" s="4" t="str">
        <f>VLOOKUP([Field],Columns[],2,0)&amp;"("</f>
        <v>enum(</v>
      </c>
      <c r="D266" s="4" t="str">
        <f>IF(VLOOKUP([Field],Columns[],3,0)&lt;&gt;"","'"&amp;VLOOKUP([Field],Columns[],3,0)&amp;"'","")</f>
        <v>'TYPE'</v>
      </c>
      <c r="E266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6" s="4" t="str">
        <f>IF(VLOOKUP([Field],Columns[],5,0)=0,"","-&gt;"&amp;VLOOKUP([Field],Columns[],5,0))</f>
        <v>-&gt;default('Normal')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7" spans="1:11">
      <c r="A267" s="4" t="s">
        <v>1067</v>
      </c>
      <c r="B267" s="4" t="s">
        <v>1026</v>
      </c>
      <c r="C267" s="4" t="str">
        <f>VLOOKUP([Field],Columns[],2,0)&amp;"("</f>
        <v>enum(</v>
      </c>
      <c r="D267" s="4" t="str">
        <f>IF(VLOOKUP([Field],Columns[],3,0)&lt;&gt;"","'"&amp;VLOOKUP([Field],Columns[],3,0)&amp;"'","")</f>
        <v>'CANCEL'</v>
      </c>
      <c r="E26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7" s="4" t="str">
        <f>IF(VLOOKUP([Field],Columns[],5,0)=0,"","-&gt;"&amp;VLOOKUP([Field],Columns[],5,0))</f>
        <v>-&gt;default('No')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$table-&gt;enum('CANCEL', ['Yes','No'])-&gt;default('No');</v>
      </c>
    </row>
    <row r="268" spans="1:11">
      <c r="A268" s="4" t="s">
        <v>1067</v>
      </c>
      <c r="B268" s="4" t="s">
        <v>288</v>
      </c>
      <c r="C268" s="4" t="str">
        <f>VLOOKUP([Field],Columns[],2,0)&amp;"("</f>
        <v>audit(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$table-&gt;audit();</v>
      </c>
    </row>
    <row r="269" spans="1:11">
      <c r="A269" s="4" t="s">
        <v>1068</v>
      </c>
      <c r="B269" s="4" t="s">
        <v>21</v>
      </c>
      <c r="C269" s="4" t="str">
        <f>VLOOKUP([Field],Columns[],2,0)&amp;"("</f>
        <v>bigIncrements(</v>
      </c>
      <c r="D269" s="4" t="str">
        <f>IF(VLOOKUP([Field],Columns[],3,0)&lt;&gt;"","'"&amp;VLOOKUP([Field],Columns[],3,0)&amp;"'","")</f>
        <v>'id'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/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$table-&gt;bigIncrements('id');</v>
      </c>
    </row>
    <row r="270" spans="1:11">
      <c r="A270" s="4" t="s">
        <v>1068</v>
      </c>
      <c r="B270" s="4" t="s">
        <v>985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'COCODE'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$table-&gt;char('COCODE', '5')-&gt;nullable();</v>
      </c>
    </row>
    <row r="271" spans="1:11">
      <c r="A271" s="4" t="s">
        <v>1068</v>
      </c>
      <c r="B271" s="4" t="s">
        <v>987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'BRCODE'</v>
      </c>
      <c r="E271" s="7" t="str">
        <f>IF(VLOOKUP([Field],Columns[],4,0)&lt;&gt;0,", "&amp;IF(ISERR(SEARCH(",",VLOOKUP([Field],Columns[],4,0))),"'"&amp;VLOOKUP([Field],Columns[],4,0)&amp;"'",VLOOKUP([Field],Columns[],4,0))&amp;")",")")</f>
        <v>, '5')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$table-&gt;char('BRCODE', '5')-&gt;nullable();</v>
      </c>
    </row>
    <row r="272" spans="1:11">
      <c r="A272" s="4" t="s">
        <v>1068</v>
      </c>
      <c r="B272" s="4" t="s">
        <v>989</v>
      </c>
      <c r="C272" s="4" t="str">
        <f>VLOOKUP([Field],Columns[],2,0)&amp;"("</f>
        <v>char(</v>
      </c>
      <c r="D272" s="4" t="str">
        <f>IF(VLOOKUP([Field],Columns[],3,0)&lt;&gt;"","'"&amp;VLOOKUP([Field],Columns[],3,0)&amp;"'","")</f>
        <v>'FYCODE'</v>
      </c>
      <c r="E272" s="7" t="str">
        <f>IF(VLOOKUP([Field],Columns[],4,0)&lt;&gt;0,", "&amp;IF(ISERR(SEARCH(",",VLOOKUP([Field],Columns[],4,0))),"'"&amp;VLOOKUP([Field],Columns[],4,0)&amp;"'",VLOOKUP([Field],Columns[],4,0))&amp;")",")")</f>
        <v>, '5')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$table-&gt;char('FYCODE', '5')-&gt;nullable();</v>
      </c>
    </row>
    <row r="273" spans="1:11">
      <c r="A273" s="4" t="s">
        <v>1068</v>
      </c>
      <c r="B273" s="4" t="s">
        <v>991</v>
      </c>
      <c r="C273" s="4" t="str">
        <f>VLOOKUP([Field],Columns[],2,0)&amp;"("</f>
        <v>char(</v>
      </c>
      <c r="D273" s="4" t="str">
        <f>IF(VLOOKUP([Field],Columns[],3,0)&lt;&gt;"","'"&amp;VLOOKUP([Field],Columns[],3,0)&amp;"'","")</f>
        <v>'FNCODE'</v>
      </c>
      <c r="E273" s="7" t="str">
        <f>IF(VLOOKUP([Field],Columns[],4,0)&lt;&gt;0,", "&amp;IF(ISERR(SEARCH(",",VLOOKUP([Field],Columns[],4,0))),"'"&amp;VLOOKUP([Field],Columns[],4,0)&amp;"'",VLOOKUP([Field],Columns[],4,0))&amp;")",")")</f>
        <v>, '5')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$table-&gt;char('FNCODE', '5')-&gt;nullable();</v>
      </c>
    </row>
    <row r="274" spans="1:11">
      <c r="A274" s="4" t="s">
        <v>1068</v>
      </c>
      <c r="B274" s="4" t="s">
        <v>993</v>
      </c>
      <c r="C274" s="4" t="str">
        <f>VLOOKUP([Field],Columns[],2,0)&amp;"("</f>
        <v>char(</v>
      </c>
      <c r="D274" s="4" t="str">
        <f>IF(VLOOKUP([Field],Columns[],3,0)&lt;&gt;"","'"&amp;VLOOKUP([Field],Columns[],3,0)&amp;"'","")</f>
        <v>'DOCNO'</v>
      </c>
      <c r="E274" s="7" t="str">
        <f>IF(VLOOKUP([Field],Columns[],4,0)&lt;&gt;0,", "&amp;IF(ISERR(SEARCH(",",VLOOKUP([Field],Columns[],4,0))),"'"&amp;VLOOKUP([Field],Columns[],4,0)&amp;"'",VLOOKUP([Field],Columns[],4,0))&amp;")",")")</f>
        <v>, '20')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$table-&gt;char('DOCNO', '20')-&gt;nullable();</v>
      </c>
    </row>
    <row r="275" spans="1:11">
      <c r="A275" s="4" t="s">
        <v>1068</v>
      </c>
      <c r="B275" s="4" t="s">
        <v>995</v>
      </c>
      <c r="C275" s="4" t="str">
        <f>VLOOKUP([Field],Columns[],2,0)&amp;"("</f>
        <v>decimal(</v>
      </c>
      <c r="D275" s="4" t="str">
        <f>IF(VLOOKUP([Field],Columns[],3,0)&lt;&gt;"","'"&amp;VLOOKUP([Field],Columns[],3,0)&amp;"'","")</f>
        <v>'SRNO'</v>
      </c>
      <c r="E275" s="7" t="str">
        <f>IF(VLOOKUP([Field],Columns[],4,0)&lt;&gt;0,", "&amp;IF(ISERR(SEARCH(",",VLOOKUP([Field],Columns[],4,0))),"'"&amp;VLOOKUP([Field],Columns[],4,0)&amp;"'",VLOOKUP([Field],Columns[],4,0))&amp;")",")")</f>
        <v>, 10,0)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$table-&gt;decimal('SRNO', 10,0)-&gt;nullable();</v>
      </c>
    </row>
    <row r="276" spans="1:11">
      <c r="A276" s="4" t="s">
        <v>1068</v>
      </c>
      <c r="B276" s="4" t="s">
        <v>1071</v>
      </c>
      <c r="C276" s="4" t="str">
        <f>VLOOKUP([Field],Columns[],2,0)&amp;"("</f>
        <v>decimal(</v>
      </c>
      <c r="D276" s="4" t="str">
        <f>IF(VLOOKUP([Field],Columns[],3,0)&lt;&gt;"","'"&amp;VLOOKUP([Field],Columns[],3,0)&amp;"'","")</f>
        <v>'SLNO'</v>
      </c>
      <c r="E276" s="7" t="str">
        <f>IF(VLOOKUP([Field],Columns[],4,0)&lt;&gt;0,", "&amp;IF(ISERR(SEARCH(",",VLOOKUP([Field],Columns[],4,0))),"'"&amp;VLOOKUP([Field],Columns[],4,0)&amp;"'",VLOOKUP([Field],Columns[],4,0))&amp;")",")")</f>
        <v>, 10,0 )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$table-&gt;decimal('SLNO', 10,0 )-&gt;nullable();</v>
      </c>
    </row>
    <row r="277" spans="1:11">
      <c r="A277" s="4" t="s">
        <v>1068</v>
      </c>
      <c r="B277" s="4" t="s">
        <v>999</v>
      </c>
      <c r="C277" s="4" t="str">
        <f>VLOOKUP([Field],Columns[],2,0)&amp;"("</f>
        <v>datetime(</v>
      </c>
      <c r="D277" s="4" t="str">
        <f>IF(VLOOKUP([Field],Columns[],3,0)&lt;&gt;"","'"&amp;VLOOKUP([Field],Columns[],3,0)&amp;"'","")</f>
        <v>'DOCDATE'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$table-&gt;datetime('DOCDATE')-&gt;nullable();</v>
      </c>
    </row>
    <row r="278" spans="1:11">
      <c r="A278" s="4" t="s">
        <v>1068</v>
      </c>
      <c r="B278" s="4" t="s">
        <v>1001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$table-&gt;char('CO', '5')-&gt;nullable();</v>
      </c>
    </row>
    <row r="279" spans="1:11">
      <c r="A279" s="4" t="s">
        <v>1068</v>
      </c>
      <c r="B279" s="4" t="s">
        <v>1003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$table-&gt;char('BR', '5')-&gt;nullable();</v>
      </c>
    </row>
    <row r="280" spans="1:11">
      <c r="A280" s="4" t="s">
        <v>1068</v>
      </c>
      <c r="B280" s="4" t="s">
        <v>1005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'ACCCODE'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'15')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$table-&gt;char('ACCCODE', '15')-&gt;nullable();</v>
      </c>
    </row>
    <row r="281" spans="1:11">
      <c r="A281" s="4" t="s">
        <v>1068</v>
      </c>
      <c r="B281" s="4" t="s">
        <v>1073</v>
      </c>
      <c r="C281" s="4" t="str">
        <f>VLOOKUP([Field],Columns[],2,0)&amp;"("</f>
        <v>string(</v>
      </c>
      <c r="D281" s="4" t="str">
        <f>IF(VLOOKUP([Field],Columns[],3,0)&lt;&gt;"","'"&amp;VLOOKUP([Field],Columns[],3,0)&amp;"'","")</f>
        <v>'REFNO'</v>
      </c>
      <c r="E281" s="7" t="str">
        <f>IF(VLOOKUP([Field],Columns[],4,0)&lt;&gt;0,", "&amp;IF(ISERR(SEARCH(",",VLOOKUP([Field],Columns[],4,0))),"'"&amp;VLOOKUP([Field],Columns[],4,0)&amp;"'",VLOOKUP([Field],Columns[],4,0))&amp;")",")")</f>
        <v>, '60')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$table-&gt;string('REFNO', '60')-&gt;nullable();</v>
      </c>
    </row>
    <row r="282" spans="1:11">
      <c r="A282" s="4" t="s">
        <v>1068</v>
      </c>
      <c r="B282" s="4" t="s">
        <v>1075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'REFDATE'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$table-&gt;datetime('REFDATE')-&gt;nullable();</v>
      </c>
    </row>
    <row r="283" spans="1:11">
      <c r="A283" s="4" t="s">
        <v>1068</v>
      </c>
      <c r="B283" s="4" t="s">
        <v>1012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'AMT'</v>
      </c>
      <c r="E283" s="7" t="str">
        <f>IF(VLOOKUP([Field],Columns[],4,0)&lt;&gt;0,", "&amp;IF(ISERR(SEARCH(",",VLOOKUP([Field],Columns[],4,0))),"'"&amp;VLOOKUP([Field],Columns[],4,0)&amp;"'",VLOOKUP([Field],Columns[],4,0))&amp;")",")")</f>
        <v>, 30,10)</v>
      </c>
      <c r="F283" s="4" t="str">
        <f>IF(VLOOKUP([Field],Columns[],5,0)=0,"","-&gt;"&amp;VLOOKUP([Field],Columns[],5,0))</f>
        <v>-&gt;default(0)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$table-&gt;decimal('AMT', 30,10)-&gt;default(0);</v>
      </c>
    </row>
    <row r="284" spans="1:11">
      <c r="A284" s="4" t="s">
        <v>1068</v>
      </c>
      <c r="B284" s="4" t="s">
        <v>1014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'SIGN'</v>
      </c>
      <c r="E284" s="7" t="str">
        <f>IF(VLOOKUP([Field],Columns[],4,0)&lt;&gt;0,", "&amp;IF(ISERR(SEARCH(",",VLOOKUP([Field],Columns[],4,0))),"'"&amp;VLOOKUP([Field],Columns[],4,0)&amp;"'",VLOOKUP([Field],Columns[],4,0))&amp;")",")")</f>
        <v>, 2,0)</v>
      </c>
      <c r="F284" s="4" t="str">
        <f>IF(VLOOKUP([Field],Columns[],5,0)=0,"","-&gt;"&amp;VLOOKUP([Field],Columns[],5,0))</f>
        <v>-&gt;default(1)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$table-&gt;decimal('SIGN', 2,0)-&gt;default(1);</v>
      </c>
    </row>
    <row r="285" spans="1:11">
      <c r="A285" s="4" t="s">
        <v>1068</v>
      </c>
      <c r="B285" s="4" t="s">
        <v>1077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'NARRATION'</v>
      </c>
      <c r="E285" s="7" t="str">
        <f>IF(VLOOKUP([Field],Columns[],4,0)&lt;&gt;0,", "&amp;IF(ISERR(SEARCH(",",VLOOKUP([Field],Columns[],4,0))),"'"&amp;VLOOKUP([Field],Columns[],4,0)&amp;"'",VLOOKUP([Field],Columns[],4,0))&amp;")",")")</f>
        <v>, '255')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$table-&gt;string('NARRATION', '255')-&gt;nullable();</v>
      </c>
    </row>
    <row r="286" spans="1:11">
      <c r="A286" s="4" t="s">
        <v>1068</v>
      </c>
      <c r="B286" s="4" t="s">
        <v>1079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'NARRATION2'</v>
      </c>
      <c r="E286" s="7" t="str">
        <f>IF(VLOOKUP([Field],Columns[],4,0)&lt;&gt;0,", "&amp;IF(ISERR(SEARCH(",",VLOOKUP([Field],Columns[],4,0))),"'"&amp;VLOOKUP([Field],Columns[],4,0)&amp;"'",VLOOKUP([Field],Columns[],4,0))&amp;")",")")</f>
        <v>, '255')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$table-&gt;string('NARRATION2', '255')-&gt;nullable();</v>
      </c>
    </row>
    <row r="287" spans="1:11">
      <c r="A287" s="4" t="s">
        <v>1068</v>
      </c>
      <c r="B287" s="4" t="s">
        <v>1054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'REFCOCODE'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$table-&gt;char('REFCOCODE', '5')-&gt;nullable();</v>
      </c>
    </row>
    <row r="288" spans="1:11">
      <c r="A288" s="4" t="s">
        <v>1068</v>
      </c>
      <c r="B288" s="4" t="s">
        <v>1056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'REFBRCODE'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$table-&gt;char('REFBRCODE', '5')-&gt;nullable();</v>
      </c>
    </row>
    <row r="289" spans="1:11">
      <c r="A289" s="4" t="s">
        <v>1068</v>
      </c>
      <c r="B289" s="4" t="s">
        <v>1060</v>
      </c>
      <c r="C289" s="4" t="str">
        <f>VLOOKUP([Field],Columns[],2,0)&amp;"("</f>
        <v>char(</v>
      </c>
      <c r="D289" s="4" t="str">
        <f>IF(VLOOKUP([Field],Columns[],3,0)&lt;&gt;"","'"&amp;VLOOKUP([Field],Columns[],3,0)&amp;"'","")</f>
        <v>'REFFYCODE'</v>
      </c>
      <c r="E289" s="7" t="str">
        <f>IF(VLOOKUP([Field],Columns[],4,0)&lt;&gt;0,", "&amp;IF(ISERR(SEARCH(",",VLOOKUP([Field],Columns[],4,0))),"'"&amp;VLOOKUP([Field],Columns[],4,0)&amp;"'",VLOOKUP([Field],Columns[],4,0))&amp;")",")")</f>
        <v>, '5')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$table-&gt;char('REFFYCODE', '5')-&gt;nullable();</v>
      </c>
    </row>
    <row r="290" spans="1:11">
      <c r="A290" s="4" t="s">
        <v>1068</v>
      </c>
      <c r="B290" s="4" t="s">
        <v>1058</v>
      </c>
      <c r="C290" s="4" t="str">
        <f>VLOOKUP([Field],Columns[],2,0)&amp;"("</f>
        <v>char(</v>
      </c>
      <c r="D290" s="4" t="str">
        <f>IF(VLOOKUP([Field],Columns[],3,0)&lt;&gt;"","'"&amp;VLOOKUP([Field],Columns[],3,0)&amp;"'","")</f>
        <v>'REFFNCODE'</v>
      </c>
      <c r="E290" s="7" t="str">
        <f>IF(VLOOKUP([Field],Columns[],4,0)&lt;&gt;0,", "&amp;IF(ISERR(SEARCH(",",VLOOKUP([Field],Columns[],4,0))),"'"&amp;VLOOKUP([Field],Columns[],4,0)&amp;"'",VLOOKUP([Field],Columns[],4,0))&amp;")",")")</f>
        <v>, '5')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$table-&gt;char('REFFNCODE', '5')-&gt;nullable();</v>
      </c>
    </row>
    <row r="291" spans="1:11">
      <c r="A291" s="4" t="s">
        <v>1068</v>
      </c>
      <c r="B291" s="4" t="s">
        <v>1062</v>
      </c>
      <c r="C291" s="4" t="str">
        <f>VLOOKUP([Field],Columns[],2,0)&amp;"("</f>
        <v>char(</v>
      </c>
      <c r="D291" s="4" t="str">
        <f>IF(VLOOKUP([Field],Columns[],3,0)&lt;&gt;"","'"&amp;VLOOKUP([Field],Columns[],3,0)&amp;"'","")</f>
        <v>'REFDOCNO'</v>
      </c>
      <c r="E291" s="7" t="str">
        <f>IF(VLOOKUP([Field],Columns[],4,0)&lt;&gt;0,", "&amp;IF(ISERR(SEARCH(",",VLOOKUP([Field],Columns[],4,0))),"'"&amp;VLOOKUP([Field],Columns[],4,0)&amp;"'",VLOOKUP([Field],Columns[],4,0))&amp;")",")")</f>
        <v>, '20')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$table-&gt;char('REFDOCNO', '20')-&gt;nullable();</v>
      </c>
    </row>
    <row r="292" spans="1:11">
      <c r="A292" s="4" t="s">
        <v>1068</v>
      </c>
      <c r="B292" s="4" t="s">
        <v>1081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'REFSRNO'</v>
      </c>
      <c r="E292" s="7" t="str">
        <f>IF(VLOOKUP([Field],Columns[],4,0)&lt;&gt;0,", "&amp;IF(ISERR(SEARCH(",",VLOOKUP([Field],Columns[],4,0))),"'"&amp;VLOOKUP([Field],Columns[],4,0)&amp;"'",VLOOKUP([Field],Columns[],4,0))&amp;")",")")</f>
        <v>, 10,0 )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$table-&gt;decimal('REFSRNO', 10,0 )-&gt;nullable();</v>
      </c>
    </row>
    <row r="293" spans="1:11">
      <c r="A293" s="4" t="s">
        <v>1068</v>
      </c>
      <c r="B293" s="4" t="s">
        <v>1018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3" s="4" t="str">
        <f>IF(VLOOKUP([Field],Columns[],5,0)=0,"","-&gt;"&amp;VLOOKUP([Field],Columns[],5,0))</f>
        <v>-&gt;default('Normal')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4" spans="1:11">
      <c r="A294" s="4" t="s">
        <v>1068</v>
      </c>
      <c r="B294" s="4" t="s">
        <v>1020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'APPROVAL_STATUS'</v>
      </c>
      <c r="E294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>-&gt;default('Pending')</v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5" spans="1:11">
      <c r="A295" s="4" t="s">
        <v>1068</v>
      </c>
      <c r="B295" s="4" t="s">
        <v>1022</v>
      </c>
      <c r="C295" s="4" t="str">
        <f>VLOOKUP([Field],Columns[],2,0)&amp;"("</f>
        <v>enum(</v>
      </c>
      <c r="D295" s="4" t="str">
        <f>IF(VLOOKUP([Field],Columns[],3,0)&lt;&gt;"","'"&amp;VLOOKUP([Field],Columns[],3,0)&amp;"'","")</f>
        <v>'APPROVAL_MODE'</v>
      </c>
      <c r="E295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>-&gt;default('Insert')</v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6" spans="1:11">
      <c r="A296" s="4" t="s">
        <v>1068</v>
      </c>
      <c r="B296" s="4" t="s">
        <v>1024</v>
      </c>
      <c r="C296" s="4" t="str">
        <f>VLOOKUP([Field],Columns[],2,0)&amp;"("</f>
        <v>enum(</v>
      </c>
      <c r="D296" s="4" t="str">
        <f>IF(VLOOKUP([Field],Columns[],3,0)&lt;&gt;"","'"&amp;VLOOKUP([Field],Columns[],3,0)&amp;"'","")</f>
        <v>'APPROVAL_TYPE'</v>
      </c>
      <c r="E296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>-&gt;default('Default')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7" spans="1:11">
      <c r="A297" s="4" t="s">
        <v>1068</v>
      </c>
      <c r="B297" s="4" t="s">
        <v>1026</v>
      </c>
      <c r="C297" s="4" t="str">
        <f>VLOOKUP([Field],Columns[],2,0)&amp;"("</f>
        <v>enum(</v>
      </c>
      <c r="D297" s="4" t="str">
        <f>IF(VLOOKUP([Field],Columns[],3,0)&lt;&gt;"","'"&amp;VLOOKUP([Field],Columns[],3,0)&amp;"'","")</f>
        <v>'CANCEL'</v>
      </c>
      <c r="E29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7" s="4" t="str">
        <f>IF(VLOOKUP([Field],Columns[],5,0)=0,"","-&gt;"&amp;VLOOKUP([Field],Columns[],5,0))</f>
        <v>-&gt;default('No')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$table-&gt;enum('CANCEL', ['Yes','No'])-&gt;default('No');</v>
      </c>
    </row>
    <row r="298" spans="1:11">
      <c r="A298" s="4" t="s">
        <v>1068</v>
      </c>
      <c r="B298" s="4" t="s">
        <v>1028</v>
      </c>
      <c r="C298" s="4" t="str">
        <f>VLOOKUP([Field],Columns[],2,0)&amp;"("</f>
        <v>decimal(</v>
      </c>
      <c r="D298" s="4" t="str">
        <f>IF(VLOOKUP([Field],Columns[],3,0)&lt;&gt;"","'"&amp;VLOOKUP([Field],Columns[],3,0)&amp;"'","")</f>
        <v>'VERSION'</v>
      </c>
      <c r="E298" s="7" t="str">
        <f>IF(VLOOKUP([Field],Columns[],4,0)&lt;&gt;0,", "&amp;IF(ISERR(SEARCH(",",VLOOKUP([Field],Columns[],4,0))),"'"&amp;VLOOKUP([Field],Columns[],4,0)&amp;"'",VLOOKUP([Field],Columns[],4,0))&amp;")",")")</f>
        <v>, 10,0)</v>
      </c>
      <c r="F298" s="4" t="str">
        <f>IF(VLOOKUP([Field],Columns[],5,0)=0,"","-&gt;"&amp;VLOOKUP([Field],Columns[],5,0))</f>
        <v>-&gt;default(1)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$table-&gt;decimal('VERSION', 10,0)-&gt;default(1);</v>
      </c>
    </row>
    <row r="299" spans="1:11">
      <c r="A299" s="4" t="s">
        <v>1068</v>
      </c>
      <c r="B299" s="4" t="s">
        <v>288</v>
      </c>
      <c r="C299" s="4" t="str">
        <f>VLOOKUP([Field],Columns[],2,0)&amp;"("</f>
        <v>audit(</v>
      </c>
      <c r="D299" s="4" t="str">
        <f>IF(VLOOKUP([Field],Columns[],3,0)&lt;&gt;"","'"&amp;VLOOKUP([Field],Columns[],3,0)&amp;"'","")</f>
        <v/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/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$table-&gt;audit();</v>
      </c>
    </row>
    <row r="300" spans="1:11">
      <c r="A300" s="4" t="s">
        <v>1085</v>
      </c>
      <c r="B300" s="4" t="s">
        <v>21</v>
      </c>
      <c r="C300" s="4" t="str">
        <f>VLOOKUP([Field],Columns[],2,0)&amp;"("</f>
        <v>bigIncrements(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$table-&gt;bigIncrements('id');</v>
      </c>
    </row>
    <row r="301" spans="1:11">
      <c r="A301" s="4" t="s">
        <v>1085</v>
      </c>
      <c r="B301" s="4" t="s">
        <v>985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'COCODE'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$table-&gt;char('COCODE', '5')-&gt;nullable();</v>
      </c>
    </row>
    <row r="302" spans="1:11">
      <c r="A302" s="4" t="s">
        <v>1085</v>
      </c>
      <c r="B302" s="4" t="s">
        <v>987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'BRCODE'</v>
      </c>
      <c r="E302" s="7" t="str">
        <f>IF(VLOOKUP([Field],Columns[],4,0)&lt;&gt;0,", "&amp;IF(ISERR(SEARCH(",",VLOOKUP([Field],Columns[],4,0))),"'"&amp;VLOOKUP([Field],Columns[],4,0)&amp;"'",VLOOKUP([Field],Columns[],4,0))&amp;")",")")</f>
        <v>, '5')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$table-&gt;char('BRCODE', '5')-&gt;nullable();</v>
      </c>
    </row>
    <row r="303" spans="1:11">
      <c r="A303" s="4" t="s">
        <v>1085</v>
      </c>
      <c r="B303" s="4" t="s">
        <v>989</v>
      </c>
      <c r="C303" s="4" t="str">
        <f>VLOOKUP([Field],Columns[],2,0)&amp;"("</f>
        <v>char(</v>
      </c>
      <c r="D303" s="4" t="str">
        <f>IF(VLOOKUP([Field],Columns[],3,0)&lt;&gt;"","'"&amp;VLOOKUP([Field],Columns[],3,0)&amp;"'","")</f>
        <v>'FYCODE'</v>
      </c>
      <c r="E303" s="7" t="str">
        <f>IF(VLOOKUP([Field],Columns[],4,0)&lt;&gt;0,", "&amp;IF(ISERR(SEARCH(",",VLOOKUP([Field],Columns[],4,0))),"'"&amp;VLOOKUP([Field],Columns[],4,0)&amp;"'",VLOOKUP([Field],Columns[],4,0))&amp;")",")")</f>
        <v>, '5')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$table-&gt;char('FYCODE', '5')-&gt;nullable();</v>
      </c>
    </row>
    <row r="304" spans="1:11">
      <c r="A304" s="4" t="s">
        <v>1085</v>
      </c>
      <c r="B304" s="4" t="s">
        <v>991</v>
      </c>
      <c r="C304" s="4" t="str">
        <f>VLOOKUP([Field],Columns[],2,0)&amp;"("</f>
        <v>char(</v>
      </c>
      <c r="D304" s="4" t="str">
        <f>IF(VLOOKUP([Field],Columns[],3,0)&lt;&gt;"","'"&amp;VLOOKUP([Field],Columns[],3,0)&amp;"'","")</f>
        <v>'FNCODE'</v>
      </c>
      <c r="E304" s="7" t="str">
        <f>IF(VLOOKUP([Field],Columns[],4,0)&lt;&gt;0,", "&amp;IF(ISERR(SEARCH(",",VLOOKUP([Field],Columns[],4,0))),"'"&amp;VLOOKUP([Field],Columns[],4,0)&amp;"'",VLOOKUP([Field],Columns[],4,0))&amp;")",")")</f>
        <v>, '5')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$table-&gt;char('FNCODE', '5')-&gt;nullable();</v>
      </c>
    </row>
    <row r="305" spans="1:11">
      <c r="A305" s="4" t="s">
        <v>1085</v>
      </c>
      <c r="B305" s="4" t="s">
        <v>993</v>
      </c>
      <c r="C305" s="4" t="str">
        <f>VLOOKUP([Field],Columns[],2,0)&amp;"("</f>
        <v>char(</v>
      </c>
      <c r="D305" s="4" t="str">
        <f>IF(VLOOKUP([Field],Columns[],3,0)&lt;&gt;"","'"&amp;VLOOKUP([Field],Columns[],3,0)&amp;"'","")</f>
        <v>'DOCNO'</v>
      </c>
      <c r="E305" s="7" t="str">
        <f>IF(VLOOKUP([Field],Columns[],4,0)&lt;&gt;0,", "&amp;IF(ISERR(SEARCH(",",VLOOKUP([Field],Columns[],4,0))),"'"&amp;VLOOKUP([Field],Columns[],4,0)&amp;"'",VLOOKUP([Field],Columns[],4,0))&amp;")",")")</f>
        <v>, '20')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$table-&gt;char('DOCNO', '20')-&gt;nullable();</v>
      </c>
    </row>
    <row r="306" spans="1:11" s="20" customFormat="1">
      <c r="A306" s="4" t="s">
        <v>1085</v>
      </c>
      <c r="B306" s="4" t="s">
        <v>995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'SRNO'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$table-&gt;decimal('SRNO', 10,0)-&gt;nullable();</v>
      </c>
    </row>
    <row r="307" spans="1:11">
      <c r="A307" s="4" t="s">
        <v>1085</v>
      </c>
      <c r="B307" s="4" t="s">
        <v>1028</v>
      </c>
      <c r="C307" s="4" t="str">
        <f>VLOOKUP([Field],Columns[],2,0)&amp;"("</f>
        <v>decimal(</v>
      </c>
      <c r="D307" s="4" t="str">
        <f>IF(VLOOKUP([Field],Columns[],3,0)&lt;&gt;"","'"&amp;VLOOKUP([Field],Columns[],3,0)&amp;"'","")</f>
        <v>'VERSION'</v>
      </c>
      <c r="E307" s="7" t="str">
        <f>IF(VLOOKUP([Field],Columns[],4,0)&lt;&gt;0,", "&amp;IF(ISERR(SEARCH(",",VLOOKUP([Field],Columns[],4,0))),"'"&amp;VLOOKUP([Field],Columns[],4,0)&amp;"'",VLOOKUP([Field],Columns[],4,0))&amp;")",")")</f>
        <v>, 10,0)</v>
      </c>
      <c r="F307" s="4" t="str">
        <f>IF(VLOOKUP([Field],Columns[],5,0)=0,"","-&gt;"&amp;VLOOKUP([Field],Columns[],5,0))</f>
        <v>-&gt;default(1)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$table-&gt;decimal('VERSION', 10,0)-&gt;default(1);</v>
      </c>
    </row>
    <row r="308" spans="1:11">
      <c r="A308" s="4" t="s">
        <v>1085</v>
      </c>
      <c r="B308" s="4" t="s">
        <v>999</v>
      </c>
      <c r="C308" s="4" t="str">
        <f>VLOOKUP([Field],Columns[],2,0)&amp;"("</f>
        <v>datetime(</v>
      </c>
      <c r="D308" s="4" t="str">
        <f>IF(VLOOKUP([Field],Columns[],3,0)&lt;&gt;"","'"&amp;VLOOKUP([Field],Columns[],3,0)&amp;"'","")</f>
        <v>'DOCDATE'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$table-&gt;datetime('DOCDATE')-&gt;nullable();</v>
      </c>
    </row>
    <row r="309" spans="1:11">
      <c r="A309" s="4" t="s">
        <v>1085</v>
      </c>
      <c r="B309" s="4" t="s">
        <v>1001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$table-&gt;char('CO', '5')-&gt;nullable();</v>
      </c>
    </row>
    <row r="310" spans="1:11">
      <c r="A310" s="4" t="s">
        <v>1085</v>
      </c>
      <c r="B310" s="4" t="s">
        <v>1003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$table-&gt;char('BR', '5')-&gt;nullable();</v>
      </c>
    </row>
    <row r="311" spans="1:11">
      <c r="A311" s="4" t="s">
        <v>1085</v>
      </c>
      <c r="B311" s="4" t="s">
        <v>1005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'ACCCODE'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'15')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$table-&gt;char('ACCCODE', '15')-&gt;nullable();</v>
      </c>
    </row>
    <row r="312" spans="1:11">
      <c r="A312" s="4" t="s">
        <v>1085</v>
      </c>
      <c r="B312" s="4" t="s">
        <v>1036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'BANKCODE'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'15')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$table-&gt;char('BANKCODE', '15')-&gt;nullable();</v>
      </c>
    </row>
    <row r="313" spans="1:11">
      <c r="A313" s="4" t="s">
        <v>1085</v>
      </c>
      <c r="B313" s="4" t="s">
        <v>1038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'PDCCODE'</v>
      </c>
      <c r="E313" s="7" t="str">
        <f>IF(VLOOKUP([Field],Columns[],4,0)&lt;&gt;0,", "&amp;IF(ISERR(SEARCH(",",VLOOKUP([Field],Columns[],4,0))),"'"&amp;VLOOKUP([Field],Columns[],4,0)&amp;"'",VLOOKUP([Field],Columns[],4,0))&amp;")",")")</f>
        <v>, '15')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$table-&gt;char('PDCCODE', '15')-&gt;nullable();</v>
      </c>
    </row>
    <row r="314" spans="1:11">
      <c r="A314" s="4" t="s">
        <v>1085</v>
      </c>
      <c r="B314" s="4" t="s">
        <v>1040</v>
      </c>
      <c r="C314" s="4" t="str">
        <f>VLOOKUP([Field],Columns[],2,0)&amp;"("</f>
        <v>string(</v>
      </c>
      <c r="D314" s="4" t="str">
        <f>IF(VLOOKUP([Field],Columns[],3,0)&lt;&gt;"","'"&amp;VLOOKUP([Field],Columns[],3,0)&amp;"'","")</f>
        <v>'CHQNO'</v>
      </c>
      <c r="E314" s="7" t="str">
        <f>IF(VLOOKUP([Field],Columns[],4,0)&lt;&gt;0,", "&amp;IF(ISERR(SEARCH(",",VLOOKUP([Field],Columns[],4,0))),"'"&amp;VLOOKUP([Field],Columns[],4,0)&amp;"'",VLOOKUP([Field],Columns[],4,0))&amp;")",")")</f>
        <v>, '60')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$table-&gt;string('CHQNO', '60')-&gt;nullable();</v>
      </c>
    </row>
    <row r="315" spans="1:11">
      <c r="A315" s="4" t="s">
        <v>1085</v>
      </c>
      <c r="B315" s="4" t="s">
        <v>1042</v>
      </c>
      <c r="C315" s="4" t="str">
        <f>VLOOKUP([Field],Columns[],2,0)&amp;"("</f>
        <v>datetime(</v>
      </c>
      <c r="D315" s="4" t="str">
        <f>IF(VLOOKUP([Field],Columns[],3,0)&lt;&gt;"","'"&amp;VLOOKUP([Field],Columns[],3,0)&amp;"'","")</f>
        <v>'CHQDATE'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$table-&gt;datetime('CHQDATE')-&gt;nullable();</v>
      </c>
    </row>
    <row r="316" spans="1:11">
      <c r="A316" s="4" t="s">
        <v>1085</v>
      </c>
      <c r="B316" s="4" t="s">
        <v>1044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'SUBMITTEDDATE'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$table-&gt;datetime('SUBMITTEDDATE')-&gt;nullable();</v>
      </c>
    </row>
    <row r="317" spans="1:11">
      <c r="A317" s="4" t="s">
        <v>1085</v>
      </c>
      <c r="B317" s="4" t="s">
        <v>1046</v>
      </c>
      <c r="C317" s="4" t="str">
        <f>VLOOKUP([Field],Columns[],2,0)&amp;"("</f>
        <v>datetime(</v>
      </c>
      <c r="D317" s="4" t="str">
        <f>IF(VLOOKUP([Field],Columns[],3,0)&lt;&gt;"","'"&amp;VLOOKUP([Field],Columns[],3,0)&amp;"'","")</f>
        <v>'PROCESSEDDATE'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$table-&gt;datetime('PROCESSEDDATE')-&gt;nullable();</v>
      </c>
    </row>
    <row r="318" spans="1:11">
      <c r="A318" s="4" t="s">
        <v>1085</v>
      </c>
      <c r="B318" s="4" t="s">
        <v>1012</v>
      </c>
      <c r="C318" s="4" t="str">
        <f>VLOOKUP([Field],Columns[],2,0)&amp;"("</f>
        <v>decimal(</v>
      </c>
      <c r="D318" s="4" t="str">
        <f>IF(VLOOKUP([Field],Columns[],3,0)&lt;&gt;"","'"&amp;VLOOKUP([Field],Columns[],3,0)&amp;"'","")</f>
        <v>'AMT'</v>
      </c>
      <c r="E318" s="7" t="str">
        <f>IF(VLOOKUP([Field],Columns[],4,0)&lt;&gt;0,", "&amp;IF(ISERR(SEARCH(",",VLOOKUP([Field],Columns[],4,0))),"'"&amp;VLOOKUP([Field],Columns[],4,0)&amp;"'",VLOOKUP([Field],Columns[],4,0))&amp;")",")")</f>
        <v>, 30,10)</v>
      </c>
      <c r="F318" s="4" t="str">
        <f>IF(VLOOKUP([Field],Columns[],5,0)=0,"","-&gt;"&amp;VLOOKUP([Field],Columns[],5,0))</f>
        <v>-&gt;default(0)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$table-&gt;decimal('AMT', 30,10)-&gt;default(0);</v>
      </c>
    </row>
    <row r="319" spans="1:11">
      <c r="A319" s="4" t="s">
        <v>1085</v>
      </c>
      <c r="B319" s="4" t="s">
        <v>1014</v>
      </c>
      <c r="C319" s="4" t="str">
        <f>VLOOKUP([Field],Columns[],2,0)&amp;"("</f>
        <v>decimal(</v>
      </c>
      <c r="D319" s="4" t="str">
        <f>IF(VLOOKUP([Field],Columns[],3,0)&lt;&gt;"","'"&amp;VLOOKUP([Field],Columns[],3,0)&amp;"'","")</f>
        <v>'SIGN'</v>
      </c>
      <c r="E319" s="7" t="str">
        <f>IF(VLOOKUP([Field],Columns[],4,0)&lt;&gt;0,", "&amp;IF(ISERR(SEARCH(",",VLOOKUP([Field],Columns[],4,0))),"'"&amp;VLOOKUP([Field],Columns[],4,0)&amp;"'",VLOOKUP([Field],Columns[],4,0))&amp;")",")")</f>
        <v>, 2,0)</v>
      </c>
      <c r="F319" s="4" t="str">
        <f>IF(VLOOKUP([Field],Columns[],5,0)=0,"","-&gt;"&amp;VLOOKUP([Field],Columns[],5,0))</f>
        <v>-&gt;default(1)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$table-&gt;decimal('SIGN', 2,0)-&gt;default(1);</v>
      </c>
    </row>
    <row r="320" spans="1:11">
      <c r="A320" s="4" t="s">
        <v>1085</v>
      </c>
      <c r="B320" s="4" t="s">
        <v>1048</v>
      </c>
      <c r="C320" s="4" t="str">
        <f>VLOOKUP([Field],Columns[],2,0)&amp;"("</f>
        <v>enum(</v>
      </c>
      <c r="D320" s="4" t="str">
        <f>IF(VLOOKUP([Field],Columns[],3,0)&lt;&gt;"","'"&amp;VLOOKUP([Field],Columns[],3,0)&amp;"'","")</f>
        <v>'CHQ_STATUS'</v>
      </c>
      <c r="E320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0" s="4" t="str">
        <f>IF(VLOOKUP([Field],Columns[],5,0)=0,"","-&gt;"&amp;VLOOKUP([Field],Columns[],5,0))</f>
        <v>-&gt;default('Pending')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1" spans="1:11">
      <c r="A321" s="4" t="s">
        <v>1085</v>
      </c>
      <c r="B321" s="4" t="s">
        <v>1026</v>
      </c>
      <c r="C321" s="4" t="str">
        <f>VLOOKUP([Field],Columns[],2,0)&amp;"("</f>
        <v>enum(</v>
      </c>
      <c r="D321" s="4" t="str">
        <f>IF(VLOOKUP([Field],Columns[],3,0)&lt;&gt;"","'"&amp;VLOOKUP([Field],Columns[],3,0)&amp;"'","")</f>
        <v>'CANCEL'</v>
      </c>
      <c r="E32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1" s="4" t="str">
        <f>IF(VLOOKUP([Field],Columns[],5,0)=0,"","-&gt;"&amp;VLOOKUP([Field],Columns[],5,0))</f>
        <v>-&gt;default('No')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$table-&gt;enum('CANCEL', ['Yes','No'])-&gt;default('No');</v>
      </c>
    </row>
    <row r="322" spans="1:11">
      <c r="A322" s="4" t="s">
        <v>1085</v>
      </c>
      <c r="B322" s="4" t="s">
        <v>1050</v>
      </c>
      <c r="C322" s="4" t="str">
        <f>VLOOKUP([Field],Columns[],2,0)&amp;"("</f>
        <v>enum(</v>
      </c>
      <c r="D322" s="4" t="str">
        <f>IF(VLOOKUP([Field],Columns[],3,0)&lt;&gt;"","'"&amp;VLOOKUP([Field],Columns[],3,0)&amp;"'","")</f>
        <v>'SETTLEMENT'</v>
      </c>
      <c r="E322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2" s="4" t="str">
        <f>IF(VLOOKUP([Field],Columns[],5,0)=0,"","-&gt;"&amp;VLOOKUP([Field],Columns[],5,0))</f>
        <v>-&gt;default('NONE')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3" spans="1:11">
      <c r="A323" s="4" t="s">
        <v>1085</v>
      </c>
      <c r="B323" s="4" t="s">
        <v>1052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'RESUBMITIONDATE'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$table-&gt;datetime('RESUBMITIONDATE')-&gt;nullable();</v>
      </c>
    </row>
    <row r="324" spans="1:11">
      <c r="A324" s="4" t="s">
        <v>1085</v>
      </c>
      <c r="B324" s="4" t="s">
        <v>1054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'REFCOCODE'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$table-&gt;char('REFCOCODE', '5')-&gt;nullable();</v>
      </c>
    </row>
    <row r="325" spans="1:11">
      <c r="A325" s="4" t="s">
        <v>1085</v>
      </c>
      <c r="B325" s="4" t="s">
        <v>1056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'REFBRCODE'</v>
      </c>
      <c r="E325" s="7" t="str">
        <f>IF(VLOOKUP([Field],Columns[],4,0)&lt;&gt;0,", "&amp;IF(ISERR(SEARCH(",",VLOOKUP([Field],Columns[],4,0))),"'"&amp;VLOOKUP([Field],Columns[],4,0)&amp;"'",VLOOKUP([Field],Columns[],4,0))&amp;")",")")</f>
        <v>, '5')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$table-&gt;char('REFBRCODE', '5')-&gt;nullable();</v>
      </c>
    </row>
    <row r="326" spans="1:11">
      <c r="A326" s="4" t="s">
        <v>1085</v>
      </c>
      <c r="B326" s="4" t="s">
        <v>1058</v>
      </c>
      <c r="C326" s="4" t="str">
        <f>VLOOKUP([Field],Columns[],2,0)&amp;"("</f>
        <v>char(</v>
      </c>
      <c r="D326" s="4" t="str">
        <f>IF(VLOOKUP([Field],Columns[],3,0)&lt;&gt;"","'"&amp;VLOOKUP([Field],Columns[],3,0)&amp;"'","")</f>
        <v>'REFFNCODE'</v>
      </c>
      <c r="E326" s="7" t="str">
        <f>IF(VLOOKUP([Field],Columns[],4,0)&lt;&gt;0,", "&amp;IF(ISERR(SEARCH(",",VLOOKUP([Field],Columns[],4,0))),"'"&amp;VLOOKUP([Field],Columns[],4,0)&amp;"'",VLOOKUP([Field],Columns[],4,0))&amp;")",")")</f>
        <v>, '5')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$table-&gt;char('REFFNCODE', '5')-&gt;nullable();</v>
      </c>
    </row>
    <row r="327" spans="1:11">
      <c r="A327" s="4" t="s">
        <v>1085</v>
      </c>
      <c r="B327" s="4" t="s">
        <v>1060</v>
      </c>
      <c r="C327" s="4" t="str">
        <f>VLOOKUP([Field],Columns[],2,0)&amp;"("</f>
        <v>char(</v>
      </c>
      <c r="D327" s="4" t="str">
        <f>IF(VLOOKUP([Field],Columns[],3,0)&lt;&gt;"","'"&amp;VLOOKUP([Field],Columns[],3,0)&amp;"'","")</f>
        <v>'REFFYCODE'</v>
      </c>
      <c r="E327" s="7" t="str">
        <f>IF(VLOOKUP([Field],Columns[],4,0)&lt;&gt;0,", "&amp;IF(ISERR(SEARCH(",",VLOOKUP([Field],Columns[],4,0))),"'"&amp;VLOOKUP([Field],Columns[],4,0)&amp;"'",VLOOKUP([Field],Columns[],4,0))&amp;")",")")</f>
        <v>, '5')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$table-&gt;char('REFFYCODE', '5')-&gt;nullable();</v>
      </c>
    </row>
    <row r="328" spans="1:11">
      <c r="A328" s="4" t="s">
        <v>1085</v>
      </c>
      <c r="B328" s="4" t="s">
        <v>1062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'REFDOCNO'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$table-&gt;char('REFDOCNO', '20')-&gt;nullable();</v>
      </c>
    </row>
    <row r="329" spans="1:11">
      <c r="A329" s="4" t="s">
        <v>1085</v>
      </c>
      <c r="B329" s="4" t="s">
        <v>288</v>
      </c>
      <c r="C329" s="4" t="str">
        <f>VLOOKUP([Field],Columns[],2,0)&amp;"("</f>
        <v>audit(</v>
      </c>
      <c r="D329" s="4" t="str">
        <f>IF(VLOOKUP([Field],Columns[],3,0)&lt;&gt;"","'"&amp;VLOOKUP([Field],Columns[],3,0)&amp;"'","")</f>
        <v/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$table-&gt;audit();</v>
      </c>
    </row>
    <row r="330" spans="1:11">
      <c r="A330" s="4" t="s">
        <v>961</v>
      </c>
      <c r="B330" s="4" t="s">
        <v>21</v>
      </c>
      <c r="C330" s="4" t="str">
        <f>VLOOKUP([Field],Columns[],2,0)&amp;"("</f>
        <v>bigIncrements(</v>
      </c>
      <c r="D330" s="4" t="str">
        <f>IF(VLOOKUP([Field],Columns[],3,0)&lt;&gt;"","'"&amp;VLOOKUP([Field],Columns[],3,0)&amp;"'","")</f>
        <v>'id'</v>
      </c>
      <c r="E330" s="7" t="str">
        <f>IF(VLOOKUP([Field],Columns[],4,0)&lt;&gt;0,", "&amp;IF(ISERR(SEARCH(",",VLOOKUP([Field],Columns[],4,0))),"'"&amp;VLOOKUP([Field],Columns[],4,0)&amp;"'",VLOOKUP([Field],Columns[],4,0))&amp;")",")")</f>
        <v>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$table-&gt;bigIncrements('id');</v>
      </c>
    </row>
    <row r="331" spans="1:11">
      <c r="A331" s="4" t="s">
        <v>961</v>
      </c>
      <c r="B331" s="4" t="s">
        <v>848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'docno'</v>
      </c>
      <c r="E331" s="7" t="str">
        <f>IF(VLOOKUP([Field],Columns[],4,0)&lt;&gt;0,", "&amp;IF(ISERR(SEARCH(",",VLOOKUP([Field],Columns[],4,0))),"'"&amp;VLOOKUP([Field],Columns[],4,0)&amp;"'",VLOOKUP([Field],Columns[],4,0))&amp;")",")")</f>
        <v>, '20')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>-&gt;index()</v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$table-&gt;char('docno', '20')-&gt;nullable()-&gt;index();</v>
      </c>
    </row>
    <row r="332" spans="1:11" s="20" customFormat="1">
      <c r="A332" s="4" t="s">
        <v>961</v>
      </c>
      <c r="B332" s="4" t="s">
        <v>842</v>
      </c>
      <c r="C332" s="4" t="str">
        <f>VLOOKUP([Field],Columns[],2,0)&amp;"("</f>
        <v>timestamp(</v>
      </c>
      <c r="D332" s="4" t="str">
        <f>IF(VLOOKUP([Field],Columns[],3,0)&lt;&gt;"","'"&amp;VLOOKUP([Field],Columns[],3,0)&amp;"'","")</f>
        <v>'date'</v>
      </c>
      <c r="E332" s="7" t="str">
        <f>IF(VLOOKUP([Field],Columns[],4,0)&lt;&gt;0,", "&amp;IF(ISERR(SEARCH(",",VLOOKUP([Field],Columns[],4,0))),"'"&amp;VLOOKUP([Field],Columns[],4,0)&amp;"'",VLOOKUP([Field],Columns[],4,0))&amp;")",")")</f>
        <v>)</v>
      </c>
      <c r="F332" s="4" t="str">
        <f>IF(VLOOKUP([Field],Columns[],5,0)=0,"","-&gt;"&amp;VLOOKUP([Field],Columns[],5,0))</f>
        <v>-&gt;default(DB::raw('CURRENT_TIMESTAMP'))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3" spans="1:11" s="20" customFormat="1">
      <c r="A333" s="4" t="s">
        <v>961</v>
      </c>
      <c r="B333" s="4" t="s">
        <v>911</v>
      </c>
      <c r="C333" s="4" t="str">
        <f>VLOOKUP([Field],Columns[],2,0)&amp;"("</f>
        <v>foreignNullable(</v>
      </c>
      <c r="D333" s="4" t="str">
        <f>IF(VLOOKUP([Field],Columns[],3,0)&lt;&gt;"","'"&amp;VLOOKUP([Field],Columns[],3,0)&amp;"'","")</f>
        <v>'user'</v>
      </c>
      <c r="E33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$table-&gt;foreignNullable('user', 'users');</v>
      </c>
    </row>
    <row r="334" spans="1:11">
      <c r="A334" s="4" t="s">
        <v>961</v>
      </c>
      <c r="B334" s="4" t="s">
        <v>963</v>
      </c>
      <c r="C334" s="4" t="str">
        <f>VLOOKUP([Field],Columns[],2,0)&amp;"("</f>
        <v>foreignNullable(</v>
      </c>
      <c r="D334" s="4" t="str">
        <f>IF(VLOOKUP([Field],Columns[],3,0)&lt;&gt;"","'"&amp;VLOOKUP([Field],Columns[],3,0)&amp;"'","")</f>
        <v>'customer'</v>
      </c>
      <c r="E3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$table-&gt;foreignNullable('customer', 'users');</v>
      </c>
    </row>
    <row r="335" spans="1:11">
      <c r="A335" s="4" t="s">
        <v>961</v>
      </c>
      <c r="B335" s="4" t="s">
        <v>916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-&gt;index()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$table-&gt;char('fycode', '5')-&gt;nullable()-&gt;index();</v>
      </c>
    </row>
    <row r="336" spans="1:11">
      <c r="A336" s="4" t="s">
        <v>961</v>
      </c>
      <c r="B336" s="4" t="s">
        <v>869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'fncode'</v>
      </c>
      <c r="E336" s="7" t="str">
        <f>IF(VLOOKUP([Field],Columns[],4,0)&lt;&gt;0,", "&amp;IF(ISERR(SEARCH(",",VLOOKUP([Field],Columns[],4,0))),"'"&amp;VLOOKUP([Field],Columns[],4,0)&amp;"'",VLOOKUP([Field],Columns[],4,0))&amp;")",")")</f>
        <v>, '5')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$table-&gt;char('fncode', '5')-&gt;nullable()-&gt;index();</v>
      </c>
    </row>
    <row r="337" spans="1:11">
      <c r="A337" s="4" t="s">
        <v>961</v>
      </c>
      <c r="B337" s="4" t="s">
        <v>965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'progress'</v>
      </c>
      <c r="E337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7" s="4" t="str">
        <f>IF(VLOOKUP([Field],Columns[],5,0)=0,"","-&gt;"&amp;VLOOKUP([Field],Columns[],5,0))</f>
        <v>-&gt;nullable()</v>
      </c>
      <c r="G337" s="4" t="str">
        <f>IF(VLOOKUP([Field],Columns[],6,0)=0,"","-&gt;"&amp;VLOOKUP([Field],Columns[],6,0))</f>
        <v>-&gt;default('Incomplete')</v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8" spans="1:11">
      <c r="A338" s="4" t="s">
        <v>961</v>
      </c>
      <c r="B338" s="4" t="s">
        <v>1824</v>
      </c>
      <c r="C338" s="4" t="str">
        <f>VLOOKUP([Field],Columns[],2,0)&amp;"("</f>
        <v>char(</v>
      </c>
      <c r="D338" s="4" t="str">
        <f>IF(VLOOKUP([Field],Columns[],3,0)&lt;&gt;"","'"&amp;VLOOKUP([Field],Columns[],3,0)&amp;"'","")</f>
        <v>'_ref'</v>
      </c>
      <c r="E338" s="7" t="str">
        <f>IF(VLOOKUP([Field],Columns[],4,0)&lt;&gt;0,", "&amp;IF(ISERR(SEARCH(",",VLOOKUP([Field],Columns[],4,0))),"'"&amp;VLOOKUP([Field],Columns[],4,0)&amp;"'",VLOOKUP([Field],Columns[],4,0))&amp;")",")")</f>
        <v>, '30')</v>
      </c>
      <c r="F338" s="4" t="str">
        <f>IF(VLOOKUP([Field],Columns[],5,0)=0,"","-&gt;"&amp;VLOOKUP([Field],Columns[],5,0))</f>
        <v>-&gt;nullable()</v>
      </c>
      <c r="G338" s="4" t="str">
        <f>IF(VLOOKUP([Field],Columns[],6,0)=0,"","-&gt;"&amp;VLOOKUP([Field],Columns[],6,0))</f>
        <v>-&gt;index()</v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$table-&gt;char('_ref', '30')-&gt;nullable()-&gt;index();</v>
      </c>
    </row>
    <row r="339" spans="1:11" s="20" customFormat="1">
      <c r="A339" s="4" t="s">
        <v>961</v>
      </c>
      <c r="B339" s="4" t="s">
        <v>776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'status'</v>
      </c>
      <c r="E33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-&gt;default('Active')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0" spans="1:11">
      <c r="A340" s="4" t="s">
        <v>961</v>
      </c>
      <c r="B340" s="4" t="s">
        <v>288</v>
      </c>
      <c r="C340" s="4" t="str">
        <f>VLOOKUP([Field],Columns[],2,0)&amp;"("</f>
        <v>audit(</v>
      </c>
      <c r="D340" s="4" t="str">
        <f>IF(VLOOKUP([Field],Columns[],3,0)&lt;&gt;"","'"&amp;VLOOKUP([Field],Columns[],3,0)&amp;"'","")</f>
        <v/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/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$table-&gt;audit();</v>
      </c>
    </row>
    <row r="341" spans="1:11">
      <c r="A341" s="4" t="s">
        <v>962</v>
      </c>
      <c r="B341" s="4" t="s">
        <v>21</v>
      </c>
      <c r="C341" s="4" t="str">
        <f>VLOOKUP([Field],Columns[],2,0)&amp;"("</f>
        <v>bigIncrements(</v>
      </c>
      <c r="D341" s="4" t="str">
        <f>IF(VLOOKUP([Field],Columns[],3,0)&lt;&gt;"","'"&amp;VLOOKUP([Field],Columns[],3,0)&amp;"'","")</f>
        <v>'id'</v>
      </c>
      <c r="E341" s="7" t="str">
        <f>IF(VLOOKUP([Field],Columns[],4,0)&lt;&gt;0,", "&amp;IF(ISERR(SEARCH(",",VLOOKUP([Field],Columns[],4,0))),"'"&amp;VLOOKUP([Field],Columns[],4,0)&amp;"'",VLOOKUP([Field],Columns[],4,0))&amp;")",")")</f>
        <v>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$table-&gt;bigIncrements('id');</v>
      </c>
    </row>
    <row r="342" spans="1:11">
      <c r="A342" s="4" t="s">
        <v>962</v>
      </c>
      <c r="B342" s="4" t="s">
        <v>968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'so'</v>
      </c>
      <c r="E342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$table-&gt;foreignNullable('so', 'sales_order');</v>
      </c>
    </row>
    <row r="343" spans="1:11">
      <c r="A343" s="4" t="s">
        <v>962</v>
      </c>
      <c r="B343" s="4" t="s">
        <v>832</v>
      </c>
      <c r="C343" s="4" t="str">
        <f>VLOOKUP([Field],Columns[],2,0)&amp;"("</f>
        <v>foreignNullable(</v>
      </c>
      <c r="D343" s="4" t="str">
        <f>IF(VLOOKUP([Field],Columns[],3,0)&lt;&gt;"","'"&amp;VLOOKUP([Field],Columns[],3,0)&amp;"'","")</f>
        <v>'product'</v>
      </c>
      <c r="E34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$table-&gt;foreignNullable('product', 'products');</v>
      </c>
    </row>
    <row r="344" spans="1:11">
      <c r="A344" s="4" t="s">
        <v>962</v>
      </c>
      <c r="B344" s="4" t="s">
        <v>970</v>
      </c>
      <c r="C344" s="4" t="str">
        <f>VLOOKUP([Field],Columns[],2,0)&amp;"("</f>
        <v>decimal(</v>
      </c>
      <c r="D344" s="4" t="str">
        <f>IF(VLOOKUP([Field],Columns[],3,0)&lt;&gt;"","'"&amp;VLOOKUP([Field],Columns[],3,0)&amp;"'","")</f>
        <v>'rate'</v>
      </c>
      <c r="E344" s="7" t="str">
        <f>IF(VLOOKUP([Field],Columns[],4,0)&lt;&gt;0,", "&amp;IF(ISERR(SEARCH(",",VLOOKUP([Field],Columns[],4,0))),"'"&amp;VLOOKUP([Field],Columns[],4,0)&amp;"'",VLOOKUP([Field],Columns[],4,0))&amp;")",")")</f>
        <v>, 30,10)</v>
      </c>
      <c r="F344" s="4" t="str">
        <f>IF(VLOOKUP([Field],Columns[],5,0)=0,"","-&gt;"&amp;VLOOKUP([Field],Columns[],5,0))</f>
        <v>-&gt;default(0)</v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$table-&gt;decimal('rate', 30,10)-&gt;default(0);</v>
      </c>
    </row>
    <row r="345" spans="1:11">
      <c r="A345" s="4" t="s">
        <v>962</v>
      </c>
      <c r="B345" s="4" t="s">
        <v>837</v>
      </c>
      <c r="C345" s="4" t="str">
        <f>VLOOKUP([Field],Columns[],2,0)&amp;"("</f>
        <v>decimal(</v>
      </c>
      <c r="D345" s="4" t="str">
        <f>IF(VLOOKUP([Field],Columns[],3,0)&lt;&gt;"","'"&amp;VLOOKUP([Field],Columns[],3,0)&amp;"'","")</f>
        <v>'quantity'</v>
      </c>
      <c r="E345" s="7" t="str">
        <f>IF(VLOOKUP([Field],Columns[],4,0)&lt;&gt;0,", "&amp;IF(ISERR(SEARCH(",",VLOOKUP([Field],Columns[],4,0))),"'"&amp;VLOOKUP([Field],Columns[],4,0)&amp;"'",VLOOKUP([Field],Columns[],4,0))&amp;")",")")</f>
        <v>, 30,10)</v>
      </c>
      <c r="F345" s="4" t="str">
        <f>IF(VLOOKUP([Field],Columns[],5,0)=0,"","-&gt;"&amp;VLOOKUP([Field],Columns[],5,0))</f>
        <v>-&gt;default(1)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$table-&gt;decimal('quantity', 30,10)-&gt;default(1);</v>
      </c>
    </row>
    <row r="346" spans="1:11">
      <c r="A346" s="4" t="s">
        <v>962</v>
      </c>
      <c r="B346" s="4" t="s">
        <v>1824</v>
      </c>
      <c r="C346" s="4" t="str">
        <f>VLOOKUP([Field],Columns[],2,0)&amp;"("</f>
        <v>char(</v>
      </c>
      <c r="D346" s="4" t="str">
        <f>IF(VLOOKUP([Field],Columns[],3,0)&lt;&gt;"","'"&amp;VLOOKUP([Field],Columns[],3,0)&amp;"'","")</f>
        <v>'_ref'</v>
      </c>
      <c r="E346" s="7" t="str">
        <f>IF(VLOOKUP([Field],Columns[],4,0)&lt;&gt;0,", "&amp;IF(ISERR(SEARCH(",",VLOOKUP([Field],Columns[],4,0))),"'"&amp;VLOOKUP([Field],Columns[],4,0)&amp;"'",VLOOKUP([Field],Columns[],4,0))&amp;")",")")</f>
        <v>, '30')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-&gt;index()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$table-&gt;char('_ref', '30')-&gt;nullable()-&gt;index();</v>
      </c>
    </row>
    <row r="347" spans="1:11" s="20" customFormat="1">
      <c r="A347" s="4" t="s">
        <v>962</v>
      </c>
      <c r="B347" s="4" t="s">
        <v>288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917</v>
      </c>
      <c r="B348" s="4" t="s">
        <v>21</v>
      </c>
      <c r="C348" s="4" t="str">
        <f>VLOOKUP([Field],Columns[],2,0)&amp;"("</f>
        <v>bigIncrements(</v>
      </c>
      <c r="D348" s="4" t="str">
        <f>IF(VLOOKUP([Field],Columns[],3,0)&lt;&gt;"","'"&amp;VLOOKUP([Field],Columns[],3,0)&amp;"'","")</f>
        <v>'id'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$table-&gt;bigIncrements('id');</v>
      </c>
    </row>
    <row r="349" spans="1:11">
      <c r="A349" s="4" t="s">
        <v>917</v>
      </c>
      <c r="B349" s="4" t="s">
        <v>920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'out'</v>
      </c>
      <c r="E34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$table-&gt;foreignNullable('out', 'transactions');</v>
      </c>
    </row>
    <row r="350" spans="1:11">
      <c r="A350" s="4" t="s">
        <v>917</v>
      </c>
      <c r="B350" s="4" t="s">
        <v>918</v>
      </c>
      <c r="C350" s="4" t="str">
        <f>VLOOKUP([Field],Columns[],2,0)&amp;"("</f>
        <v>foreignNullable(</v>
      </c>
      <c r="D350" s="4" t="str">
        <f>IF(VLOOKUP([Field],Columns[],3,0)&lt;&gt;"","'"&amp;VLOOKUP([Field],Columns[],3,0)&amp;"'","")</f>
        <v>'in'</v>
      </c>
      <c r="E35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$table-&gt;foreignNullable('in', 'transactions');</v>
      </c>
    </row>
    <row r="351" spans="1:11">
      <c r="A351" s="4" t="s">
        <v>917</v>
      </c>
      <c r="B351" s="4" t="s">
        <v>922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'verified_by'</v>
      </c>
      <c r="E35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$table-&gt;foreignNullable('verified_by', 'users');</v>
      </c>
    </row>
    <row r="352" spans="1:11">
      <c r="A352" s="4" t="s">
        <v>917</v>
      </c>
      <c r="B352" s="4" t="s">
        <v>923</v>
      </c>
      <c r="C352" s="4" t="str">
        <f>VLOOKUP([Field],Columns[],2,0)&amp;"("</f>
        <v>timestamp(</v>
      </c>
      <c r="D352" s="4" t="str">
        <f>IF(VLOOKUP([Field],Columns[],3,0)&lt;&gt;"","'"&amp;VLOOKUP([Field],Columns[],3,0)&amp;"'","")</f>
        <v>'verified_at'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$table-&gt;timestamp('verified_at')-&gt;nullable();</v>
      </c>
    </row>
    <row r="353" spans="1:11">
      <c r="A353" s="4" t="s">
        <v>917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893</v>
      </c>
      <c r="B354" s="4" t="s">
        <v>21</v>
      </c>
      <c r="C354" s="4" t="str">
        <f>VLOOKUP([Field],Columns[],2,0)&amp;"("</f>
        <v>bigIncrements(</v>
      </c>
      <c r="D354" s="4" t="str">
        <f>IF(VLOOKUP([Field],Columns[],3,0)&lt;&gt;"","'"&amp;VLOOKUP([Field],Columns[],3,0)&amp;"'","")</f>
        <v>'id'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$table-&gt;bigIncrements('id');</v>
      </c>
    </row>
    <row r="355" spans="1:11">
      <c r="A355" s="4" t="s">
        <v>893</v>
      </c>
      <c r="B355" s="4" t="s">
        <v>894</v>
      </c>
      <c r="C355" s="4" t="str">
        <f>VLOOKUP([Field],Columns[],2,0)&amp;"("</f>
        <v>unsignedTinyInteger(</v>
      </c>
      <c r="D355" s="4" t="str">
        <f>IF(VLOOKUP([Field],Columns[],3,0)&lt;&gt;"","'"&amp;VLOOKUP([Field],Columns[],3,0)&amp;"'","")</f>
        <v>'bin'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-&gt;default(1)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$table-&gt;unsignedTinyInteger('bin')-&gt;default(1);</v>
      </c>
    </row>
    <row r="356" spans="1:11">
      <c r="A356" s="4" t="s">
        <v>1289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1289</v>
      </c>
      <c r="B357" s="4" t="s">
        <v>23</v>
      </c>
      <c r="C357" s="4" t="str">
        <f>VLOOKUP([Field],Columns[],2,0)&amp;"("</f>
        <v>string(</v>
      </c>
      <c r="D357" s="4" t="str">
        <f>IF(VLOOKUP([Field],Columns[],3,0)&lt;&gt;"","'"&amp;VLOOKUP([Field],Columns[],3,0)&amp;"'","")</f>
        <v>'name'</v>
      </c>
      <c r="E357" s="7" t="str">
        <f>IF(VLOOKUP([Field],Columns[],4,0)&lt;&gt;0,", "&amp;IF(ISERR(SEARCH(",",VLOOKUP([Field],Columns[],4,0))),"'"&amp;VLOOKUP([Field],Columns[],4,0)&amp;"'",VLOOKUP([Field],Columns[],4,0))&amp;")",")")</f>
        <v>, '64')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>-&gt;index()</v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$table-&gt;string('name', '64')-&gt;nullable()-&gt;index();</v>
      </c>
    </row>
    <row r="358" spans="1:11">
      <c r="A358" s="4" t="s">
        <v>1289</v>
      </c>
      <c r="B358" s="4" t="s">
        <v>24</v>
      </c>
      <c r="C358" s="4" t="str">
        <f>VLOOKUP([Field],Columns[],2,0)&amp;"("</f>
        <v>string(</v>
      </c>
      <c r="D358" s="4" t="str">
        <f>IF(VLOOKUP([Field],Columns[],3,0)&lt;&gt;"","'"&amp;VLOOKUP([Field],Columns[],3,0)&amp;"'","")</f>
        <v>'description'</v>
      </c>
      <c r="E358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$table-&gt;string('description', '1024')-&gt;nullable();</v>
      </c>
    </row>
    <row r="359" spans="1:11">
      <c r="A359" s="4" t="s">
        <v>1289</v>
      </c>
      <c r="B359" s="4" t="s">
        <v>44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'value'</v>
      </c>
      <c r="E359" s="7" t="str">
        <f>IF(VLOOKUP([Field],Columns[],4,0)&lt;&gt;0,", "&amp;IF(ISERR(SEARCH(",",VLOOKUP([Field],Columns[],4,0))),"'"&amp;VLOOKUP([Field],Columns[],4,0)&amp;"'",VLOOKUP([Field],Columns[],4,0))&amp;")",")")</f>
        <v>, '256')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$table-&gt;string('value', '256')-&gt;nullable();</v>
      </c>
    </row>
    <row r="360" spans="1:11" s="20" customFormat="1">
      <c r="A360" s="4" t="s">
        <v>1289</v>
      </c>
      <c r="B360" s="4" t="s">
        <v>776</v>
      </c>
      <c r="C360" s="4" t="str">
        <f>VLOOKUP([Field],Columns[],2,0)&amp;"("</f>
        <v>enum(</v>
      </c>
      <c r="D360" s="4" t="str">
        <f>IF(VLOOKUP([Field],Columns[],3,0)&lt;&gt;"","'"&amp;VLOOKUP([Field],Columns[],3,0)&amp;"'","")</f>
        <v>'status'</v>
      </c>
      <c r="E36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>-&gt;default('Active')</v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1" spans="1:11">
      <c r="A361" s="4" t="s">
        <v>1289</v>
      </c>
      <c r="B361" s="4" t="s">
        <v>288</v>
      </c>
      <c r="C361" s="4" t="str">
        <f>VLOOKUP([Field],Columns[],2,0)&amp;"("</f>
        <v>audit(</v>
      </c>
      <c r="D361" s="4" t="str">
        <f>IF(VLOOKUP([Field],Columns[],3,0)&lt;&gt;"","'"&amp;VLOOKUP([Field],Columns[],3,0)&amp;"'","")</f>
        <v/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$table-&gt;audit();</v>
      </c>
    </row>
    <row r="362" spans="1:11">
      <c r="A362" s="4" t="s">
        <v>1290</v>
      </c>
      <c r="B362" s="4" t="s">
        <v>21</v>
      </c>
      <c r="C362" s="4" t="str">
        <f>VLOOKUP([Field],Columns[],2,0)&amp;"("</f>
        <v>bigIncrements(</v>
      </c>
      <c r="D362" s="4" t="str">
        <f>IF(VLOOKUP([Field],Columns[],3,0)&lt;&gt;"","'"&amp;VLOOKUP([Field],Columns[],3,0)&amp;"'","")</f>
        <v>'id'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$table-&gt;bigIncrements('id');</v>
      </c>
    </row>
    <row r="363" spans="1:11">
      <c r="A363" s="4" t="s">
        <v>1290</v>
      </c>
      <c r="B363" s="4" t="s">
        <v>900</v>
      </c>
      <c r="C363" s="4" t="str">
        <f>VLOOKUP([Field],Columns[],2,0)&amp;"("</f>
        <v>foreignCascade(</v>
      </c>
      <c r="D363" s="4" t="str">
        <f>IF(VLOOKUP([Field],Columns[],3,0)&lt;&gt;"","'"&amp;VLOOKUP([Field],Columns[],3,0)&amp;"'","")</f>
        <v>'user'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$table-&gt;foreignCascade('user', 'users');</v>
      </c>
    </row>
    <row r="364" spans="1:11">
      <c r="A364" s="4" t="s">
        <v>1290</v>
      </c>
      <c r="B364" s="4" t="s">
        <v>1293</v>
      </c>
      <c r="C364" s="4" t="str">
        <f>VLOOKUP([Field],Columns[],2,0)&amp;"("</f>
        <v>foreignCascade(</v>
      </c>
      <c r="D364" s="4" t="str">
        <f>IF(VLOOKUP([Field],Columns[],3,0)&lt;&gt;"","'"&amp;VLOOKUP([Field],Columns[],3,0)&amp;"'","")</f>
        <v>'setting'</v>
      </c>
      <c r="E364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$table-&gt;foreignCascade('setting', 'settings');</v>
      </c>
    </row>
    <row r="365" spans="1:11">
      <c r="A365" s="4" t="s">
        <v>1290</v>
      </c>
      <c r="B365" s="4" t="s">
        <v>44</v>
      </c>
      <c r="C365" s="4" t="str">
        <f>VLOOKUP([Field],Columns[],2,0)&amp;"("</f>
        <v>string(</v>
      </c>
      <c r="D365" s="4" t="str">
        <f>IF(VLOOKUP([Field],Columns[],3,0)&lt;&gt;"","'"&amp;VLOOKUP([Field],Columns[],3,0)&amp;"'","")</f>
        <v>'value'</v>
      </c>
      <c r="E365" s="7" t="str">
        <f>IF(VLOOKUP([Field],Columns[],4,0)&lt;&gt;0,", "&amp;IF(ISERR(SEARCH(",",VLOOKUP([Field],Columns[],4,0))),"'"&amp;VLOOKUP([Field],Columns[],4,0)&amp;"'",VLOOKUP([Field],Columns[],4,0))&amp;")",")")</f>
        <v>, '256')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$table-&gt;string('value', '256')-&gt;nullable();</v>
      </c>
    </row>
    <row r="366" spans="1:11">
      <c r="A366" s="4" t="s">
        <v>1290</v>
      </c>
      <c r="B366" s="4" t="s">
        <v>776</v>
      </c>
      <c r="C366" s="4" t="str">
        <f>VLOOKUP([Field],Columns[],2,0)&amp;"("</f>
        <v>enum(</v>
      </c>
      <c r="D366" s="4" t="str">
        <f>IF(VLOOKUP([Field],Columns[],3,0)&lt;&gt;"","'"&amp;VLOOKUP([Field],Columns[],3,0)&amp;"'","")</f>
        <v>'status'</v>
      </c>
      <c r="E36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-&gt;default('Active')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7" spans="1:11">
      <c r="A367" s="4" t="s">
        <v>1290</v>
      </c>
      <c r="B367" s="4" t="s">
        <v>288</v>
      </c>
      <c r="C367" s="4" t="str">
        <f>VLOOKUP([Field],Columns[],2,0)&amp;"("</f>
        <v>audit(</v>
      </c>
      <c r="D367" s="4" t="str">
        <f>IF(VLOOKUP([Field],Columns[],3,0)&lt;&gt;"","'"&amp;VLOOKUP([Field],Columns[],3,0)&amp;"'","")</f>
        <v/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7" priority="5"/>
  </conditionalFormatting>
  <conditionalFormatting sqref="B334">
    <cfRule type="duplicateValues" dxfId="446" priority="4"/>
  </conditionalFormatting>
  <conditionalFormatting sqref="B154:B155">
    <cfRule type="duplicateValues" dxfId="445" priority="3"/>
  </conditionalFormatting>
  <conditionalFormatting sqref="B110:B113">
    <cfRule type="duplicateValues" dxfId="444" priority="1"/>
  </conditionalFormatting>
  <dataValidations count="2">
    <dataValidation type="list" allowBlank="1" showInputMessage="1" showErrorMessage="1" sqref="B2:B367">
      <formula1>AvailableFields</formula1>
    </dataValidation>
    <dataValidation type="list" allowBlank="1" showInputMessage="1" showErrorMessage="1" sqref="A2:A36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"/>
  <sheetViews>
    <sheetView topLeftCell="B54" workbookViewId="0">
      <selection activeCell="D65" sqref="D65:D66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1844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1652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1653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1651</v>
      </c>
      <c r="E67" s="81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1654</v>
      </c>
      <c r="E68" s="81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Product Transaction Type-6</v>
      </c>
      <c r="B69" s="67" t="s">
        <v>1612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69" s="67" t="s">
        <v>1650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Groups-0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0" s="67" t="s">
        <v>23</v>
      </c>
      <c r="E70" s="67" t="s">
        <v>24</v>
      </c>
      <c r="F70" s="67" t="s">
        <v>25</v>
      </c>
      <c r="G70" s="67" t="s">
        <v>1595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Groups-1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1" s="67" t="s">
        <v>1812</v>
      </c>
      <c r="E71" s="67" t="s">
        <v>1808</v>
      </c>
      <c r="F71" s="67" t="s">
        <v>1813</v>
      </c>
      <c r="G71" s="67" t="s">
        <v>1814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Groups-2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2" s="67" t="s">
        <v>1815</v>
      </c>
      <c r="E72" s="67" t="s">
        <v>1609</v>
      </c>
      <c r="F72" s="67" t="s">
        <v>1816</v>
      </c>
      <c r="G72" s="67" t="s">
        <v>1817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Groups-3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3" s="67" t="s">
        <v>1661</v>
      </c>
      <c r="E73" s="67" t="s">
        <v>1818</v>
      </c>
      <c r="F73" s="67" t="s">
        <v>1664</v>
      </c>
      <c r="G73" s="67" t="s">
        <v>1819</v>
      </c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Groups-4</v>
      </c>
      <c r="B74" s="67" t="s">
        <v>76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4" s="67" t="s">
        <v>1820</v>
      </c>
      <c r="E74" s="67" t="s">
        <v>1821</v>
      </c>
      <c r="F74" s="67" t="s">
        <v>1822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Roles-0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5" s="67" t="s">
        <v>63</v>
      </c>
      <c r="E75" s="67" t="s">
        <v>65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Roles-1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6" s="67">
        <v>301101</v>
      </c>
      <c r="E76" s="67">
        <v>303102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Roles-2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7" s="67">
        <v>301102</v>
      </c>
      <c r="E77" s="67">
        <v>303101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0" t="str">
        <f>[Table Name]&amp;"-"&amp;(COUNTIF($B$1:TableData[[#This Row],[Table Name]],TableData[[#This Row],[Table Name]])-1)</f>
        <v>Group Roles-3</v>
      </c>
      <c r="B78" s="67" t="s">
        <v>93</v>
      </c>
      <c r="C7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8" s="67">
        <v>301103</v>
      </c>
      <c r="E78" s="67">
        <v>303103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66" workbookViewId="0">
      <selection activeCell="B6" sqref="B6:R74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165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\Milestone\Appframe\Model\ResourceRelation::query()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RelationTable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[[Primary]:[Relate Id]]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\Milestone\Appframe\Model\ResourceRelation::query()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'305104', </v>
      </c>
      <c r="E9" s="50" t="str">
        <f t="shared" ca="1" si="2"/>
        <v xml:space="preserve">'name' =&gt; 'TaxDetail', </v>
      </c>
      <c r="F9" s="50" t="str">
        <f t="shared" ca="1" si="2"/>
        <v xml:space="preserve">'description' =&gt; 'Details and sub taxes', </v>
      </c>
      <c r="G9" s="50" t="str">
        <f t="shared" ca="1" si="2"/>
        <v xml:space="preserve">'method' =&gt; 'Detail',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'305105',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'305105', </v>
      </c>
      <c r="E10" s="50" t="str">
        <f t="shared" ca="1" si="2"/>
        <v xml:space="preserve">'name' =&gt; 'Tax', </v>
      </c>
      <c r="F10" s="50" t="str">
        <f t="shared" ca="1" si="2"/>
        <v xml:space="preserve">'description' =&gt; 'Detail of Tax', </v>
      </c>
      <c r="G10" s="50" t="str">
        <f t="shared" ca="1" si="2"/>
        <v xml:space="preserve">'method' =&gt; 'Tax',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'305104',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'305107', </v>
      </c>
      <c r="E11" s="50" t="str">
        <f t="shared" ca="1" si="2"/>
        <v xml:space="preserve">'name' =&gt; 'Tax', </v>
      </c>
      <c r="F11" s="50" t="str">
        <f t="shared" ca="1" si="2"/>
        <v xml:space="preserve">'description' =&gt; 'Detail of Tax', </v>
      </c>
      <c r="G11" s="50" t="str">
        <f t="shared" ca="1" si="2"/>
        <v xml:space="preserve">'method' =&gt; 'Tax',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'305104',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'Belongs', </v>
      </c>
      <c r="F12" s="50" t="str">
        <f t="shared" ca="1" si="2"/>
        <v xml:space="preserve">'description' =&gt; 'Detail of main group this group belongs', </v>
      </c>
      <c r="G12" s="50" t="str">
        <f t="shared" ca="1" si="2"/>
        <v xml:space="preserve">'method' =&gt; 'Belongs',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'305108', </v>
      </c>
      <c r="E13" s="50" t="str">
        <f t="shared" ca="1" si="2"/>
        <v xml:space="preserve">'name' =&gt; 'Parent', </v>
      </c>
      <c r="F13" s="50" t="str">
        <f t="shared" ca="1" si="2"/>
        <v xml:space="preserve">'description' =&gt; 'The parent group details of this group', </v>
      </c>
      <c r="G13" s="50" t="str">
        <f t="shared" ca="1" si="2"/>
        <v xml:space="preserve">'method' =&gt; 'Parent',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'305108',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'305108', </v>
      </c>
      <c r="E14" s="50" t="str">
        <f t="shared" ca="1" si="2"/>
        <v xml:space="preserve">'name' =&gt; 'Tax01', </v>
      </c>
      <c r="F14" s="50" t="str">
        <f t="shared" ca="1" si="2"/>
        <v xml:space="preserve">'description' =&gt; 'Details of Tax for this group', </v>
      </c>
      <c r="G14" s="50" t="str">
        <f t="shared" ca="1" si="2"/>
        <v xml:space="preserve">'method' =&gt; 'Tax',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'305104',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'305108', </v>
      </c>
      <c r="E15" s="50" t="str">
        <f t="shared" ca="1" si="2"/>
        <v xml:space="preserve">'name' =&gt; 'Tax02', </v>
      </c>
      <c r="F15" s="50" t="str">
        <f t="shared" ca="1" si="2"/>
        <v xml:space="preserve">'description' =&gt; 'Details of Sub Tax for this group', </v>
      </c>
      <c r="G15" s="50" t="str">
        <f t="shared" ca="1" si="2"/>
        <v xml:space="preserve">'method' =&gt; 'Tax2', </v>
      </c>
      <c r="H15" s="50" t="str">
        <f t="shared" ca="1" si="2"/>
        <v xml:space="preserve">'type' =&gt; 'belongsTo', </v>
      </c>
      <c r="I15" s="50" t="str">
        <f t="shared" ca="1" si="2"/>
        <v xml:space="preserve">'relate_resource' =&gt; '305104',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'305109', </v>
      </c>
      <c r="E16" s="50" t="str">
        <f t="shared" ca="1" si="2"/>
        <v xml:space="preserve">'name' =&gt; 'Group01', </v>
      </c>
      <c r="F16" s="50" t="str">
        <f t="shared" ca="1" si="2"/>
        <v xml:space="preserve">'description' =&gt; 'Detail of group this product belongs to via group 01', </v>
      </c>
      <c r="G16" s="50" t="str">
        <f t="shared" ca="1" si="2"/>
        <v xml:space="preserve">'method' =&gt; 'Group01', </v>
      </c>
      <c r="H16" s="50" t="str">
        <f t="shared" ca="1" si="2"/>
        <v xml:space="preserve">'type' =&gt; 'belongsTo', </v>
      </c>
      <c r="I16" s="50" t="str">
        <f t="shared" ca="1" si="2"/>
        <v xml:space="preserve">'relate_resource' =&gt; '305108',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'305109', </v>
      </c>
      <c r="E17" s="50" t="str">
        <f t="shared" ca="1" si="2"/>
        <v xml:space="preserve">'name' =&gt; 'Group02', </v>
      </c>
      <c r="F17" s="50" t="str">
        <f t="shared" ca="1" si="2"/>
        <v xml:space="preserve">'description' =&gt; 'Detail of group this product belongs to via group 02', </v>
      </c>
      <c r="G17" s="50" t="str">
        <f t="shared" ca="1" si="2"/>
        <v xml:space="preserve">'method' =&gt; 'Group02', </v>
      </c>
      <c r="H17" s="50" t="str">
        <f t="shared" ca="1" si="2"/>
        <v xml:space="preserve">'type' =&gt; 'belongsTo', </v>
      </c>
      <c r="I17" s="50" t="str">
        <f t="shared" ca="1" si="2"/>
        <v xml:space="preserve">'relate_resource' =&gt; '305108',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'305109', </v>
      </c>
      <c r="E18" s="50" t="str">
        <f t="shared" ca="1" si="2"/>
        <v xml:space="preserve">'name' =&gt; 'Group03', </v>
      </c>
      <c r="F18" s="50" t="str">
        <f t="shared" ca="1" si="2"/>
        <v xml:space="preserve">'description' =&gt; 'Detail of group this product belongs to via group 03', </v>
      </c>
      <c r="G18" s="50" t="str">
        <f t="shared" ca="1" si="2"/>
        <v xml:space="preserve">'method' =&gt; 'Group03',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'305108',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'305109', </v>
      </c>
      <c r="E19" s="50" t="str">
        <f t="shared" ca="1" si="2"/>
        <v xml:space="preserve">'name' =&gt; 'Group04', </v>
      </c>
      <c r="F19" s="50" t="str">
        <f t="shared" ca="1" si="2"/>
        <v xml:space="preserve">'description' =&gt; 'Detail of group this product belongs to via group 04', </v>
      </c>
      <c r="G19" s="50" t="str">
        <f t="shared" ca="1" si="2"/>
        <v xml:space="preserve">'method' =&gt; 'Group04',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'305108',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'305109', </v>
      </c>
      <c r="E20" s="50" t="str">
        <f t="shared" ca="1" si="2"/>
        <v xml:space="preserve">'name' =&gt; 'Group05', </v>
      </c>
      <c r="F20" s="50" t="str">
        <f t="shared" ca="1" si="2"/>
        <v xml:space="preserve">'description' =&gt; 'Detail of group this product belongs to via group 05', </v>
      </c>
      <c r="G20" s="50" t="str">
        <f t="shared" ca="1" si="2"/>
        <v xml:space="preserve">'method' =&gt; 'Group05',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'305109', </v>
      </c>
      <c r="E21" s="50" t="str">
        <f t="shared" ca="1" si="2"/>
        <v xml:space="preserve">'name' =&gt; 'Group06', </v>
      </c>
      <c r="F21" s="50" t="str">
        <f t="shared" ca="1" si="2"/>
        <v xml:space="preserve">'description' =&gt; 'Detail of group this product belongs to via group 06', </v>
      </c>
      <c r="G21" s="50" t="str">
        <f t="shared" ca="1" si="2"/>
        <v xml:space="preserve">'method' =&gt; 'Group06',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'305108',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'305109', </v>
      </c>
      <c r="E22" s="50" t="str">
        <f t="shared" ca="1" si="2"/>
        <v xml:space="preserve">'name' =&gt; 'Group07', </v>
      </c>
      <c r="F22" s="50" t="str">
        <f t="shared" ca="1" si="2"/>
        <v xml:space="preserve">'description' =&gt; 'Detail of group this product belongs to via group 07', </v>
      </c>
      <c r="G22" s="50" t="str">
        <f t="shared" ca="1" si="2"/>
        <v xml:space="preserve">'method' =&gt; 'Group07',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'305108',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'305109', </v>
      </c>
      <c r="E23" s="50" t="str">
        <f t="shared" ca="1" si="2"/>
        <v xml:space="preserve">'name' =&gt; 'Group08', </v>
      </c>
      <c r="F23" s="50" t="str">
        <f t="shared" ca="1" si="2"/>
        <v xml:space="preserve">'description' =&gt; 'Detail of group this product belongs to via group 08', </v>
      </c>
      <c r="G23" s="50" t="str">
        <f t="shared" ca="1" si="2"/>
        <v xml:space="preserve">'method' =&gt; 'Group08',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'305108',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'305109', </v>
      </c>
      <c r="E24" s="50" t="str">
        <f t="shared" ca="1" si="2"/>
        <v xml:space="preserve">'name' =&gt; 'Group09', </v>
      </c>
      <c r="F24" s="50" t="str">
        <f t="shared" ca="1" si="2"/>
        <v xml:space="preserve">'description' =&gt; 'Detail of group this product belongs to via group 09', </v>
      </c>
      <c r="G24" s="50" t="str">
        <f t="shared" ca="1" si="2"/>
        <v xml:space="preserve">'method' =&gt; 'Group09',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'305108',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'Group10', </v>
      </c>
      <c r="F25" s="50" t="str">
        <f t="shared" ca="1" si="4"/>
        <v xml:space="preserve">'description' =&gt; 'Detail of group this product belongs to via group 10', </v>
      </c>
      <c r="G25" s="50" t="str">
        <f t="shared" ca="1" si="4"/>
        <v xml:space="preserve">'method' =&gt; 'Group10', </v>
      </c>
      <c r="H25" s="50" t="str">
        <f t="shared" ca="1" si="4"/>
        <v xml:space="preserve">'type' =&gt; 'belongsTo', </v>
      </c>
      <c r="I25" s="50" t="str">
        <f t="shared" ca="1" si="4"/>
        <v xml:space="preserve">'relate_resource' =&gt; '305108',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'305108', </v>
      </c>
      <c r="E26" s="50" t="str">
        <f t="shared" ca="1" si="4"/>
        <v xml:space="preserve">'name' =&gt; 'ProductsAsOfGroup01', </v>
      </c>
      <c r="F26" s="50" t="str">
        <f t="shared" ca="1" si="4"/>
        <v xml:space="preserve">'description' =&gt; 'Products belongs to this group via group 01', </v>
      </c>
      <c r="G26" s="50" t="str">
        <f t="shared" ca="1" si="4"/>
        <v xml:space="preserve">'method' =&gt; 'ProductsAsOfGroup01',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'305108', </v>
      </c>
      <c r="E27" s="50" t="str">
        <f t="shared" ca="1" si="4"/>
        <v xml:space="preserve">'name' =&gt; 'ProductsAsOfGroup02', </v>
      </c>
      <c r="F27" s="50" t="str">
        <f t="shared" ca="1" si="4"/>
        <v xml:space="preserve">'description' =&gt; 'Products belongs to this group via group 02', </v>
      </c>
      <c r="G27" s="50" t="str">
        <f t="shared" ca="1" si="4"/>
        <v xml:space="preserve">'method' =&gt; 'ProductsAsOfGroup02',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'305109',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'305108', </v>
      </c>
      <c r="E28" s="50" t="str">
        <f t="shared" ca="1" si="4"/>
        <v xml:space="preserve">'name' =&gt; 'ProductsAsOfGroup03', </v>
      </c>
      <c r="F28" s="50" t="str">
        <f t="shared" ca="1" si="4"/>
        <v xml:space="preserve">'description' =&gt; 'Products belongs to this group via group 03', </v>
      </c>
      <c r="G28" s="50" t="str">
        <f t="shared" ca="1" si="4"/>
        <v xml:space="preserve">'method' =&gt; 'ProductsAsOfGroup03',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'305108', </v>
      </c>
      <c r="E29" s="50" t="str">
        <f t="shared" ca="1" si="4"/>
        <v xml:space="preserve">'name' =&gt; 'ProductsAsOfGroup04', </v>
      </c>
      <c r="F29" s="50" t="str">
        <f t="shared" ca="1" si="4"/>
        <v xml:space="preserve">'description' =&gt; 'Products belongs to this group via group 04', </v>
      </c>
      <c r="G29" s="50" t="str">
        <f t="shared" ca="1" si="4"/>
        <v xml:space="preserve">'method' =&gt; 'ProductsAsOfGroup04',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'305109',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'305108', </v>
      </c>
      <c r="E30" s="50" t="str">
        <f t="shared" ca="1" si="4"/>
        <v xml:space="preserve">'name' =&gt; 'ProductsAsOfGroup05', </v>
      </c>
      <c r="F30" s="50" t="str">
        <f t="shared" ca="1" si="4"/>
        <v xml:space="preserve">'description' =&gt; 'Products belongs to this group via group 05', </v>
      </c>
      <c r="G30" s="50" t="str">
        <f t="shared" ca="1" si="4"/>
        <v xml:space="preserve">'method' =&gt; 'ProductsAsOfGroup05',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'305109',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'305108', </v>
      </c>
      <c r="E31" s="50" t="str">
        <f t="shared" ca="1" si="4"/>
        <v xml:space="preserve">'name' =&gt; 'ProductsAsOfGroup06', </v>
      </c>
      <c r="F31" s="50" t="str">
        <f t="shared" ca="1" si="4"/>
        <v xml:space="preserve">'description' =&gt; 'Products belongs to this group via group 06', </v>
      </c>
      <c r="G31" s="50" t="str">
        <f t="shared" ca="1" si="4"/>
        <v xml:space="preserve">'method' =&gt; 'ProductsAsOfGroup06',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'305109',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'305108', </v>
      </c>
      <c r="E32" s="50" t="str">
        <f t="shared" ca="1" si="4"/>
        <v xml:space="preserve">'name' =&gt; 'ProductsAsOfGroup07', </v>
      </c>
      <c r="F32" s="50" t="str">
        <f t="shared" ca="1" si="4"/>
        <v xml:space="preserve">'description' =&gt; 'Products belongs to this group via group 07', </v>
      </c>
      <c r="G32" s="50" t="str">
        <f t="shared" ca="1" si="4"/>
        <v xml:space="preserve">'method' =&gt; 'ProductsAsOfGroup07',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'305109',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'305108', </v>
      </c>
      <c r="E33" s="50" t="str">
        <f t="shared" ca="1" si="4"/>
        <v xml:space="preserve">'name' =&gt; 'ProductsAsOfGroup08', </v>
      </c>
      <c r="F33" s="50" t="str">
        <f t="shared" ca="1" si="4"/>
        <v xml:space="preserve">'description' =&gt; 'Products belongs to this group via group 08', </v>
      </c>
      <c r="G33" s="50" t="str">
        <f t="shared" ca="1" si="4"/>
        <v xml:space="preserve">'method' =&gt; 'ProductsAsOfGroup08',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'305109',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'305108', </v>
      </c>
      <c r="E34" s="50" t="str">
        <f t="shared" ca="1" si="4"/>
        <v xml:space="preserve">'name' =&gt; 'ProductsAsOfGroup09', </v>
      </c>
      <c r="F34" s="50" t="str">
        <f t="shared" ca="1" si="4"/>
        <v xml:space="preserve">'description' =&gt; 'Products belongs to this group via group 09', </v>
      </c>
      <c r="G34" s="50" t="str">
        <f t="shared" ca="1" si="4"/>
        <v xml:space="preserve">'method' =&gt; 'ProductsAsOfGroup09', </v>
      </c>
      <c r="H34" s="50" t="str">
        <f t="shared" ca="1" si="4"/>
        <v xml:space="preserve">'type' =&gt; 'hasMany', </v>
      </c>
      <c r="I34" s="50" t="str">
        <f t="shared" ca="1" si="4"/>
        <v xml:space="preserve">'relate_resource' =&gt; '305109',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'305108', </v>
      </c>
      <c r="E35" s="50" t="str">
        <f t="shared" ca="1" si="4"/>
        <v xml:space="preserve">'name' =&gt; 'ProductsAsOfGroup10', </v>
      </c>
      <c r="F35" s="50" t="str">
        <f t="shared" ca="1" si="4"/>
        <v xml:space="preserve">'description' =&gt; 'Products belongs to this group via group 10', </v>
      </c>
      <c r="G35" s="50" t="str">
        <f t="shared" ca="1" si="4"/>
        <v xml:space="preserve">'method' =&gt; 'ProductsAsOfGroup10',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'305109',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'305110',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'Each items of this pricelist',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'305111',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'305111', </v>
      </c>
      <c r="E37" s="50" t="str">
        <f t="shared" ca="1" si="4"/>
        <v xml:space="preserve">'name' =&gt; 'Pricelist', </v>
      </c>
      <c r="F37" s="50" t="str">
        <f t="shared" ca="1" si="4"/>
        <v xml:space="preserve">'description' =&gt; 'Details of pricelist this item belongs to', </v>
      </c>
      <c r="G37" s="50" t="str">
        <f t="shared" ca="1" si="4"/>
        <v xml:space="preserve">'method' =&gt; 'Pricelist',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'305111', </v>
      </c>
      <c r="E38" s="50" t="str">
        <f t="shared" ca="1" si="4"/>
        <v xml:space="preserve">'name' =&gt; 'Product', </v>
      </c>
      <c r="F38" s="50" t="str">
        <f t="shared" ca="1" si="4"/>
        <v xml:space="preserve">'description' =&gt; 'Details of product this item consist of', </v>
      </c>
      <c r="G38" s="50" t="str">
        <f t="shared" ca="1" si="4"/>
        <v xml:space="preserve">'method' =&gt; 'Product',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'305109',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'305114', </v>
      </c>
      <c r="E39" s="50" t="str">
        <f t="shared" ca="1" si="4"/>
        <v xml:space="preserve">'name' =&gt; 'Area', </v>
      </c>
      <c r="F39" s="50" t="str">
        <f t="shared" ca="1" si="4"/>
        <v xml:space="preserve">'description' =&gt; 'Details of area', </v>
      </c>
      <c r="G39" s="50" t="str">
        <f t="shared" ca="1" si="4"/>
        <v xml:space="preserve">'method' =&gt; 'Area',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'305113',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'305114',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'Details of customer',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'User', </v>
      </c>
      <c r="F41" s="50" t="str">
        <f t="shared" ca="1" si="6"/>
        <v xml:space="preserve">'description' =&gt; 'Details of user', </v>
      </c>
      <c r="G41" s="50" t="str">
        <f t="shared" ca="1" si="6"/>
        <v xml:space="preserve">'method' =&gt; 'User', </v>
      </c>
      <c r="H41" s="50" t="str">
        <f t="shared" ca="1" si="6"/>
        <v xml:space="preserve">'type' =&gt; 'belongsToMany', </v>
      </c>
      <c r="I41" s="50" t="str">
        <f t="shared" ca="1" si="6"/>
        <v xml:space="preserve">'relate_resource' =&gt; '305101',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'305103',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'Users list corresponding to a settings',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'305115',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'305101', </v>
      </c>
      <c r="E43" s="50" t="str">
        <f t="shared" ca="1" si="6"/>
        <v xml:space="preserve">'name' =&gt; 'Area', </v>
      </c>
      <c r="F43" s="50" t="str">
        <f t="shared" ca="1" si="6"/>
        <v xml:space="preserve">'description' =&gt; 'Details of area', </v>
      </c>
      <c r="G43" s="50" t="str">
        <f t="shared" ca="1" si="6"/>
        <v xml:space="preserve">'method' =&gt; 'Area',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'305113',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'305115', </v>
      </c>
      <c r="E44" s="50" t="str">
        <f t="shared" ca="1" si="6"/>
        <v xml:space="preserve">'name' =&gt; 'Settings', </v>
      </c>
      <c r="F44" s="50" t="str">
        <f t="shared" ca="1" si="6"/>
        <v xml:space="preserve">'description' =&gt; 'Details of settings this setting belongs to', </v>
      </c>
      <c r="G44" s="50" t="str">
        <f t="shared" ca="1" si="6"/>
        <v xml:space="preserve">'method' =&gt; 'Settings',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'305103',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'305101', </v>
      </c>
      <c r="E45" s="50" t="str">
        <f t="shared" ca="1" si="6"/>
        <v xml:space="preserve">'name' =&gt; 'Settings', </v>
      </c>
      <c r="F45" s="50" t="str">
        <f t="shared" ca="1" si="6"/>
        <v xml:space="preserve">'description' =&gt; 'Settings assigned for a user', </v>
      </c>
      <c r="G45" s="50" t="str">
        <f t="shared" ca="1" si="6"/>
        <v xml:space="preserve">'method' =&gt; 'Settings', </v>
      </c>
      <c r="H45" s="50" t="str">
        <f t="shared" ca="1" si="6"/>
        <v xml:space="preserve">'type' =&gt; 'hasMany', </v>
      </c>
      <c r="I45" s="50" t="str">
        <f t="shared" ca="1" si="6"/>
        <v xml:space="preserve">'relate_resource' =&gt; '305115',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'305115', </v>
      </c>
      <c r="E46" s="50" t="str">
        <f t="shared" ca="1" si="6"/>
        <v xml:space="preserve">'name' =&gt; 'User', </v>
      </c>
      <c r="F46" s="50" t="str">
        <f t="shared" ca="1" si="6"/>
        <v xml:space="preserve">'description' =&gt; 'Details of user this settings belongs to', </v>
      </c>
      <c r="G46" s="50" t="str">
        <f t="shared" ca="1" si="6"/>
        <v xml:space="preserve">'method' =&gt; 'User',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'305101',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'305101', </v>
      </c>
      <c r="E47" s="50" t="str">
        <f t="shared" ca="1" si="6"/>
        <v xml:space="preserve">'name' =&gt; 'StoreAndArea', </v>
      </c>
      <c r="F47" s="50" t="str">
        <f t="shared" ca="1" si="6"/>
        <v xml:space="preserve">'description' =&gt; 'Store and Areas assigned for a user', </v>
      </c>
      <c r="G47" s="50" t="str">
        <f t="shared" ca="1" si="6"/>
        <v xml:space="preserve">'method' =&gt; 'StoreAndArea',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'305116',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'305116', </v>
      </c>
      <c r="E48" s="50" t="str">
        <f t="shared" ca="1" si="6"/>
        <v xml:space="preserve">'name' =&gt; 'Area', </v>
      </c>
      <c r="F48" s="50" t="str">
        <f t="shared" ca="1" si="6"/>
        <v xml:space="preserve">'description' =&gt; 'Area details', </v>
      </c>
      <c r="G48" s="50" t="str">
        <f t="shared" ca="1" si="6"/>
        <v xml:space="preserve">'method' =&gt; 'Area',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'305113',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'305116', </v>
      </c>
      <c r="E49" s="50" t="str">
        <f t="shared" ca="1" si="6"/>
        <v xml:space="preserve">'name' =&gt; 'Store', </v>
      </c>
      <c r="F49" s="50" t="str">
        <f t="shared" ca="1" si="6"/>
        <v xml:space="preserve">'description' =&gt; 'Store Details', </v>
      </c>
      <c r="G49" s="50" t="str">
        <f t="shared" ca="1" si="6"/>
        <v xml:space="preserve">'method' =&gt; 'Store',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'305112',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'305116', </v>
      </c>
      <c r="E50" s="50" t="str">
        <f t="shared" ca="1" si="6"/>
        <v xml:space="preserve">'name' =&gt; 'User', </v>
      </c>
      <c r="F50" s="50" t="str">
        <f t="shared" ca="1" si="6"/>
        <v xml:space="preserve">'description' =&gt; 'User Details', </v>
      </c>
      <c r="G50" s="50" t="str">
        <f t="shared" ca="1" si="6"/>
        <v xml:space="preserve">'method' =&gt; 'User', </v>
      </c>
      <c r="H50" s="50" t="str">
        <f t="shared" ca="1" si="6"/>
        <v xml:space="preserve">'type' =&gt; 'belongsTo', </v>
      </c>
      <c r="I50" s="50" t="str">
        <f t="shared" ca="1" si="6"/>
        <v xml:space="preserve">'relate_resource' =&gt; '305101',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'305112', </v>
      </c>
      <c r="E51" s="50" t="str">
        <f t="shared" ca="1" si="6"/>
        <v xml:space="preserve">'name' =&gt; 'Users', </v>
      </c>
      <c r="F51" s="50" t="str">
        <f t="shared" ca="1" si="6"/>
        <v xml:space="preserve">'description' =&gt; 'Users assigned to this store', </v>
      </c>
      <c r="G51" s="50" t="str">
        <f t="shared" ca="1" si="6"/>
        <v xml:space="preserve">'method' =&gt; 'Users', </v>
      </c>
      <c r="H51" s="50" t="str">
        <f t="shared" ca="1" si="6"/>
        <v xml:space="preserve">'type' =&gt; 'belongsToMany', </v>
      </c>
      <c r="I51" s="50" t="str">
        <f t="shared" ca="1" si="6"/>
        <v xml:space="preserve">'relate_resource' =&gt; '305101',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'305113', </v>
      </c>
      <c r="E52" s="50" t="str">
        <f t="shared" ca="1" si="6"/>
        <v xml:space="preserve">'name' =&gt; 'StoreAndUser', </v>
      </c>
      <c r="F52" s="50" t="str">
        <f t="shared" ca="1" si="6"/>
        <v xml:space="preserve">'description' =&gt; 'Store and Users assigned to a area', </v>
      </c>
      <c r="G52" s="50" t="str">
        <f t="shared" ca="1" si="6"/>
        <v xml:space="preserve">'method' =&gt; 'StoreAndUser', </v>
      </c>
      <c r="H52" s="50" t="str">
        <f t="shared" ca="1" si="6"/>
        <v xml:space="preserve">'type' =&gt; 'hasMany', </v>
      </c>
      <c r="I52" s="50" t="str">
        <f t="shared" ca="1" si="6"/>
        <v xml:space="preserve">'relate_resource' =&gt; '305116',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'305120', </v>
      </c>
      <c r="E53" s="50" t="str">
        <f t="shared" ca="1" si="6"/>
        <v xml:space="preserve">'name' =&gt; 'Product', </v>
      </c>
      <c r="F53" s="50" t="str">
        <f t="shared" ca="1" si="6"/>
        <v xml:space="preserve">'description' =&gt; 'Details of product', </v>
      </c>
      <c r="G53" s="50" t="str">
        <f t="shared" ca="1" si="6"/>
        <v xml:space="preserve">'method' =&gt; 'Product',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'305109',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'305120', </v>
      </c>
      <c r="E54" s="50" t="str">
        <f t="shared" ca="1" si="6"/>
        <v xml:space="preserve">'name' =&gt; 'Store', </v>
      </c>
      <c r="F54" s="50" t="str">
        <f t="shared" ca="1" si="6"/>
        <v xml:space="preserve">'description' =&gt; 'Details of store', </v>
      </c>
      <c r="G54" s="50" t="str">
        <f t="shared" ca="1" si="6"/>
        <v xml:space="preserve">'method' =&gt; 'Store',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'305112',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'305120', </v>
      </c>
      <c r="E55" s="50" t="str">
        <f t="shared" ca="1" si="6"/>
        <v xml:space="preserve">'name' =&gt; 'User', </v>
      </c>
      <c r="F55" s="50" t="str">
        <f t="shared" ca="1" si="6"/>
        <v xml:space="preserve">'description' =&gt; 'Details of user', </v>
      </c>
      <c r="G55" s="50" t="str">
        <f t="shared" ca="1" si="6"/>
        <v xml:space="preserve">'method' =&gt; 'User',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'305101',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'305120', </v>
      </c>
      <c r="E56" s="50" t="str">
        <f t="shared" ca="1" si="6"/>
        <v xml:space="preserve">'name' =&gt; 'Nature', </v>
      </c>
      <c r="F56" s="50" t="str">
        <f t="shared" ca="1" si="6"/>
        <v xml:space="preserve">'description' =&gt; 'Nature of transaction', </v>
      </c>
      <c r="G56" s="50" t="str">
        <f t="shared" ca="1" si="6"/>
        <v xml:space="preserve">'method' =&gt; 'Nature',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'305118',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'305120', </v>
      </c>
      <c r="E57" s="50" t="str">
        <f t="shared" ca="1" si="6"/>
        <v xml:space="preserve">'name' =&gt; 'Type', </v>
      </c>
      <c r="F57" s="50" t="str">
        <f t="shared" ca="1" si="6"/>
        <v xml:space="preserve">'description' =&gt; 'Type of transaction', </v>
      </c>
      <c r="G57" s="50" t="str">
        <f t="shared" ca="1" si="6"/>
        <v xml:space="preserve">'method' =&gt; 'Type', </v>
      </c>
      <c r="H57" s="50" t="str">
        <f t="shared" ca="1" si="6"/>
        <v xml:space="preserve">'type' =&gt; 'belongsTo', </v>
      </c>
      <c r="I57" s="50" t="str">
        <f t="shared" ca="1" si="6"/>
        <v xml:space="preserve">'relate_resource' =&gt; '305119',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'305112', </v>
      </c>
      <c r="E58" s="50" t="str">
        <f t="shared" ca="1" si="7"/>
        <v xml:space="preserve">'name' =&gt; 'ProductTransaction', </v>
      </c>
      <c r="F58" s="50" t="str">
        <f t="shared" ca="1" si="7"/>
        <v xml:space="preserve">'description' =&gt; 'Product transaction of a store', </v>
      </c>
      <c r="G58" s="50" t="str">
        <f t="shared" ca="1" si="7"/>
        <v xml:space="preserve">'method' =&gt; 'ProductTransaction',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'305120',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'305121', </v>
      </c>
      <c r="E59" s="50" t="str">
        <f t="shared" ca="1" si="7"/>
        <v xml:space="preserve">'name' =&gt; 'Details', </v>
      </c>
      <c r="F59" s="50" t="str">
        <f t="shared" ca="1" si="7"/>
        <v xml:space="preserve">'description' =&gt; 'Product wise details of transaction', </v>
      </c>
      <c r="G59" s="50" t="str">
        <f t="shared" ca="1" si="7"/>
        <v xml:space="preserve">'method' =&gt; 'Details', </v>
      </c>
      <c r="H59" s="50" t="str">
        <f t="shared" ca="1" si="7"/>
        <v xml:space="preserve">'type' =&gt; 'hasMany', </v>
      </c>
      <c r="I59" s="50" t="str">
        <f t="shared" ca="1" si="7"/>
        <v xml:space="preserve">'relate_resource' =&gt; '305122',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'305121', </v>
      </c>
      <c r="E60" s="50" t="str">
        <f t="shared" ca="1" si="7"/>
        <v xml:space="preserve">'name' =&gt; 'Products', </v>
      </c>
      <c r="F60" s="50" t="str">
        <f t="shared" ca="1" si="7"/>
        <v xml:space="preserve">'description' =&gt; 'Product transactions', </v>
      </c>
      <c r="G60" s="50" t="str">
        <f t="shared" ca="1" si="7"/>
        <v xml:space="preserve">'method' =&gt; 'Products', </v>
      </c>
      <c r="H60" s="50" t="str">
        <f t="shared" ca="1" si="7"/>
        <v xml:space="preserve">'type' =&gt; 'belongsToMany', </v>
      </c>
      <c r="I60" s="50" t="str">
        <f t="shared" ca="1" si="7"/>
        <v xml:space="preserve">'relate_resource' =&gt; '305120',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'305122', </v>
      </c>
      <c r="E61" s="50" t="str">
        <f t="shared" ca="1" si="7"/>
        <v xml:space="preserve">'name' =&gt; 'Product', </v>
      </c>
      <c r="F61" s="50" t="str">
        <f t="shared" ca="1" si="7"/>
        <v xml:space="preserve">'description' =&gt; 'Product and its transaction details', </v>
      </c>
      <c r="G61" s="50" t="str">
        <f t="shared" ca="1" si="7"/>
        <v xml:space="preserve">'method' =&gt; 'Product',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'305120',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'305126', </v>
      </c>
      <c r="E62" s="50" t="str">
        <f t="shared" ca="1" si="7"/>
        <v xml:space="preserve">'name' =&gt; 'Items', </v>
      </c>
      <c r="F62" s="50" t="str">
        <f t="shared" ca="1" si="7"/>
        <v xml:space="preserve">'description' =&gt; 'Items of a transaction', </v>
      </c>
      <c r="G62" s="50" t="str">
        <f t="shared" ca="1" si="7"/>
        <v xml:space="preserve">'method' =&gt; 'Items', </v>
      </c>
      <c r="H62" s="50" t="str">
        <f t="shared" ca="1" si="7"/>
        <v xml:space="preserve">'type' =&gt; 'hasMany', </v>
      </c>
      <c r="I62" s="50" t="str">
        <f t="shared" ca="1" si="7"/>
        <v xml:space="preserve">'relate_resource' =&gt; '305127',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'305127', </v>
      </c>
      <c r="E63" s="50" t="str">
        <f t="shared" ca="1" si="7"/>
        <v xml:space="preserve">'name' =&gt; 'Product', </v>
      </c>
      <c r="F63" s="50" t="str">
        <f t="shared" ca="1" si="7"/>
        <v xml:space="preserve">'description' =&gt; 'Product details of an sales order item', </v>
      </c>
      <c r="G63" s="50" t="str">
        <f t="shared" ca="1" si="7"/>
        <v xml:space="preserve">'method' =&gt; 'Product',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'305109',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'305128', </v>
      </c>
      <c r="E64" s="50" t="str">
        <f t="shared" ca="1" si="7"/>
        <v xml:space="preserve">'name' =&gt; 'IN', </v>
      </c>
      <c r="F64" s="50" t="str">
        <f t="shared" ca="1" si="7"/>
        <v xml:space="preserve">'description' =&gt; 'Stock in transactions', </v>
      </c>
      <c r="G64" s="50" t="str">
        <f t="shared" ca="1" si="7"/>
        <v xml:space="preserve">'method' =&gt; 'IN', </v>
      </c>
      <c r="H64" s="50" t="str">
        <f t="shared" ca="1" si="7"/>
        <v xml:space="preserve">'type' =&gt; 'belongsTo', </v>
      </c>
      <c r="I64" s="50" t="str">
        <f t="shared" ca="1" si="7"/>
        <v xml:space="preserve">'relate_resource' =&gt; '305121',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'305128', </v>
      </c>
      <c r="E65" s="50" t="str">
        <f t="shared" ca="1" si="7"/>
        <v xml:space="preserve">'name' =&gt; 'OUT', </v>
      </c>
      <c r="F65" s="50" t="str">
        <f t="shared" ca="1" si="7"/>
        <v xml:space="preserve">'description' =&gt; 'Stock out transactions', </v>
      </c>
      <c r="G65" s="50" t="str">
        <f t="shared" ca="1" si="7"/>
        <v xml:space="preserve">'method' =&gt; 'OUT', </v>
      </c>
      <c r="H65" s="50" t="str">
        <f t="shared" ca="1" si="7"/>
        <v xml:space="preserve">'type' =&gt; 'belongsTo', </v>
      </c>
      <c r="I65" s="50" t="str">
        <f t="shared" ca="1" si="7"/>
        <v xml:space="preserve">'relate_resource' =&gt; '305121',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'308158', </v>
      </c>
      <c r="D66" s="50" t="str">
        <f t="shared" ca="1" si="7"/>
        <v xml:space="preserve">'resource' =&gt; '305126', </v>
      </c>
      <c r="E66" s="50" t="str">
        <f t="shared" ca="1" si="7"/>
        <v xml:space="preserve">'name' =&gt; 'Customer', </v>
      </c>
      <c r="F66" s="50" t="str">
        <f t="shared" ca="1" si="7"/>
        <v xml:space="preserve">'description' =&gt; 'The customer to which this sales order belongs', </v>
      </c>
      <c r="G66" s="50" t="str">
        <f t="shared" ca="1" si="7"/>
        <v xml:space="preserve">'method' =&gt; 'Customer',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'305101',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'308159', </v>
      </c>
      <c r="D67" s="50" t="str">
        <f t="shared" ca="1" si="7"/>
        <v xml:space="preserve">'resource' =&gt; '305116', </v>
      </c>
      <c r="E67" s="50" t="str">
        <f t="shared" ca="1" si="7"/>
        <v xml:space="preserve">'name' =&gt; 'AssignedAreas', </v>
      </c>
      <c r="F67" s="50" t="str">
        <f t="shared" ca="1" si="7"/>
        <v xml:space="preserve">'description' =&gt; 'The user_areas which assigned to this record', </v>
      </c>
      <c r="G67" s="50" t="str">
        <f t="shared" ca="1" si="7"/>
        <v xml:space="preserve">'method' =&gt; 'AssignedAreas', </v>
      </c>
      <c r="H67" s="50" t="str">
        <f t="shared" ca="1" si="7"/>
        <v xml:space="preserve">'type' =&gt; 'hasMany', </v>
      </c>
      <c r="I67" s="50" t="str">
        <f t="shared" ca="1" si="7"/>
        <v xml:space="preserve">'relate_resource' =&gt; '305114',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'308160', </v>
      </c>
      <c r="D68" s="50" t="str">
        <f t="shared" ca="1" si="7"/>
        <v xml:space="preserve">'resource' =&gt; '305114', </v>
      </c>
      <c r="E68" s="50" t="str">
        <f t="shared" ca="1" si="7"/>
        <v xml:space="preserve">'name' =&gt; 'Users', </v>
      </c>
      <c r="F68" s="50" t="str">
        <f t="shared" ca="1" si="7"/>
        <v xml:space="preserve">'description' =&gt; 'The executives assigned to a area_user', </v>
      </c>
      <c r="G68" s="50" t="str">
        <f t="shared" ca="1" si="7"/>
        <v xml:space="preserve">'method' =&gt; 'Users',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'305116',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'308161', </v>
      </c>
      <c r="D69" s="50" t="str">
        <f t="shared" ca="1" si="7"/>
        <v xml:space="preserve">'resource' =&gt; '305116', </v>
      </c>
      <c r="E69" s="50" t="str">
        <f t="shared" ca="1" si="7"/>
        <v xml:space="preserve">'name' =&gt; 'Customers', </v>
      </c>
      <c r="F69" s="50" t="str">
        <f t="shared" ca="1" si="7"/>
        <v xml:space="preserve">'description' =&gt; 'Customers who are in selected records area', </v>
      </c>
      <c r="G69" s="50" t="str">
        <f t="shared" ca="1" si="7"/>
        <v xml:space="preserve">'method' =&gt; 'Customers', </v>
      </c>
      <c r="H69" s="50" t="str">
        <f t="shared" ca="1" si="7"/>
        <v xml:space="preserve">'type' =&gt; 'belongsToMany', </v>
      </c>
      <c r="I69" s="50" t="str">
        <f t="shared" ca="1" si="7"/>
        <v xml:space="preserve">'relate_resource' =&gt; '305101',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'308162', </v>
      </c>
      <c r="D70" s="50" t="str">
        <f t="shared" ca="1" si="7"/>
        <v xml:space="preserve">'resource' =&gt; '305101', </v>
      </c>
      <c r="E70" s="50" t="str">
        <f t="shared" ca="1" si="7"/>
        <v xml:space="preserve">'name' =&gt; 'AreaCustomers', </v>
      </c>
      <c r="F70" s="50" t="str">
        <f t="shared" ca="1" si="7"/>
        <v xml:space="preserve">'description' =&gt; 'List of customers belongs to the area which are assigned to a user', </v>
      </c>
      <c r="G70" s="50" t="str">
        <f t="shared" ca="1" si="7"/>
        <v xml:space="preserve">'method' =&gt; 'AreaCustomers', </v>
      </c>
      <c r="H70" s="50" t="str">
        <f t="shared" ca="1" si="7"/>
        <v xml:space="preserve">'type' =&gt; 'hasManyThrough', </v>
      </c>
      <c r="I70" s="50" t="str">
        <f t="shared" ca="1" si="7"/>
        <v xml:space="preserve">'relate_resource' =&gt; '305114',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'308163', </v>
      </c>
      <c r="D71" s="50" t="str">
        <f t="shared" ca="1" si="7"/>
        <v xml:space="preserve">'resource' =&gt; '305127', </v>
      </c>
      <c r="E71" s="50" t="str">
        <f t="shared" ca="1" si="7"/>
        <v xml:space="preserve">'name' =&gt; 'SalesOrder', </v>
      </c>
      <c r="F71" s="50" t="str">
        <f t="shared" ca="1" si="7"/>
        <v xml:space="preserve">'description' =&gt; 'Sales order details for a so item', </v>
      </c>
      <c r="G71" s="50" t="str">
        <f t="shared" ca="1" si="7"/>
        <v xml:space="preserve">'method' =&gt; 'SalesOrder', </v>
      </c>
      <c r="H71" s="50" t="str">
        <f t="shared" ca="1" si="7"/>
        <v xml:space="preserve">'type' =&gt; 'belongsTo', </v>
      </c>
      <c r="I71" s="50" t="str">
        <f t="shared" ca="1" si="7"/>
        <v xml:space="preserve">'relate_resource' =&gt; '305126',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'308164', </v>
      </c>
      <c r="D72" s="50" t="str">
        <f t="shared" ca="1" si="7"/>
        <v xml:space="preserve">'resource' =&gt; '305122', </v>
      </c>
      <c r="E72" s="50" t="str">
        <f t="shared" ca="1" si="7"/>
        <v xml:space="preserve">'name' =&gt; 'Transaction', </v>
      </c>
      <c r="F72" s="50" t="str">
        <f t="shared" ca="1" si="7"/>
        <v xml:space="preserve">'description' =&gt; 'Detail of transaction header', </v>
      </c>
      <c r="G72" s="50" t="str">
        <f t="shared" ca="1" si="7"/>
        <v xml:space="preserve">'method' =&gt; 'Transaction', </v>
      </c>
      <c r="H72" s="50" t="str">
        <f t="shared" ca="1" si="7"/>
        <v xml:space="preserve">'type' =&gt; 'belongsTo', </v>
      </c>
      <c r="I72" s="50" t="str">
        <f t="shared" ca="1" si="7"/>
        <v xml:space="preserve">'relate_resource' =&gt; '305121',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;</v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\DB::statement('set foreign_key_checks = ' . $_);</v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E43" workbookViewId="0">
      <selection activeCell="I66" sqref="I66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1827</v>
      </c>
      <c r="V4" s="4" t="s">
        <v>1828</v>
      </c>
      <c r="W4" s="4" t="s">
        <v>1829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1827</v>
      </c>
      <c r="V5" s="4" t="s">
        <v>1833</v>
      </c>
      <c r="W5" s="4" t="s">
        <v>1829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1840</v>
      </c>
      <c r="V6" s="4" t="s">
        <v>1842</v>
      </c>
      <c r="W6" s="4" t="s">
        <v>1841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1845</v>
      </c>
      <c r="V7" s="4" t="s">
        <v>1846</v>
      </c>
      <c r="W7" s="4" t="s">
        <v>1847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1825</v>
      </c>
      <c r="J34" s="60" t="s">
        <v>1834</v>
      </c>
      <c r="K34" s="60" t="s">
        <v>1825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1825</v>
      </c>
      <c r="J60" s="60" t="s">
        <v>1826</v>
      </c>
      <c r="K60" s="60" t="s">
        <v>1825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1830</v>
      </c>
      <c r="J61" s="60" t="s">
        <v>1831</v>
      </c>
      <c r="K61" s="60" t="s">
        <v>1830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1832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1835</v>
      </c>
      <c r="J63" s="60" t="s">
        <v>1836</v>
      </c>
      <c r="K63" s="60" t="s">
        <v>1835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1837</v>
      </c>
      <c r="J64" s="60" t="s">
        <v>1839</v>
      </c>
      <c r="K64" s="60" t="s">
        <v>1837</v>
      </c>
      <c r="L64" s="60" t="s">
        <v>1838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1843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1848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7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2019-06-14T04:24:34Z</dcterms:modified>
</cp:coreProperties>
</file>