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PRL\app\Packages\Milestone\Payroll\"/>
    </mc:Choice>
  </mc:AlternateContent>
  <bookViews>
    <workbookView xWindow="0" yWindow="0" windowWidth="20490" windowHeight="7650" tabRatio="91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D46" i="1" l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6" i="1"/>
  <c r="H46" i="1" s="1"/>
  <c r="C46" i="1"/>
  <c r="E46" i="1" s="1"/>
  <c r="D2" i="27"/>
  <c r="L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BL2" i="9" l="1"/>
  <c r="CI2" i="9"/>
  <c r="AE2" i="9"/>
  <c r="AB2" i="9" s="1"/>
  <c r="AA2" i="9" s="1"/>
  <c r="M2" i="27"/>
  <c r="Q2" i="9"/>
  <c r="I46" i="1"/>
  <c r="J46" i="1"/>
  <c r="F46" i="1"/>
  <c r="G4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I2" i="29" s="1"/>
  <c r="AG2" i="29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2" i="9" s="1"/>
  <c r="AU2" i="9" s="1"/>
  <c r="AJ2" i="9"/>
  <c r="AL2" i="9" s="1"/>
  <c r="AK2" i="9" s="1"/>
  <c r="P2" i="9"/>
  <c r="BF2" i="9" s="1"/>
  <c r="B2" i="9"/>
  <c r="R2" i="9" s="1"/>
  <c r="AX2" i="9" s="1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F2" i="9" l="1"/>
  <c r="AH2" i="9"/>
  <c r="AI2" i="9"/>
  <c r="AG2" i="9"/>
  <c r="AY2" i="9"/>
  <c r="BA2" i="9"/>
  <c r="AW2" i="9"/>
  <c r="AM2" i="9"/>
  <c r="E2" i="27"/>
  <c r="E2" i="28"/>
  <c r="E2" i="29"/>
  <c r="F2" i="9"/>
  <c r="A2" i="9" s="1"/>
  <c r="C2" i="9" s="1"/>
  <c r="E2" i="9" s="1"/>
  <c r="K2" i="9" s="1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K2" i="27" l="1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E4" i="31"/>
  <c r="M2" i="14" l="1"/>
  <c r="T2" i="19"/>
  <c r="D12" i="21"/>
  <c r="D16" i="21"/>
  <c r="D23" i="21"/>
  <c r="D11" i="21"/>
  <c r="J8" i="31"/>
  <c r="J9" i="31" l="1"/>
  <c r="J10" i="31" l="1"/>
  <c r="J11" i="31" l="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F5" i="26" l="1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B8" i="25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L5" i="25"/>
  <c r="F5" i="25"/>
  <c r="C5" i="25"/>
  <c r="E5" i="25"/>
  <c r="J5" i="25"/>
  <c r="P5" i="25"/>
  <c r="K5" i="25"/>
  <c r="M5" i="25"/>
  <c r="H5" i="25"/>
  <c r="D5" i="25"/>
  <c r="Q5" i="25"/>
  <c r="E5" i="31"/>
  <c r="I5" i="25"/>
  <c r="N5" i="25"/>
  <c r="O5" i="25"/>
  <c r="B9" i="25"/>
  <c r="G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L14" i="31" s="1"/>
  <c r="M14" i="31" s="1"/>
  <c r="K37" i="31"/>
  <c r="K60" i="31"/>
  <c r="K43" i="31"/>
  <c r="K16" i="31"/>
  <c r="L16" i="31" s="1"/>
  <c r="M16" i="31" s="1"/>
  <c r="K31" i="31"/>
  <c r="K50" i="31"/>
  <c r="K13" i="31"/>
  <c r="L13" i="31" s="1"/>
  <c r="M13" i="31" s="1"/>
  <c r="K12" i="31"/>
  <c r="L12" i="31" s="1"/>
  <c r="M12" i="31" s="1"/>
  <c r="K35" i="31"/>
  <c r="K41" i="31"/>
  <c r="K52" i="31"/>
  <c r="K56" i="31"/>
  <c r="K21" i="31"/>
  <c r="K7" i="31"/>
  <c r="L7" i="31" s="1"/>
  <c r="M7" i="31" s="1"/>
  <c r="K49" i="31"/>
  <c r="K5" i="31"/>
  <c r="L5" i="31" s="1"/>
  <c r="M5" i="31" s="1"/>
  <c r="K20" i="31"/>
  <c r="K11" i="31"/>
  <c r="L11" i="31" s="1"/>
  <c r="M11" i="31" s="1"/>
  <c r="K8" i="31"/>
  <c r="L8" i="31" s="1"/>
  <c r="M8" i="31" s="1"/>
  <c r="K23" i="31"/>
  <c r="K42" i="31"/>
  <c r="K3" i="31"/>
  <c r="K53" i="31"/>
  <c r="K15" i="31"/>
  <c r="L15" i="31" s="1"/>
  <c r="M15" i="31" s="1"/>
  <c r="K6" i="31"/>
  <c r="L6" i="31" s="1"/>
  <c r="M6" i="31" s="1"/>
  <c r="K19" i="31"/>
  <c r="K25" i="31"/>
  <c r="K48" i="31"/>
  <c r="K38" i="31"/>
  <c r="K61" i="31"/>
  <c r="K18" i="31"/>
  <c r="K17" i="31"/>
  <c r="L17" i="31" s="1"/>
  <c r="M17" i="31" s="1"/>
  <c r="K40" i="31"/>
  <c r="K55" i="31"/>
  <c r="K30" i="31"/>
  <c r="K29" i="31"/>
  <c r="K36" i="31"/>
  <c r="K59" i="31"/>
  <c r="K10" i="31"/>
  <c r="L10" i="31" s="1"/>
  <c r="M10" i="31" s="1"/>
  <c r="K32" i="31"/>
  <c r="K47" i="31"/>
  <c r="K27" i="31"/>
  <c r="K9" i="31"/>
  <c r="L9" i="31" s="1"/>
  <c r="M9" i="31" s="1"/>
  <c r="K4" i="31"/>
  <c r="L4" i="31" s="1"/>
  <c r="M4" i="31" s="1"/>
  <c r="K2" i="31"/>
  <c r="L2" i="31" s="1"/>
  <c r="M2" i="31" s="1"/>
  <c r="L3" i="31"/>
  <c r="M3" i="31" s="1"/>
  <c r="R9" i="25"/>
  <c r="J62" i="31"/>
  <c r="K62" i="31" s="1"/>
  <c r="O9" i="25"/>
  <c r="N9" i="25"/>
  <c r="L9" i="25"/>
  <c r="J9" i="25"/>
  <c r="M9" i="25"/>
  <c r="Q9" i="25"/>
  <c r="P9" i="25"/>
  <c r="K9" i="25"/>
  <c r="G9" i="25"/>
  <c r="D9" i="25"/>
  <c r="E9" i="25"/>
  <c r="B10" i="25"/>
  <c r="H9" i="25"/>
  <c r="I9" i="25"/>
  <c r="P2" i="31"/>
  <c r="N12" i="31"/>
  <c r="P6" i="31"/>
  <c r="P8" i="31"/>
  <c r="P5" i="31"/>
  <c r="P7" i="31"/>
  <c r="P14" i="31"/>
  <c r="P10" i="31"/>
  <c r="N3" i="31"/>
  <c r="N15" i="31"/>
  <c r="P11" i="31"/>
  <c r="P13" i="31"/>
  <c r="P16" i="31"/>
  <c r="N6" i="31"/>
  <c r="N17" i="31"/>
  <c r="N2" i="31"/>
  <c r="P9" i="31"/>
  <c r="P4" i="31"/>
  <c r="O15" i="31" l="1"/>
  <c r="O12" i="31"/>
  <c r="O6" i="31"/>
  <c r="O17" i="31"/>
  <c r="O3" i="3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Q10" i="25"/>
  <c r="J10" i="25"/>
  <c r="N10" i="25"/>
  <c r="O10" i="25"/>
  <c r="P10" i="25"/>
  <c r="K10" i="25"/>
  <c r="M10" i="25"/>
  <c r="L10" i="25"/>
  <c r="H10" i="25"/>
  <c r="G10" i="25"/>
  <c r="E10" i="25"/>
  <c r="D10" i="25"/>
  <c r="I10" i="25"/>
  <c r="B11" i="25"/>
  <c r="C10" i="25"/>
  <c r="P41" i="31"/>
  <c r="N61" i="31"/>
  <c r="N5" i="31"/>
  <c r="P40" i="31"/>
  <c r="N8" i="31"/>
  <c r="P50" i="31"/>
  <c r="N56" i="31"/>
  <c r="P31" i="31"/>
  <c r="N46" i="31"/>
  <c r="N28" i="31"/>
  <c r="N52" i="31"/>
  <c r="P12" i="31"/>
  <c r="N11" i="31"/>
  <c r="N30" i="31"/>
  <c r="P24" i="31"/>
  <c r="P57" i="31"/>
  <c r="P20" i="31"/>
  <c r="P43" i="31"/>
  <c r="P21" i="31"/>
  <c r="P54" i="31"/>
  <c r="P15" i="31"/>
  <c r="N16" i="31"/>
  <c r="P49" i="31"/>
  <c r="P35" i="31"/>
  <c r="P58" i="31"/>
  <c r="N59" i="31"/>
  <c r="P51" i="31"/>
  <c r="P25" i="31"/>
  <c r="N23" i="31"/>
  <c r="N10" i="31"/>
  <c r="P22" i="31"/>
  <c r="P38" i="31"/>
  <c r="P47" i="31"/>
  <c r="N29" i="31"/>
  <c r="N13" i="31"/>
  <c r="N39" i="31"/>
  <c r="P17" i="31"/>
  <c r="N48" i="31"/>
  <c r="P53" i="31"/>
  <c r="N9" i="31"/>
  <c r="N7" i="31"/>
  <c r="P60" i="31"/>
  <c r="N37" i="31"/>
  <c r="P33" i="31"/>
  <c r="P44" i="31"/>
  <c r="N55" i="31"/>
  <c r="N14" i="31"/>
  <c r="P19" i="31"/>
  <c r="N32" i="31"/>
  <c r="P18" i="31"/>
  <c r="N42" i="31"/>
  <c r="N45" i="31"/>
  <c r="N4" i="31"/>
  <c r="P27" i="31"/>
  <c r="P36" i="31"/>
  <c r="P3" i="31"/>
  <c r="N34" i="31"/>
  <c r="N26" i="31"/>
  <c r="O10" i="31" l="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O11" i="25"/>
  <c r="M11" i="25"/>
  <c r="P11" i="25"/>
  <c r="L11" i="25"/>
  <c r="K11" i="25"/>
  <c r="Q11" i="25"/>
  <c r="J11" i="25"/>
  <c r="I11" i="25"/>
  <c r="E11" i="25"/>
  <c r="C11" i="25"/>
  <c r="B12" i="25"/>
  <c r="D11" i="25"/>
  <c r="H11" i="25"/>
  <c r="N33" i="31"/>
  <c r="P46" i="31"/>
  <c r="N40" i="31"/>
  <c r="P61" i="31"/>
  <c r="N50" i="31"/>
  <c r="P52" i="31"/>
  <c r="P29" i="31"/>
  <c r="N44" i="31"/>
  <c r="N35" i="31"/>
  <c r="N53" i="31"/>
  <c r="N49" i="31"/>
  <c r="N62" i="31"/>
  <c r="P39" i="31"/>
  <c r="N27" i="31"/>
  <c r="N36" i="31"/>
  <c r="P26" i="31"/>
  <c r="N24" i="31"/>
  <c r="N57" i="31"/>
  <c r="N20" i="31"/>
  <c r="P45" i="31"/>
  <c r="P34" i="31"/>
  <c r="N47" i="31"/>
  <c r="N19" i="31"/>
  <c r="P30" i="31"/>
  <c r="N43" i="31"/>
  <c r="N51" i="31"/>
  <c r="N60" i="31"/>
  <c r="N22" i="31"/>
  <c r="P28" i="31"/>
  <c r="N25" i="31"/>
  <c r="P32" i="31"/>
  <c r="N18" i="31"/>
  <c r="P37" i="31"/>
  <c r="P48" i="31"/>
  <c r="N31" i="31"/>
  <c r="N54" i="31"/>
  <c r="N58" i="31"/>
  <c r="P55" i="31"/>
  <c r="P56" i="31"/>
  <c r="N21" i="31"/>
  <c r="N41" i="31"/>
  <c r="P23" i="31"/>
  <c r="N38" i="31"/>
  <c r="P42" i="31"/>
  <c r="P59" i="31"/>
  <c r="O21" i="31" l="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L12" i="25"/>
  <c r="K12" i="25"/>
  <c r="N12" i="25"/>
  <c r="J12" i="25"/>
  <c r="M12" i="25"/>
  <c r="O12" i="25"/>
  <c r="P12" i="25"/>
  <c r="Q12" i="25"/>
  <c r="D12" i="25"/>
  <c r="E12" i="25"/>
  <c r="H12" i="25"/>
  <c r="C12" i="25"/>
  <c r="I12" i="25"/>
  <c r="B13" i="25"/>
  <c r="P62" i="31"/>
  <c r="N63" i="31"/>
  <c r="R13" i="25" l="1"/>
  <c r="O63" i="31"/>
  <c r="M64" i="31"/>
  <c r="L65" i="31"/>
  <c r="J66" i="31"/>
  <c r="K66" i="31" s="1"/>
  <c r="K13" i="25"/>
  <c r="M13" i="25"/>
  <c r="N13" i="25"/>
  <c r="Q13" i="25"/>
  <c r="P13" i="25"/>
  <c r="J13" i="25"/>
  <c r="O13" i="25"/>
  <c r="L13" i="25"/>
  <c r="D13" i="25"/>
  <c r="H13" i="25"/>
  <c r="E13" i="25"/>
  <c r="B14" i="25"/>
  <c r="C13" i="25"/>
  <c r="I13" i="25"/>
  <c r="P63" i="31"/>
  <c r="P64" i="31"/>
  <c r="R14" i="25" l="1"/>
  <c r="M65" i="31"/>
  <c r="L66" i="31"/>
  <c r="J67" i="31"/>
  <c r="K67" i="31" s="1"/>
  <c r="J14" i="25"/>
  <c r="M14" i="25"/>
  <c r="K14" i="25"/>
  <c r="N14" i="25"/>
  <c r="P14" i="25"/>
  <c r="L14" i="25"/>
  <c r="Q14" i="25"/>
  <c r="O14" i="25"/>
  <c r="D14" i="25"/>
  <c r="I14" i="25"/>
  <c r="B15" i="25"/>
  <c r="C14" i="25"/>
  <c r="E14" i="25"/>
  <c r="H14" i="25"/>
  <c r="N64" i="31"/>
  <c r="N65" i="31"/>
  <c r="R15" i="25" l="1"/>
  <c r="O64" i="31"/>
  <c r="O65" i="31"/>
  <c r="M66" i="31"/>
  <c r="L67" i="31"/>
  <c r="J68" i="31"/>
  <c r="K68" i="31" s="1"/>
  <c r="N15" i="25"/>
  <c r="M15" i="25"/>
  <c r="K15" i="25"/>
  <c r="Q15" i="25"/>
  <c r="J15" i="25"/>
  <c r="L15" i="25"/>
  <c r="P15" i="25"/>
  <c r="O15" i="25"/>
  <c r="D15" i="25"/>
  <c r="B16" i="25"/>
  <c r="C15" i="25"/>
  <c r="H15" i="25"/>
  <c r="I15" i="25"/>
  <c r="E15" i="25"/>
  <c r="N66" i="31"/>
  <c r="P65" i="31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D16" i="25"/>
  <c r="I16" i="25"/>
  <c r="C16" i="25"/>
  <c r="H16" i="25"/>
  <c r="G16" i="25"/>
  <c r="B17" i="25"/>
  <c r="E16" i="25"/>
  <c r="N67" i="31"/>
  <c r="P66" i="31"/>
  <c r="R17" i="25" l="1"/>
  <c r="O67" i="31"/>
  <c r="M68" i="31"/>
  <c r="L69" i="31"/>
  <c r="J70" i="31"/>
  <c r="K70" i="31" s="1"/>
  <c r="M17" i="25"/>
  <c r="N17" i="25"/>
  <c r="O17" i="25"/>
  <c r="J17" i="25"/>
  <c r="P17" i="25"/>
  <c r="L17" i="25"/>
  <c r="Q17" i="25"/>
  <c r="K17" i="25"/>
  <c r="H17" i="25"/>
  <c r="B18" i="25"/>
  <c r="C17" i="25"/>
  <c r="I17" i="25"/>
  <c r="E17" i="25"/>
  <c r="D17" i="25"/>
  <c r="N68" i="31"/>
  <c r="P67" i="31"/>
  <c r="R18" i="25" l="1"/>
  <c r="O68" i="31"/>
  <c r="M69" i="31"/>
  <c r="L70" i="31"/>
  <c r="J71" i="31"/>
  <c r="K71" i="31" s="1"/>
  <c r="O18" i="25"/>
  <c r="K18" i="25"/>
  <c r="J18" i="25"/>
  <c r="N18" i="25"/>
  <c r="Q18" i="25"/>
  <c r="L18" i="25"/>
  <c r="P18" i="25"/>
  <c r="M18" i="25"/>
  <c r="D18" i="25"/>
  <c r="H18" i="25"/>
  <c r="E18" i="25"/>
  <c r="G18" i="25"/>
  <c r="I18" i="25"/>
  <c r="B19" i="25"/>
  <c r="C18" i="25"/>
  <c r="P68" i="31"/>
  <c r="N69" i="31"/>
  <c r="R19" i="25" l="1"/>
  <c r="O69" i="31"/>
  <c r="M70" i="31"/>
  <c r="L71" i="31"/>
  <c r="J72" i="31"/>
  <c r="K72" i="31" s="1"/>
  <c r="L19" i="25"/>
  <c r="M19" i="25"/>
  <c r="K19" i="25"/>
  <c r="N19" i="25"/>
  <c r="J19" i="25"/>
  <c r="P19" i="25"/>
  <c r="Q19" i="25"/>
  <c r="O19" i="25"/>
  <c r="D19" i="25"/>
  <c r="I19" i="25"/>
  <c r="E19" i="25"/>
  <c r="C19" i="25"/>
  <c r="B20" i="25"/>
  <c r="H19" i="25"/>
  <c r="P69" i="31"/>
  <c r="N70" i="31"/>
  <c r="R20" i="25" l="1"/>
  <c r="O70" i="31"/>
  <c r="M71" i="31"/>
  <c r="L72" i="31"/>
  <c r="J73" i="31"/>
  <c r="K73" i="31" s="1"/>
  <c r="J20" i="25"/>
  <c r="Q20" i="25"/>
  <c r="L20" i="25"/>
  <c r="O20" i="25"/>
  <c r="N20" i="25"/>
  <c r="M20" i="25"/>
  <c r="K20" i="25"/>
  <c r="P20" i="25"/>
  <c r="H20" i="25"/>
  <c r="C20" i="25"/>
  <c r="E20" i="25"/>
  <c r="G20" i="25"/>
  <c r="I20" i="25"/>
  <c r="D20" i="25"/>
  <c r="B21" i="25"/>
  <c r="P70" i="31"/>
  <c r="N71" i="31"/>
  <c r="R21" i="25" l="1"/>
  <c r="O71" i="31"/>
  <c r="M72" i="31"/>
  <c r="L73" i="31"/>
  <c r="J74" i="31"/>
  <c r="K74" i="31" s="1"/>
  <c r="J21" i="25"/>
  <c r="P21" i="25"/>
  <c r="M21" i="25"/>
  <c r="Q21" i="25"/>
  <c r="O21" i="25"/>
  <c r="K21" i="25"/>
  <c r="N21" i="25"/>
  <c r="L21" i="25"/>
  <c r="C21" i="25"/>
  <c r="H21" i="25"/>
  <c r="I21" i="25"/>
  <c r="B22" i="25"/>
  <c r="E21" i="25"/>
  <c r="D21" i="25"/>
  <c r="P71" i="31"/>
  <c r="N72" i="31"/>
  <c r="R22" i="25" l="1"/>
  <c r="O72" i="31"/>
  <c r="M73" i="31"/>
  <c r="L74" i="31"/>
  <c r="J75" i="31"/>
  <c r="K75" i="31" s="1"/>
  <c r="P22" i="25"/>
  <c r="L22" i="25"/>
  <c r="O22" i="25"/>
  <c r="N22" i="25"/>
  <c r="K22" i="25"/>
  <c r="J22" i="25"/>
  <c r="M22" i="25"/>
  <c r="Q22" i="25"/>
  <c r="C22" i="25"/>
  <c r="G22" i="25"/>
  <c r="D22" i="25"/>
  <c r="B23" i="25"/>
  <c r="E22" i="25"/>
  <c r="H22" i="25"/>
  <c r="I22" i="25"/>
  <c r="P72" i="31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J23" i="25"/>
  <c r="P23" i="25"/>
  <c r="C23" i="25"/>
  <c r="B24" i="25"/>
  <c r="E23" i="25"/>
  <c r="I23" i="25"/>
  <c r="H23" i="25"/>
  <c r="D23" i="25"/>
  <c r="P73" i="31"/>
  <c r="N74" i="31"/>
  <c r="R24" i="25" l="1"/>
  <c r="O74" i="31"/>
  <c r="M75" i="31"/>
  <c r="L76" i="31"/>
  <c r="J77" i="31"/>
  <c r="K77" i="31" s="1"/>
  <c r="N24" i="25"/>
  <c r="Q24" i="25"/>
  <c r="K24" i="25"/>
  <c r="P24" i="25"/>
  <c r="M24" i="25"/>
  <c r="J24" i="25"/>
  <c r="L24" i="25"/>
  <c r="O24" i="25"/>
  <c r="D24" i="25"/>
  <c r="I24" i="25"/>
  <c r="B25" i="25"/>
  <c r="E24" i="25"/>
  <c r="H24" i="25"/>
  <c r="C24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J25" i="25"/>
  <c r="P25" i="25"/>
  <c r="B26" i="25"/>
  <c r="E25" i="25"/>
  <c r="D25" i="25"/>
  <c r="H25" i="25"/>
  <c r="I25" i="25"/>
  <c r="G25" i="25"/>
  <c r="P75" i="31"/>
  <c r="N76" i="31"/>
  <c r="R26" i="25" l="1"/>
  <c r="O76" i="31"/>
  <c r="M77" i="31"/>
  <c r="L78" i="31"/>
  <c r="J79" i="31"/>
  <c r="K79" i="31" s="1"/>
  <c r="K26" i="25"/>
  <c r="Q26" i="25"/>
  <c r="M26" i="25"/>
  <c r="L26" i="25"/>
  <c r="P26" i="25"/>
  <c r="J26" i="25"/>
  <c r="N26" i="25"/>
  <c r="O26" i="25"/>
  <c r="H26" i="25"/>
  <c r="B27" i="25"/>
  <c r="E26" i="25"/>
  <c r="D26" i="25"/>
  <c r="I26" i="25"/>
  <c r="N77" i="31"/>
  <c r="P76" i="31"/>
  <c r="R27" i="25" l="1"/>
  <c r="O77" i="31"/>
  <c r="M78" i="31"/>
  <c r="L79" i="31"/>
  <c r="J80" i="31"/>
  <c r="K80" i="31" s="1"/>
  <c r="J27" i="25"/>
  <c r="Q27" i="25"/>
  <c r="K27" i="25"/>
  <c r="N27" i="25"/>
  <c r="M27" i="25"/>
  <c r="O27" i="25"/>
  <c r="P27" i="25"/>
  <c r="L27" i="25"/>
  <c r="B28" i="25"/>
  <c r="E27" i="25"/>
  <c r="H27" i="25"/>
  <c r="I27" i="25"/>
  <c r="D27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J28" i="25"/>
  <c r="L28" i="25"/>
  <c r="Q28" i="25"/>
  <c r="M28" i="25"/>
  <c r="E28" i="25"/>
  <c r="B29" i="25"/>
  <c r="H28" i="25"/>
  <c r="I28" i="25"/>
  <c r="D28" i="25"/>
  <c r="P78" i="31"/>
  <c r="N79" i="31"/>
  <c r="R29" i="25" l="1"/>
  <c r="O79" i="31"/>
  <c r="M80" i="31"/>
  <c r="L81" i="31"/>
  <c r="J82" i="31"/>
  <c r="K82" i="31" s="1"/>
  <c r="H29" i="25"/>
  <c r="P29" i="25"/>
  <c r="L29" i="25"/>
  <c r="O29" i="25"/>
  <c r="E29" i="25"/>
  <c r="M29" i="25"/>
  <c r="D29" i="25"/>
  <c r="J29" i="25"/>
  <c r="B30" i="25"/>
  <c r="C29" i="25"/>
  <c r="K29" i="25"/>
  <c r="I29" i="25"/>
  <c r="N29" i="25"/>
  <c r="Q29" i="25"/>
  <c r="P79" i="31"/>
  <c r="N80" i="31"/>
  <c r="R30" i="25" l="1"/>
  <c r="O80" i="31"/>
  <c r="M81" i="31"/>
  <c r="L82" i="31"/>
  <c r="J83" i="31"/>
  <c r="K83" i="31" s="1"/>
  <c r="I30" i="25"/>
  <c r="B31" i="25"/>
  <c r="N30" i="25"/>
  <c r="P30" i="25"/>
  <c r="E30" i="25"/>
  <c r="H30" i="25"/>
  <c r="D30" i="25"/>
  <c r="M30" i="25"/>
  <c r="L30" i="25"/>
  <c r="Q30" i="25"/>
  <c r="C30" i="25"/>
  <c r="O30" i="25"/>
  <c r="K30" i="25"/>
  <c r="J30" i="25"/>
  <c r="P80" i="31"/>
  <c r="N81" i="31"/>
  <c r="R31" i="25" l="1"/>
  <c r="O81" i="31"/>
  <c r="M82" i="31"/>
  <c r="L83" i="31"/>
  <c r="J84" i="31"/>
  <c r="K84" i="31" s="1"/>
  <c r="M31" i="25"/>
  <c r="B32" i="25"/>
  <c r="E31" i="25"/>
  <c r="L31" i="25"/>
  <c r="C31" i="25"/>
  <c r="N31" i="25"/>
  <c r="H31" i="25"/>
  <c r="I31" i="25"/>
  <c r="K31" i="25"/>
  <c r="Q31" i="25"/>
  <c r="P31" i="25"/>
  <c r="J31" i="25"/>
  <c r="D31" i="25"/>
  <c r="O31" i="25"/>
  <c r="P81" i="31"/>
  <c r="N82" i="31"/>
  <c r="R32" i="25" l="1"/>
  <c r="O82" i="31"/>
  <c r="M83" i="31"/>
  <c r="L84" i="31"/>
  <c r="J85" i="31"/>
  <c r="K85" i="31" s="1"/>
  <c r="B33" i="25"/>
  <c r="I32" i="25"/>
  <c r="N32" i="25"/>
  <c r="J32" i="25"/>
  <c r="L32" i="25"/>
  <c r="P32" i="25"/>
  <c r="E32" i="25"/>
  <c r="D32" i="25"/>
  <c r="M32" i="25"/>
  <c r="K32" i="25"/>
  <c r="O32" i="25"/>
  <c r="Q32" i="25"/>
  <c r="H32" i="25"/>
  <c r="C32" i="25"/>
  <c r="P82" i="31"/>
  <c r="N83" i="31"/>
  <c r="R33" i="25" l="1"/>
  <c r="O83" i="31"/>
  <c r="M84" i="31"/>
  <c r="L85" i="31"/>
  <c r="J86" i="31"/>
  <c r="K86" i="31" s="1"/>
  <c r="D33" i="25"/>
  <c r="B34" i="25"/>
  <c r="L33" i="25"/>
  <c r="P33" i="25"/>
  <c r="O33" i="25"/>
  <c r="C33" i="25"/>
  <c r="M33" i="25"/>
  <c r="H33" i="25"/>
  <c r="E33" i="25"/>
  <c r="I33" i="25"/>
  <c r="K33" i="25"/>
  <c r="Q33" i="25"/>
  <c r="N33" i="25"/>
  <c r="J33" i="25"/>
  <c r="C25" i="25"/>
  <c r="N84" i="31"/>
  <c r="P83" i="31"/>
  <c r="R34" i="25" l="1"/>
  <c r="O84" i="31"/>
  <c r="M85" i="31"/>
  <c r="L86" i="31"/>
  <c r="J87" i="31"/>
  <c r="K87" i="31" s="1"/>
  <c r="J34" i="25"/>
  <c r="N34" i="25"/>
  <c r="L34" i="25"/>
  <c r="M34" i="25"/>
  <c r="E34" i="25"/>
  <c r="Q34" i="25"/>
  <c r="O34" i="25"/>
  <c r="K34" i="25"/>
  <c r="C34" i="25"/>
  <c r="B35" i="25"/>
  <c r="P34" i="25"/>
  <c r="H34" i="25"/>
  <c r="D34" i="25"/>
  <c r="I34" i="25"/>
  <c r="C26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D35" i="25"/>
  <c r="B36" i="25"/>
  <c r="C35" i="25"/>
  <c r="L35" i="25"/>
  <c r="J35" i="25"/>
  <c r="E35" i="25"/>
  <c r="N35" i="25"/>
  <c r="Q35" i="25"/>
  <c r="O35" i="25"/>
  <c r="K35" i="25"/>
  <c r="C27" i="25"/>
  <c r="C28" i="25"/>
  <c r="P85" i="31"/>
  <c r="N86" i="31"/>
  <c r="R36" i="25" l="1"/>
  <c r="O86" i="31"/>
  <c r="M87" i="31"/>
  <c r="L88" i="31"/>
  <c r="J89" i="31"/>
  <c r="K89" i="31" s="1"/>
  <c r="D36" i="25"/>
  <c r="O36" i="25"/>
  <c r="C36" i="25"/>
  <c r="K36" i="25"/>
  <c r="N36" i="25"/>
  <c r="L36" i="25"/>
  <c r="B37" i="25"/>
  <c r="H36" i="25"/>
  <c r="P36" i="25"/>
  <c r="Q36" i="25"/>
  <c r="I36" i="25"/>
  <c r="M36" i="25"/>
  <c r="J36" i="25"/>
  <c r="E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D37" i="25"/>
  <c r="E37" i="25"/>
  <c r="I37" i="25"/>
  <c r="K37" i="25"/>
  <c r="C37" i="25"/>
  <c r="B38" i="25"/>
  <c r="P37" i="25"/>
  <c r="P87" i="31"/>
  <c r="N88" i="31"/>
  <c r="R38" i="25" l="1"/>
  <c r="O88" i="31"/>
  <c r="M89" i="31"/>
  <c r="L90" i="31"/>
  <c r="J91" i="31"/>
  <c r="K91" i="31" s="1"/>
  <c r="H38" i="25"/>
  <c r="D38" i="25"/>
  <c r="N38" i="25"/>
  <c r="J38" i="25"/>
  <c r="Q38" i="25"/>
  <c r="K38" i="25"/>
  <c r="P38" i="25"/>
  <c r="B39" i="25"/>
  <c r="O38" i="25"/>
  <c r="I38" i="25"/>
  <c r="E38" i="25"/>
  <c r="M38" i="25"/>
  <c r="C38" i="25"/>
  <c r="L38" i="25"/>
  <c r="P88" i="31"/>
  <c r="N89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N92" i="31"/>
  <c r="P91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N94" i="31"/>
  <c r="P93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N101" i="31"/>
  <c r="P100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N107" i="31"/>
  <c r="P106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N109" i="31"/>
  <c r="P108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N162" i="31"/>
  <c r="P161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N163" i="31"/>
  <c r="P162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N194" i="31"/>
  <c r="P193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P212" i="31"/>
  <c r="N213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N214" i="31"/>
  <c r="P213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N217" i="31"/>
  <c r="P216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P217" i="31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3" i="25"/>
  <c r="G12" i="25"/>
  <c r="G11" i="25"/>
  <c r="G15" i="25"/>
  <c r="G14" i="25"/>
  <c r="F11" i="25"/>
  <c r="P500" i="31"/>
  <c r="N501" i="31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32" i="25"/>
  <c r="F35" i="25"/>
  <c r="G33" i="25"/>
  <c r="G30" i="25"/>
  <c r="G40" i="25"/>
  <c r="F44" i="25"/>
  <c r="F38" i="25"/>
  <c r="G44" i="25"/>
  <c r="G35" i="25"/>
  <c r="G46" i="25"/>
  <c r="G45" i="25"/>
  <c r="F46" i="25"/>
  <c r="G31" i="25"/>
  <c r="F45" i="25"/>
  <c r="F31" i="25"/>
  <c r="G37" i="25"/>
  <c r="F32" i="25"/>
  <c r="F33" i="25"/>
  <c r="F29" i="25"/>
  <c r="F47" i="25"/>
  <c r="G36" i="25"/>
  <c r="G41" i="25"/>
  <c r="G39" i="25"/>
  <c r="F48" i="25"/>
  <c r="F30" i="25"/>
  <c r="F43" i="25"/>
  <c r="F39" i="25"/>
  <c r="G29" i="25"/>
  <c r="G38" i="25"/>
  <c r="F36" i="25"/>
  <c r="G42" i="25"/>
  <c r="F42" i="25"/>
  <c r="G48" i="25"/>
  <c r="F41" i="25"/>
  <c r="F34" i="25"/>
  <c r="G34" i="25"/>
  <c r="F40" i="25"/>
  <c r="G47" i="25"/>
  <c r="F37" i="25"/>
  <c r="G43" i="25"/>
  <c r="F25" i="25"/>
  <c r="F16" i="25"/>
  <c r="F22" i="25"/>
  <c r="G28" i="25"/>
  <c r="G27" i="25"/>
  <c r="G21" i="25"/>
  <c r="F18" i="25"/>
  <c r="F28" i="25"/>
  <c r="F21" i="25"/>
  <c r="F13" i="25"/>
  <c r="F20" i="25"/>
  <c r="F24" i="25"/>
  <c r="G17" i="25"/>
  <c r="F27" i="25"/>
  <c r="G24" i="25"/>
  <c r="F9" i="25"/>
  <c r="F26" i="25"/>
  <c r="F23" i="25"/>
  <c r="F15" i="25"/>
  <c r="F12" i="25"/>
  <c r="F19" i="25"/>
  <c r="G19" i="25"/>
  <c r="G23" i="25"/>
  <c r="G26" i="25"/>
  <c r="F14" i="25"/>
  <c r="F17" i="25"/>
  <c r="F10" i="25"/>
  <c r="P501" i="31"/>
</calcChain>
</file>

<file path=xl/sharedStrings.xml><?xml version="1.0" encoding="utf-8"?>
<sst xmlns="http://schemas.openxmlformats.org/spreadsheetml/2006/main" count="1230" uniqueCount="804">
  <si>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</si>
  <si>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</si>
  <si>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</si>
  <si>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</si>
  <si>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</si>
  <si>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</si>
  <si>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</si>
  <si>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</si>
  <si>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</si>
  <si>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</si>
  <si>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</si>
  <si>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</si>
  <si>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</si>
  <si>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</si>
  <si>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</si>
  <si>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</si>
  <si>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</si>
  <si>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</si>
  <si>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</si>
  <si>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</si>
  <si>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</si>
  <si>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</si>
  <si>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</si>
  <si>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</si>
  <si>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</si>
  <si>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</si>
  <si>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</si>
  <si>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</si>
  <si>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</si>
  <si>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</si>
  <si>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</si>
  <si>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</si>
  <si>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</si>
  <si>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</si>
  <si>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</si>
  <si>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</si>
  <si>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</si>
  <si>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</si>
  <si>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</si>
  <si>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</si>
  <si>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</si>
  <si>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</si>
  <si>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</si>
  <si>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</si>
  <si>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</si>
  <si>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</si>
  <si>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</si>
  <si>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</si>
  <si>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</si>
  <si>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</si>
  <si>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</si>
  <si>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</si>
  <si>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</si>
  <si>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</si>
  <si>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</si>
  <si>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</si>
  <si>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</si>
  <si>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</si>
  <si>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</si>
  <si>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</si>
  <si>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</si>
  <si>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</si>
  <si>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</si>
  <si>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</si>
  <si>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</si>
  <si>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</si>
  <si>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</si>
  <si>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</si>
  <si>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</si>
  <si>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</si>
  <si>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</si>
  <si>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</si>
  <si>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</si>
  <si>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</si>
  <si>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</si>
  <si>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</si>
  <si>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</si>
  <si>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</si>
  <si>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</si>
  <si>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</si>
  <si>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</si>
  <si>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</si>
  <si>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</si>
  <si>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</si>
  <si>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</si>
  <si>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</si>
  <si>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</si>
  <si>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</si>
  <si>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</si>
  <si>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</si>
  <si>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</si>
  <si>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</si>
  <si>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</si>
  <si>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</si>
  <si>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</si>
  <si>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</si>
  <si>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</si>
  <si>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</si>
  <si>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</si>
  <si>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</si>
  <si>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</si>
  <si>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</si>
  <si>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</si>
  <si>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</si>
  <si>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</si>
  <si>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</si>
  <si>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</si>
  <si>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</si>
  <si>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</si>
  <si>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</si>
  <si>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</si>
  <si>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</si>
  <si>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</si>
  <si>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</si>
  <si>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</si>
  <si>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</si>
  <si>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</si>
  <si>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</si>
  <si>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</si>
  <si>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</si>
  <si>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</si>
  <si>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</si>
  <si>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</si>
  <si>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</si>
  <si>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</si>
  <si>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</si>
  <si>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</si>
  <si>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</si>
  <si>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</si>
  <si>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</si>
  <si>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</si>
  <si>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</si>
  <si>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</si>
  <si>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</si>
  <si>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</si>
  <si>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</si>
  <si>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</si>
  <si>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</si>
  <si>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</si>
  <si>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</si>
  <si>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</si>
  <si>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</si>
  <si>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</si>
  <si>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</si>
  <si>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</si>
  <si>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</si>
  <si>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</si>
  <si>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</si>
  <si>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</si>
  <si>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</si>
  <si>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</si>
  <si>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</si>
  <si>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</si>
  <si>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</si>
  <si>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</si>
  <si>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</si>
  <si>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</si>
  <si>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</si>
  <si>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</si>
  <si>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</si>
  <si>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</si>
  <si>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</si>
  <si>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</si>
  <si>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</si>
  <si>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</si>
  <si>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</si>
  <si>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</si>
  <si>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</si>
  <si>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</si>
  <si>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</si>
  <si>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</si>
  <si>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</si>
  <si>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</si>
  <si>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</si>
  <si>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</si>
  <si>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</si>
  <si>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</si>
  <si>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</si>
  <si>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</si>
  <si>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</si>
  <si>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</si>
  <si>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</si>
  <si>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</si>
  <si>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</si>
  <si>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</si>
  <si>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</si>
  <si>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</si>
  <si>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</si>
  <si>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</si>
  <si>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</si>
  <si>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</si>
  <si>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</si>
  <si>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</si>
  <si>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</si>
  <si>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</si>
  <si>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</si>
  <si>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</si>
  <si>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</si>
  <si>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</si>
  <si>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</si>
  <si>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</si>
  <si>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</si>
  <si>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</si>
  <si>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</si>
  <si>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</si>
  <si>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</si>
  <si>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</si>
  <si>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</si>
  <si>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</si>
  <si>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</si>
  <si>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</si>
  <si>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</si>
  <si>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</si>
  <si>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</si>
  <si>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</si>
  <si>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</si>
  <si>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</si>
  <si>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</si>
  <si>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</si>
  <si>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</si>
  <si>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</si>
  <si>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</si>
  <si>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</si>
  <si>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</si>
  <si>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</si>
  <si>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</si>
  <si>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</si>
  <si>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</si>
  <si>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</si>
  <si>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</si>
  <si>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</si>
  <si>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</si>
  <si>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</si>
  <si>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</si>
  <si>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</si>
  <si>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</si>
  <si>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</si>
  <si>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</si>
  <si>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</si>
  <si>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</si>
  <si>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</si>
  <si>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</si>
  <si>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</si>
  <si>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</si>
  <si>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</si>
  <si>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</si>
  <si>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</si>
  <si>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</si>
  <si>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</si>
  <si>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</si>
  <si>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</si>
  <si>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</si>
  <si>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</si>
  <si>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</si>
  <si>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</si>
  <si>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</si>
  <si>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</si>
  <si>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</si>
  <si>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</si>
  <si>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</si>
  <si>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</si>
  <si>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</si>
  <si>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</si>
  <si>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</si>
  <si>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</si>
  <si>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</si>
  <si>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</si>
  <si>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</si>
  <si>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</si>
  <si>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</si>
  <si>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</si>
  <si>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</si>
  <si>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</si>
  <si>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</si>
  <si>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</si>
  <si>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</si>
  <si>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</si>
  <si>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</si>
  <si>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</si>
  <si>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</si>
  <si>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</si>
  <si>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</si>
  <si>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</si>
  <si>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</si>
  <si>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</si>
  <si>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</si>
  <si>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</si>
  <si>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</si>
  <si>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</si>
  <si>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</si>
  <si>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</si>
  <si>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</si>
  <si>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</si>
  <si>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</si>
  <si>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</si>
  <si>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</si>
  <si>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</si>
  <si>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</si>
  <si>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</si>
  <si>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</si>
  <si>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</si>
  <si>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</si>
  <si>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</si>
  <si>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</si>
  <si>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</si>
  <si>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</si>
  <si>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</si>
  <si>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</si>
  <si>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</si>
  <si>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</si>
  <si>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</si>
  <si>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</si>
  <si>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</si>
  <si>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</si>
  <si>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</si>
  <si>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</si>
  <si>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</si>
  <si>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</si>
  <si>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</si>
  <si>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</si>
  <si>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</si>
  <si>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</si>
  <si>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</si>
  <si>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</si>
  <si>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</si>
  <si>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</si>
  <si>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</si>
  <si>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</si>
  <si>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</si>
  <si>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</si>
  <si>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</si>
  <si>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</si>
  <si>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</si>
  <si>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</si>
  <si>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</si>
  <si>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</si>
  <si>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</si>
  <si>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</si>
  <si>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</si>
  <si>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</si>
  <si>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</si>
  <si>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</si>
  <si>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</si>
  <si>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</si>
  <si>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</si>
  <si>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</si>
  <si>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</si>
  <si>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</si>
  <si>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</si>
  <si>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</si>
  <si>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</si>
  <si>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</si>
  <si>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</si>
  <si>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</si>
  <si>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</si>
  <si>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</si>
  <si>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</si>
  <si>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</si>
  <si>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</si>
  <si>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</si>
  <si>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</si>
  <si>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</si>
  <si>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</si>
  <si>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</si>
  <si>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</si>
  <si>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</si>
  <si>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</si>
  <si>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</si>
  <si>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</si>
  <si>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</si>
  <si>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</si>
  <si>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</si>
  <si>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</si>
  <si>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</si>
  <si>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</si>
  <si>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</si>
  <si>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</si>
  <si>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</si>
  <si>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</si>
  <si>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</si>
  <si>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</si>
  <si>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</si>
  <si>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</si>
  <si>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</si>
  <si>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</si>
  <si>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</si>
  <si>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</si>
  <si>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</si>
  <si>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</si>
  <si>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</si>
  <si>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</si>
  <si>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</si>
  <si>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</si>
  <si>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</si>
  <si>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</si>
  <si>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</si>
  <si>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</si>
  <si>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</si>
  <si>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</si>
  <si>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</si>
  <si>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</si>
  <si>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</si>
  <si>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</si>
  <si>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</si>
  <si>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</si>
  <si>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</si>
  <si>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</si>
  <si>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</si>
  <si>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</si>
  <si>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</si>
  <si>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</si>
  <si>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</si>
  <si>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</si>
  <si>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</si>
  <si>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</si>
  <si>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</si>
  <si>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</si>
  <si>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</si>
  <si>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</si>
  <si>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</si>
  <si>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</si>
  <si>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</si>
  <si>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</si>
  <si>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</si>
  <si>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</si>
  <si>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</si>
  <si>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</si>
  <si>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</si>
  <si>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</si>
  <si>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</si>
  <si>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</si>
  <si>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</si>
  <si>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</si>
  <si>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</si>
  <si>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</si>
  <si>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</si>
  <si>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</si>
  <si>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</si>
  <si>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</si>
  <si>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</si>
  <si>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</si>
  <si>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</si>
  <si>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</si>
  <si>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</si>
  <si>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</si>
  <si>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</si>
  <si>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</si>
  <si>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</si>
  <si>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</si>
  <si>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</si>
  <si>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</si>
  <si>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</si>
  <si>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</si>
  <si>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</si>
  <si>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</si>
  <si>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</si>
  <si>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</si>
  <si>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</si>
  <si>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</si>
  <si>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</si>
  <si>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</si>
  <si>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</si>
  <si>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</si>
  <si>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</si>
  <si>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</si>
  <si>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</si>
  <si>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</si>
  <si>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</si>
  <si>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</si>
  <si>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</si>
  <si>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</si>
  <si>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</si>
  <si>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</si>
  <si>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</si>
  <si>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</si>
  <si>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</si>
  <si>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</si>
  <si>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</si>
  <si>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</si>
  <si>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</si>
  <si>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</si>
  <si>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</si>
  <si>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</si>
  <si>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</si>
  <si>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</si>
  <si>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</si>
  <si>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</si>
  <si>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</si>
  <si>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</si>
  <si>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</si>
  <si>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</si>
  <si>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</si>
  <si>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</si>
  <si>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</si>
  <si>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</si>
  <si>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</si>
  <si>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</si>
  <si>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</si>
  <si>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</si>
  <si>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</si>
  <si>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</si>
  <si>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</si>
  <si>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</si>
  <si>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</si>
  <si>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</si>
  <si>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</si>
  <si>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</si>
  <si>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</si>
  <si>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</si>
  <si>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</si>
  <si>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</si>
  <si>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</si>
  <si>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</si>
  <si>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</si>
  <si>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</si>
  <si>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</si>
  <si>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</si>
  <si>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</si>
  <si>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</si>
  <si>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</si>
  <si>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</si>
  <si>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</si>
  <si>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</si>
  <si>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</si>
  <si>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</si>
  <si>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</si>
  <si>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</si>
  <si>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</si>
  <si>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</si>
  <si>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</si>
  <si>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</si>
  <si>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</si>
  <si>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</si>
  <si>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</si>
  <si>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</si>
  <si>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</si>
  <si>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</si>
  <si>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</si>
  <si>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</si>
  <si>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</si>
  <si>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</si>
  <si>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</si>
  <si>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</si>
  <si>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</si>
  <si>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</si>
  <si>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</si>
  <si>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</si>
  <si>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</si>
  <si>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</si>
  <si>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</si>
  <si>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</si>
  <si>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</si>
  <si>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</si>
  <si>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</si>
  <si>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</si>
  <si>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</si>
  <si>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</si>
  <si>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</si>
  <si>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</si>
  <si>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</si>
  <si>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</si>
  <si>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</si>
  <si>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</si>
  <si>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</si>
  <si>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</si>
  <si>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</si>
  <si>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</si>
  <si>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</si>
  <si>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</si>
  <si>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</si>
  <si>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</si>
  <si>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</si>
  <si>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</si>
  <si>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</si>
  <si>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</si>
  <si>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</si>
  <si>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</si>
  <si>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</si>
  <si>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</si>
  <si>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</si>
  <si>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</si>
  <si>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</si>
  <si>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</si>
  <si>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</si>
  <si>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</si>
  <si>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</si>
  <si>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</si>
  <si>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</si>
  <si>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</si>
  <si>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</si>
  <si>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</si>
  <si>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</si>
  <si>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</si>
  <si>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</si>
  <si>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</si>
  <si>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</si>
  <si>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</si>
  <si>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</si>
  <si>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</si>
  <si>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</si>
  <si>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</si>
  <si>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</si>
  <si>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</si>
  <si>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</si>
  <si>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</si>
  <si>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</si>
  <si>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</si>
  <si>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</si>
  <si>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</si>
  <si>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</si>
  <si>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</si>
  <si>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</si>
  <si>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</si>
  <si>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</si>
  <si>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</si>
  <si>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</si>
  <si>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</si>
  <si>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</si>
  <si>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</si>
  <si>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</si>
  <si>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</si>
  <si>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</si>
  <si>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</si>
  <si>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</si>
  <si>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</si>
  <si>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</si>
  <si>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</si>
  <si>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</si>
  <si>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</si>
  <si>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</si>
  <si>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</si>
  <si>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</si>
  <si>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</si>
  <si>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</si>
  <si>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</si>
  <si>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</si>
  <si>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</si>
  <si>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</si>
  <si>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</si>
  <si>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</si>
  <si>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</si>
  <si>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</si>
  <si>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</si>
  <si>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</si>
  <si>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</si>
  <si>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</si>
  <si>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</si>
  <si>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</si>
  <si>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</si>
  <si>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</si>
  <si>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</si>
  <si>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</si>
  <si>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</si>
  <si>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</si>
  <si>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</si>
  <si>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</si>
  <si>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</si>
  <si>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</si>
  <si>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</si>
  <si>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</si>
  <si>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</si>
  <si>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</si>
  <si>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</si>
  <si>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</si>
  <si>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</si>
  <si>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</si>
  <si>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</si>
  <si>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</si>
  <si>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</si>
  <si>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</si>
  <si>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</si>
  <si>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</si>
  <si>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</si>
  <si>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</si>
  <si>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</si>
  <si>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</si>
  <si>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</si>
  <si>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</si>
  <si>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</si>
  <si>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</si>
  <si>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</si>
  <si>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</si>
  <si>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</si>
  <si>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</si>
  <si>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</si>
  <si>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</si>
  <si>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</si>
  <si>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</si>
  <si>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</si>
  <si>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</si>
  <si>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</si>
  <si>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</si>
  <si>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</si>
  <si>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</si>
  <si>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</si>
  <si>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</si>
  <si>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</si>
  <si>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</si>
  <si>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</si>
  <si>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</si>
  <si>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</si>
  <si>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</si>
  <si>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</si>
  <si>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</si>
  <si>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</si>
  <si>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</si>
  <si>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</si>
  <si>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</si>
  <si>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</si>
  <si>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</si>
  <si>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</si>
  <si>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</si>
  <si>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</si>
  <si>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</si>
  <si>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</si>
  <si>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</si>
  <si>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</si>
  <si>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</si>
  <si>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</si>
  <si>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</si>
  <si>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</si>
  <si>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</si>
  <si>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</si>
  <si>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</si>
  <si>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</si>
  <si>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</si>
  <si>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</si>
  <si>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</si>
  <si>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</si>
  <si>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</si>
  <si>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</si>
  <si>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</si>
  <si>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</si>
  <si>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</si>
  <si>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</si>
  <si>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</si>
  <si>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</si>
  <si>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</si>
  <si>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</si>
  <si>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</si>
  <si>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</si>
  <si>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</si>
  <si>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</si>
  <si>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</si>
  <si>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</si>
  <si>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</si>
  <si>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</si>
  <si>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</si>
  <si>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</si>
  <si>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</si>
  <si>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</si>
  <si>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</si>
  <si>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</si>
  <si>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</si>
  <si>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</si>
  <si>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</si>
  <si>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</si>
  <si>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</si>
  <si>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</si>
  <si>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</si>
  <si>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</si>
  <si>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</si>
  <si>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</si>
  <si>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</si>
  <si>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</si>
  <si>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</si>
  <si>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</si>
  <si>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</si>
  <si>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</si>
  <si>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</si>
  <si>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</si>
  <si>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</si>
  <si>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</si>
  <si>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</si>
  <si>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</si>
  <si>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</si>
  <si>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</si>
  <si>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</si>
  <si>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</si>
  <si>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</si>
  <si>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</si>
  <si>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</si>
  <si>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</si>
  <si>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</si>
  <si>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</si>
  <si>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</si>
  <si>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</si>
  <si>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</si>
  <si>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</si>
  <si>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</si>
  <si>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</si>
  <si>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</si>
  <si>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</si>
  <si>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</si>
  <si>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</si>
  <si>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</si>
  <si>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</si>
  <si>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</si>
  <si>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</si>
  <si>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</si>
  <si>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</si>
  <si>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</si>
  <si>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</si>
  <si>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bigIncrements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</si>
</sst>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6" totalsRowShown="0" dataDxfId="466">
  <autoFilter ref="A1:J46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0">
      <calculatedColumnFormula>"Milestone\Payroll\Model"</calculatedColumnFormula>
    </tableColumn>
    <tableColumn id="4" name="Class Name" dataDxfId="462">
      <calculatedColumnFormula>SUBSTITUTE(PROPER(Tables[Singular Name]),"_","")</calculatedColumnFormula>
    </tableColumn>
    <tableColumn id="1" name="Migration Artisan" dataDxfId="461">
      <calculatedColumnFormula>"php artisan make:migration create_"&amp;Tables[Table]&amp;"_table --create="&amp;Tables[Table]</calculatedColumnFormula>
    </tableColumn>
    <tableColumn id="6" name="Model Artisan" dataDxfId="460">
      <calculatedColumnFormula>"php artisan make:model "&amp;Tables[Class Name]</calculatedColumnFormula>
    </tableColumn>
    <tableColumn id="3" name="Model Statement" dataDxfId="459">
      <calculatedColumnFormula>"protected $table = '"&amp;Tables[Table]&amp;"';"</calculatedColumnFormula>
    </tableColumn>
    <tableColumn id="7" name="Seeder Artisan" dataDxfId="458">
      <calculatedColumnFormula>"php artisan make:seed "&amp;Tables[Class Name]&amp;"TableSeeder"</calculatedColumnFormula>
    </tableColumn>
    <tableColumn id="9" name="Seeder Class" dataDxfId="45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9" dataDxfId="348">
  <autoFilter ref="A1:Y2"/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22" dataDxfId="321">
  <autoFilter ref="AA1:AL2"/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00" dataDxfId="299">
  <autoFilter ref="A1:K2"/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2" headerRowDxfId="287" dataDxfId="286">
  <autoFilter ref="M1:BA2"/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FormFields[Form]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4" dataDxfId="243">
  <autoFilter ref="BC1:BH2"/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IFERROR(VLOOKUP(FieldAttrs[ATTR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2" totalsRowShown="0" headerRowDxfId="236" dataDxfId="235">
  <autoFilter ref="BJ1:BS2"/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VLOOKUP(FieldValidations[Validation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4">
  <autoFilter ref="CF1:CZ2"/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2" dataDxfId="201">
  <autoFilter ref="BU1:CD2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IFERROR(VLOOKUP(FormCollection[Main Form for Collection],ResourceForms[[FormName]:[ID]],4,0),"resource_form")</calculatedColumnFormula>
    </tableColumn>
    <tableColumn id="8" name="Collection Form2" dataDxfId="193">
      <calculatedColumnFormula>IFERROR(VLOOKUP(FormCollection[Collection Form],ResourceForms[[FormName]:[ID]],4,0),"collection_form")</calculatedColumnFormula>
    </tableColumn>
    <tableColumn id="9" name="Relation3" dataDxfId="192">
      <calculatedColumnFormula>IFERROR(VLOOKUP(FormCollection[Relation],RelationTable[[Display]:[RELID]],2,0),"")</calculatedColumnFormula>
    </tableColumn>
    <tableColumn id="10" name="Foreign" dataDxfId="19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0" dataDxfId="189">
  <autoFilter ref="DB1:DL2"/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4" totalsRowShown="0" dataDxfId="455">
  <autoFilter ref="A1:J4"/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5" dataDxfId="164">
  <autoFilter ref="DY1:ES2"/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6">
      <calculatedColumnFormula>IF(FormDataMapping[[#This Row],[Form for Data Mapping]]="","form_field",VLOOKUP(FormDataMapping[Form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2">
  <autoFilter ref="A1:H44"/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MID(MigrationRenamer[Filename],26,LEN(MigrationRenamer[Filename])-35)</calculatedColumnFormula>
    </tableColumn>
    <tableColumn id="3" name="Date Part" dataDxfId="138">
      <calculatedColumnFormula>"2019_01_24_"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RIGHT(MigrationRenamer[Filename],LEN(MigrationRenamer[Filename])-LEN(MigrationRenamer[Date Part])-LEN(MigrationRenamer[Sequence]))</calculatedColumnFormula>
    </tableColumn>
    <tableColumn id="6" name="New Name" dataDxfId="135">
      <calculatedColumnFormula>MigrationRenamer[Date Part]&amp;MigrationRenamer[Sequence]&amp;MigrationRenamer[Name Part]</calculatedColumnFormula>
    </tableColumn>
    <tableColumn id="7" name="CMD" dataDxfId="13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3">
  <autoFilter ref="A1:K2"/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1" dataDxfId="120">
  <autoFilter ref="M1:AD2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/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86" dataDxfId="85">
  <autoFilter ref="AT1:BE2"/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2">
  <autoFilter ref="A1:J2"/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1" dataDxfId="60">
  <autoFilter ref="L1:AC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1" dataDxfId="40">
  <autoFilter ref="AE1:AN2"/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IFERROR(VLOOKUP(DataViewSection[[#This Row],[Relation]],RelationTable[[Display]:[RELID]],2,0),"")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2" insertRow="1" totalsRowShown="0" dataDxfId="444">
  <autoFilter ref="A1:K2"/>
  <tableColumns count="11">
    <tableColumn id="2" name="Table" dataDxfId="443"/>
    <tableColumn id="3" name="Field" dataDxfId="442"/>
    <tableColumn id="5" name="Type" dataDxfId="441">
      <calculatedColumnFormula>VLOOKUP(TableFields[Field],Columns[],2,0)&amp;"("</calculatedColumnFormula>
    </tableColumn>
    <tableColumn id="4" name="Name" dataDxfId="440">
      <calculatedColumnFormula>IF(VLOOKUP(TableFields[Field],Columns[],3,0)&lt;&gt;"","'"&amp;VLOOKUP(TableFields[Field],Columns[],3,0)&amp;"'","")</calculatedColumnFormula>
    </tableColumn>
    <tableColumn id="6" name="Arg2" dataDxfId="43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8">
      <calculatedColumnFormula>IF(VLOOKUP(TableFields[Field],Columns[],5,0)=0,"","-&gt;"&amp;VLOOKUP(TableFields[Field],Columns[],5,0))</calculatedColumnFormula>
    </tableColumn>
    <tableColumn id="8" name="Method2" dataDxfId="437">
      <calculatedColumnFormula>IF(VLOOKUP(TableFields[Field],Columns[],6,0)=0,"","-&gt;"&amp;VLOOKUP(TableFields[Field],Columns[],6,0))</calculatedColumnFormula>
    </tableColumn>
    <tableColumn id="9" name="Method3" dataDxfId="436">
      <calculatedColumnFormula>IF(VLOOKUP(TableFields[Field],Columns[],7,0)=0,"","-&gt;"&amp;VLOOKUP(TableFields[Field],Columns[],7,0))</calculatedColumnFormula>
    </tableColumn>
    <tableColumn id="10" name="Method4" dataDxfId="435">
      <calculatedColumnFormula>IF(VLOOKUP(TableFields[Field],Columns[],8,0)=0,"","-&gt;"&amp;VLOOKUP(TableFields[Field],Columns[],8,0))</calculatedColumnFormula>
    </tableColumn>
    <tableColumn id="11" name="Method5" dataDxfId="434">
      <calculatedColumnFormula>IF(VLOOKUP(TableFields[Field],Columns[],9,0)=0,"","-&gt;"&amp;VLOOKUP(TableFields[Field],Columns[],9,0))</calculatedColumnFormula>
    </tableColumn>
    <tableColumn id="12" name="Statement" dataDxfId="43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9" dataDxfId="28">
  <autoFilter ref="AP1:AW2"/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/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/>
  <tableColumns count="7">
    <tableColumn id="1" name="No" dataDxfId="7">
      <calculatedColumnFormula>IFERROR($J1+1,1)</calculatedColumnFormula>
    </tableColumn>
    <tableColumn id="2" name="Type" dataDxfId="6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32" dataDxfId="431">
  <autoFilter ref="A1:R2"/>
  <tableColumns count="18">
    <tableColumn id="19" name="TRCode" dataDxfId="430">
      <calculatedColumnFormula>TableData[Table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3" totalsRowShown="0" dataDxfId="412">
  <autoFilter ref="A1:K43"/>
  <tableColumns count="11">
    <tableColumn id="1" name="Name" dataDxfId="411"/>
    <tableColumn id="3" name="Table Name" dataDxfId="410"/>
    <tableColumn id="20" name="NS" dataDxfId="409">
      <calculatedColumnFormula>VLOOKUP(SeedMap[Table Name],Tables[],4,0)</calculatedColumnFormula>
    </tableColumn>
    <tableColumn id="21" name="Model" dataDxfId="408">
      <calculatedColumnFormula>VLOOKUP(SeedMap[Table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400">
  <autoFilter ref="A1:M2"/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"Milestone\Appframe\Model"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/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73">
  <autoFilter ref="A1:N2"/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Row],[No]]="id","resource",VLOOKUP(RelationTable[Resource],CHOOSE({1,2},ResourceTable[Name],ResourceTable[No]),2,0))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VLOOKUP(RelationTable[Relate Resource],CHOOSE({1,2},ResourceTable[Name],ResourceTable[No]),2,0)</calculatedColumnFormula>
    </tableColumn>
    <tableColumn id="9" name="RID" dataDxfId="359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8">
  <autoFilter ref="P1:W2"/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8" workbookViewId="0">
      <selection activeCell="A46" sqref="A4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546</v>
      </c>
      <c r="E2" s="8" t="s">
        <v>74</v>
      </c>
      <c r="F2" s="8" t="s">
        <v>547</v>
      </c>
      <c r="G2" s="8" t="s">
        <v>548</v>
      </c>
      <c r="H2" s="8" t="s">
        <v>549</v>
      </c>
      <c r="I2" s="8" t="s">
        <v>550</v>
      </c>
      <c r="J2" s="8" t="s">
        <v>551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546</v>
      </c>
      <c r="E3" s="8" t="s">
        <v>96</v>
      </c>
      <c r="F3" s="8" t="s">
        <v>552</v>
      </c>
      <c r="G3" s="8" t="s">
        <v>553</v>
      </c>
      <c r="H3" s="8" t="s">
        <v>554</v>
      </c>
      <c r="I3" s="8" t="s">
        <v>555</v>
      </c>
      <c r="J3" s="8" t="s">
        <v>556</v>
      </c>
    </row>
    <row r="4" spans="1:10" x14ac:dyDescent="0.25">
      <c r="A4" s="5" t="s">
        <v>60</v>
      </c>
      <c r="B4" s="8" t="s">
        <v>557</v>
      </c>
      <c r="C4" s="8" t="s">
        <v>558</v>
      </c>
      <c r="D4" s="8" t="s">
        <v>546</v>
      </c>
      <c r="E4" s="8" t="s">
        <v>559</v>
      </c>
      <c r="F4" s="8" t="s">
        <v>560</v>
      </c>
      <c r="G4" s="8" t="s">
        <v>561</v>
      </c>
      <c r="H4" s="8" t="s">
        <v>562</v>
      </c>
      <c r="I4" s="8" t="s">
        <v>563</v>
      </c>
      <c r="J4" s="8" t="s">
        <v>564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546</v>
      </c>
      <c r="E5" s="8" t="s">
        <v>112</v>
      </c>
      <c r="F5" s="8" t="s">
        <v>565</v>
      </c>
      <c r="G5" s="8" t="s">
        <v>566</v>
      </c>
      <c r="H5" s="8" t="s">
        <v>567</v>
      </c>
      <c r="I5" s="8" t="s">
        <v>568</v>
      </c>
      <c r="J5" s="8" t="s">
        <v>569</v>
      </c>
    </row>
    <row r="6" spans="1:10" x14ac:dyDescent="0.25">
      <c r="A6" s="5" t="s">
        <v>62</v>
      </c>
      <c r="B6" s="8" t="s">
        <v>570</v>
      </c>
      <c r="C6" s="8" t="s">
        <v>571</v>
      </c>
      <c r="D6" s="8" t="s">
        <v>546</v>
      </c>
      <c r="E6" s="8" t="s">
        <v>572</v>
      </c>
      <c r="F6" s="8" t="s">
        <v>573</v>
      </c>
      <c r="G6" s="8" t="s">
        <v>574</v>
      </c>
      <c r="H6" s="8" t="s">
        <v>575</v>
      </c>
      <c r="I6" s="8" t="s">
        <v>576</v>
      </c>
      <c r="J6" s="8" t="s">
        <v>577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546</v>
      </c>
      <c r="E7" s="8" t="s">
        <v>86</v>
      </c>
      <c r="F7" s="8" t="s">
        <v>578</v>
      </c>
      <c r="G7" s="8" t="s">
        <v>579</v>
      </c>
      <c r="H7" s="8" t="s">
        <v>580</v>
      </c>
      <c r="I7" s="8" t="s">
        <v>581</v>
      </c>
      <c r="J7" s="8" t="s">
        <v>582</v>
      </c>
    </row>
    <row r="8" spans="1:10" x14ac:dyDescent="0.25">
      <c r="A8" s="5" t="s">
        <v>89</v>
      </c>
      <c r="B8" s="8" t="s">
        <v>132</v>
      </c>
      <c r="C8" s="8" t="s">
        <v>583</v>
      </c>
      <c r="D8" s="8" t="s">
        <v>546</v>
      </c>
      <c r="E8" s="8" t="s">
        <v>131</v>
      </c>
      <c r="F8" s="8" t="s">
        <v>584</v>
      </c>
      <c r="G8" s="8" t="s">
        <v>585</v>
      </c>
      <c r="H8" s="8" t="s">
        <v>586</v>
      </c>
      <c r="I8" s="8" t="s">
        <v>587</v>
      </c>
      <c r="J8" s="8" t="s">
        <v>588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546</v>
      </c>
      <c r="E9" s="8" t="s">
        <v>206</v>
      </c>
      <c r="F9" s="8" t="s">
        <v>589</v>
      </c>
      <c r="G9" s="8" t="s">
        <v>590</v>
      </c>
      <c r="H9" s="8" t="s">
        <v>591</v>
      </c>
      <c r="I9" s="8" t="s">
        <v>592</v>
      </c>
      <c r="J9" s="8" t="s">
        <v>593</v>
      </c>
    </row>
    <row r="10" spans="1:10" x14ac:dyDescent="0.25">
      <c r="A10" s="2" t="s">
        <v>0</v>
      </c>
      <c r="B10" s="8" t="s">
        <v>190</v>
      </c>
      <c r="C10" s="8" t="s">
        <v>594</v>
      </c>
      <c r="D10" s="8" t="s">
        <v>546</v>
      </c>
      <c r="E10" s="8" t="s">
        <v>189</v>
      </c>
      <c r="F10" s="8" t="s">
        <v>595</v>
      </c>
      <c r="G10" s="8" t="s">
        <v>596</v>
      </c>
      <c r="H10" s="8" t="s">
        <v>597</v>
      </c>
      <c r="I10" s="8" t="s">
        <v>598</v>
      </c>
      <c r="J10" s="8" t="s">
        <v>599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546</v>
      </c>
      <c r="E11" s="8" t="s">
        <v>133</v>
      </c>
      <c r="F11" s="8" t="s">
        <v>600</v>
      </c>
      <c r="G11" s="8" t="s">
        <v>601</v>
      </c>
      <c r="H11" s="8" t="s">
        <v>602</v>
      </c>
      <c r="I11" s="8" t="s">
        <v>603</v>
      </c>
      <c r="J11" s="8" t="s">
        <v>604</v>
      </c>
    </row>
    <row r="12" spans="1:10" x14ac:dyDescent="0.25">
      <c r="A12" s="2" t="s">
        <v>48</v>
      </c>
      <c r="B12" s="8" t="s">
        <v>138</v>
      </c>
      <c r="C12" s="8" t="s">
        <v>605</v>
      </c>
      <c r="D12" s="8" t="s">
        <v>546</v>
      </c>
      <c r="E12" s="8" t="s">
        <v>136</v>
      </c>
      <c r="F12" s="8" t="s">
        <v>606</v>
      </c>
      <c r="G12" s="8" t="s">
        <v>607</v>
      </c>
      <c r="H12" s="8" t="s">
        <v>608</v>
      </c>
      <c r="I12" s="8" t="s">
        <v>609</v>
      </c>
      <c r="J12" s="8" t="s">
        <v>610</v>
      </c>
    </row>
    <row r="13" spans="1:10" x14ac:dyDescent="0.25">
      <c r="A13" s="2" t="s">
        <v>49</v>
      </c>
      <c r="B13" s="8" t="s">
        <v>167</v>
      </c>
      <c r="C13" s="8" t="s">
        <v>611</v>
      </c>
      <c r="D13" s="8" t="s">
        <v>546</v>
      </c>
      <c r="E13" s="8" t="s">
        <v>166</v>
      </c>
      <c r="F13" s="8" t="s">
        <v>612</v>
      </c>
      <c r="G13" s="8" t="s">
        <v>613</v>
      </c>
      <c r="H13" s="8" t="s">
        <v>614</v>
      </c>
      <c r="I13" s="8" t="s">
        <v>615</v>
      </c>
      <c r="J13" s="8" t="s">
        <v>616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546</v>
      </c>
      <c r="E14" s="8" t="s">
        <v>181</v>
      </c>
      <c r="F14" s="8" t="s">
        <v>617</v>
      </c>
      <c r="G14" s="8" t="s">
        <v>618</v>
      </c>
      <c r="H14" s="8" t="s">
        <v>619</v>
      </c>
      <c r="I14" s="8" t="s">
        <v>620</v>
      </c>
      <c r="J14" s="8" t="s">
        <v>621</v>
      </c>
    </row>
    <row r="15" spans="1:10" x14ac:dyDescent="0.25">
      <c r="A15" s="2" t="s">
        <v>51</v>
      </c>
      <c r="B15" s="8" t="s">
        <v>176</v>
      </c>
      <c r="C15" s="8" t="s">
        <v>622</v>
      </c>
      <c r="D15" s="8" t="s">
        <v>546</v>
      </c>
      <c r="E15" s="8" t="s">
        <v>175</v>
      </c>
      <c r="F15" s="8" t="s">
        <v>623</v>
      </c>
      <c r="G15" s="8" t="s">
        <v>624</v>
      </c>
      <c r="H15" s="8" t="s">
        <v>625</v>
      </c>
      <c r="I15" s="8" t="s">
        <v>626</v>
      </c>
      <c r="J15" s="8" t="s">
        <v>627</v>
      </c>
    </row>
    <row r="16" spans="1:10" x14ac:dyDescent="0.25">
      <c r="A16" s="2" t="s">
        <v>168</v>
      </c>
      <c r="B16" s="8" t="s">
        <v>174</v>
      </c>
      <c r="C16" s="8" t="s">
        <v>628</v>
      </c>
      <c r="D16" s="8" t="s">
        <v>546</v>
      </c>
      <c r="E16" s="8" t="s">
        <v>172</v>
      </c>
      <c r="F16" s="8" t="s">
        <v>629</v>
      </c>
      <c r="G16" s="8" t="s">
        <v>630</v>
      </c>
      <c r="H16" s="8" t="s">
        <v>631</v>
      </c>
      <c r="I16" s="8" t="s">
        <v>632</v>
      </c>
      <c r="J16" s="8" t="s">
        <v>633</v>
      </c>
    </row>
    <row r="17" spans="1:10" x14ac:dyDescent="0.25">
      <c r="A17" s="2" t="s">
        <v>237</v>
      </c>
      <c r="B17" s="8" t="s">
        <v>244</v>
      </c>
      <c r="C17" s="8" t="s">
        <v>634</v>
      </c>
      <c r="D17" s="8" t="s">
        <v>546</v>
      </c>
      <c r="E17" s="8" t="s">
        <v>243</v>
      </c>
      <c r="F17" s="8" t="s">
        <v>635</v>
      </c>
      <c r="G17" s="8" t="s">
        <v>636</v>
      </c>
      <c r="H17" s="8" t="s">
        <v>637</v>
      </c>
      <c r="I17" s="8" t="s">
        <v>638</v>
      </c>
      <c r="J17" s="8" t="s">
        <v>639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546</v>
      </c>
      <c r="E18" s="8" t="s">
        <v>268</v>
      </c>
      <c r="F18" s="8" t="s">
        <v>640</v>
      </c>
      <c r="G18" s="8" t="s">
        <v>641</v>
      </c>
      <c r="H18" s="8" t="s">
        <v>642</v>
      </c>
      <c r="I18" s="8" t="s">
        <v>643</v>
      </c>
      <c r="J18" s="8" t="s">
        <v>644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546</v>
      </c>
      <c r="E19" s="8" t="s">
        <v>213</v>
      </c>
      <c r="F19" s="8" t="s">
        <v>645</v>
      </c>
      <c r="G19" s="8" t="s">
        <v>646</v>
      </c>
      <c r="H19" s="8" t="s">
        <v>647</v>
      </c>
      <c r="I19" s="8" t="s">
        <v>648</v>
      </c>
      <c r="J19" s="8" t="s">
        <v>649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546</v>
      </c>
      <c r="E20" s="8" t="s">
        <v>226</v>
      </c>
      <c r="F20" s="8" t="s">
        <v>650</v>
      </c>
      <c r="G20" s="8" t="s">
        <v>651</v>
      </c>
      <c r="H20" s="8" t="s">
        <v>652</v>
      </c>
      <c r="I20" s="8" t="s">
        <v>653</v>
      </c>
      <c r="J20" s="8" t="s">
        <v>654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546</v>
      </c>
      <c r="E21" s="8" t="s">
        <v>291</v>
      </c>
      <c r="F21" s="8" t="s">
        <v>655</v>
      </c>
      <c r="G21" s="8" t="s">
        <v>656</v>
      </c>
      <c r="H21" s="8" t="s">
        <v>657</v>
      </c>
      <c r="I21" s="8" t="s">
        <v>658</v>
      </c>
      <c r="J21" s="8" t="s">
        <v>659</v>
      </c>
    </row>
    <row r="22" spans="1:10" x14ac:dyDescent="0.25">
      <c r="A22" s="2" t="s">
        <v>66</v>
      </c>
      <c r="B22" s="9" t="s">
        <v>180</v>
      </c>
      <c r="C22" s="9" t="s">
        <v>660</v>
      </c>
      <c r="D22" s="8" t="s">
        <v>546</v>
      </c>
      <c r="E22" s="8" t="s">
        <v>178</v>
      </c>
      <c r="F22" s="8" t="s">
        <v>661</v>
      </c>
      <c r="G22" s="8" t="s">
        <v>662</v>
      </c>
      <c r="H22" s="8" t="s">
        <v>663</v>
      </c>
      <c r="I22" s="8" t="s">
        <v>664</v>
      </c>
      <c r="J22" s="8" t="s">
        <v>665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546</v>
      </c>
      <c r="E23" s="8" t="s">
        <v>185</v>
      </c>
      <c r="F23" s="8" t="s">
        <v>666</v>
      </c>
      <c r="G23" s="8" t="s">
        <v>667</v>
      </c>
      <c r="H23" s="8" t="s">
        <v>668</v>
      </c>
      <c r="I23" s="8" t="s">
        <v>669</v>
      </c>
      <c r="J23" s="8" t="s">
        <v>670</v>
      </c>
    </row>
    <row r="24" spans="1:10" x14ac:dyDescent="0.25">
      <c r="A24" s="4" t="s">
        <v>10</v>
      </c>
      <c r="B24" s="7" t="s">
        <v>188</v>
      </c>
      <c r="C24" s="7" t="s">
        <v>671</v>
      </c>
      <c r="D24" s="8" t="s">
        <v>546</v>
      </c>
      <c r="E24" s="8" t="s">
        <v>187</v>
      </c>
      <c r="F24" s="8" t="s">
        <v>672</v>
      </c>
      <c r="G24" s="8" t="s">
        <v>673</v>
      </c>
      <c r="H24" s="8" t="s">
        <v>674</v>
      </c>
      <c r="I24" s="8" t="s">
        <v>675</v>
      </c>
      <c r="J24" s="8" t="s">
        <v>676</v>
      </c>
    </row>
    <row r="25" spans="1:10" x14ac:dyDescent="0.25">
      <c r="A25" s="4" t="s">
        <v>11</v>
      </c>
      <c r="B25" s="7" t="s">
        <v>193</v>
      </c>
      <c r="C25" s="7" t="s">
        <v>677</v>
      </c>
      <c r="D25" s="8" t="s">
        <v>546</v>
      </c>
      <c r="E25" s="8" t="s">
        <v>191</v>
      </c>
      <c r="F25" s="8" t="s">
        <v>678</v>
      </c>
      <c r="G25" s="8" t="s">
        <v>679</v>
      </c>
      <c r="H25" s="8" t="s">
        <v>680</v>
      </c>
      <c r="I25" s="8" t="s">
        <v>681</v>
      </c>
      <c r="J25" s="8" t="s">
        <v>682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546</v>
      </c>
      <c r="E26" s="8" t="s">
        <v>202</v>
      </c>
      <c r="F26" s="8" t="s">
        <v>683</v>
      </c>
      <c r="G26" s="8" t="s">
        <v>684</v>
      </c>
      <c r="H26" s="8" t="s">
        <v>685</v>
      </c>
      <c r="I26" s="8" t="s">
        <v>686</v>
      </c>
      <c r="J26" s="8" t="s">
        <v>687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546</v>
      </c>
      <c r="E27" s="8" t="s">
        <v>234</v>
      </c>
      <c r="F27" s="8" t="s">
        <v>688</v>
      </c>
      <c r="G27" s="8" t="s">
        <v>689</v>
      </c>
      <c r="H27" s="8" t="s">
        <v>690</v>
      </c>
      <c r="I27" s="8" t="s">
        <v>691</v>
      </c>
      <c r="J27" s="8" t="s">
        <v>692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546</v>
      </c>
      <c r="E28" s="8" t="s">
        <v>194</v>
      </c>
      <c r="F28" s="8" t="s">
        <v>693</v>
      </c>
      <c r="G28" s="8" t="s">
        <v>694</v>
      </c>
      <c r="H28" s="8" t="s">
        <v>695</v>
      </c>
      <c r="I28" s="8" t="s">
        <v>696</v>
      </c>
      <c r="J28" s="8" t="s">
        <v>697</v>
      </c>
    </row>
    <row r="29" spans="1:10" x14ac:dyDescent="0.25">
      <c r="A29" s="4" t="s">
        <v>9</v>
      </c>
      <c r="B29" s="7" t="s">
        <v>198</v>
      </c>
      <c r="C29" s="7" t="s">
        <v>698</v>
      </c>
      <c r="D29" s="8" t="s">
        <v>546</v>
      </c>
      <c r="E29" s="8" t="s">
        <v>196</v>
      </c>
      <c r="F29" s="8" t="s">
        <v>699</v>
      </c>
      <c r="G29" s="8" t="s">
        <v>700</v>
      </c>
      <c r="H29" s="8" t="s">
        <v>701</v>
      </c>
      <c r="I29" s="8" t="s">
        <v>702</v>
      </c>
      <c r="J29" s="8" t="s">
        <v>703</v>
      </c>
    </row>
    <row r="30" spans="1:10" x14ac:dyDescent="0.25">
      <c r="A30" s="4" t="s">
        <v>205</v>
      </c>
      <c r="B30" s="7" t="s">
        <v>704</v>
      </c>
      <c r="C30" s="7" t="s">
        <v>705</v>
      </c>
      <c r="D30" s="8" t="s">
        <v>546</v>
      </c>
      <c r="E30" s="8" t="s">
        <v>290</v>
      </c>
      <c r="F30" s="8" t="s">
        <v>706</v>
      </c>
      <c r="G30" s="8" t="s">
        <v>707</v>
      </c>
      <c r="H30" s="8" t="s">
        <v>708</v>
      </c>
      <c r="I30" s="8" t="s">
        <v>709</v>
      </c>
      <c r="J30" s="8" t="s">
        <v>710</v>
      </c>
    </row>
    <row r="31" spans="1:10" x14ac:dyDescent="0.25">
      <c r="A31" s="4" t="s">
        <v>216</v>
      </c>
      <c r="B31" s="7" t="s">
        <v>220</v>
      </c>
      <c r="C31" s="7" t="s">
        <v>711</v>
      </c>
      <c r="D31" s="8" t="s">
        <v>546</v>
      </c>
      <c r="E31" s="8" t="s">
        <v>218</v>
      </c>
      <c r="F31" s="8" t="s">
        <v>712</v>
      </c>
      <c r="G31" s="8" t="s">
        <v>713</v>
      </c>
      <c r="H31" s="8" t="s">
        <v>714</v>
      </c>
      <c r="I31" s="8" t="s">
        <v>715</v>
      </c>
      <c r="J31" s="8" t="s">
        <v>716</v>
      </c>
    </row>
    <row r="32" spans="1:10" x14ac:dyDescent="0.25">
      <c r="A32" s="4" t="s">
        <v>217</v>
      </c>
      <c r="B32" s="7" t="s">
        <v>223</v>
      </c>
      <c r="C32" s="7" t="s">
        <v>717</v>
      </c>
      <c r="D32" s="8" t="s">
        <v>546</v>
      </c>
      <c r="E32" s="8" t="s">
        <v>221</v>
      </c>
      <c r="F32" s="8" t="s">
        <v>718</v>
      </c>
      <c r="G32" s="8" t="s">
        <v>719</v>
      </c>
      <c r="H32" s="8" t="s">
        <v>720</v>
      </c>
      <c r="I32" s="8" t="s">
        <v>721</v>
      </c>
      <c r="J32" s="8" t="s">
        <v>722</v>
      </c>
    </row>
    <row r="33" spans="1:10" x14ac:dyDescent="0.25">
      <c r="A33" s="2" t="s">
        <v>482</v>
      </c>
      <c r="B33" s="8" t="s">
        <v>723</v>
      </c>
      <c r="C33" s="8" t="s">
        <v>482</v>
      </c>
      <c r="D33" s="8" t="s">
        <v>546</v>
      </c>
      <c r="E33" s="8" t="s">
        <v>724</v>
      </c>
      <c r="F33" s="8" t="s">
        <v>725</v>
      </c>
      <c r="G33" s="8" t="s">
        <v>726</v>
      </c>
      <c r="H33" s="8" t="s">
        <v>727</v>
      </c>
      <c r="I33" s="8" t="s">
        <v>728</v>
      </c>
      <c r="J33" s="8" t="s">
        <v>729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546</v>
      </c>
      <c r="E34" s="8" t="s">
        <v>110</v>
      </c>
      <c r="F34" s="8" t="s">
        <v>730</v>
      </c>
      <c r="G34" s="8" t="s">
        <v>731</v>
      </c>
      <c r="H34" s="8" t="s">
        <v>732</v>
      </c>
      <c r="I34" s="8" t="s">
        <v>733</v>
      </c>
      <c r="J34" s="8" t="s">
        <v>734</v>
      </c>
    </row>
    <row r="35" spans="1:10" x14ac:dyDescent="0.25">
      <c r="A35" s="2" t="s">
        <v>46</v>
      </c>
      <c r="B35" s="7" t="s">
        <v>295</v>
      </c>
      <c r="C35" s="7" t="s">
        <v>735</v>
      </c>
      <c r="D35" s="8" t="s">
        <v>546</v>
      </c>
      <c r="E35" s="8" t="s">
        <v>294</v>
      </c>
      <c r="F35" s="8" t="s">
        <v>736</v>
      </c>
      <c r="G35" s="8" t="s">
        <v>737</v>
      </c>
      <c r="H35" s="8" t="s">
        <v>738</v>
      </c>
      <c r="I35" s="8" t="s">
        <v>739</v>
      </c>
      <c r="J35" s="8" t="s">
        <v>740</v>
      </c>
    </row>
    <row r="36" spans="1:10" x14ac:dyDescent="0.25">
      <c r="A36" s="2" t="s">
        <v>47</v>
      </c>
      <c r="B36" s="7" t="s">
        <v>124</v>
      </c>
      <c r="C36" s="7" t="s">
        <v>741</v>
      </c>
      <c r="D36" s="8" t="s">
        <v>546</v>
      </c>
      <c r="E36" s="8" t="s">
        <v>123</v>
      </c>
      <c r="F36" s="8" t="s">
        <v>742</v>
      </c>
      <c r="G36" s="8" t="s">
        <v>743</v>
      </c>
      <c r="H36" s="8" t="s">
        <v>744</v>
      </c>
      <c r="I36" s="8" t="s">
        <v>745</v>
      </c>
      <c r="J36" s="8" t="s">
        <v>746</v>
      </c>
    </row>
    <row r="37" spans="1:10" x14ac:dyDescent="0.25">
      <c r="A37" s="4" t="s">
        <v>57</v>
      </c>
      <c r="B37" s="7" t="s">
        <v>126</v>
      </c>
      <c r="C37" s="7" t="s">
        <v>747</v>
      </c>
      <c r="D37" s="8" t="s">
        <v>546</v>
      </c>
      <c r="E37" s="8" t="s">
        <v>125</v>
      </c>
      <c r="F37" s="8" t="s">
        <v>748</v>
      </c>
      <c r="G37" s="8" t="s">
        <v>749</v>
      </c>
      <c r="H37" s="8" t="s">
        <v>750</v>
      </c>
      <c r="I37" s="8" t="s">
        <v>751</v>
      </c>
      <c r="J37" s="8" t="s">
        <v>752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546</v>
      </c>
      <c r="E38" s="8" t="s">
        <v>128</v>
      </c>
      <c r="F38" s="8" t="s">
        <v>753</v>
      </c>
      <c r="G38" s="8" t="s">
        <v>754</v>
      </c>
      <c r="H38" s="8" t="s">
        <v>755</v>
      </c>
      <c r="I38" s="8" t="s">
        <v>756</v>
      </c>
      <c r="J38" s="8" t="s">
        <v>757</v>
      </c>
    </row>
    <row r="39" spans="1:10" x14ac:dyDescent="0.25">
      <c r="A39" s="2" t="s">
        <v>7</v>
      </c>
      <c r="B39" s="9" t="s">
        <v>297</v>
      </c>
      <c r="C39" s="9" t="s">
        <v>758</v>
      </c>
      <c r="D39" s="8" t="s">
        <v>546</v>
      </c>
      <c r="E39" s="8" t="s">
        <v>296</v>
      </c>
      <c r="F39" s="8" t="s">
        <v>759</v>
      </c>
      <c r="G39" s="8" t="s">
        <v>760</v>
      </c>
      <c r="H39" s="8" t="s">
        <v>761</v>
      </c>
      <c r="I39" s="8" t="s">
        <v>762</v>
      </c>
      <c r="J39" s="8" t="s">
        <v>763</v>
      </c>
    </row>
    <row r="40" spans="1:10" x14ac:dyDescent="0.25">
      <c r="A40" s="4" t="s">
        <v>247</v>
      </c>
      <c r="B40" s="9" t="s">
        <v>264</v>
      </c>
      <c r="C40" s="7" t="s">
        <v>764</v>
      </c>
      <c r="D40" s="8" t="s">
        <v>546</v>
      </c>
      <c r="E40" s="8" t="s">
        <v>259</v>
      </c>
      <c r="F40" s="8" t="s">
        <v>765</v>
      </c>
      <c r="G40" s="8" t="s">
        <v>766</v>
      </c>
      <c r="H40" s="8" t="s">
        <v>767</v>
      </c>
      <c r="I40" s="8" t="s">
        <v>768</v>
      </c>
      <c r="J40" s="8" t="s">
        <v>769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546</v>
      </c>
      <c r="E41" s="8" t="s">
        <v>256</v>
      </c>
      <c r="F41" s="8" t="s">
        <v>770</v>
      </c>
      <c r="G41" s="8" t="s">
        <v>771</v>
      </c>
      <c r="H41" s="8" t="s">
        <v>772</v>
      </c>
      <c r="I41" s="8" t="s">
        <v>773</v>
      </c>
      <c r="J41" s="8" t="s">
        <v>774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546</v>
      </c>
      <c r="E42" s="8" t="s">
        <v>257</v>
      </c>
      <c r="F42" s="8" t="s">
        <v>775</v>
      </c>
      <c r="G42" s="8" t="s">
        <v>776</v>
      </c>
      <c r="H42" s="8" t="s">
        <v>777</v>
      </c>
      <c r="I42" s="8" t="s">
        <v>778</v>
      </c>
      <c r="J42" s="8" t="s">
        <v>779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546</v>
      </c>
      <c r="E43" s="8" t="s">
        <v>258</v>
      </c>
      <c r="F43" s="8" t="s">
        <v>780</v>
      </c>
      <c r="G43" s="8" t="s">
        <v>781</v>
      </c>
      <c r="H43" s="8" t="s">
        <v>782</v>
      </c>
      <c r="I43" s="8" t="s">
        <v>783</v>
      </c>
      <c r="J43" s="8" t="s">
        <v>784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546</v>
      </c>
      <c r="E44" s="9" t="s">
        <v>84</v>
      </c>
      <c r="F44" s="9" t="s">
        <v>785</v>
      </c>
      <c r="G44" s="9" t="s">
        <v>786</v>
      </c>
      <c r="H44" s="9" t="s">
        <v>787</v>
      </c>
      <c r="I44" s="9" t="s">
        <v>788</v>
      </c>
      <c r="J44" s="9" t="s">
        <v>789</v>
      </c>
    </row>
    <row r="45" spans="1:10" x14ac:dyDescent="0.25">
      <c r="A45" s="2" t="s">
        <v>82</v>
      </c>
      <c r="B45" s="9" t="s">
        <v>107</v>
      </c>
      <c r="C45" s="9" t="s">
        <v>790</v>
      </c>
      <c r="D45" s="8" t="s">
        <v>546</v>
      </c>
      <c r="E45" s="9" t="s">
        <v>113</v>
      </c>
      <c r="F45" s="9" t="s">
        <v>791</v>
      </c>
      <c r="G45" s="9" t="s">
        <v>792</v>
      </c>
      <c r="H45" s="9" t="s">
        <v>793</v>
      </c>
      <c r="I45" s="9" t="s">
        <v>794</v>
      </c>
      <c r="J45" s="9" t="s">
        <v>795</v>
      </c>
    </row>
    <row r="46" spans="1:10" x14ac:dyDescent="0.25">
      <c r="A46" s="4"/>
      <c r="B46" s="7">
        <f>Tables[Name]</f>
        <v>0</v>
      </c>
      <c r="C46" s="7">
        <f>IF(RIGHT(Tables[Name],3)="ies",MID(Tables[Name],1,LEN(Tables[Name])-3)&amp;"y",IF(RIGHT(Tables[Name],1)="s",MID(Tables[Name],1,LEN(Tables[Name])-1),Tables[Name]))</f>
        <v>0</v>
      </c>
      <c r="D46" s="7" t="str">
        <f t="shared" ref="D3:D46" si="0">"Milestone\Payroll\Model"</f>
        <v>Milestone\Payroll\Model</v>
      </c>
      <c r="E46" s="7" t="str">
        <f>SUBSTITUTE(PROPER(Tables[Singular Name]),"_","")</f>
        <v>0</v>
      </c>
      <c r="F46" s="7" t="str">
        <f>"php artisan make:migration create_"&amp;Tables[Table]&amp;"_table --create="&amp;Tables[Table]</f>
        <v>php artisan make:migration create_0_table --create=0</v>
      </c>
      <c r="G46" s="7" t="str">
        <f>"php artisan make:model "&amp;Tables[Class Name]</f>
        <v>php artisan make:model 0</v>
      </c>
      <c r="H46" s="7" t="str">
        <f>"protected $table = '"&amp;Tables[Table]&amp;"';"</f>
        <v>protected $table = '0';</v>
      </c>
      <c r="I46" s="7" t="str">
        <f>"php artisan make:seed "&amp;Tables[Class Name]&amp;"TableSeeder"</f>
        <v>php artisan make:seed 0TableSeeder</v>
      </c>
      <c r="J46" s="7" t="str">
        <f>Tables[Class Name]&amp;"TableSeeder"&amp;"::class,"</f>
        <v>0TableSeeder::class,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"/>
  <sheetViews>
    <sheetView topLeftCell="DU1" workbookViewId="0">
      <selection activeCell="DO1" sqref="DO1:DQ1048576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customWidth="1"/>
    <col min="58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</sheetData>
  <dataValidations count="9">
    <dataValidation type="list" allowBlank="1" showInputMessage="1" showErrorMessage="1" sqref="EN2:ES2 CS2:CY2 V2:Y2 BX2">
      <formula1>Relations</formula1>
    </dataValidation>
    <dataValidation type="list" allowBlank="1" showInputMessage="1" showErrorMessage="1" sqref="CH2 DY2 BV2:BW2 N2">
      <formula1>FormNames</formula1>
    </dataValidation>
    <dataValidation type="list" allowBlank="1" showInputMessage="1" showErrorMessage="1" sqref="DB2 DN2 EA2 BY2 BC2 BJ2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493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494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495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496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497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498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499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500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501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502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503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504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505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506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507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508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509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510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511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512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513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514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515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516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517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518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519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520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521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522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523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524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525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526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527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528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529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530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531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532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533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534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535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topLeftCell="O1" workbookViewId="0">
      <selection activeCell="AT1" sqref="AT1:AY104857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537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536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opLeftCell="P1" workbookViewId="0">
      <selection activeCell="AJ3" sqref="AJ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 x14ac:dyDescent="0.25">
      <c r="A6" s="38" t="s">
        <v>801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0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3" sqref="B3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797</v>
      </c>
    </row>
    <row r="2" spans="1:10" x14ac:dyDescent="0.25">
      <c r="A2" s="1" t="s">
        <v>21</v>
      </c>
      <c r="B2" s="1" t="s">
        <v>803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0</v>
      </c>
    </row>
  </sheetData>
  <conditionalFormatting sqref="A2:A4">
    <cfRule type="duplicateValues" dxfId="456" priority="3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6" sqref="K6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/>
      <c r="B2" s="1"/>
      <c r="C2" s="1"/>
      <c r="D2" s="1"/>
      <c r="E2" s="6"/>
      <c r="F2" s="1"/>
      <c r="G2" s="1"/>
      <c r="H2" s="1"/>
      <c r="I2" s="1"/>
      <c r="J2" s="1"/>
      <c r="K2" s="1"/>
    </row>
    <row r="3" spans="1:11" x14ac:dyDescent="0.25">
      <c r="E3" s="6"/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">
      <formula1>AvailableFields</formula1>
    </dataValidation>
    <dataValidation type="list" allowBlank="1" showInputMessage="1" showErrorMessage="1" sqref="A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B1" workbookViewId="0">
      <selection activeCell="C9" sqref="C9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798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796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796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799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796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796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796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796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796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796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796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796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796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796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796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796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796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796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796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796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796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796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796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796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796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796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796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796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796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796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796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796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545</v>
      </c>
      <c r="G32" s="11">
        <v>3</v>
      </c>
      <c r="H32" s="6" t="s">
        <v>796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796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796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800</v>
      </c>
      <c r="G35" s="11">
        <v>1</v>
      </c>
      <c r="H35" s="6" t="s">
        <v>796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796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796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796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538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543</v>
      </c>
      <c r="F39" s="1" t="s">
        <v>544</v>
      </c>
      <c r="G39" s="11">
        <v>1</v>
      </c>
      <c r="H39" s="6" t="s">
        <v>796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796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796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796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796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</sheetData>
  <dataValidations count="2">
    <dataValidation type="list" allowBlank="1" showInputMessage="1" showErrorMessage="1" sqref="B2:B43">
      <formula1>TableNames</formula1>
    </dataValidation>
    <dataValidation type="list" allowBlank="1" showInputMessage="1" showErrorMessage="1" sqref="H2:H43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sqref="A1:D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64" t="s">
        <v>173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\Milestone\Appframe\Model\ResourceFormFieldOption::query()</v>
      </c>
      <c r="F1" s="65"/>
      <c r="G1" s="65"/>
      <c r="H1" s="65"/>
      <c r="I1" s="66" t="s">
        <v>73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 x14ac:dyDescent="0.25">
      <c r="A2" s="64"/>
      <c r="B2" s="64"/>
      <c r="C2" s="64"/>
      <c r="D2" s="64"/>
      <c r="E2" s="65" t="str">
        <f>VLOOKUP($A$1,SeedMap[],5,0)</f>
        <v>FormFields</v>
      </c>
      <c r="F2" s="65"/>
      <c r="G2" s="65"/>
      <c r="H2" s="65"/>
      <c r="I2" s="66" t="s">
        <v>72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 x14ac:dyDescent="0.25">
      <c r="A3" s="64"/>
      <c r="B3" s="64"/>
      <c r="C3" s="64"/>
      <c r="D3" s="64"/>
      <c r="E3" s="65" t="str">
        <f>VLOOKUP($A$1,SeedMap[],6,0)</f>
        <v>[[Primary FO]:[Preload]]</v>
      </c>
      <c r="F3" s="65"/>
      <c r="G3" s="65"/>
      <c r="H3" s="65"/>
      <c r="I3" s="66" t="s">
        <v>158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 x14ac:dyDescent="0.25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 x14ac:dyDescent="0.25">
      <c r="A8" s="24"/>
      <c r="B8" s="63" t="str">
        <f>$E$1</f>
        <v>\Milestone\Appframe\Model\ResourceFormFieldOption::query()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 x14ac:dyDescent="0.25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 x14ac:dyDescent="0.25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 x14ac:dyDescent="0.25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 x14ac:dyDescent="0.25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E1" workbookViewId="0">
      <selection activeCell="E1" sqref="E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539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540</v>
      </c>
      <c r="X1" s="20" t="s">
        <v>541</v>
      </c>
      <c r="Y1" s="20" t="s">
        <v>542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E1" workbookViewId="0">
      <selection activeCell="F2" sqref="F2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C1" workbookViewId="0">
      <selection activeCell="N2" sqref="N2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Z3"/>
    </row>
    <row r="4" spans="1:45" x14ac:dyDescent="0.25">
      <c r="Z4"/>
    </row>
    <row r="5" spans="1:45" x14ac:dyDescent="0.25">
      <c r="Z5"/>
    </row>
    <row r="6" spans="1:45" x14ac:dyDescent="0.25">
      <c r="Z6"/>
    </row>
    <row r="7" spans="1:45" x14ac:dyDescent="0.25">
      <c r="Z7"/>
    </row>
    <row r="8" spans="1:45" x14ac:dyDescent="0.25">
      <c r="Z8"/>
    </row>
    <row r="9" spans="1:45" x14ac:dyDescent="0.25">
      <c r="Z9"/>
    </row>
    <row r="10" spans="1:45" x14ac:dyDescent="0.25">
      <c r="Z10"/>
    </row>
    <row r="11" spans="1:45" x14ac:dyDescent="0.25">
      <c r="Z11"/>
    </row>
    <row r="12" spans="1:45" x14ac:dyDescent="0.25">
      <c r="Z12"/>
    </row>
  </sheetData>
  <dataValidations count="7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  <dataValidation type="list" allowBlank="1" showInputMessage="1" showErrorMessage="1" sqref="N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2019-12-27T05:37:08Z</dcterms:modified>
</cp:coreProperties>
</file>