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sina\Desktop\Repor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1" l="1"/>
  <c r="D42" i="1"/>
  <c r="D43" i="1"/>
  <c r="D35" i="1" l="1"/>
  <c r="D34" i="1"/>
  <c r="D33" i="1"/>
  <c r="D36" i="1"/>
  <c r="C58" i="1" s="1"/>
  <c r="C54" i="1" l="1"/>
  <c r="D14" i="1"/>
  <c r="D17" i="1"/>
  <c r="D16" i="1"/>
  <c r="D15" i="1"/>
  <c r="D27" i="1"/>
  <c r="C57" i="1" s="1"/>
  <c r="D26" i="1"/>
  <c r="B51" i="1" s="1"/>
  <c r="D24" i="1"/>
  <c r="D25" i="1"/>
  <c r="D37" i="1"/>
  <c r="B48" i="1"/>
  <c r="B47" i="1" l="1"/>
  <c r="C55" i="1"/>
  <c r="B49" i="1"/>
  <c r="B50" i="1"/>
</calcChain>
</file>

<file path=xl/sharedStrings.xml><?xml version="1.0" encoding="utf-8"?>
<sst xmlns="http://schemas.openxmlformats.org/spreadsheetml/2006/main" count="123" uniqueCount="47">
  <si>
    <t>CUSTOMER</t>
  </si>
  <si>
    <t>TASKS</t>
  </si>
  <si>
    <t>STATUS</t>
  </si>
  <si>
    <t>ALSALAMAH</t>
  </si>
  <si>
    <t>CLOSED</t>
  </si>
  <si>
    <t>HOLDED</t>
  </si>
  <si>
    <t>TIME</t>
  </si>
  <si>
    <t>TYPE</t>
  </si>
  <si>
    <t>COUNT</t>
  </si>
  <si>
    <t>COMPANY</t>
  </si>
  <si>
    <t>CITROL LUBRICANT</t>
  </si>
  <si>
    <t>AL SALAMAH</t>
  </si>
  <si>
    <t>Other</t>
  </si>
  <si>
    <t>Change Settings</t>
  </si>
  <si>
    <t>CITROL</t>
  </si>
  <si>
    <t>Query</t>
  </si>
  <si>
    <t>GREEN HEALTH</t>
  </si>
  <si>
    <t>Printing Issues</t>
  </si>
  <si>
    <t>Others</t>
  </si>
  <si>
    <t>Print object Registration</t>
  </si>
  <si>
    <t>Print Object Expired</t>
  </si>
  <si>
    <t>DOT POINT</t>
  </si>
  <si>
    <t>Database splitting</t>
  </si>
  <si>
    <t>14/4/2018</t>
  </si>
  <si>
    <t>16/4/2018</t>
  </si>
  <si>
    <t>17/4/2018</t>
  </si>
  <si>
    <t>18/4/2018</t>
  </si>
  <si>
    <t>19/4/2018</t>
  </si>
  <si>
    <t>Need local sundry creditors and debitors in purchase</t>
  </si>
  <si>
    <t>Print Object Modification(Purchase)</t>
  </si>
  <si>
    <t>Enable accounts tab in sales</t>
  </si>
  <si>
    <t>Need Customer account in cash deposit</t>
  </si>
  <si>
    <t>FORUM</t>
  </si>
  <si>
    <t xml:space="preserve">Remove input tax from already entered opening stock </t>
  </si>
  <si>
    <t>Enable accounts tab in MRN and Purchase</t>
  </si>
  <si>
    <t>Remove output tax from stock adjustment</t>
  </si>
  <si>
    <t>Filtered accounts in Cash Payment</t>
  </si>
  <si>
    <t>Deleted item from invoice, but not reflectected on stock</t>
  </si>
  <si>
    <t>Sales Delivery order Print</t>
  </si>
  <si>
    <t>Create Investment Head</t>
  </si>
  <si>
    <t>Cannot save item</t>
  </si>
  <si>
    <t>Printing Issue</t>
  </si>
  <si>
    <t>Print Object Registration</t>
  </si>
  <si>
    <t>20/4/2018</t>
  </si>
  <si>
    <t>Database Splitting</t>
  </si>
  <si>
    <t>Allocate Bills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</si>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</sst>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333333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u/>
      <sz val="14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rgb="FF333333"/>
      <name val="Calibri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4"/>
      <color rgb="FF333333"/>
      <name val="Calibri"/>
      <scheme val="minor"/>
    </font>
    <font>
      <b/>
      <sz val="11"/>
      <color rgb="FF333333"/>
      <name val="Calibri"/>
      <scheme val="minor"/>
    </font>
    <font>
      <u/>
      <sz val="14"/>
      <color rgb="FF33333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theme="6"/>
      </patternFill>
    </fill>
  </fills>
  <borders count="6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0" fillId="0" borderId="0" xfId="1" applyFont="1"/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2" borderId="2" xfId="1" applyFont="1" applyFill="1" applyBorder="1" applyAlignment="1">
      <alignment vertical="top" wrapText="1"/>
    </xf>
    <xf numFmtId="1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1" applyFont="1"/>
    <xf numFmtId="0" fontId="0" fillId="0" borderId="0" xfId="0" applyNumberFormat="1" applyFont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0" fillId="0" borderId="4" xfId="1" applyFont="1" applyBorder="1"/>
    <xf numFmtId="0" fontId="1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u/>
        <vertAlign val="baseline"/>
        <sz val="14"/>
        <color theme="3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u/>
        <vertAlign val="baseline"/>
        <sz val="14"/>
        <color theme="3" tint="-0.499984740745262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u/>
        <vertAlign val="baseline"/>
        <sz val="14"/>
        <color theme="3" tint="-0.49998474074526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Sheet1!$A$54:$A$58</c:f>
              <c:strCache>
                <c:ptCount val="5"/>
                <c:pt idx="0">
                  <c:v>ALSALAMAH</c:v>
                </c:pt>
                <c:pt idx="1">
                  <c:v>CITROL LUBRICANT</c:v>
                </c:pt>
                <c:pt idx="2">
                  <c:v>GREEN HEALTH</c:v>
                </c:pt>
                <c:pt idx="3">
                  <c:v>DOT POINT</c:v>
                </c:pt>
                <c:pt idx="4">
                  <c:v>FORUM</c:v>
                </c:pt>
              </c:strCache>
            </c:strRef>
          </c:cat>
          <c:val>
            <c:numRef>
              <c:f>Sheet1!$C$54:$C$58</c:f>
              <c:numCache>
                <c:formatCode>General</c:formatCode>
                <c:ptCount val="5"/>
                <c:pt idx="0">
                  <c:v>0.66055555555555556</c:v>
                </c:pt>
                <c:pt idx="1">
                  <c:v>4.6188888888888897</c:v>
                </c:pt>
                <c:pt idx="2">
                  <c:v>11.6</c:v>
                </c:pt>
                <c:pt idx="3">
                  <c:v>0.40333333333333338</c:v>
                </c:pt>
                <c:pt idx="4">
                  <c:v>0.41666666666666669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Tasks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Sheet1!$B$46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Sheet1!$A$47:$A$51</c:f>
              <c:strCache>
                <c:ptCount val="5"/>
                <c:pt idx="0">
                  <c:v>Printing Issues</c:v>
                </c:pt>
                <c:pt idx="1">
                  <c:v>Print object Registration</c:v>
                </c:pt>
                <c:pt idx="2">
                  <c:v>Query</c:v>
                </c:pt>
                <c:pt idx="3">
                  <c:v>Change Settings</c:v>
                </c:pt>
                <c:pt idx="4">
                  <c:v>Other</c:v>
                </c:pt>
              </c:strCache>
            </c:strRef>
          </c:cat>
          <c:val>
            <c:numRef>
              <c:f>Sheet1!$B$47:$B$51</c:f>
              <c:numCache>
                <c:formatCode>General</c:formatCode>
                <c:ptCount val="5"/>
                <c:pt idx="0">
                  <c:v>0.73333333333333328</c:v>
                </c:pt>
                <c:pt idx="1">
                  <c:v>6.1111111111111114E-3</c:v>
                </c:pt>
                <c:pt idx="2">
                  <c:v>2.4444444444444446E-2</c:v>
                </c:pt>
                <c:pt idx="3">
                  <c:v>0.48555555555555557</c:v>
                </c:pt>
                <c:pt idx="4">
                  <c:v>16.721111111111114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3514723</xdr:colOff>
      <xdr:row>60</xdr:row>
      <xdr:rowOff>114300</xdr:rowOff>
    </xdr:from>
    <xdr:to>
      <xdr:col>4</xdr:col>
      <xdr:colOff>666749</xdr:colOff>
      <xdr:row>80</xdr:row>
      <xdr:rowOff>190499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571499</xdr:colOff>
      <xdr:row>60</xdr:row>
      <xdr:rowOff>161925</xdr:rowOff>
    </xdr:from>
    <xdr:to>
      <xdr:col>1</xdr:col>
      <xdr:colOff>2686049</xdr:colOff>
      <xdr:row>80</xdr:row>
      <xdr:rowOff>57149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46:C51" totalsRowShown="0" headerRowDxfId="7" dataDxfId="6">
  <autoFilter ref="A46:C51"/>
  <tableColumns count="3">
    <tableColumn id="1" name="TASKS" dataDxfId="4" totalsRowDxfId="5"/>
    <tableColumn id="3" name="TIME" dataDxfId="2" totalsRowDxfId="3">
      <calculatedColumnFormula>SUM(#REF!=#REF!)</calculatedColumnFormula>
    </tableColumn>
    <tableColumn id="4" name="2" dataDxfId="1" totalsRow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3:E28" totalsRowShown="0" headerRowDxfId="47" dataDxfId="46">
  <autoFilter ref="A23:E28"/>
  <tableColumns count="5">
    <tableColumn id="1" name="CUSTOMER" dataDxfId="45"/>
    <tableColumn id="2" name="TASKS" dataDxfId="44"/>
    <tableColumn id="3" name="STATUS" dataDxfId="43"/>
    <tableColumn id="4" name="TIME" dataDxfId="42"/>
    <tableColumn id="5" name="TYPE" dataDxfId="41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32:E37" totalsRowShown="0" headerRowDxfId="40" dataDxfId="39">
  <autoFilter ref="A32:E37"/>
  <tableColumns count="5">
    <tableColumn id="1" name="CUSTOMER" dataDxfId="38"/>
    <tableColumn id="2" name="TASKS" dataDxfId="37"/>
    <tableColumn id="3" name="STATUS" dataDxfId="36"/>
    <tableColumn id="4" name="TIME" dataDxfId="35">
      <calculatedColumnFormula>7/3600</calculatedColumnFormula>
    </tableColumn>
    <tableColumn id="5" name="TYPE" dataDxfId="3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3:E19" totalsRowShown="0" headerRowDxfId="33" dataDxfId="32">
  <autoFilter ref="A13:E19"/>
  <tableColumns count="5">
    <tableColumn id="1" name="CUSTOMER" dataDxfId="31"/>
    <tableColumn id="2" name="TASKS" dataDxfId="30"/>
    <tableColumn id="3" name="STATUS" dataDxfId="29"/>
    <tableColumn id="4" name="TIME" dataDxfId="28"/>
    <tableColumn id="5" name="TYPE" dataDxfId="27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53:C58" totalsRowShown="0" headerRowDxfId="26" dataDxfId="25">
  <autoFilter ref="A53:C58"/>
  <tableColumns count="3">
    <tableColumn id="1" name="COMPANY" dataDxfId="24"/>
    <tableColumn id="2" name="COUNT" dataDxfId="23"/>
    <tableColumn id="3" name="TIME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4" displayName="Table4" ref="A8:E11" totalsRowShown="0" headerRowDxfId="21" dataDxfId="20">
  <autoFilter ref="A8:E11"/>
  <tableColumns count="5">
    <tableColumn id="1" name="CUSTOMER" dataDxfId="19"/>
    <tableColumn id="2" name="TASKS" dataDxfId="18"/>
    <tableColumn id="3" name="STATUS" dataDxfId="17"/>
    <tableColumn id="4" name="TIME" dataDxfId="16">
      <calculatedColumnFormula>1/60</calculatedColumnFormula>
    </tableColumn>
    <tableColumn id="5" name="TYPE" dataDxfId="1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10" name="Table53711" displayName="Table53711" ref="A3:E4" totalsRowShown="0" headerRowDxfId="14" dataDxfId="13">
  <autoFilter ref="A3:E4"/>
  <tableColumns count="5">
    <tableColumn id="1" name="CUSTOMER" dataDxfId="12"/>
    <tableColumn id="2" name="TASKS" dataDxfId="11"/>
    <tableColumn id="3" name="STATUS" dataDxfId="10"/>
    <tableColumn id="4" name="TIME" dataDxfId="9"/>
    <tableColumn id="5" name="TYPE" dataDxfId="8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60" zoomScaleNormal="100" workbookViewId="0">
      <selection activeCell="B71" sqref="B71"/>
    </sheetView>
  </sheetViews>
  <sheetFormatPr defaultRowHeight="15" x14ac:dyDescent="0.25"/>
  <cols>
    <col min="1" max="1" width="45.28515625" style="5" customWidth="1"/>
    <col min="2" max="2" width="79" style="5" customWidth="1"/>
    <col min="3" max="3" width="17.42578125" style="5" customWidth="1"/>
    <col min="4" max="4" width="20.5703125" style="5" customWidth="1"/>
    <col min="5" max="5" width="25" style="5" customWidth="1"/>
    <col min="6" max="16384" width="9.140625" style="5"/>
  </cols>
  <sheetData>
    <row r="1" spans="1:5" ht="23.25" x14ac:dyDescent="0.35">
      <c r="A1" s="2"/>
      <c r="B1" s="14" t="s">
        <v>23</v>
      </c>
      <c r="D1" s="4"/>
      <c r="E1" s="4"/>
    </row>
    <row r="2" spans="1:5" x14ac:dyDescent="0.25">
      <c r="A2" s="2"/>
      <c r="B2" s="3"/>
      <c r="D2" s="4"/>
      <c r="E2" s="4"/>
    </row>
    <row r="3" spans="1:5" ht="18.75" x14ac:dyDescent="0.3">
      <c r="A3" s="13" t="s">
        <v>0</v>
      </c>
      <c r="B3" s="13" t="s">
        <v>1</v>
      </c>
      <c r="C3" s="13" t="s">
        <v>2</v>
      </c>
      <c r="D3" s="13" t="s">
        <v>6</v>
      </c>
      <c r="E3" s="13" t="s">
        <v>7</v>
      </c>
    </row>
    <row r="4" spans="1:5" x14ac:dyDescent="0.25">
      <c r="A4" s="10" t="s">
        <v>16</v>
      </c>
      <c r="B4" s="2" t="s">
        <v>22</v>
      </c>
      <c r="C4" s="4" t="s">
        <v>5</v>
      </c>
      <c r="D4" s="8"/>
      <c r="E4" s="4" t="s">
        <v>18</v>
      </c>
    </row>
    <row r="5" spans="1:5" x14ac:dyDescent="0.25">
      <c r="D5" s="4"/>
    </row>
    <row r="6" spans="1:5" ht="23.25" x14ac:dyDescent="0.35">
      <c r="B6" s="15" t="s">
        <v>24</v>
      </c>
      <c r="C6" s="1"/>
      <c r="D6" s="1"/>
    </row>
    <row r="7" spans="1:5" x14ac:dyDescent="0.25">
      <c r="A7" s="1"/>
      <c r="B7" s="1"/>
      <c r="C7" s="1"/>
      <c r="D7" s="1"/>
    </row>
    <row r="8" spans="1:5" ht="18.75" x14ac:dyDescent="0.3">
      <c r="A8" s="13" t="s">
        <v>0</v>
      </c>
      <c r="B8" s="13" t="s">
        <v>1</v>
      </c>
      <c r="C8" s="13" t="s">
        <v>2</v>
      </c>
      <c r="D8" s="23" t="s">
        <v>6</v>
      </c>
      <c r="E8" s="13" t="s">
        <v>7</v>
      </c>
    </row>
    <row r="9" spans="1:5" x14ac:dyDescent="0.25">
      <c r="A9" s="10" t="s">
        <v>16</v>
      </c>
      <c r="B9" s="2" t="s">
        <v>22</v>
      </c>
      <c r="C9" s="4" t="s">
        <v>5</v>
      </c>
      <c r="D9" s="27"/>
      <c r="E9" s="4" t="s">
        <v>18</v>
      </c>
    </row>
    <row r="10" spans="1:5" x14ac:dyDescent="0.25">
      <c r="A10" s="18"/>
      <c r="B10" s="20"/>
      <c r="C10" s="21"/>
      <c r="D10" s="4"/>
      <c r="E10" s="21"/>
    </row>
    <row r="11" spans="1:5" ht="23.25" x14ac:dyDescent="0.35">
      <c r="A11" s="8"/>
      <c r="B11" s="15" t="s">
        <v>25</v>
      </c>
      <c r="C11" s="4"/>
      <c r="D11" s="4"/>
      <c r="E11" s="4"/>
    </row>
    <row r="12" spans="1:5" x14ac:dyDescent="0.25">
      <c r="A12" s="2"/>
      <c r="B12" s="11"/>
      <c r="C12" s="4"/>
      <c r="D12" s="7"/>
      <c r="E12" s="4"/>
    </row>
    <row r="13" spans="1:5" ht="18.75" x14ac:dyDescent="0.3">
      <c r="A13" s="13" t="s">
        <v>0</v>
      </c>
      <c r="B13" s="13" t="s">
        <v>1</v>
      </c>
      <c r="C13" s="13" t="s">
        <v>2</v>
      </c>
      <c r="D13" s="23" t="s">
        <v>6</v>
      </c>
      <c r="E13" s="13" t="s">
        <v>7</v>
      </c>
    </row>
    <row r="14" spans="1:5" x14ac:dyDescent="0.25">
      <c r="A14" s="1" t="s">
        <v>21</v>
      </c>
      <c r="B14" s="2" t="s">
        <v>28</v>
      </c>
      <c r="C14" s="4" t="s">
        <v>4</v>
      </c>
      <c r="D14" s="8">
        <f>24/60</f>
        <v>0.4</v>
      </c>
      <c r="E14" s="4" t="s">
        <v>13</v>
      </c>
    </row>
    <row r="15" spans="1:5" x14ac:dyDescent="0.25">
      <c r="A15" s="1" t="s">
        <v>14</v>
      </c>
      <c r="B15" s="5" t="s">
        <v>29</v>
      </c>
      <c r="C15" s="4" t="s">
        <v>4</v>
      </c>
      <c r="D15" s="8">
        <f>6/60</f>
        <v>0.1</v>
      </c>
      <c r="E15" s="4" t="s">
        <v>41</v>
      </c>
    </row>
    <row r="16" spans="1:5" x14ac:dyDescent="0.25">
      <c r="A16" s="1"/>
      <c r="B16" s="5" t="s">
        <v>30</v>
      </c>
      <c r="C16" s="4" t="s">
        <v>4</v>
      </c>
      <c r="D16" s="8">
        <f>46/3600</f>
        <v>1.2777777777777779E-2</v>
      </c>
      <c r="E16" s="4" t="s">
        <v>13</v>
      </c>
    </row>
    <row r="17" spans="1:5" x14ac:dyDescent="0.25">
      <c r="A17" s="1"/>
      <c r="B17" s="5" t="s">
        <v>31</v>
      </c>
      <c r="C17" s="4" t="s">
        <v>4</v>
      </c>
      <c r="D17" s="8">
        <f>10/3600</f>
        <v>2.7777777777777779E-3</v>
      </c>
      <c r="E17" s="4" t="s">
        <v>13</v>
      </c>
    </row>
    <row r="18" spans="1:5" x14ac:dyDescent="0.25">
      <c r="A18" s="1" t="s">
        <v>16</v>
      </c>
      <c r="B18" s="2" t="s">
        <v>22</v>
      </c>
      <c r="C18" s="4" t="s">
        <v>5</v>
      </c>
      <c r="D18" s="8"/>
      <c r="E18" s="4" t="s">
        <v>18</v>
      </c>
    </row>
    <row r="19" spans="1:5" x14ac:dyDescent="0.25">
      <c r="A19" s="1"/>
      <c r="C19" s="4"/>
      <c r="D19" s="8"/>
      <c r="E19" s="4"/>
    </row>
    <row r="20" spans="1:5" x14ac:dyDescent="0.25">
      <c r="D20" s="4"/>
    </row>
    <row r="21" spans="1:5" ht="23.25" x14ac:dyDescent="0.35">
      <c r="B21" s="15" t="s">
        <v>26</v>
      </c>
      <c r="D21" s="4"/>
      <c r="E21" s="4"/>
    </row>
    <row r="22" spans="1:5" ht="18.75" x14ac:dyDescent="0.25">
      <c r="A22" s="2"/>
      <c r="B22" s="6"/>
      <c r="D22" s="4"/>
      <c r="E22" s="4"/>
    </row>
    <row r="23" spans="1:5" ht="18.75" x14ac:dyDescent="0.3">
      <c r="A23" s="13" t="s">
        <v>0</v>
      </c>
      <c r="B23" s="13" t="s">
        <v>1</v>
      </c>
      <c r="C23" s="13" t="s">
        <v>2</v>
      </c>
      <c r="D23" s="23" t="s">
        <v>6</v>
      </c>
      <c r="E23" s="13" t="s">
        <v>7</v>
      </c>
    </row>
    <row r="24" spans="1:5" x14ac:dyDescent="0.25">
      <c r="A24" s="10" t="s">
        <v>32</v>
      </c>
      <c r="B24" s="2" t="s">
        <v>33</v>
      </c>
      <c r="C24" s="4" t="s">
        <v>4</v>
      </c>
      <c r="D24" s="8">
        <f>36/60</f>
        <v>0.6</v>
      </c>
      <c r="E24" s="4" t="s">
        <v>18</v>
      </c>
    </row>
    <row r="25" spans="1:5" x14ac:dyDescent="0.25">
      <c r="A25" s="10" t="s">
        <v>14</v>
      </c>
      <c r="B25" s="5" t="s">
        <v>34</v>
      </c>
      <c r="C25" s="4" t="s">
        <v>4</v>
      </c>
      <c r="D25" s="8">
        <f>12/3600</f>
        <v>3.3333333333333335E-3</v>
      </c>
      <c r="E25" s="4" t="s">
        <v>15</v>
      </c>
    </row>
    <row r="26" spans="1:5" x14ac:dyDescent="0.25">
      <c r="A26" s="10"/>
      <c r="B26" s="5" t="s">
        <v>35</v>
      </c>
      <c r="C26" s="4" t="s">
        <v>4</v>
      </c>
      <c r="D26" s="4">
        <f>6/60</f>
        <v>0.1</v>
      </c>
      <c r="E26" s="4" t="s">
        <v>18</v>
      </c>
    </row>
    <row r="27" spans="1:5" x14ac:dyDescent="0.25">
      <c r="A27" s="10" t="s">
        <v>21</v>
      </c>
      <c r="B27" s="5" t="s">
        <v>36</v>
      </c>
      <c r="C27" s="4" t="s">
        <v>4</v>
      </c>
      <c r="D27" s="8">
        <f>12/3600</f>
        <v>3.3333333333333335E-3</v>
      </c>
      <c r="E27" s="4" t="s">
        <v>13</v>
      </c>
    </row>
    <row r="28" spans="1:5" x14ac:dyDescent="0.25">
      <c r="A28" s="1" t="s">
        <v>16</v>
      </c>
      <c r="B28" s="2" t="s">
        <v>22</v>
      </c>
      <c r="C28" s="4" t="s">
        <v>5</v>
      </c>
      <c r="D28" s="18"/>
      <c r="E28" s="4" t="s">
        <v>18</v>
      </c>
    </row>
    <row r="29" spans="1:5" x14ac:dyDescent="0.25">
      <c r="A29" s="2"/>
      <c r="C29" s="4"/>
      <c r="D29" s="4"/>
      <c r="E29" s="4"/>
    </row>
    <row r="30" spans="1:5" ht="23.25" x14ac:dyDescent="0.35">
      <c r="A30" s="2"/>
      <c r="B30" s="14" t="s">
        <v>27</v>
      </c>
      <c r="D30" s="4"/>
      <c r="E30" s="4"/>
    </row>
    <row r="31" spans="1:5" x14ac:dyDescent="0.25">
      <c r="A31" s="2"/>
      <c r="B31" s="3"/>
      <c r="D31" s="4"/>
      <c r="E31" s="4"/>
    </row>
    <row r="32" spans="1:5" ht="19.5" thickBot="1" x14ac:dyDescent="0.35">
      <c r="A32" s="13" t="s">
        <v>0</v>
      </c>
      <c r="B32" s="13" t="s">
        <v>1</v>
      </c>
      <c r="C32" s="13" t="s">
        <v>2</v>
      </c>
      <c r="D32" s="23" t="s">
        <v>6</v>
      </c>
      <c r="E32" s="13" t="s">
        <v>7</v>
      </c>
    </row>
    <row r="33" spans="1:5" ht="15.75" thickBot="1" x14ac:dyDescent="0.3">
      <c r="A33" s="10" t="s">
        <v>11</v>
      </c>
      <c r="B33" s="19" t="s">
        <v>20</v>
      </c>
      <c r="C33" s="4" t="s">
        <v>4</v>
      </c>
      <c r="D33" s="8">
        <f>22/3600</f>
        <v>6.1111111111111114E-3</v>
      </c>
      <c r="E33" s="4" t="s">
        <v>42</v>
      </c>
    </row>
    <row r="34" spans="1:5" x14ac:dyDescent="0.25">
      <c r="A34" s="10"/>
      <c r="B34" s="16" t="s">
        <v>37</v>
      </c>
      <c r="C34" s="4" t="s">
        <v>4</v>
      </c>
      <c r="D34" s="8">
        <f>SUM(1/60,16/3600)</f>
        <v>2.1111111111111112E-2</v>
      </c>
      <c r="E34" s="4" t="s">
        <v>18</v>
      </c>
    </row>
    <row r="35" spans="1:5" x14ac:dyDescent="0.25">
      <c r="A35" s="10"/>
      <c r="B35" s="16" t="s">
        <v>38</v>
      </c>
      <c r="C35" s="4" t="s">
        <v>4</v>
      </c>
      <c r="D35" s="8">
        <f>38/60</f>
        <v>0.6333333333333333</v>
      </c>
      <c r="E35" s="4" t="s">
        <v>41</v>
      </c>
    </row>
    <row r="36" spans="1:5" x14ac:dyDescent="0.25">
      <c r="A36" s="25" t="s">
        <v>32</v>
      </c>
      <c r="B36" s="26" t="s">
        <v>39</v>
      </c>
      <c r="C36" s="4" t="s">
        <v>4</v>
      </c>
      <c r="D36" s="18">
        <f>25/60</f>
        <v>0.41666666666666669</v>
      </c>
      <c r="E36" s="4" t="s">
        <v>15</v>
      </c>
    </row>
    <row r="37" spans="1:5" x14ac:dyDescent="0.25">
      <c r="A37" s="25" t="s">
        <v>16</v>
      </c>
      <c r="B37" s="26" t="s">
        <v>40</v>
      </c>
      <c r="C37" s="4" t="s">
        <v>4</v>
      </c>
      <c r="D37" s="18">
        <f>4/60</f>
        <v>6.6666666666666666E-2</v>
      </c>
      <c r="E37" s="4" t="s">
        <v>13</v>
      </c>
    </row>
    <row r="39" spans="1:5" ht="23.25" x14ac:dyDescent="0.35">
      <c r="B39" s="14" t="s">
        <v>43</v>
      </c>
    </row>
    <row r="41" spans="1:5" ht="19.5" thickBot="1" x14ac:dyDescent="0.35">
      <c r="A41" s="28" t="s">
        <v>0</v>
      </c>
      <c r="B41" s="29" t="s">
        <v>1</v>
      </c>
      <c r="C41" s="29" t="s">
        <v>2</v>
      </c>
      <c r="D41" s="34" t="s">
        <v>6</v>
      </c>
      <c r="E41" s="35" t="s">
        <v>7</v>
      </c>
    </row>
    <row r="42" spans="1:5" ht="15.75" thickBot="1" x14ac:dyDescent="0.3">
      <c r="A42" s="30" t="s">
        <v>16</v>
      </c>
      <c r="B42" s="19" t="s">
        <v>44</v>
      </c>
      <c r="C42" s="31" t="s">
        <v>5</v>
      </c>
      <c r="D42" s="32">
        <f>SUM(11,36/60)</f>
        <v>11.6</v>
      </c>
      <c r="E42" s="33" t="s">
        <v>18</v>
      </c>
    </row>
    <row r="43" spans="1:5" x14ac:dyDescent="0.25">
      <c r="A43" s="30" t="s">
        <v>14</v>
      </c>
      <c r="B43" s="36" t="s">
        <v>45</v>
      </c>
      <c r="C43" s="31" t="s">
        <v>5</v>
      </c>
      <c r="D43" s="32">
        <f>SUM(4,24/60)</f>
        <v>4.4000000000000004</v>
      </c>
      <c r="E43" s="33" t="s">
        <v>18</v>
      </c>
    </row>
    <row r="44" spans="1:5" x14ac:dyDescent="0.25">
      <c r="A44" s="30"/>
      <c r="B44" s="36"/>
      <c r="C44" s="31"/>
      <c r="D44" s="32"/>
      <c r="E44" s="33"/>
    </row>
    <row r="46" spans="1:5" ht="18.75" x14ac:dyDescent="0.3">
      <c r="A46" s="17" t="s">
        <v>1</v>
      </c>
      <c r="B46" s="12" t="s">
        <v>6</v>
      </c>
      <c r="C46" s="37" t="s">
        <v>46</v>
      </c>
    </row>
    <row r="47" spans="1:5" x14ac:dyDescent="0.25">
      <c r="A47" s="8" t="s">
        <v>17</v>
      </c>
      <c r="B47" s="8">
        <f>SUM(D35,D15)</f>
        <v>0.73333333333333328</v>
      </c>
      <c r="C47" s="18">
        <v>1</v>
      </c>
    </row>
    <row r="48" spans="1:5" x14ac:dyDescent="0.25">
      <c r="A48" s="8" t="s">
        <v>19</v>
      </c>
      <c r="B48" s="8">
        <f>SUM(D33)</f>
        <v>6.1111111111111114E-3</v>
      </c>
      <c r="C48" s="18">
        <v>2</v>
      </c>
    </row>
    <row r="49" spans="1:3" x14ac:dyDescent="0.25">
      <c r="A49" s="8" t="s">
        <v>15</v>
      </c>
      <c r="B49" s="8">
        <f>SUM(D25,D34)</f>
        <v>2.4444444444444446E-2</v>
      </c>
      <c r="C49" s="18">
        <v>5</v>
      </c>
    </row>
    <row r="50" spans="1:3" x14ac:dyDescent="0.25">
      <c r="A50" s="8" t="s">
        <v>13</v>
      </c>
      <c r="B50" s="8">
        <f>SUM(D37,D27,D17,D16,D14)</f>
        <v>0.48555555555555557</v>
      </c>
      <c r="C50" s="18">
        <v>4</v>
      </c>
    </row>
    <row r="51" spans="1:3" x14ac:dyDescent="0.25">
      <c r="A51" s="8" t="s">
        <v>12</v>
      </c>
      <c r="B51" s="8">
        <f>SUM(D43,D42,D34,D26,D24)</f>
        <v>16.721111111111114</v>
      </c>
      <c r="C51" s="18"/>
    </row>
    <row r="52" spans="1:3" x14ac:dyDescent="0.25">
      <c r="A52" s="8"/>
      <c r="B52" s="8"/>
      <c r="C52" s="8"/>
    </row>
    <row r="53" spans="1:3" ht="18.75" x14ac:dyDescent="0.3">
      <c r="A53" s="9" t="s">
        <v>9</v>
      </c>
      <c r="B53" s="9" t="s">
        <v>8</v>
      </c>
      <c r="C53" s="24" t="s">
        <v>6</v>
      </c>
    </row>
    <row r="54" spans="1:3" x14ac:dyDescent="0.25">
      <c r="A54" s="4" t="s">
        <v>3</v>
      </c>
      <c r="B54" s="7">
        <v>3</v>
      </c>
      <c r="C54" s="4">
        <f>SUM(D33,D34,D35)</f>
        <v>0.66055555555555556</v>
      </c>
    </row>
    <row r="55" spans="1:3" x14ac:dyDescent="0.25">
      <c r="A55" s="4" t="s">
        <v>10</v>
      </c>
      <c r="B55" s="7">
        <v>6</v>
      </c>
      <c r="C55" s="4">
        <f>SUM(D15,D16,D17,D25,D26,D43)</f>
        <v>4.6188888888888897</v>
      </c>
    </row>
    <row r="56" spans="1:3" x14ac:dyDescent="0.25">
      <c r="A56" s="4" t="s">
        <v>16</v>
      </c>
      <c r="B56" s="7">
        <v>1</v>
      </c>
      <c r="C56" s="32">
        <f>SUM(11,36/60)</f>
        <v>11.6</v>
      </c>
    </row>
    <row r="57" spans="1:3" x14ac:dyDescent="0.25">
      <c r="A57" s="21" t="s">
        <v>21</v>
      </c>
      <c r="B57" s="22">
        <v>2</v>
      </c>
      <c r="C57" s="4">
        <f>SUM(D27,D14)</f>
        <v>0.40333333333333338</v>
      </c>
    </row>
    <row r="58" spans="1:3" x14ac:dyDescent="0.25">
      <c r="A58" s="21" t="s">
        <v>32</v>
      </c>
      <c r="B58" s="22">
        <v>1</v>
      </c>
      <c r="C58" s="21">
        <f>SUM(D36)</f>
        <v>0.41666666666666669</v>
      </c>
    </row>
  </sheetData>
  <pageMargins left="0.7" right="0.7" top="0.75" bottom="0.75" header="0.3" footer="0.3"/>
  <pageSetup orientation="portrait" horizontalDpi="180" verticalDpi="180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Muhseena</dc:creator>
  <cp:lastModifiedBy>Muhseena</cp:lastModifiedBy>
  <dcterms:created xsi:type="dcterms:W3CDTF">2018-02-09T09:16:04Z</dcterms:created>
  <dcterms:modified xsi:type="dcterms:W3CDTF">2018-04-20T11:20:46Z</dcterms:modified>
</cp:coreProperties>
</file>