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sina\Desktop\Repor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1" l="1"/>
  <c r="D30" i="1"/>
  <c r="D29" i="1"/>
  <c r="B44" i="1"/>
  <c r="D4" i="1"/>
  <c r="C49" i="1" s="1"/>
  <c r="D36" i="1"/>
  <c r="D32" i="1"/>
  <c r="D34" i="1"/>
  <c r="B43" i="1" s="1"/>
  <c r="D35" i="1"/>
  <c r="D14" i="1"/>
  <c r="B42" i="1" s="1"/>
  <c r="D33" i="1"/>
  <c r="D8" i="1"/>
  <c r="D7" i="1"/>
  <c r="C51" i="1" s="1"/>
  <c r="D13" i="1"/>
  <c r="D19" i="1"/>
  <c r="D20" i="1"/>
  <c r="D28" i="1"/>
  <c r="D31" i="1"/>
  <c r="C48" i="1" l="1"/>
  <c r="C50" i="1"/>
  <c r="B41" i="1"/>
</calcChain>
</file>

<file path=xl/sharedStrings.xml><?xml version="1.0" encoding="utf-8"?>
<sst xmlns="http://schemas.openxmlformats.org/spreadsheetml/2006/main" count="108" uniqueCount="46">
  <si>
    <t>CUSTOMER</t>
  </si>
  <si>
    <t>TASKS</t>
  </si>
  <si>
    <t>STATUS</t>
  </si>
  <si>
    <t>ALSALAMAH</t>
  </si>
  <si>
    <t>CLOSED</t>
  </si>
  <si>
    <t>HOLDED</t>
  </si>
  <si>
    <t>TIME</t>
  </si>
  <si>
    <t>TYPE</t>
  </si>
  <si>
    <t>COUNT</t>
  </si>
  <si>
    <t>COMPANY</t>
  </si>
  <si>
    <t>CITROL LUBRICANT</t>
  </si>
  <si>
    <t>AL SALAMAH</t>
  </si>
  <si>
    <t>Other</t>
  </si>
  <si>
    <t>Change Settings</t>
  </si>
  <si>
    <t>CITROL</t>
  </si>
  <si>
    <t>Query</t>
  </si>
  <si>
    <t>GREEN HEALTH</t>
  </si>
  <si>
    <t>Others</t>
  </si>
  <si>
    <t>Print object Registration</t>
  </si>
  <si>
    <t>FORUM</t>
  </si>
  <si>
    <t>2</t>
  </si>
  <si>
    <t>Change function name sales return to Tax Credit Note</t>
  </si>
  <si>
    <t>Purchase Report not in range</t>
  </si>
  <si>
    <t>Bill Allocation</t>
  </si>
  <si>
    <t>24/4/2018</t>
  </si>
  <si>
    <t>Modify Sales Return Print</t>
  </si>
  <si>
    <t>Print object expired - Import Enquiry</t>
  </si>
  <si>
    <t>25/4/2018</t>
  </si>
  <si>
    <t>Error in Purchase Return</t>
  </si>
  <si>
    <t>Import Bill Error - On Calling GRN to import bill price of an item not showing</t>
  </si>
  <si>
    <t>Not possible to call stock transfer in to stock transfer out</t>
  </si>
  <si>
    <t>Enable new sales return window (old sales)</t>
  </si>
  <si>
    <t>Error in purchase return</t>
  </si>
  <si>
    <t>26/4/2018</t>
  </si>
  <si>
    <t>Change account in import bill (Purchase account to purchase cost in old data)</t>
  </si>
  <si>
    <t>Enable window for sales return without tax</t>
  </si>
  <si>
    <t>New print for sales return without tax</t>
  </si>
  <si>
    <t>Error on saving item (Itemcode already exists)</t>
  </si>
  <si>
    <t>Enable vat selection in Stock Adjustment</t>
  </si>
  <si>
    <t>Print Object</t>
  </si>
  <si>
    <t>Software Updation</t>
  </si>
  <si>
    <t>Print object registration</t>
  </si>
  <si>
    <t>Print object</t>
  </si>
  <si>
    <t>New window for local purchase order, local mrn and local purchase bill</t>
  </si>
  <si>
    <t>Printing Object</t>
  </si>
  <si>
    <t>21/4/2018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</si>
</sst>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333333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u/>
      <sz val="14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rgb="FF333333"/>
      <name val="Calibri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4"/>
      <color rgb="FF333333"/>
      <name val="Calibri"/>
      <scheme val="minor"/>
    </font>
    <font>
      <b/>
      <sz val="11"/>
      <color rgb="FF333333"/>
      <name val="Calibri"/>
      <scheme val="minor"/>
    </font>
    <font>
      <u/>
      <sz val="14"/>
      <color rgb="FF333333"/>
      <name val="Calibri"/>
      <scheme val="minor"/>
    </font>
    <font>
      <b/>
      <u/>
      <sz val="18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1" applyFont="1" applyBorder="1"/>
    <xf numFmtId="0" fontId="16" fillId="0" borderId="0" xfId="0" applyFont="1" applyAlignment="1">
      <alignment horizontal="center"/>
    </xf>
    <xf numFmtId="0" fontId="0" fillId="0" borderId="3" xfId="0" applyFont="1" applyBorder="1"/>
    <xf numFmtId="0" fontId="12" fillId="0" borderId="0" xfId="0" applyFont="1"/>
    <xf numFmtId="0" fontId="11" fillId="0" borderId="0" xfId="0" applyFont="1"/>
    <xf numFmtId="14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NumberFormat="1" applyFont="1" applyAlignment="1">
      <alignment horizontal="center"/>
    </xf>
    <xf numFmtId="17" fontId="1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41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vertAlign val="baseline"/>
        <name val="Calibri"/>
        <scheme val="minor"/>
      </font>
    </dxf>
    <dxf>
      <font>
        <strike val="0"/>
        <outline val="0"/>
        <shadow val="0"/>
        <u/>
        <vertAlign val="baseline"/>
        <sz val="14"/>
        <color theme="3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rgb="FF333333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Sheet1!$A$48:$A$51</c:f>
              <c:strCache>
                <c:ptCount val="4"/>
                <c:pt idx="0">
                  <c:v>ALSALAMAH</c:v>
                </c:pt>
                <c:pt idx="1">
                  <c:v>CITROL LUBRICANT</c:v>
                </c:pt>
                <c:pt idx="2">
                  <c:v>GREEN HEALTH</c:v>
                </c:pt>
                <c:pt idx="3">
                  <c:v>FORUM</c:v>
                </c:pt>
              </c:strCache>
            </c:strRef>
          </c:cat>
          <c:val>
            <c:numRef>
              <c:f>Sheet1!$C$48:$C$51</c:f>
              <c:numCache>
                <c:formatCode>General</c:formatCode>
                <c:ptCount val="4"/>
                <c:pt idx="0">
                  <c:v>0.23333333333333334</c:v>
                </c:pt>
                <c:pt idx="1">
                  <c:v>0.71666666666666667</c:v>
                </c:pt>
                <c:pt idx="2">
                  <c:v>0.3</c:v>
                </c:pt>
                <c:pt idx="3">
                  <c:v>2.9522222222222223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Sheet1!$B$40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Sheet1!$A$41:$A$45</c:f>
              <c:strCache>
                <c:ptCount val="5"/>
                <c:pt idx="0">
                  <c:v>Printing Object</c:v>
                </c:pt>
                <c:pt idx="1">
                  <c:v>Print object Registration</c:v>
                </c:pt>
                <c:pt idx="2">
                  <c:v>Query</c:v>
                </c:pt>
                <c:pt idx="3">
                  <c:v>Change Settings</c:v>
                </c:pt>
                <c:pt idx="4">
                  <c:v>Other</c:v>
                </c:pt>
              </c:strCache>
            </c:strRef>
          </c:cat>
          <c:val>
            <c:numRef>
              <c:f>Sheet1!$B$41:$B$45</c:f>
              <c:numCache>
                <c:formatCode>General</c:formatCode>
                <c:ptCount val="5"/>
                <c:pt idx="0">
                  <c:v>0.8</c:v>
                </c:pt>
                <c:pt idx="1">
                  <c:v>8.3333333333333329E-2</c:v>
                </c:pt>
                <c:pt idx="2">
                  <c:v>0.3</c:v>
                </c:pt>
                <c:pt idx="3">
                  <c:v>2.0022222222222221</c:v>
                </c:pt>
                <c:pt idx="4">
                  <c:v>0.26000000700000003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3495673</xdr:colOff>
      <xdr:row>52</xdr:row>
      <xdr:rowOff>152400</xdr:rowOff>
    </xdr:from>
    <xdr:to>
      <xdr:col>4</xdr:col>
      <xdr:colOff>647699</xdr:colOff>
      <xdr:row>73</xdr:row>
      <xdr:rowOff>38099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571499</xdr:colOff>
      <xdr:row>52</xdr:row>
      <xdr:rowOff>161925</xdr:rowOff>
    </xdr:from>
    <xdr:to>
      <xdr:col>1</xdr:col>
      <xdr:colOff>2686049</xdr:colOff>
      <xdr:row>72</xdr:row>
      <xdr:rowOff>57149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0:C45" totalsRowShown="0" headerRowDxfId="40" dataDxfId="39">
  <autoFilter ref="A40:C45"/>
  <tableColumns count="3">
    <tableColumn id="1" name="TASKS" dataDxfId="38" totalsRowDxfId="37"/>
    <tableColumn id="3" name="TIME" dataDxfId="36" totalsRowDxfId="35">
      <calculatedColumnFormula>SUM(#REF!=#REF!)</calculatedColumnFormula>
    </tableColumn>
    <tableColumn id="4" name="2" dataDxfId="34" totalsRowDxfId="3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7:E36" totalsRowShown="0" headerRowDxfId="32" dataDxfId="31">
  <autoFilter ref="A27:E36"/>
  <tableColumns count="5">
    <tableColumn id="1" name="CUSTOMER" dataDxfId="30"/>
    <tableColumn id="2" name="TASKS" dataDxfId="29"/>
    <tableColumn id="3" name="STATUS" dataDxfId="28"/>
    <tableColumn id="4" name="TIME" dataDxfId="27"/>
    <tableColumn id="5" name="TYPE" dataDxfId="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8:E23" totalsRowShown="0" headerRowDxfId="25" dataDxfId="24">
  <autoFilter ref="A18:E23"/>
  <tableColumns count="5">
    <tableColumn id="1" name="CUSTOMER" dataDxfId="23"/>
    <tableColumn id="2" name="TASKS" dataDxfId="22"/>
    <tableColumn id="3" name="STATUS" dataDxfId="21"/>
    <tableColumn id="4" name="TIME" dataDxfId="2">
      <calculatedColumnFormula>6/60</calculatedColumnFormula>
    </tableColumn>
    <tableColumn id="5" name="TYPE" dataDxfId="2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47:C51" totalsRowShown="0" headerRowDxfId="19" dataDxfId="18">
  <autoFilter ref="A47:C51"/>
  <tableColumns count="3">
    <tableColumn id="1" name="COMPANY" dataDxfId="17"/>
    <tableColumn id="2" name="COUNT" dataDxfId="16"/>
    <tableColumn id="3" name="TIME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2:E16" totalsRowShown="0" headerRowDxfId="14" dataDxfId="13">
  <autoFilter ref="A12:E16"/>
  <tableColumns count="5">
    <tableColumn id="1" name="CUSTOMER" dataDxfId="12"/>
    <tableColumn id="2" name="TASKS" dataDxfId="11"/>
    <tableColumn id="3" name="STATUS" dataDxfId="10"/>
    <tableColumn id="4" name="TIME" dataDxfId="1">
      <calculatedColumnFormula>21/60</calculatedColumnFormula>
    </tableColumn>
    <tableColumn id="5" name="TYPE" dataDxfId="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10" name="Table53711" displayName="Table53711" ref="A6:E10" totalsRowShown="0" headerRowDxfId="8" dataDxfId="7">
  <autoFilter ref="A6:E10"/>
  <tableColumns count="5">
    <tableColumn id="1" name="CUSTOMER" dataDxfId="6"/>
    <tableColumn id="2" name="TASKS" dataDxfId="5"/>
    <tableColumn id="3" name="STATUS" dataDxfId="3"/>
    <tableColumn id="4" name="TIME" dataDxfId="0">
      <calculatedColumnFormula>8/3600</calculatedColumnFormula>
    </tableColumn>
    <tableColumn id="5" name="TYPE" dataDxfId="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>
      <selection activeCell="E51" sqref="E51"/>
    </sheetView>
  </sheetViews>
  <sheetFormatPr defaultRowHeight="15" x14ac:dyDescent="0.25"/>
  <cols>
    <col min="1" max="1" width="45.28515625" style="5" customWidth="1"/>
    <col min="2" max="2" width="79" style="5" customWidth="1"/>
    <col min="3" max="3" width="17.42578125" style="5" customWidth="1"/>
    <col min="4" max="4" width="20.5703125" style="5" customWidth="1"/>
    <col min="5" max="5" width="25" style="5" customWidth="1"/>
    <col min="6" max="16384" width="9.140625" style="5"/>
  </cols>
  <sheetData>
    <row r="1" spans="1:5" ht="23.25" x14ac:dyDescent="0.35">
      <c r="A1" s="2"/>
      <c r="B1" s="14" t="s">
        <v>45</v>
      </c>
      <c r="D1" s="4"/>
      <c r="E1" s="4"/>
    </row>
    <row r="2" spans="1:5" x14ac:dyDescent="0.25">
      <c r="A2" s="2"/>
      <c r="B2" s="3"/>
      <c r="D2" s="4"/>
      <c r="E2" s="4"/>
    </row>
    <row r="3" spans="1:5" ht="18.75" x14ac:dyDescent="0.3">
      <c r="A3" s="13" t="s">
        <v>0</v>
      </c>
      <c r="B3" s="13" t="s">
        <v>1</v>
      </c>
      <c r="C3" s="13" t="s">
        <v>2</v>
      </c>
      <c r="D3" s="13" t="s">
        <v>6</v>
      </c>
      <c r="E3" s="13" t="s">
        <v>7</v>
      </c>
    </row>
    <row r="4" spans="1:5" x14ac:dyDescent="0.25">
      <c r="A4" s="25" t="s">
        <v>14</v>
      </c>
      <c r="B4" s="31" t="s">
        <v>23</v>
      </c>
      <c r="C4" s="26" t="s">
        <v>5</v>
      </c>
      <c r="D4" s="26">
        <f>1/60</f>
        <v>1.6666666666666666E-2</v>
      </c>
      <c r="E4" s="28" t="s">
        <v>17</v>
      </c>
    </row>
    <row r="5" spans="1:5" x14ac:dyDescent="0.25">
      <c r="A5" s="2"/>
      <c r="B5" s="3"/>
      <c r="D5" s="4"/>
      <c r="E5" s="4"/>
    </row>
    <row r="6" spans="1:5" ht="18.75" x14ac:dyDescent="0.3">
      <c r="A6" s="13" t="s">
        <v>0</v>
      </c>
      <c r="B6" s="13" t="s">
        <v>1</v>
      </c>
      <c r="C6" s="13" t="s">
        <v>2</v>
      </c>
      <c r="D6" s="13" t="s">
        <v>6</v>
      </c>
      <c r="E6" s="13" t="s">
        <v>7</v>
      </c>
    </row>
    <row r="7" spans="1:5" x14ac:dyDescent="0.25">
      <c r="A7" s="10" t="s">
        <v>19</v>
      </c>
      <c r="B7" s="2" t="s">
        <v>21</v>
      </c>
      <c r="C7" s="4" t="s">
        <v>4</v>
      </c>
      <c r="D7" s="8">
        <f t="shared" ref="D7" si="0">8/3600</f>
        <v>2.2222222222222222E-3</v>
      </c>
      <c r="E7" s="4" t="s">
        <v>13</v>
      </c>
    </row>
    <row r="8" spans="1:5" x14ac:dyDescent="0.25">
      <c r="A8" s="23"/>
      <c r="B8" s="32" t="s">
        <v>22</v>
      </c>
      <c r="C8" s="4" t="s">
        <v>4</v>
      </c>
      <c r="D8" s="17">
        <f>13/60</f>
        <v>0.21666666666666667</v>
      </c>
      <c r="E8" s="4" t="s">
        <v>40</v>
      </c>
    </row>
    <row r="9" spans="1:5" x14ac:dyDescent="0.25">
      <c r="A9" s="23"/>
      <c r="B9" s="33"/>
      <c r="C9" s="19"/>
      <c r="D9" s="37"/>
      <c r="E9" s="19"/>
    </row>
    <row r="10" spans="1:5" ht="23.25" x14ac:dyDescent="0.35">
      <c r="A10" s="23"/>
      <c r="B10" s="34" t="s">
        <v>24</v>
      </c>
      <c r="C10" s="19"/>
      <c r="D10" s="35"/>
      <c r="E10" s="19"/>
    </row>
    <row r="11" spans="1:5" x14ac:dyDescent="0.25">
      <c r="A11" s="1"/>
      <c r="B11" s="1"/>
      <c r="C11" s="1"/>
      <c r="D11" s="1"/>
    </row>
    <row r="12" spans="1:5" ht="18.75" x14ac:dyDescent="0.3">
      <c r="A12" s="13" t="s">
        <v>0</v>
      </c>
      <c r="B12" s="13" t="s">
        <v>1</v>
      </c>
      <c r="C12" s="13" t="s">
        <v>2</v>
      </c>
      <c r="D12" s="21" t="s">
        <v>6</v>
      </c>
      <c r="E12" s="13" t="s">
        <v>7</v>
      </c>
    </row>
    <row r="13" spans="1:5" x14ac:dyDescent="0.25">
      <c r="A13" s="10" t="s">
        <v>19</v>
      </c>
      <c r="B13" s="2" t="s">
        <v>25</v>
      </c>
      <c r="C13" s="4" t="s">
        <v>4</v>
      </c>
      <c r="D13" s="24">
        <f t="shared" ref="D13" si="1">21/60</f>
        <v>0.35</v>
      </c>
      <c r="E13" s="4" t="s">
        <v>42</v>
      </c>
    </row>
    <row r="14" spans="1:5" x14ac:dyDescent="0.25">
      <c r="A14" s="10" t="s">
        <v>11</v>
      </c>
      <c r="B14" s="5" t="s">
        <v>26</v>
      </c>
      <c r="C14" s="4" t="s">
        <v>4</v>
      </c>
      <c r="D14" s="36">
        <f>5/60</f>
        <v>8.3333333333333329E-2</v>
      </c>
      <c r="E14" s="4" t="s">
        <v>41</v>
      </c>
    </row>
    <row r="15" spans="1:5" x14ac:dyDescent="0.25">
      <c r="A15" s="17"/>
      <c r="B15" s="18"/>
      <c r="C15" s="19"/>
      <c r="D15" s="4"/>
      <c r="E15" s="19"/>
    </row>
    <row r="16" spans="1:5" ht="23.25" x14ac:dyDescent="0.35">
      <c r="A16" s="8"/>
      <c r="B16" s="15" t="s">
        <v>27</v>
      </c>
      <c r="C16" s="4"/>
      <c r="D16" s="4"/>
      <c r="E16" s="4"/>
    </row>
    <row r="17" spans="1:5" x14ac:dyDescent="0.25">
      <c r="A17" s="2"/>
      <c r="B17" s="11"/>
      <c r="C17" s="4"/>
      <c r="D17" s="7"/>
      <c r="E17" s="4"/>
    </row>
    <row r="18" spans="1:5" ht="18.75" x14ac:dyDescent="0.3">
      <c r="A18" s="13" t="s">
        <v>0</v>
      </c>
      <c r="B18" s="13" t="s">
        <v>1</v>
      </c>
      <c r="C18" s="13" t="s">
        <v>2</v>
      </c>
      <c r="D18" s="21" t="s">
        <v>6</v>
      </c>
      <c r="E18" s="13" t="s">
        <v>7</v>
      </c>
    </row>
    <row r="19" spans="1:5" x14ac:dyDescent="0.25">
      <c r="A19" s="1" t="s">
        <v>19</v>
      </c>
      <c r="B19" s="5" t="s">
        <v>30</v>
      </c>
      <c r="C19" s="4" t="s">
        <v>4</v>
      </c>
      <c r="D19" s="4">
        <f>23/60</f>
        <v>0.38333333333333336</v>
      </c>
      <c r="E19" s="4" t="s">
        <v>40</v>
      </c>
    </row>
    <row r="20" spans="1:5" x14ac:dyDescent="0.25">
      <c r="B20" s="5" t="s">
        <v>31</v>
      </c>
      <c r="C20" s="4" t="s">
        <v>4</v>
      </c>
      <c r="D20" s="4">
        <f t="shared" ref="D20" si="2">6/60</f>
        <v>0.1</v>
      </c>
      <c r="E20" s="4" t="s">
        <v>13</v>
      </c>
    </row>
    <row r="21" spans="1:5" x14ac:dyDescent="0.25">
      <c r="A21" s="1"/>
      <c r="B21" s="5" t="s">
        <v>32</v>
      </c>
      <c r="C21" s="4" t="s">
        <v>5</v>
      </c>
      <c r="D21" s="8"/>
      <c r="E21" s="4"/>
    </row>
    <row r="22" spans="1:5" x14ac:dyDescent="0.25">
      <c r="A22" s="1"/>
      <c r="B22" s="5" t="s">
        <v>29</v>
      </c>
      <c r="C22" s="4" t="s">
        <v>5</v>
      </c>
      <c r="D22" s="8"/>
      <c r="E22" s="4"/>
    </row>
    <row r="23" spans="1:5" x14ac:dyDescent="0.25">
      <c r="A23" s="1" t="s">
        <v>14</v>
      </c>
      <c r="B23" s="5" t="s">
        <v>43</v>
      </c>
      <c r="C23" s="4" t="s">
        <v>5</v>
      </c>
      <c r="D23" s="24"/>
      <c r="E23" s="4"/>
    </row>
    <row r="24" spans="1:5" x14ac:dyDescent="0.25">
      <c r="D24" s="4"/>
    </row>
    <row r="25" spans="1:5" ht="23.25" x14ac:dyDescent="0.35">
      <c r="B25" s="15" t="s">
        <v>33</v>
      </c>
      <c r="D25" s="4"/>
      <c r="E25" s="4"/>
    </row>
    <row r="26" spans="1:5" ht="18.75" x14ac:dyDescent="0.25">
      <c r="A26" s="2"/>
      <c r="B26" s="6"/>
      <c r="D26" s="4"/>
      <c r="E26" s="4"/>
    </row>
    <row r="27" spans="1:5" ht="18.75" x14ac:dyDescent="0.3">
      <c r="A27" s="13" t="s">
        <v>0</v>
      </c>
      <c r="B27" s="13" t="s">
        <v>1</v>
      </c>
      <c r="C27" s="13" t="s">
        <v>2</v>
      </c>
      <c r="D27" s="21" t="s">
        <v>6</v>
      </c>
      <c r="E27" s="13" t="s">
        <v>7</v>
      </c>
    </row>
    <row r="28" spans="1:5" x14ac:dyDescent="0.25">
      <c r="A28" s="1" t="s">
        <v>19</v>
      </c>
      <c r="B28" s="2" t="s">
        <v>28</v>
      </c>
      <c r="C28" s="4" t="s">
        <v>4</v>
      </c>
      <c r="D28" s="8">
        <f>41/60</f>
        <v>0.68333333333333335</v>
      </c>
      <c r="E28" s="4" t="s">
        <v>13</v>
      </c>
    </row>
    <row r="29" spans="1:5" x14ac:dyDescent="0.25">
      <c r="A29" s="1"/>
      <c r="B29" s="5" t="s">
        <v>29</v>
      </c>
      <c r="C29" s="4" t="s">
        <v>4</v>
      </c>
      <c r="D29" s="8">
        <f>6/60</f>
        <v>0.1</v>
      </c>
      <c r="E29" s="4" t="s">
        <v>17</v>
      </c>
    </row>
    <row r="30" spans="1:5" x14ac:dyDescent="0.25">
      <c r="A30" s="10"/>
      <c r="B30" s="5" t="s">
        <v>34</v>
      </c>
      <c r="C30" s="4" t="s">
        <v>4</v>
      </c>
      <c r="D30" s="4">
        <f>9/60</f>
        <v>0.15</v>
      </c>
      <c r="E30" s="4" t="s">
        <v>17</v>
      </c>
    </row>
    <row r="31" spans="1:5" x14ac:dyDescent="0.25">
      <c r="A31" s="10"/>
      <c r="B31" s="5" t="s">
        <v>35</v>
      </c>
      <c r="C31" s="4" t="s">
        <v>4</v>
      </c>
      <c r="D31" s="8">
        <f>22/60</f>
        <v>0.36666666666666664</v>
      </c>
      <c r="E31" s="4" t="s">
        <v>13</v>
      </c>
    </row>
    <row r="32" spans="1:5" x14ac:dyDescent="0.25">
      <c r="A32" s="1"/>
      <c r="B32" s="2" t="s">
        <v>36</v>
      </c>
      <c r="C32" s="4" t="s">
        <v>5</v>
      </c>
      <c r="D32" s="17">
        <f>27/60</f>
        <v>0.45</v>
      </c>
      <c r="E32" s="4" t="s">
        <v>39</v>
      </c>
    </row>
    <row r="33" spans="1:5" x14ac:dyDescent="0.25">
      <c r="A33" s="1" t="s">
        <v>11</v>
      </c>
      <c r="B33" s="2" t="s">
        <v>28</v>
      </c>
      <c r="C33" s="4" t="s">
        <v>4</v>
      </c>
      <c r="D33" s="8">
        <f>9/60</f>
        <v>0.15</v>
      </c>
      <c r="E33" s="4" t="s">
        <v>13</v>
      </c>
    </row>
    <row r="34" spans="1:5" x14ac:dyDescent="0.25">
      <c r="A34" s="1" t="s">
        <v>16</v>
      </c>
      <c r="B34" s="2" t="s">
        <v>37</v>
      </c>
      <c r="C34" s="4" t="s">
        <v>4</v>
      </c>
      <c r="D34" s="8">
        <f>18/60</f>
        <v>0.3</v>
      </c>
      <c r="E34" s="4" t="s">
        <v>15</v>
      </c>
    </row>
    <row r="35" spans="1:5" x14ac:dyDescent="0.25">
      <c r="A35" s="1" t="s">
        <v>14</v>
      </c>
      <c r="B35" s="2" t="s">
        <v>38</v>
      </c>
      <c r="C35" s="4" t="s">
        <v>4</v>
      </c>
      <c r="D35" s="8">
        <f>1/60</f>
        <v>1.6666666666666666E-2</v>
      </c>
      <c r="E35" s="4" t="s">
        <v>13</v>
      </c>
    </row>
    <row r="36" spans="1:5" x14ac:dyDescent="0.25">
      <c r="A36" s="1"/>
      <c r="B36" s="5" t="s">
        <v>43</v>
      </c>
      <c r="C36" s="4" t="s">
        <v>5</v>
      </c>
      <c r="D36" s="8">
        <f>41/60</f>
        <v>0.68333333333333335</v>
      </c>
      <c r="E36" s="4" t="s">
        <v>13</v>
      </c>
    </row>
    <row r="37" spans="1:5" x14ac:dyDescent="0.25">
      <c r="A37" s="2"/>
      <c r="C37" s="4"/>
      <c r="D37" s="4"/>
      <c r="E37" s="4"/>
    </row>
    <row r="38" spans="1:5" x14ac:dyDescent="0.25">
      <c r="A38" s="25"/>
      <c r="B38" s="29"/>
      <c r="C38" s="26"/>
      <c r="D38" s="27"/>
      <c r="E38" s="28"/>
    </row>
    <row r="40" spans="1:5" ht="18.75" x14ac:dyDescent="0.3">
      <c r="A40" s="16" t="s">
        <v>1</v>
      </c>
      <c r="B40" s="12" t="s">
        <v>6</v>
      </c>
      <c r="C40" s="30" t="s">
        <v>20</v>
      </c>
    </row>
    <row r="41" spans="1:5" x14ac:dyDescent="0.25">
      <c r="A41" s="8" t="s">
        <v>44</v>
      </c>
      <c r="B41" s="8">
        <f>SUM(D13,D32)</f>
        <v>0.8</v>
      </c>
      <c r="C41" s="17">
        <v>2</v>
      </c>
    </row>
    <row r="42" spans="1:5" x14ac:dyDescent="0.25">
      <c r="A42" s="8" t="s">
        <v>18</v>
      </c>
      <c r="B42" s="8">
        <f>SUM(D14)</f>
        <v>8.3333333333333329E-2</v>
      </c>
      <c r="C42" s="17">
        <v>1</v>
      </c>
    </row>
    <row r="43" spans="1:5" x14ac:dyDescent="0.25">
      <c r="A43" s="8" t="s">
        <v>15</v>
      </c>
      <c r="B43" s="8">
        <f>SUM(D34)</f>
        <v>0.3</v>
      </c>
      <c r="C43" s="17">
        <v>1</v>
      </c>
    </row>
    <row r="44" spans="1:5" x14ac:dyDescent="0.25">
      <c r="A44" s="8" t="s">
        <v>13</v>
      </c>
      <c r="B44" s="8">
        <f>SUM(D7,D20,D28,D31,D33,D35,D36)</f>
        <v>2.0022222222222221</v>
      </c>
      <c r="C44" s="17">
        <v>7</v>
      </c>
    </row>
    <row r="45" spans="1:5" x14ac:dyDescent="0.25">
      <c r="A45" s="8" t="s">
        <v>12</v>
      </c>
      <c r="B45" s="38">
        <f>SUM(0.010000007,0.1,0.15)</f>
        <v>0.26000000700000003</v>
      </c>
      <c r="C45" s="17">
        <v>3</v>
      </c>
    </row>
    <row r="46" spans="1:5" x14ac:dyDescent="0.25">
      <c r="A46" s="8"/>
      <c r="B46" s="8"/>
      <c r="C46" s="8"/>
    </row>
    <row r="47" spans="1:5" ht="18.75" x14ac:dyDescent="0.3">
      <c r="A47" s="9" t="s">
        <v>9</v>
      </c>
      <c r="B47" s="9" t="s">
        <v>8</v>
      </c>
      <c r="C47" s="22" t="s">
        <v>6</v>
      </c>
    </row>
    <row r="48" spans="1:5" x14ac:dyDescent="0.25">
      <c r="A48" s="4" t="s">
        <v>3</v>
      </c>
      <c r="B48" s="7">
        <v>2</v>
      </c>
      <c r="C48" s="4">
        <f>SUM(D14,D33)</f>
        <v>0.23333333333333334</v>
      </c>
    </row>
    <row r="49" spans="1:3" x14ac:dyDescent="0.25">
      <c r="A49" s="4" t="s">
        <v>10</v>
      </c>
      <c r="B49" s="7">
        <v>3</v>
      </c>
      <c r="C49" s="4">
        <f>SUM(D4,D35,D36)</f>
        <v>0.71666666666666667</v>
      </c>
    </row>
    <row r="50" spans="1:3" x14ac:dyDescent="0.25">
      <c r="A50" s="4" t="s">
        <v>16</v>
      </c>
      <c r="B50" s="7">
        <v>1</v>
      </c>
      <c r="C50" s="27">
        <f>SUM(D34)</f>
        <v>0.3</v>
      </c>
    </row>
    <row r="51" spans="1:3" x14ac:dyDescent="0.25">
      <c r="A51" s="19" t="s">
        <v>19</v>
      </c>
      <c r="B51" s="20">
        <v>1</v>
      </c>
      <c r="C51" s="19">
        <f>SUM(D7,D8,D13,D19,D20,D28,D29,D30,D31,D32,D33)</f>
        <v>2.9522222222222223</v>
      </c>
    </row>
  </sheetData>
  <pageMargins left="0.7" right="0.7" top="0.75" bottom="0.75" header="0.3" footer="0.3"/>
  <pageSetup orientation="portrait" horizontalDpi="180" verticalDpi="18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Muhseena</dc:creator>
  <cp:lastModifiedBy>Muhseena</cp:lastModifiedBy>
  <dcterms:created xsi:type="dcterms:W3CDTF">2018-02-09T09:16:04Z</dcterms:created>
  <dcterms:modified xsi:type="dcterms:W3CDTF">2018-04-28T05:00:24Z</dcterms:modified>
</cp:coreProperties>
</file>