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hsina\Desktop\Report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1" l="1"/>
  <c r="B41" i="1"/>
  <c r="D34" i="1"/>
  <c r="C47" i="1" l="1"/>
  <c r="B44" i="1"/>
  <c r="B43" i="1"/>
  <c r="B42" i="1"/>
  <c r="D25" i="1"/>
  <c r="D19" i="1"/>
  <c r="D29" i="1"/>
  <c r="D28" i="1"/>
  <c r="B40" i="1" s="1"/>
  <c r="D27" i="1"/>
  <c r="D26" i="1"/>
  <c r="C48" i="1" s="1"/>
  <c r="D24" i="1"/>
  <c r="D18" i="1"/>
  <c r="D17" i="1"/>
  <c r="B39" i="1" s="1"/>
  <c r="D16" i="1"/>
  <c r="D6" i="1"/>
  <c r="D5" i="1"/>
  <c r="D4" i="1"/>
  <c r="C50" i="1" s="1"/>
</calcChain>
</file>

<file path=xl/sharedStrings.xml><?xml version="1.0" encoding="utf-8"?>
<sst xmlns="http://schemas.openxmlformats.org/spreadsheetml/2006/main" count="100" uniqueCount="41">
  <si>
    <t>CUSTOMER</t>
  </si>
  <si>
    <t>TASKS</t>
  </si>
  <si>
    <t>STATUS</t>
  </si>
  <si>
    <t>CLOSED</t>
  </si>
  <si>
    <t>TIME</t>
  </si>
  <si>
    <t>TYPE</t>
  </si>
  <si>
    <t>COUNT</t>
  </si>
  <si>
    <t>COMPANY</t>
  </si>
  <si>
    <t>Other</t>
  </si>
  <si>
    <t>Change Settings</t>
  </si>
  <si>
    <t>Query</t>
  </si>
  <si>
    <t>Others</t>
  </si>
  <si>
    <t>Print object Registration</t>
  </si>
  <si>
    <t>FORUM</t>
  </si>
  <si>
    <t>2</t>
  </si>
  <si>
    <t>Software Updation</t>
  </si>
  <si>
    <t>MANGALODAYAM</t>
  </si>
  <si>
    <t>DOT POINT</t>
  </si>
  <si>
    <t>14/5/2018</t>
  </si>
  <si>
    <t>AL SALAMAH</t>
  </si>
  <si>
    <t>Cannot load stock report</t>
  </si>
  <si>
    <t>Report Issue</t>
  </si>
  <si>
    <t>Remove unit Box for item Abhayarishtam</t>
  </si>
  <si>
    <t>Enable include tax in pricelist</t>
  </si>
  <si>
    <t>15/5/2018</t>
  </si>
  <si>
    <t>16/5/2018</t>
  </si>
  <si>
    <t>Explain stock level report</t>
  </si>
  <si>
    <t>Print Object Expired</t>
  </si>
  <si>
    <t>Print Object Registration</t>
  </si>
  <si>
    <t>Enable stock adjustment window, Remove windows under production menu</t>
  </si>
  <si>
    <t>17/5/2018</t>
  </si>
  <si>
    <t>Proforma report showing wrong value (For salesman from BGT, cannot view sales from SLT)</t>
  </si>
  <si>
    <t>Stock Report - Load Report Failed</t>
  </si>
  <si>
    <t xml:space="preserve">Delete Categories </t>
  </si>
  <si>
    <t>Explain item ledger report</t>
  </si>
  <si>
    <t>MRP for items with unit 'Box' not coming in packing list</t>
  </si>
  <si>
    <t>Inter branch sales not listing inter branch report</t>
  </si>
  <si>
    <t>HOLDED</t>
  </si>
  <si>
    <t>18/5/2018</t>
  </si>
  <si>
    <t>Change settings</t>
  </si>
  <si>
    <t>Window for Cyber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</si>
</sst>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color rgb="FF333333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u/>
      <sz val="14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sz val="11"/>
      <color rgb="FF333333"/>
      <name val="Calibri"/>
      <scheme val="minor"/>
    </font>
    <font>
      <b/>
      <u/>
      <sz val="14"/>
      <color rgb="FF333333"/>
      <name val="Calibri"/>
      <scheme val="minor"/>
    </font>
    <font>
      <b/>
      <sz val="11"/>
      <color rgb="FF333333"/>
      <name val="Calibri"/>
      <scheme val="minor"/>
    </font>
    <font>
      <u/>
      <sz val="14"/>
      <color rgb="FF333333"/>
      <name val="Calibri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1" applyFont="1" applyBorder="1"/>
    <xf numFmtId="0" fontId="15" fillId="0" borderId="0" xfId="0" applyFont="1" applyAlignment="1">
      <alignment horizontal="center"/>
    </xf>
    <xf numFmtId="0" fontId="0" fillId="0" borderId="3" xfId="0" applyFont="1" applyBorder="1"/>
    <xf numFmtId="0" fontId="1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9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12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 vertical="center"/>
    </xf>
    <xf numFmtId="0" fontId="2" fillId="0" borderId="3" xfId="0" applyNumberFormat="1" applyFont="1" applyBorder="1" applyAlignment="1">
      <alignment horizontal="center"/>
    </xf>
    <xf numFmtId="0" fontId="0" fillId="0" borderId="0" xfId="0" applyNumberFormat="1" applyFont="1"/>
    <xf numFmtId="0" fontId="14" fillId="0" borderId="2" xfId="0" applyFont="1" applyBorder="1" applyAlignment="1">
      <alignment horizontal="center"/>
    </xf>
    <xf numFmtId="0" fontId="11" fillId="0" borderId="3" xfId="0" applyFont="1" applyBorder="1"/>
    <xf numFmtId="0" fontId="11" fillId="0" borderId="3" xfId="0" applyFont="1" applyBorder="1" applyAlignment="1">
      <alignment horizontal="center"/>
    </xf>
    <xf numFmtId="0" fontId="11" fillId="0" borderId="3" xfId="0" applyNumberFormat="1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14" fontId="6" fillId="0" borderId="3" xfId="0" applyNumberFormat="1" applyFont="1" applyBorder="1" applyAlignment="1">
      <alignment horizontal="center"/>
    </xf>
    <xf numFmtId="14" fontId="11" fillId="0" borderId="0" xfId="0" applyNumberFormat="1" applyFont="1" applyAlignment="1">
      <alignment horizontal="left"/>
    </xf>
    <xf numFmtId="0" fontId="11" fillId="0" borderId="0" xfId="0" applyFont="1"/>
  </cellXfs>
  <cellStyles count="2">
    <cellStyle name="Hyperlink" xfId="1" builtinId="8"/>
    <cellStyle name="Normal" xfId="0" builtinId="0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6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theme="3" tint="-0.499984740745262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u/>
        <vertAlign val="baseline"/>
        <sz val="14"/>
        <color theme="3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u/>
        <vertAlign val="baseline"/>
        <sz val="14"/>
        <color theme="3" tint="-0.499984740745262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u/>
        <vertAlign val="baseline"/>
        <sz val="14"/>
        <color theme="3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rgb="FF333333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Sheet1!$A$47:$A$50</c:f>
              <c:strCache>
                <c:ptCount val="4"/>
                <c:pt idx="0">
                  <c:v>MANGALODAYAM</c:v>
                </c:pt>
                <c:pt idx="1">
                  <c:v>DOT POINT</c:v>
                </c:pt>
                <c:pt idx="2">
                  <c:v>FORUM</c:v>
                </c:pt>
                <c:pt idx="3">
                  <c:v>AL SALAMAH</c:v>
                </c:pt>
              </c:strCache>
            </c:strRef>
          </c:cat>
          <c:val>
            <c:numRef>
              <c:f>Sheet1!$C$47:$C$50</c:f>
              <c:numCache>
                <c:formatCode>General</c:formatCode>
                <c:ptCount val="4"/>
                <c:pt idx="0">
                  <c:v>1.95</c:v>
                </c:pt>
                <c:pt idx="1">
                  <c:v>1.75</c:v>
                </c:pt>
                <c:pt idx="2">
                  <c:v>6.149999999666667</c:v>
                </c:pt>
                <c:pt idx="3">
                  <c:v>0.13333333333333333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Sheet1!$B$38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Sheet1!$A$39:$A$44</c:f>
              <c:strCache>
                <c:ptCount val="6"/>
                <c:pt idx="0">
                  <c:v>Print object Registration</c:v>
                </c:pt>
                <c:pt idx="1">
                  <c:v>Query</c:v>
                </c:pt>
                <c:pt idx="2">
                  <c:v>Change Settings</c:v>
                </c:pt>
                <c:pt idx="3">
                  <c:v>Software Updation</c:v>
                </c:pt>
                <c:pt idx="4">
                  <c:v>Report Issue</c:v>
                </c:pt>
                <c:pt idx="5">
                  <c:v>Other</c:v>
                </c:pt>
              </c:strCache>
            </c:strRef>
          </c:cat>
          <c:val>
            <c:numRef>
              <c:f>Sheet1!$B$39:$B$44</c:f>
              <c:numCache>
                <c:formatCode>General</c:formatCode>
                <c:ptCount val="6"/>
                <c:pt idx="0">
                  <c:v>0.93333333333333335</c:v>
                </c:pt>
                <c:pt idx="1">
                  <c:v>0.13333333333333333</c:v>
                </c:pt>
                <c:pt idx="2">
                  <c:v>0.38333333299999994</c:v>
                </c:pt>
                <c:pt idx="3">
                  <c:v>0.2</c:v>
                </c:pt>
                <c:pt idx="4">
                  <c:v>1.0833333333333333</c:v>
                </c:pt>
                <c:pt idx="5">
                  <c:v>7.2833333333333332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3495673</xdr:colOff>
      <xdr:row>51</xdr:row>
      <xdr:rowOff>152400</xdr:rowOff>
    </xdr:from>
    <xdr:to>
      <xdr:col>4</xdr:col>
      <xdr:colOff>647699</xdr:colOff>
      <xdr:row>72</xdr:row>
      <xdr:rowOff>38099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571499</xdr:colOff>
      <xdr:row>52</xdr:row>
      <xdr:rowOff>161925</xdr:rowOff>
    </xdr:from>
    <xdr:to>
      <xdr:col>1</xdr:col>
      <xdr:colOff>2686049</xdr:colOff>
      <xdr:row>72</xdr:row>
      <xdr:rowOff>57149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8:C44" totalsRowShown="0" headerRowDxfId="45" dataDxfId="44">
  <autoFilter ref="A38:C44"/>
  <tableColumns count="3">
    <tableColumn id="1" name="TASKS" dataDxfId="43"/>
    <tableColumn id="3" name="TIME" dataDxfId="42" totalsRowDxfId="41">
      <calculatedColumnFormula>SUM(#REF!=#REF!)</calculatedColumnFormula>
    </tableColumn>
    <tableColumn id="4" name="2" dataDxfId="40" totalsRowDxfId="3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33:E34" totalsRowShown="0" headerRowDxfId="38" dataDxfId="37">
  <autoFilter ref="A33:E34"/>
  <tableColumns count="5">
    <tableColumn id="1" name="CUSTOMER" dataDxfId="36"/>
    <tableColumn id="2" name="TASKS" dataDxfId="35"/>
    <tableColumn id="3" name="STATUS" dataDxfId="34"/>
    <tableColumn id="4" name="TIME" dataDxfId="33">
      <calculatedColumnFormula>11/60</calculatedColumnFormula>
    </tableColumn>
    <tableColumn id="5" name="TYPE" dataDxfId="32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23:E31" totalsRowShown="0" headerRowDxfId="31" dataDxfId="30">
  <autoFilter ref="A23:E31"/>
  <tableColumns count="5">
    <tableColumn id="1" name="CUSTOMER" dataDxfId="29"/>
    <tableColumn id="2" name="TASKS" dataDxfId="28"/>
    <tableColumn id="3" name="STATUS" dataDxfId="27"/>
    <tableColumn id="4" name="TIME" dataDxfId="26">
      <calculatedColumnFormula>3/60</calculatedColumnFormula>
    </tableColumn>
    <tableColumn id="5" name="TYPE" dataDxfId="25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A46:C50" totalsRowShown="0" headerRowDxfId="24" dataDxfId="23">
  <autoFilter ref="A46:C50"/>
  <tableColumns count="3">
    <tableColumn id="1" name="COMPANY" dataDxfId="22"/>
    <tableColumn id="2" name="COUNT" dataDxfId="21"/>
    <tableColumn id="3" name="TIME" dataDxfId="2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5:E21" totalsRowShown="0" headerRowDxfId="19" dataDxfId="18">
  <autoFilter ref="A15:E21"/>
  <tableColumns count="5">
    <tableColumn id="1" name="CUSTOMER" dataDxfId="17"/>
    <tableColumn id="2" name="TASKS" dataDxfId="16"/>
    <tableColumn id="3" name="STATUS" dataDxfId="15"/>
    <tableColumn id="4" name="TIME" dataDxfId="14">
      <calculatedColumnFormula>2/60</calculatedColumnFormula>
    </tableColumn>
    <tableColumn id="5" name="TYPE" dataDxfId="13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10" name="Table53711" displayName="Table53711" ref="A10:E13" totalsRowShown="0" headerRowDxfId="12" dataDxfId="11">
  <autoFilter ref="A10:E13"/>
  <tableColumns count="5">
    <tableColumn id="1" name="CUSTOMER" dataDxfId="10"/>
    <tableColumn id="2" name="TASKS" dataDxfId="9"/>
    <tableColumn id="3" name="STATUS" dataDxfId="8"/>
    <tableColumn id="4" name="TIME" dataDxfId="7">
      <calculatedColumnFormula>11/60</calculatedColumnFormula>
    </tableColumn>
    <tableColumn id="5" name="TYPE" dataDxfId="6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id="2" name="Table2" displayName="Table2" ref="A3:E8" totalsRowShown="0" headerRowDxfId="5">
  <autoFilter ref="A3:E8"/>
  <tableColumns count="5">
    <tableColumn id="1" name="CUSTOMER" dataDxfId="4"/>
    <tableColumn id="2" name="TASKS" dataDxfId="3"/>
    <tableColumn id="3" name="STATUS" dataDxfId="2"/>
    <tableColumn id="4" name="TIME" dataDxfId="1">
      <calculatedColumnFormula>8/60</calculatedColumnFormula>
    </tableColumn>
    <tableColumn id="5" name="TYPE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A52" zoomScaleNormal="100" workbookViewId="0">
      <selection activeCell="E57" sqref="E57"/>
    </sheetView>
  </sheetViews>
  <sheetFormatPr defaultRowHeight="15" x14ac:dyDescent="0.25"/>
  <cols>
    <col min="1" max="1" width="45.28515625" style="5" customWidth="1"/>
    <col min="2" max="2" width="81.7109375" style="5" customWidth="1"/>
    <col min="3" max="3" width="17.42578125" style="5" customWidth="1"/>
    <col min="4" max="4" width="16.7109375" style="43" customWidth="1"/>
    <col min="5" max="5" width="25" style="5" customWidth="1"/>
    <col min="6" max="16384" width="9.140625" style="5"/>
  </cols>
  <sheetData>
    <row r="1" spans="1:5" ht="23.25" x14ac:dyDescent="0.35">
      <c r="A1" s="2"/>
      <c r="B1" s="14" t="s">
        <v>18</v>
      </c>
      <c r="D1" s="23"/>
      <c r="E1" s="4"/>
    </row>
    <row r="2" spans="1:5" x14ac:dyDescent="0.25">
      <c r="A2" s="2"/>
      <c r="B2" s="3"/>
      <c r="D2" s="23"/>
      <c r="E2" s="4"/>
    </row>
    <row r="3" spans="1:5" ht="18.75" x14ac:dyDescent="0.3">
      <c r="A3" s="13" t="s">
        <v>0</v>
      </c>
      <c r="B3" s="13" t="s">
        <v>1</v>
      </c>
      <c r="C3" s="13" t="s">
        <v>2</v>
      </c>
      <c r="D3" s="36" t="s">
        <v>4</v>
      </c>
      <c r="E3" s="13" t="s">
        <v>5</v>
      </c>
    </row>
    <row r="4" spans="1:5" x14ac:dyDescent="0.25">
      <c r="A4" s="24" t="s">
        <v>19</v>
      </c>
      <c r="B4" s="29" t="s">
        <v>20</v>
      </c>
      <c r="C4" s="25" t="s">
        <v>3</v>
      </c>
      <c r="D4" s="35">
        <f t="shared" ref="D4" si="0">8/60</f>
        <v>0.13333333333333333</v>
      </c>
      <c r="E4" s="26" t="s">
        <v>21</v>
      </c>
    </row>
    <row r="5" spans="1:5" x14ac:dyDescent="0.25">
      <c r="A5" s="32" t="s">
        <v>16</v>
      </c>
      <c r="B5" s="33" t="s">
        <v>22</v>
      </c>
      <c r="C5" s="25" t="s">
        <v>3</v>
      </c>
      <c r="D5" s="37">
        <f>SUM(1,21/60)</f>
        <v>1.35</v>
      </c>
      <c r="E5" s="34" t="s">
        <v>11</v>
      </c>
    </row>
    <row r="6" spans="1:5" x14ac:dyDescent="0.25">
      <c r="A6" s="44"/>
      <c r="B6" s="45" t="s">
        <v>23</v>
      </c>
      <c r="C6" s="46" t="s">
        <v>3</v>
      </c>
      <c r="D6" s="47">
        <f>1/60</f>
        <v>1.6666666666666666E-2</v>
      </c>
      <c r="E6" s="48" t="s">
        <v>9</v>
      </c>
    </row>
    <row r="7" spans="1:5" x14ac:dyDescent="0.25">
      <c r="A7" s="44"/>
      <c r="B7" s="45"/>
      <c r="C7" s="46"/>
      <c r="D7" s="47"/>
      <c r="E7" s="48"/>
    </row>
    <row r="8" spans="1:5" ht="23.25" x14ac:dyDescent="0.35">
      <c r="A8" s="44"/>
      <c r="B8" s="49" t="s">
        <v>24</v>
      </c>
      <c r="C8" s="46"/>
      <c r="D8" s="47"/>
      <c r="E8" s="48"/>
    </row>
    <row r="9" spans="1:5" x14ac:dyDescent="0.25">
      <c r="A9" s="2"/>
      <c r="B9" s="3"/>
      <c r="D9" s="23"/>
      <c r="E9" s="4"/>
    </row>
    <row r="10" spans="1:5" ht="18.75" x14ac:dyDescent="0.3">
      <c r="A10" s="13" t="s">
        <v>0</v>
      </c>
      <c r="B10" s="13" t="s">
        <v>1</v>
      </c>
      <c r="C10" s="13" t="s">
        <v>2</v>
      </c>
      <c r="D10" s="36" t="s">
        <v>4</v>
      </c>
      <c r="E10" s="13" t="s">
        <v>5</v>
      </c>
    </row>
    <row r="11" spans="1:5" x14ac:dyDescent="0.25">
      <c r="A11" s="22" t="s">
        <v>13</v>
      </c>
      <c r="B11" s="50" t="s">
        <v>36</v>
      </c>
      <c r="C11" s="19" t="s">
        <v>37</v>
      </c>
      <c r="D11" s="30">
        <v>3</v>
      </c>
      <c r="E11" s="19"/>
    </row>
    <row r="12" spans="1:5" x14ac:dyDescent="0.25">
      <c r="A12" s="10"/>
      <c r="C12" s="4"/>
      <c r="D12" s="23"/>
      <c r="E12" s="4"/>
    </row>
    <row r="13" spans="1:5" ht="23.25" x14ac:dyDescent="0.35">
      <c r="A13" s="22"/>
      <c r="B13" s="15" t="s">
        <v>25</v>
      </c>
      <c r="C13" s="19"/>
      <c r="D13" s="39"/>
      <c r="E13" s="19"/>
    </row>
    <row r="14" spans="1:5" x14ac:dyDescent="0.25">
      <c r="A14" s="1"/>
      <c r="B14" s="1"/>
      <c r="C14" s="1"/>
      <c r="D14" s="40"/>
    </row>
    <row r="15" spans="1:5" ht="18.75" x14ac:dyDescent="0.3">
      <c r="A15" s="13" t="s">
        <v>0</v>
      </c>
      <c r="B15" s="13" t="s">
        <v>1</v>
      </c>
      <c r="C15" s="13" t="s">
        <v>2</v>
      </c>
      <c r="D15" s="36" t="s">
        <v>4</v>
      </c>
      <c r="E15" s="13" t="s">
        <v>5</v>
      </c>
    </row>
    <row r="16" spans="1:5" x14ac:dyDescent="0.25">
      <c r="A16" s="10" t="s">
        <v>13</v>
      </c>
      <c r="B16" s="2" t="s">
        <v>26</v>
      </c>
      <c r="C16" s="4" t="s">
        <v>3</v>
      </c>
      <c r="D16" s="38">
        <f t="shared" ref="D16" si="1">2/60</f>
        <v>3.3333333333333333E-2</v>
      </c>
      <c r="E16" s="4" t="s">
        <v>10</v>
      </c>
    </row>
    <row r="17" spans="1:5" x14ac:dyDescent="0.25">
      <c r="A17" s="10" t="s">
        <v>17</v>
      </c>
      <c r="B17" s="5" t="s">
        <v>27</v>
      </c>
      <c r="C17" s="4" t="s">
        <v>3</v>
      </c>
      <c r="D17" s="30">
        <f>56/60</f>
        <v>0.93333333333333335</v>
      </c>
      <c r="E17" s="4" t="s">
        <v>28</v>
      </c>
    </row>
    <row r="18" spans="1:5" x14ac:dyDescent="0.25">
      <c r="A18" s="10" t="s">
        <v>16</v>
      </c>
      <c r="B18" s="5" t="s">
        <v>29</v>
      </c>
      <c r="C18" s="4" t="s">
        <v>3</v>
      </c>
      <c r="D18" s="23">
        <f>11/60</f>
        <v>0.18333333333333332</v>
      </c>
      <c r="E18" s="4" t="s">
        <v>9</v>
      </c>
    </row>
    <row r="19" spans="1:5" x14ac:dyDescent="0.25">
      <c r="A19" s="22" t="s">
        <v>13</v>
      </c>
      <c r="B19" s="50" t="s">
        <v>36</v>
      </c>
      <c r="C19" s="19" t="s">
        <v>37</v>
      </c>
      <c r="D19" s="30">
        <f>SUM(2,47/60)</f>
        <v>2.7833333333333332</v>
      </c>
      <c r="E19" s="19"/>
    </row>
    <row r="20" spans="1:5" x14ac:dyDescent="0.25">
      <c r="A20" s="17"/>
      <c r="B20" s="18"/>
      <c r="C20" s="19"/>
      <c r="D20" s="30"/>
      <c r="E20" s="19"/>
    </row>
    <row r="21" spans="1:5" ht="23.25" x14ac:dyDescent="0.35">
      <c r="A21" s="8"/>
      <c r="B21" s="15" t="s">
        <v>30</v>
      </c>
      <c r="C21" s="4"/>
      <c r="D21" s="23"/>
      <c r="E21" s="4"/>
    </row>
    <row r="22" spans="1:5" x14ac:dyDescent="0.25">
      <c r="A22" s="2"/>
      <c r="B22" s="11"/>
      <c r="C22" s="4"/>
      <c r="D22" s="41"/>
      <c r="E22" s="4"/>
    </row>
    <row r="23" spans="1:5" ht="18.75" x14ac:dyDescent="0.3">
      <c r="A23" s="13" t="s">
        <v>0</v>
      </c>
      <c r="B23" s="13" t="s">
        <v>1</v>
      </c>
      <c r="C23" s="13" t="s">
        <v>2</v>
      </c>
      <c r="D23" s="36" t="s">
        <v>4</v>
      </c>
      <c r="E23" s="13" t="s">
        <v>5</v>
      </c>
    </row>
    <row r="24" spans="1:5" x14ac:dyDescent="0.25">
      <c r="A24" s="1" t="s">
        <v>13</v>
      </c>
      <c r="B24" s="5" t="s">
        <v>31</v>
      </c>
      <c r="C24" s="4" t="s">
        <v>3</v>
      </c>
      <c r="D24" s="23">
        <f t="shared" ref="D24" si="2">3/60</f>
        <v>0.05</v>
      </c>
      <c r="E24" s="4" t="s">
        <v>15</v>
      </c>
    </row>
    <row r="25" spans="1:5" x14ac:dyDescent="0.25">
      <c r="A25" s="22"/>
      <c r="B25" s="50" t="s">
        <v>36</v>
      </c>
      <c r="C25" s="19" t="s">
        <v>37</v>
      </c>
      <c r="D25" s="30">
        <f>8/60</f>
        <v>0.13333333333333333</v>
      </c>
      <c r="E25" s="19" t="s">
        <v>21</v>
      </c>
    </row>
    <row r="26" spans="1:5" x14ac:dyDescent="0.25">
      <c r="A26" s="1" t="s">
        <v>17</v>
      </c>
      <c r="B26" s="5" t="s">
        <v>32</v>
      </c>
      <c r="C26" s="4" t="s">
        <v>3</v>
      </c>
      <c r="D26" s="23">
        <f>49/60</f>
        <v>0.81666666666666665</v>
      </c>
      <c r="E26" s="4" t="s">
        <v>21</v>
      </c>
    </row>
    <row r="27" spans="1:5" x14ac:dyDescent="0.25">
      <c r="A27" s="1" t="s">
        <v>16</v>
      </c>
      <c r="B27" s="5" t="s">
        <v>33</v>
      </c>
      <c r="C27" s="4" t="s">
        <v>3</v>
      </c>
      <c r="D27" s="31">
        <f>9/60</f>
        <v>0.15</v>
      </c>
      <c r="E27" s="4" t="s">
        <v>11</v>
      </c>
    </row>
    <row r="28" spans="1:5" x14ac:dyDescent="0.25">
      <c r="A28" s="1"/>
      <c r="B28" s="5" t="s">
        <v>34</v>
      </c>
      <c r="C28" s="4" t="s">
        <v>3</v>
      </c>
      <c r="D28" s="31">
        <f>6/60</f>
        <v>0.1</v>
      </c>
      <c r="E28" s="4" t="s">
        <v>10</v>
      </c>
    </row>
    <row r="29" spans="1:5" x14ac:dyDescent="0.25">
      <c r="A29" s="10"/>
      <c r="B29" s="5" t="s">
        <v>35</v>
      </c>
      <c r="C29" s="4" t="s">
        <v>3</v>
      </c>
      <c r="D29" s="23">
        <f>9/60</f>
        <v>0.15</v>
      </c>
      <c r="E29" s="4" t="s">
        <v>15</v>
      </c>
    </row>
    <row r="30" spans="1:5" x14ac:dyDescent="0.25">
      <c r="C30" s="4"/>
      <c r="D30" s="23"/>
    </row>
    <row r="31" spans="1:5" ht="23.25" x14ac:dyDescent="0.35">
      <c r="A31" s="51"/>
      <c r="B31" s="15" t="s">
        <v>38</v>
      </c>
      <c r="C31" s="19"/>
      <c r="D31" s="30"/>
      <c r="E31" s="19"/>
    </row>
    <row r="32" spans="1:5" ht="18.75" x14ac:dyDescent="0.25">
      <c r="A32" s="2"/>
      <c r="B32" s="6"/>
      <c r="D32" s="23"/>
      <c r="E32" s="4"/>
    </row>
    <row r="33" spans="1:5" ht="18.75" x14ac:dyDescent="0.3">
      <c r="A33" s="13" t="s">
        <v>0</v>
      </c>
      <c r="B33" s="13" t="s">
        <v>1</v>
      </c>
      <c r="C33" s="13" t="s">
        <v>2</v>
      </c>
      <c r="D33" s="36" t="s">
        <v>4</v>
      </c>
      <c r="E33" s="13" t="s">
        <v>5</v>
      </c>
    </row>
    <row r="34" spans="1:5" x14ac:dyDescent="0.25">
      <c r="A34" s="1" t="s">
        <v>13</v>
      </c>
      <c r="B34" s="2" t="s">
        <v>40</v>
      </c>
      <c r="C34" s="4" t="s">
        <v>37</v>
      </c>
      <c r="D34" s="31">
        <f>11/60</f>
        <v>0.18333333333333332</v>
      </c>
      <c r="E34" s="4" t="s">
        <v>39</v>
      </c>
    </row>
    <row r="35" spans="1:5" x14ac:dyDescent="0.25">
      <c r="A35" s="2"/>
      <c r="C35" s="4"/>
      <c r="D35" s="23"/>
      <c r="E35" s="4"/>
    </row>
    <row r="36" spans="1:5" x14ac:dyDescent="0.25">
      <c r="A36" s="24"/>
      <c r="B36" s="27"/>
      <c r="C36" s="25"/>
      <c r="D36" s="42"/>
      <c r="E36" s="26"/>
    </row>
    <row r="38" spans="1:5" ht="18.75" x14ac:dyDescent="0.3">
      <c r="A38" s="16" t="s">
        <v>1</v>
      </c>
      <c r="B38" s="12" t="s">
        <v>4</v>
      </c>
      <c r="C38" s="28" t="s">
        <v>14</v>
      </c>
    </row>
    <row r="39" spans="1:5" x14ac:dyDescent="0.25">
      <c r="A39" s="8" t="s">
        <v>12</v>
      </c>
      <c r="B39" s="8">
        <f>SUM(D17)</f>
        <v>0.93333333333333335</v>
      </c>
      <c r="C39" s="17">
        <v>1</v>
      </c>
    </row>
    <row r="40" spans="1:5" x14ac:dyDescent="0.25">
      <c r="A40" s="8" t="s">
        <v>10</v>
      </c>
      <c r="B40" s="8">
        <f>SUM(D28,D16)</f>
        <v>0.13333333333333333</v>
      </c>
      <c r="C40" s="17">
        <v>2</v>
      </c>
    </row>
    <row r="41" spans="1:5" x14ac:dyDescent="0.25">
      <c r="A41" s="8" t="s">
        <v>9</v>
      </c>
      <c r="B41" s="8">
        <f>SUM(D18,D6,0.183333333)</f>
        <v>0.38333333299999994</v>
      </c>
      <c r="C41" s="17">
        <v>3</v>
      </c>
    </row>
    <row r="42" spans="1:5" x14ac:dyDescent="0.25">
      <c r="A42" s="8" t="s">
        <v>15</v>
      </c>
      <c r="B42" s="31">
        <f>SUM(D29,D24)</f>
        <v>0.2</v>
      </c>
      <c r="C42" s="8">
        <v>2</v>
      </c>
    </row>
    <row r="43" spans="1:5" x14ac:dyDescent="0.25">
      <c r="A43" s="8" t="s">
        <v>21</v>
      </c>
      <c r="B43" s="31">
        <f>SUM(D26,D25,D4)</f>
        <v>1.0833333333333333</v>
      </c>
      <c r="C43" s="8">
        <v>3</v>
      </c>
    </row>
    <row r="44" spans="1:5" x14ac:dyDescent="0.25">
      <c r="A44" s="8" t="s">
        <v>8</v>
      </c>
      <c r="B44" s="31">
        <f>SUM(D27,D19,D11,D5)</f>
        <v>7.2833333333333332</v>
      </c>
      <c r="C44" s="17">
        <v>2</v>
      </c>
    </row>
    <row r="45" spans="1:5" x14ac:dyDescent="0.25">
      <c r="A45" s="8"/>
      <c r="B45" s="8"/>
      <c r="C45" s="8"/>
    </row>
    <row r="46" spans="1:5" ht="18.75" x14ac:dyDescent="0.3">
      <c r="A46" s="9" t="s">
        <v>7</v>
      </c>
      <c r="B46" s="9" t="s">
        <v>6</v>
      </c>
      <c r="C46" s="21" t="s">
        <v>4</v>
      </c>
    </row>
    <row r="47" spans="1:5" x14ac:dyDescent="0.25">
      <c r="A47" s="4" t="s">
        <v>16</v>
      </c>
      <c r="B47" s="7">
        <v>5</v>
      </c>
      <c r="C47" s="4">
        <f>SUM(D5,D6,D18,D27,D28,D29)</f>
        <v>1.95</v>
      </c>
    </row>
    <row r="48" spans="1:5" x14ac:dyDescent="0.25">
      <c r="A48" s="4" t="s">
        <v>17</v>
      </c>
      <c r="B48" s="7">
        <v>2</v>
      </c>
      <c r="C48" s="4">
        <f>SUM(D26,D17)</f>
        <v>1.75</v>
      </c>
    </row>
    <row r="49" spans="1:3" x14ac:dyDescent="0.25">
      <c r="A49" s="4" t="s">
        <v>13</v>
      </c>
      <c r="B49" s="20">
        <v>4</v>
      </c>
      <c r="C49" s="19">
        <f>SUM(D24,D25,D19,D11,0.183333333)</f>
        <v>6.149999999666667</v>
      </c>
    </row>
    <row r="50" spans="1:3" x14ac:dyDescent="0.25">
      <c r="A50" s="4" t="s">
        <v>19</v>
      </c>
      <c r="B50" s="7">
        <v>1</v>
      </c>
      <c r="C50" s="19">
        <f>SUM(D4)</f>
        <v>0.13333333333333333</v>
      </c>
    </row>
  </sheetData>
  <pageMargins left="0.7" right="0.7" top="0.75" bottom="0.75" header="0.3" footer="0.3"/>
  <pageSetup orientation="portrait" horizontalDpi="180" verticalDpi="180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Muhseena</dc:creator>
  <cp:lastModifiedBy>Muhseena</cp:lastModifiedBy>
  <dcterms:created xsi:type="dcterms:W3CDTF">2018-02-09T09:16:04Z</dcterms:created>
  <dcterms:modified xsi:type="dcterms:W3CDTF">2018-05-19T04:34:44Z</dcterms:modified>
</cp:coreProperties>
</file>