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22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B39" i="1"/>
  <c r="D33" i="1"/>
  <c r="C44" i="1" l="1"/>
  <c r="D22" i="1"/>
  <c r="D21" i="1"/>
  <c r="D16" i="1"/>
  <c r="D11" i="1"/>
  <c r="D4" i="1"/>
  <c r="B37" i="1" s="1"/>
  <c r="D5" i="1"/>
  <c r="C45" i="1" s="1"/>
  <c r="D10" i="1"/>
  <c r="D27" i="1"/>
  <c r="D29" i="1"/>
  <c r="D28" i="1"/>
  <c r="C46" i="1" l="1"/>
  <c r="B38" i="1"/>
</calcChain>
</file>

<file path=xl/sharedStrings.xml><?xml version="1.0" encoding="utf-8"?>
<sst xmlns="http://schemas.openxmlformats.org/spreadsheetml/2006/main" count="88" uniqueCount="34">
  <si>
    <t>CUSTOMER</t>
  </si>
  <si>
    <t>TASKS</t>
  </si>
  <si>
    <t>STATUS</t>
  </si>
  <si>
    <t>CLOSED</t>
  </si>
  <si>
    <t>TIME</t>
  </si>
  <si>
    <t>TYPE</t>
  </si>
  <si>
    <t>COUNT</t>
  </si>
  <si>
    <t>COMPANY</t>
  </si>
  <si>
    <t>Other</t>
  </si>
  <si>
    <t>Change Settings</t>
  </si>
  <si>
    <t>Query</t>
  </si>
  <si>
    <t>Others</t>
  </si>
  <si>
    <t>FORUM</t>
  </si>
  <si>
    <t>2</t>
  </si>
  <si>
    <t>MANGALODAYAM</t>
  </si>
  <si>
    <t>HOLDED</t>
  </si>
  <si>
    <t>Change settings</t>
  </si>
  <si>
    <t>19/5/2018</t>
  </si>
  <si>
    <t>Explain how to transfer stock from head office to branch</t>
  </si>
  <si>
    <t>CITROL LUBRICANTS</t>
  </si>
  <si>
    <t>CITROL REFINERY</t>
  </si>
  <si>
    <t>Remove vat selection from import purchases</t>
  </si>
  <si>
    <t>21/5/2018</t>
  </si>
  <si>
    <t>Cannot change tax in proforma ( A foreign key constraint fails)</t>
  </si>
  <si>
    <t>22/5/2018</t>
  </si>
  <si>
    <t>23/5/2018</t>
  </si>
  <si>
    <t>CIROL LUBRICANTS</t>
  </si>
  <si>
    <t>24/5/2018</t>
  </si>
  <si>
    <t>Remove round off from local purchase return</t>
  </si>
  <si>
    <t>Enable total quantity in production</t>
  </si>
  <si>
    <t>Address fied for customer not present in supplier creation (Detail not choosen)</t>
  </si>
  <si>
    <t>Bill Allocation</t>
  </si>
  <si>
    <t>25/5/2018</t>
  </si>
  <si>
    <t>New window for scrap sales quotation and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</si>
</sst>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b/>
      <sz val="11"/>
      <color rgb="FF333333"/>
      <name val="Calibri"/>
      <scheme val="minor"/>
    </font>
    <font>
      <u/>
      <sz val="14"/>
      <color rgb="FF333333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3" xfId="0" applyFont="1" applyBorder="1"/>
    <xf numFmtId="0" fontId="1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14" fillId="0" borderId="2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3" xfId="1" applyFont="1" applyBorder="1"/>
    <xf numFmtId="0" fontId="12" fillId="0" borderId="3" xfId="0" applyNumberFormat="1" applyFont="1" applyBorder="1" applyAlignment="1">
      <alignment horizontal="center"/>
    </xf>
    <xf numFmtId="14" fontId="0" fillId="0" borderId="0" xfId="0" applyNumberFormat="1" applyFont="1" applyAlignment="1">
      <alignment horizontal="left"/>
    </xf>
    <xf numFmtId="0" fontId="14" fillId="0" borderId="0" xfId="0" applyFont="1" applyBorder="1" applyAlignment="1">
      <alignment horizontal="center"/>
    </xf>
    <xf numFmtId="0" fontId="11" fillId="0" borderId="0" xfId="1" applyFont="1" applyBorder="1"/>
    <xf numFmtId="0" fontId="11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8"/>
        <color rgb="FF333333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Sheet1!$A$43:$A$46</c:f>
              <c:strCache>
                <c:ptCount val="4"/>
                <c:pt idx="0">
                  <c:v>FORUM</c:v>
                </c:pt>
                <c:pt idx="1">
                  <c:v>CITROL LUBRICANTS</c:v>
                </c:pt>
                <c:pt idx="2">
                  <c:v>CITROL REFINERY</c:v>
                </c:pt>
                <c:pt idx="3">
                  <c:v>MANGALODAYAM</c:v>
                </c:pt>
              </c:strCache>
            </c:strRef>
          </c:cat>
          <c:val>
            <c:numRef>
              <c:f>Sheet1!$C$43:$C$46</c:f>
              <c:numCache>
                <c:formatCode>General</c:formatCode>
                <c:ptCount val="4"/>
                <c:pt idx="0">
                  <c:v>6.1996666666666673</c:v>
                </c:pt>
                <c:pt idx="1">
                  <c:v>0.41305555555555556</c:v>
                </c:pt>
                <c:pt idx="2">
                  <c:v>0.1</c:v>
                </c:pt>
                <c:pt idx="3">
                  <c:v>3.3333333333333333E-2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Sheet1!$B$36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Sheet1!$A$37:$A$39</c:f>
              <c:strCache>
                <c:ptCount val="3"/>
                <c:pt idx="0">
                  <c:v>Query</c:v>
                </c:pt>
                <c:pt idx="1">
                  <c:v>Change Settings</c:v>
                </c:pt>
                <c:pt idx="2">
                  <c:v>Other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3.3333333333333333E-2</c:v>
                </c:pt>
                <c:pt idx="1">
                  <c:v>0.61305555555555558</c:v>
                </c:pt>
                <c:pt idx="2">
                  <c:v>6.0663333333333345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3381373</xdr:colOff>
      <xdr:row>48</xdr:row>
      <xdr:rowOff>0</xdr:rowOff>
    </xdr:from>
    <xdr:to>
      <xdr:col>4</xdr:col>
      <xdr:colOff>533399</xdr:colOff>
      <xdr:row>68</xdr:row>
      <xdr:rowOff>76199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48</xdr:row>
      <xdr:rowOff>38100</xdr:rowOff>
    </xdr:from>
    <xdr:to>
      <xdr:col>1</xdr:col>
      <xdr:colOff>2686049</xdr:colOff>
      <xdr:row>67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6:C39" totalsRowShown="0" headerRowDxfId="51" dataDxfId="50">
  <autoFilter ref="A36:C39"/>
  <tableColumns count="3">
    <tableColumn id="1" name="TASKS" dataDxfId="49"/>
    <tableColumn id="3" name="TIME" dataDxfId="48" totalsRowDxfId="47">
      <calculatedColumnFormula>SUM(#REF!=#REF!)</calculatedColumnFormula>
    </tableColumn>
    <tableColumn id="4" name="2" dataDxfId="46" totalsRowDxfId="4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6:E31" totalsRowShown="0" headerRowDxfId="44" dataDxfId="43">
  <autoFilter ref="A26:E31"/>
  <tableColumns count="5">
    <tableColumn id="1" name="CUSTOMER" dataDxfId="42"/>
    <tableColumn id="2" name="TASKS" dataDxfId="41"/>
    <tableColumn id="3" name="STATUS" dataDxfId="40"/>
    <tableColumn id="4" name="TIME" dataDxfId="39">
      <calculatedColumnFormula>6/D26</calculatedColumnFormula>
    </tableColumn>
    <tableColumn id="5" name="TYPE" dataDxfId="3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0:E23" totalsRowShown="0" headerRowDxfId="37" dataDxfId="36">
  <autoFilter ref="A20:E23"/>
  <tableColumns count="5">
    <tableColumn id="1" name="CUSTOMER" dataDxfId="35"/>
    <tableColumn id="2" name="TASKS" dataDxfId="34"/>
    <tableColumn id="3" name="STATUS" dataDxfId="33"/>
    <tableColumn id="4" name="TIME" dataDxfId="32">
      <calculatedColumnFormula>24/60</calculatedColumnFormula>
    </tableColumn>
    <tableColumn id="5" name="TYPE" dataDxfId="3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42:C46" totalsRowShown="0" headerRowDxfId="30" dataDxfId="29">
  <autoFilter ref="A42:C46"/>
  <tableColumns count="3">
    <tableColumn id="1" name="COMPANY" dataDxfId="28"/>
    <tableColumn id="2" name="COUNT" dataDxfId="27"/>
    <tableColumn id="3" name="TIME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5:E17" totalsRowShown="0" headerRowDxfId="25" dataDxfId="24">
  <autoFilter ref="A15:E17"/>
  <tableColumns count="5">
    <tableColumn id="1" name="CUSTOMER" dataDxfId="23"/>
    <tableColumn id="2" name="TASKS" dataDxfId="22"/>
    <tableColumn id="3" name="STATUS" dataDxfId="21"/>
    <tableColumn id="4" name="TIME" dataDxfId="20">
      <calculatedColumnFormula>24/60</calculatedColumnFormula>
    </tableColumn>
    <tableColumn id="5" name="TYPE" dataDxfId="19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0" name="Table53711" displayName="Table53711" ref="A9:E12" totalsRowShown="0" headerRowDxfId="18" dataDxfId="17">
  <autoFilter ref="A9:E12"/>
  <tableColumns count="5">
    <tableColumn id="1" name="CUSTOMER" dataDxfId="16"/>
    <tableColumn id="2" name="TASKS" dataDxfId="15"/>
    <tableColumn id="3" name="STATUS" dataDxfId="14"/>
    <tableColumn id="4" name="TIME" dataDxfId="13">
      <calculatedColumnFormula>15/60</calculatedColumnFormula>
    </tableColumn>
    <tableColumn id="5" name="TYPE" dataDxfId="1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3:E6" totalsRowShown="0" headerRowDxfId="11">
  <autoFilter ref="A3:E6"/>
  <tableColumns count="5">
    <tableColumn id="1" name="CUSTOMER" dataDxfId="10"/>
    <tableColumn id="2" name="TASKS" dataDxfId="9"/>
    <tableColumn id="3" name="STATUS" dataDxfId="8"/>
    <tableColumn id="4" name="TIME" dataDxfId="7">
      <calculatedColumnFormula>6/60</calculatedColumnFormula>
    </tableColumn>
    <tableColumn id="5" name="TYPE" dataDxfId="6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A32:E33" totalsRowShown="0" headerRowDxfId="5">
  <autoFilter ref="A32:E33"/>
  <tableColumns count="5">
    <tableColumn id="1" name="CUSTOMER" dataDxfId="4"/>
    <tableColumn id="2" name="TASKS" dataDxfId="3"/>
    <tableColumn id="3" name="STATUS" dataDxfId="2"/>
    <tableColumn id="4" name="TIME" dataDxfId="1">
      <calculatedColumnFormula>SUM(4,17/60)</calculatedColumnFormula>
    </tableColumn>
    <tableColumn id="5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7" zoomScaleNormal="100" workbookViewId="0">
      <selection activeCell="B21" sqref="B21"/>
    </sheetView>
  </sheetViews>
  <sheetFormatPr defaultRowHeight="15" x14ac:dyDescent="0.25"/>
  <cols>
    <col min="1" max="1" width="45.28515625" style="5" customWidth="1"/>
    <col min="2" max="2" width="81.7109375" style="5" customWidth="1"/>
    <col min="3" max="3" width="17.42578125" style="5" customWidth="1"/>
    <col min="4" max="4" width="16.7109375" style="41" customWidth="1"/>
    <col min="5" max="5" width="25" style="5" customWidth="1"/>
    <col min="6" max="16384" width="9.140625" style="5"/>
  </cols>
  <sheetData>
    <row r="1" spans="1:5" ht="23.25" x14ac:dyDescent="0.35">
      <c r="A1" s="2"/>
      <c r="B1" s="14" t="s">
        <v>17</v>
      </c>
      <c r="D1" s="23"/>
      <c r="E1" s="4"/>
    </row>
    <row r="2" spans="1:5" x14ac:dyDescent="0.25">
      <c r="A2" s="2"/>
      <c r="B2" s="3"/>
      <c r="D2" s="23"/>
      <c r="E2" s="4"/>
    </row>
    <row r="3" spans="1:5" ht="18.75" x14ac:dyDescent="0.3">
      <c r="A3" s="13" t="s">
        <v>0</v>
      </c>
      <c r="B3" s="13" t="s">
        <v>1</v>
      </c>
      <c r="C3" s="13" t="s">
        <v>2</v>
      </c>
      <c r="D3" s="35" t="s">
        <v>4</v>
      </c>
      <c r="E3" s="13" t="s">
        <v>5</v>
      </c>
    </row>
    <row r="4" spans="1:5" x14ac:dyDescent="0.25">
      <c r="A4" s="24" t="s">
        <v>14</v>
      </c>
      <c r="B4" s="28" t="s">
        <v>18</v>
      </c>
      <c r="C4" s="25" t="s">
        <v>3</v>
      </c>
      <c r="D4" s="34">
        <f>2/60</f>
        <v>3.3333333333333333E-2</v>
      </c>
      <c r="E4" s="26" t="s">
        <v>10</v>
      </c>
    </row>
    <row r="5" spans="1:5" x14ac:dyDescent="0.25">
      <c r="A5" s="31" t="s">
        <v>20</v>
      </c>
      <c r="B5" s="32" t="s">
        <v>21</v>
      </c>
      <c r="C5" s="25" t="s">
        <v>3</v>
      </c>
      <c r="D5" s="36">
        <f t="shared" ref="D5" si="0">6/60</f>
        <v>0.1</v>
      </c>
      <c r="E5" s="33" t="s">
        <v>16</v>
      </c>
    </row>
    <row r="6" spans="1:5" x14ac:dyDescent="0.25">
      <c r="A6" s="42"/>
      <c r="B6" s="43"/>
      <c r="C6" s="44"/>
      <c r="D6" s="45"/>
      <c r="E6" s="46"/>
    </row>
    <row r="7" spans="1:5" ht="23.25" x14ac:dyDescent="0.35">
      <c r="A7" s="42"/>
      <c r="B7" s="47" t="s">
        <v>22</v>
      </c>
      <c r="C7" s="44"/>
      <c r="D7" s="45"/>
      <c r="E7" s="46"/>
    </row>
    <row r="8" spans="1:5" x14ac:dyDescent="0.25">
      <c r="A8" s="2"/>
      <c r="B8" s="3"/>
      <c r="D8" s="23"/>
      <c r="E8" s="4"/>
    </row>
    <row r="9" spans="1:5" ht="18.75" x14ac:dyDescent="0.3">
      <c r="A9" s="13" t="s">
        <v>0</v>
      </c>
      <c r="B9" s="13" t="s">
        <v>1</v>
      </c>
      <c r="C9" s="13" t="s">
        <v>2</v>
      </c>
      <c r="D9" s="35" t="s">
        <v>4</v>
      </c>
      <c r="E9" s="13" t="s">
        <v>5</v>
      </c>
    </row>
    <row r="10" spans="1:5" x14ac:dyDescent="0.25">
      <c r="A10" s="22" t="s">
        <v>12</v>
      </c>
      <c r="B10" s="48" t="s">
        <v>23</v>
      </c>
      <c r="C10" s="19" t="s">
        <v>3</v>
      </c>
      <c r="D10" s="29">
        <f t="shared" ref="D10" si="1">15/60</f>
        <v>0.25</v>
      </c>
      <c r="E10" s="19" t="s">
        <v>11</v>
      </c>
    </row>
    <row r="11" spans="1:5" x14ac:dyDescent="0.25">
      <c r="A11" s="10"/>
      <c r="B11" s="52" t="s">
        <v>31</v>
      </c>
      <c r="C11" s="4" t="s">
        <v>15</v>
      </c>
      <c r="D11" s="23">
        <f>25/60</f>
        <v>0.41666666666666669</v>
      </c>
      <c r="E11" s="4" t="s">
        <v>11</v>
      </c>
    </row>
    <row r="12" spans="1:5" x14ac:dyDescent="0.25">
      <c r="A12" s="10"/>
      <c r="C12" s="4"/>
      <c r="D12" s="23"/>
      <c r="E12" s="4"/>
    </row>
    <row r="13" spans="1:5" ht="23.25" x14ac:dyDescent="0.35">
      <c r="A13" s="22"/>
      <c r="B13" s="15" t="s">
        <v>24</v>
      </c>
      <c r="C13" s="19"/>
      <c r="D13" s="38"/>
      <c r="E13" s="19"/>
    </row>
    <row r="14" spans="1:5" x14ac:dyDescent="0.25">
      <c r="A14" s="1"/>
      <c r="B14" s="1"/>
      <c r="C14" s="1"/>
      <c r="D14" s="39"/>
    </row>
    <row r="15" spans="1:5" ht="18.75" x14ac:dyDescent="0.3">
      <c r="A15" s="13" t="s">
        <v>0</v>
      </c>
      <c r="B15" s="13" t="s">
        <v>1</v>
      </c>
      <c r="C15" s="13" t="s">
        <v>2</v>
      </c>
      <c r="D15" s="35" t="s">
        <v>4</v>
      </c>
      <c r="E15" s="13" t="s">
        <v>5</v>
      </c>
    </row>
    <row r="16" spans="1:5" x14ac:dyDescent="0.25">
      <c r="A16" s="10" t="s">
        <v>12</v>
      </c>
      <c r="B16" s="2" t="s">
        <v>31</v>
      </c>
      <c r="C16" s="4" t="s">
        <v>15</v>
      </c>
      <c r="D16" s="37">
        <f t="shared" ref="D16" si="2">24/60</f>
        <v>0.4</v>
      </c>
      <c r="E16" s="4"/>
    </row>
    <row r="17" spans="1:5" x14ac:dyDescent="0.25">
      <c r="A17" s="17"/>
      <c r="B17" s="18"/>
      <c r="C17" s="19"/>
      <c r="D17" s="29"/>
      <c r="E17" s="19"/>
    </row>
    <row r="18" spans="1:5" ht="23.25" x14ac:dyDescent="0.35">
      <c r="A18" s="8"/>
      <c r="B18" s="15" t="s">
        <v>25</v>
      </c>
      <c r="C18" s="4"/>
      <c r="D18" s="23"/>
      <c r="E18" s="4"/>
    </row>
    <row r="19" spans="1:5" x14ac:dyDescent="0.25">
      <c r="A19" s="2"/>
      <c r="B19" s="11"/>
      <c r="C19" s="4"/>
      <c r="D19" s="40"/>
      <c r="E19" s="4"/>
    </row>
    <row r="20" spans="1:5" ht="18.75" x14ac:dyDescent="0.3">
      <c r="A20" s="13" t="s">
        <v>0</v>
      </c>
      <c r="B20" s="13" t="s">
        <v>1</v>
      </c>
      <c r="C20" s="13" t="s">
        <v>2</v>
      </c>
      <c r="D20" s="35" t="s">
        <v>4</v>
      </c>
      <c r="E20" s="13" t="s">
        <v>5</v>
      </c>
    </row>
    <row r="21" spans="1:5" x14ac:dyDescent="0.25">
      <c r="A21" s="1" t="s">
        <v>26</v>
      </c>
      <c r="B21" s="5" t="s">
        <v>33</v>
      </c>
      <c r="C21" s="4" t="s">
        <v>3</v>
      </c>
      <c r="D21" s="23">
        <f t="shared" ref="D21" si="3">24/60</f>
        <v>0.4</v>
      </c>
      <c r="E21" s="4" t="s">
        <v>16</v>
      </c>
    </row>
    <row r="22" spans="1:5" x14ac:dyDescent="0.25">
      <c r="A22" s="10" t="s">
        <v>12</v>
      </c>
      <c r="B22" s="2" t="s">
        <v>31</v>
      </c>
      <c r="C22" s="4" t="s">
        <v>15</v>
      </c>
      <c r="D22" s="37">
        <f>43/60</f>
        <v>0.71666666666666667</v>
      </c>
      <c r="E22" s="4"/>
    </row>
    <row r="23" spans="1:5" x14ac:dyDescent="0.25">
      <c r="A23" s="10"/>
      <c r="C23" s="4"/>
      <c r="D23" s="23"/>
      <c r="E23" s="4"/>
    </row>
    <row r="24" spans="1:5" ht="23.25" x14ac:dyDescent="0.35">
      <c r="A24" s="49"/>
      <c r="B24" s="15" t="s">
        <v>27</v>
      </c>
      <c r="C24" s="19"/>
      <c r="D24" s="29"/>
      <c r="E24" s="19"/>
    </row>
    <row r="25" spans="1:5" ht="18.75" x14ac:dyDescent="0.25">
      <c r="A25" s="2"/>
      <c r="B25" s="6"/>
      <c r="D25" s="23"/>
      <c r="E25" s="4"/>
    </row>
    <row r="26" spans="1:5" ht="18.75" x14ac:dyDescent="0.3">
      <c r="A26" s="13" t="s">
        <v>0</v>
      </c>
      <c r="B26" s="13" t="s">
        <v>1</v>
      </c>
      <c r="C26" s="13" t="s">
        <v>2</v>
      </c>
      <c r="D26" s="35" t="s">
        <v>4</v>
      </c>
      <c r="E26" s="13" t="s">
        <v>5</v>
      </c>
    </row>
    <row r="27" spans="1:5" x14ac:dyDescent="0.25">
      <c r="A27" s="1" t="s">
        <v>12</v>
      </c>
      <c r="B27" s="2" t="s">
        <v>28</v>
      </c>
      <c r="C27" s="4" t="s">
        <v>3</v>
      </c>
      <c r="D27" s="30">
        <f>2/60</f>
        <v>3.3333333333333333E-2</v>
      </c>
      <c r="E27" s="4" t="s">
        <v>16</v>
      </c>
    </row>
    <row r="28" spans="1:5" x14ac:dyDescent="0.25">
      <c r="A28" s="1"/>
      <c r="B28" s="2" t="s">
        <v>30</v>
      </c>
      <c r="C28" s="4" t="s">
        <v>3</v>
      </c>
      <c r="D28" s="30">
        <f>6/60</f>
        <v>0.1</v>
      </c>
      <c r="E28" s="4" t="s">
        <v>16</v>
      </c>
    </row>
    <row r="29" spans="1:5" x14ac:dyDescent="0.25">
      <c r="A29" s="10" t="s">
        <v>19</v>
      </c>
      <c r="B29" s="49" t="s">
        <v>29</v>
      </c>
      <c r="C29" s="19" t="s">
        <v>3</v>
      </c>
      <c r="D29" s="29">
        <f>47/3600</f>
        <v>1.3055555555555556E-2</v>
      </c>
      <c r="E29" s="19" t="s">
        <v>16</v>
      </c>
    </row>
    <row r="30" spans="1:5" x14ac:dyDescent="0.25">
      <c r="A30" s="42"/>
      <c r="B30" s="50"/>
      <c r="C30" s="44"/>
      <c r="D30" s="51"/>
      <c r="E30" s="46"/>
    </row>
    <row r="31" spans="1:5" ht="23.25" x14ac:dyDescent="0.35">
      <c r="A31" s="49"/>
      <c r="B31" s="15" t="s">
        <v>32</v>
      </c>
      <c r="C31" s="19"/>
      <c r="D31" s="29"/>
      <c r="E31" s="19"/>
    </row>
    <row r="32" spans="1:5" ht="18.75" x14ac:dyDescent="0.3">
      <c r="A32" s="13" t="s">
        <v>0</v>
      </c>
      <c r="B32" s="13" t="s">
        <v>1</v>
      </c>
      <c r="C32" s="13" t="s">
        <v>2</v>
      </c>
      <c r="D32" s="35" t="s">
        <v>4</v>
      </c>
      <c r="E32" s="13" t="s">
        <v>5</v>
      </c>
    </row>
    <row r="33" spans="1:5" x14ac:dyDescent="0.25">
      <c r="A33" s="1" t="s">
        <v>12</v>
      </c>
      <c r="B33" s="2" t="s">
        <v>31</v>
      </c>
      <c r="C33" s="4" t="s">
        <v>15</v>
      </c>
      <c r="D33" s="29">
        <f>SUM(4,17/60)</f>
        <v>4.2833333333333332</v>
      </c>
      <c r="E33" s="19"/>
    </row>
    <row r="34" spans="1:5" x14ac:dyDescent="0.25">
      <c r="A34" s="53"/>
      <c r="B34" s="54"/>
      <c r="C34" s="55"/>
      <c r="D34" s="56"/>
      <c r="E34" s="55"/>
    </row>
    <row r="36" spans="1:5" ht="18.75" x14ac:dyDescent="0.3">
      <c r="A36" s="16" t="s">
        <v>1</v>
      </c>
      <c r="B36" s="12" t="s">
        <v>4</v>
      </c>
      <c r="C36" s="27" t="s">
        <v>13</v>
      </c>
    </row>
    <row r="37" spans="1:5" x14ac:dyDescent="0.25">
      <c r="A37" s="8" t="s">
        <v>10</v>
      </c>
      <c r="B37" s="8">
        <f>SUM(D4)</f>
        <v>3.3333333333333333E-2</v>
      </c>
      <c r="C37" s="17">
        <v>1</v>
      </c>
    </row>
    <row r="38" spans="1:5" x14ac:dyDescent="0.25">
      <c r="A38" s="8" t="s">
        <v>9</v>
      </c>
      <c r="B38" s="8">
        <f>SUM(D29,D28,D21,D5)</f>
        <v>0.61305555555555558</v>
      </c>
      <c r="C38" s="17">
        <v>5</v>
      </c>
    </row>
    <row r="39" spans="1:5" x14ac:dyDescent="0.25">
      <c r="A39" s="8" t="s">
        <v>8</v>
      </c>
      <c r="B39" s="30">
        <f>SUM(D10,D11,D16,D22,4.283)</f>
        <v>6.0663333333333345</v>
      </c>
      <c r="C39" s="17">
        <v>2</v>
      </c>
    </row>
    <row r="40" spans="1:5" x14ac:dyDescent="0.25">
      <c r="A40" s="8"/>
      <c r="B40" s="30"/>
      <c r="C40" s="17"/>
    </row>
    <row r="41" spans="1:5" x14ac:dyDescent="0.25">
      <c r="A41" s="8"/>
      <c r="B41" s="8"/>
      <c r="C41" s="8"/>
    </row>
    <row r="42" spans="1:5" ht="18.75" x14ac:dyDescent="0.3">
      <c r="A42" s="9" t="s">
        <v>7</v>
      </c>
      <c r="B42" s="9" t="s">
        <v>6</v>
      </c>
      <c r="C42" s="21" t="s">
        <v>4</v>
      </c>
    </row>
    <row r="43" spans="1:5" x14ac:dyDescent="0.25">
      <c r="A43" s="4" t="s">
        <v>12</v>
      </c>
      <c r="B43" s="20">
        <v>4</v>
      </c>
      <c r="C43" s="19">
        <f>SUM(D10,D11,D16,D22,D27,D28,4.283)</f>
        <v>6.1996666666666673</v>
      </c>
    </row>
    <row r="44" spans="1:5" x14ac:dyDescent="0.25">
      <c r="A44" s="4" t="s">
        <v>19</v>
      </c>
      <c r="B44" s="7">
        <v>2</v>
      </c>
      <c r="C44" s="19">
        <f>SUM(D29,D21)</f>
        <v>0.41305555555555556</v>
      </c>
    </row>
    <row r="45" spans="1:5" x14ac:dyDescent="0.25">
      <c r="A45" s="4" t="s">
        <v>20</v>
      </c>
      <c r="B45" s="7">
        <v>1</v>
      </c>
      <c r="C45" s="4">
        <f>SUM(D5)</f>
        <v>0.1</v>
      </c>
    </row>
    <row r="46" spans="1:5" x14ac:dyDescent="0.25">
      <c r="A46" s="4" t="s">
        <v>14</v>
      </c>
      <c r="B46" s="7">
        <v>1</v>
      </c>
      <c r="C46" s="4">
        <f>SUM(D4)</f>
        <v>3.3333333333333333E-2</v>
      </c>
    </row>
  </sheetData>
  <pageMargins left="0.7" right="0.7" top="0.75" bottom="0.75" header="0.3" footer="0.3"/>
  <pageSetup orientation="portrait" horizontalDpi="180" verticalDpi="18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2018-05-26T08:29:13Z</dcterms:modified>
</cp:coreProperties>
</file>