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24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0" i="1"/>
  <c r="C49" i="1"/>
  <c r="D34" i="1"/>
  <c r="C48" i="1"/>
  <c r="C47" i="1"/>
  <c r="D13" i="1"/>
  <c r="D5" i="1"/>
  <c r="D4" i="1"/>
  <c r="B40" i="1"/>
  <c r="B39" i="1"/>
  <c r="D19" i="1"/>
  <c r="B42" i="1" s="1"/>
  <c r="D27" i="1"/>
  <c r="C51" i="1" s="1"/>
  <c r="D28" i="1"/>
  <c r="B43" i="1"/>
  <c r="D6" i="1"/>
  <c r="D29" i="1"/>
  <c r="B41" i="1" l="1"/>
  <c r="C54" i="1"/>
  <c r="C52" i="1"/>
</calcChain>
</file>

<file path=xl/sharedStrings.xml><?xml version="1.0" encoding="utf-8"?>
<sst xmlns="http://schemas.openxmlformats.org/spreadsheetml/2006/main" count="100" uniqueCount="36">
  <si>
    <t>CUSTOMER</t>
  </si>
  <si>
    <t>TASKS</t>
  </si>
  <si>
    <t>STATUS</t>
  </si>
  <si>
    <t>CLOSED</t>
  </si>
  <si>
    <t>TIME</t>
  </si>
  <si>
    <t>TYPE</t>
  </si>
  <si>
    <t>COUNT</t>
  </si>
  <si>
    <t>COMPANY</t>
  </si>
  <si>
    <t>Query</t>
  </si>
  <si>
    <t>FORUM</t>
  </si>
  <si>
    <t>2</t>
  </si>
  <si>
    <t>MANGALODAYAM</t>
  </si>
  <si>
    <t>HOLDED</t>
  </si>
  <si>
    <t>Bill Allocation</t>
  </si>
  <si>
    <t>Print Object Registration</t>
  </si>
  <si>
    <t>PrintObjectRegistration</t>
  </si>
  <si>
    <t>CHANCELLOR TRADING EST</t>
  </si>
  <si>
    <t>MANGALODAYAM (CLT)</t>
  </si>
  <si>
    <t>Branch Transfer in showing error SP_UPDATEWORKFLOW not exists</t>
  </si>
  <si>
    <t>DatabaseModification</t>
  </si>
  <si>
    <t>Issue with pricelist</t>
  </si>
  <si>
    <t>Reset Application Password</t>
  </si>
  <si>
    <t>Menu Missing</t>
  </si>
  <si>
    <t>Database Modification</t>
  </si>
  <si>
    <t>CITROL</t>
  </si>
  <si>
    <t>Enable Vat selection in sales quotation</t>
  </si>
  <si>
    <t>SYNDICATE TYRES</t>
  </si>
  <si>
    <t>Print Object expired</t>
  </si>
  <si>
    <t>AL NUZHA</t>
  </si>
  <si>
    <t>AL FALAH</t>
  </si>
  <si>
    <t>NICE DAY</t>
  </si>
  <si>
    <t>Installation</t>
  </si>
  <si>
    <t>Kottakal Branch Installation</t>
  </si>
  <si>
    <t>Kotatakkal Branch Installation</t>
  </si>
  <si>
    <t>MANGALODAYAM(CLT)</t>
  </si>
  <si>
    <t>CHANCELLOR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</si>
</sst>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b/>
      <sz val="11"/>
      <color rgb="FF333333"/>
      <name val="Calibri"/>
      <scheme val="minor"/>
    </font>
    <font>
      <u/>
      <sz val="14"/>
      <color rgb="FF333333"/>
      <name val="Calibri"/>
      <scheme val="minor"/>
    </font>
    <font>
      <b/>
      <sz val="11"/>
      <color theme="1"/>
      <name val="Calibri"/>
      <scheme val="minor"/>
    </font>
    <font>
      <b/>
      <u/>
      <sz val="18"/>
      <color theme="1"/>
      <name val="Calibri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13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1" fillId="0" borderId="3" xfId="0" applyNumberFormat="1" applyFont="1" applyBorder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Font="1" applyBorder="1"/>
    <xf numFmtId="14" fontId="17" fillId="0" borderId="0" xfId="0" applyNumberFormat="1" applyFont="1" applyAlignment="1">
      <alignment horizontal="center"/>
    </xf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8"/>
        <color rgb="FF333333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Sheet1!$A$47:$A$54</c:f>
              <c:strCache>
                <c:ptCount val="8"/>
                <c:pt idx="0">
                  <c:v>FORUM</c:v>
                </c:pt>
                <c:pt idx="1">
                  <c:v>MANGALODAYAM</c:v>
                </c:pt>
                <c:pt idx="2">
                  <c:v>CITROL</c:v>
                </c:pt>
                <c:pt idx="3">
                  <c:v>SYNDICATE TYRES</c:v>
                </c:pt>
                <c:pt idx="4">
                  <c:v>AL NUZHA</c:v>
                </c:pt>
                <c:pt idx="5">
                  <c:v>AL FALAH</c:v>
                </c:pt>
                <c:pt idx="6">
                  <c:v>NICE DAY</c:v>
                </c:pt>
                <c:pt idx="7">
                  <c:v>CHANCELLOR</c:v>
                </c:pt>
              </c:strCache>
            </c:strRef>
          </c:cat>
          <c:val>
            <c:numRef>
              <c:f>Sheet1!$C$47:$C$54</c:f>
              <c:numCache>
                <c:formatCode>General</c:formatCode>
                <c:ptCount val="8"/>
                <c:pt idx="0">
                  <c:v>120</c:v>
                </c:pt>
                <c:pt idx="1">
                  <c:v>293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0.91666666666666663</c:v>
                </c:pt>
                <c:pt idx="7">
                  <c:v>0.55000000000000004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Sheet1!$B$38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Sheet1!$A$39:$A$43</c:f>
              <c:strCache>
                <c:ptCount val="5"/>
                <c:pt idx="0">
                  <c:v>Query</c:v>
                </c:pt>
                <c:pt idx="1">
                  <c:v>Reset Application Password</c:v>
                </c:pt>
                <c:pt idx="2">
                  <c:v>Print Object Registration</c:v>
                </c:pt>
                <c:pt idx="3">
                  <c:v>Database Modification</c:v>
                </c:pt>
                <c:pt idx="4">
                  <c:v>Installation</c:v>
                </c:pt>
              </c:strCache>
            </c:strRef>
          </c:cat>
          <c:val>
            <c:numRef>
              <c:f>Sheet1!$B$39:$B$43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7.4666666666666659</c:v>
                </c:pt>
                <c:pt idx="3">
                  <c:v>90</c:v>
                </c:pt>
                <c:pt idx="4">
                  <c:v>108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3476623</xdr:colOff>
      <xdr:row>56</xdr:row>
      <xdr:rowOff>9525</xdr:rowOff>
    </xdr:from>
    <xdr:to>
      <xdr:col>4</xdr:col>
      <xdr:colOff>628649</xdr:colOff>
      <xdr:row>76</xdr:row>
      <xdr:rowOff>85724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56</xdr:row>
      <xdr:rowOff>19050</xdr:rowOff>
    </xdr:from>
    <xdr:to>
      <xdr:col>1</xdr:col>
      <xdr:colOff>2686049</xdr:colOff>
      <xdr:row>75</xdr:row>
      <xdr:rowOff>104774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8:C43" totalsRowShown="0" headerRowDxfId="44" dataDxfId="43">
  <autoFilter ref="A38:C43"/>
  <tableColumns count="3">
    <tableColumn id="1" name="TASKS" dataDxfId="42"/>
    <tableColumn id="3" name="TIME" dataDxfId="41" totalsRowDxfId="40">
      <calculatedColumnFormula>SUM(#REF!=#REF!)</calculatedColumnFormula>
    </tableColumn>
    <tableColumn id="4" name="2" dataDxfId="39" totalsRow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4:E29" totalsRowShown="0" headerRowDxfId="37" dataDxfId="36">
  <autoFilter ref="A24:E29"/>
  <tableColumns count="5">
    <tableColumn id="1" name="CUSTOMER" dataDxfId="35"/>
    <tableColumn id="2" name="TASKS" dataDxfId="34"/>
    <tableColumn id="3" name="STATUS" dataDxfId="33"/>
    <tableColumn id="4" name="TIME" dataDxfId="32">
      <calculatedColumnFormula>3/3600</calculatedColumnFormula>
    </tableColumn>
    <tableColumn id="5" name="TYPE" dataDxfId="3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7:E21" totalsRowShown="0" headerRowDxfId="30" dataDxfId="29">
  <autoFilter ref="A17:E21"/>
  <tableColumns count="5">
    <tableColumn id="1" name="CUSTOMER" dataDxfId="28"/>
    <tableColumn id="2" name="TASKS" dataDxfId="27"/>
    <tableColumn id="3" name="STATUS" dataDxfId="26"/>
    <tableColumn id="4" name="TIME" dataDxfId="25"/>
    <tableColumn id="5" name="TYPE" dataDxfId="2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46:C54" totalsRowShown="0" headerRowDxfId="23" dataDxfId="22">
  <autoFilter ref="A46:C54"/>
  <tableColumns count="3">
    <tableColumn id="1" name="COMPANY" dataDxfId="21"/>
    <tableColumn id="2" name="COUNT" dataDxfId="20"/>
    <tableColumn id="3" name="TIME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0:E13" totalsRowShown="0" headerRowDxfId="18" dataDxfId="17">
  <autoFilter ref="A10:E13"/>
  <tableColumns count="5">
    <tableColumn id="1" name="CUSTOMER" dataDxfId="16"/>
    <tableColumn id="2" name="TASKS" dataDxfId="15"/>
    <tableColumn id="3" name="STATUS" dataDxfId="14"/>
    <tableColumn id="4" name="TIME" dataDxfId="13">
      <calculatedColumnFormula>1*60</calculatedColumnFormula>
    </tableColumn>
    <tableColumn id="5" name="TYPE" dataDxfId="1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3:E7" totalsRowShown="0" headerRowDxfId="11">
  <autoFilter ref="A3:E7"/>
  <tableColumns count="5">
    <tableColumn id="1" name="CUSTOMER" dataDxfId="10"/>
    <tableColumn id="2" name="TASKS" dataDxfId="9"/>
    <tableColumn id="3" name="STATUS" dataDxfId="8"/>
    <tableColumn id="4" name="TIME" dataDxfId="7">
      <calculatedColumnFormula>1/60</calculatedColumnFormula>
    </tableColumn>
    <tableColumn id="5" name="TYPE" dataDxfId="6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33:E34" totalsRowShown="0" headerRowDxfId="5">
  <autoFilter ref="A33:E34"/>
  <tableColumns count="5">
    <tableColumn id="1" name="CUSTOMER" dataDxfId="4"/>
    <tableColumn id="2" name="TASKS" dataDxfId="3"/>
    <tableColumn id="3" name="STATUS" dataDxfId="2"/>
    <tableColumn id="4" name="TIME" dataDxfId="1">
      <calculatedColumnFormula>3</calculatedColumnFormula>
    </tableColumn>
    <tableColumn id="5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25" zoomScaleNormal="100" workbookViewId="0">
      <selection activeCell="F22" sqref="F22"/>
    </sheetView>
  </sheetViews>
  <sheetFormatPr defaultRowHeight="15" x14ac:dyDescent="0.25"/>
  <cols>
    <col min="1" max="1" width="45.28515625" style="5" customWidth="1"/>
    <col min="2" max="2" width="81.7109375" style="5" customWidth="1"/>
    <col min="3" max="3" width="17.42578125" style="5" customWidth="1"/>
    <col min="4" max="4" width="16.7109375" style="32" customWidth="1"/>
    <col min="5" max="5" width="25" style="5" customWidth="1"/>
    <col min="6" max="16384" width="9.140625" style="5"/>
  </cols>
  <sheetData>
    <row r="1" spans="1:5" ht="23.25" x14ac:dyDescent="0.35">
      <c r="A1" s="2"/>
      <c r="B1" s="14">
        <v>43196</v>
      </c>
      <c r="D1" s="23"/>
      <c r="E1" s="4"/>
    </row>
    <row r="2" spans="1:5" x14ac:dyDescent="0.25">
      <c r="A2" s="2"/>
      <c r="B2" s="3"/>
      <c r="D2" s="23"/>
      <c r="E2" s="4"/>
    </row>
    <row r="3" spans="1:5" ht="18.75" x14ac:dyDescent="0.3">
      <c r="A3" s="13" t="s">
        <v>0</v>
      </c>
      <c r="B3" s="13" t="s">
        <v>1</v>
      </c>
      <c r="C3" s="13" t="s">
        <v>2</v>
      </c>
      <c r="D3" s="27" t="s">
        <v>4</v>
      </c>
      <c r="E3" s="13" t="s">
        <v>5</v>
      </c>
    </row>
    <row r="4" spans="1:5" x14ac:dyDescent="0.25">
      <c r="A4" s="10" t="s">
        <v>16</v>
      </c>
      <c r="B4" s="2" t="s">
        <v>14</v>
      </c>
      <c r="C4" s="4" t="s">
        <v>3</v>
      </c>
      <c r="D4" s="28">
        <f>33/60</f>
        <v>0.55000000000000004</v>
      </c>
      <c r="E4" s="4" t="s">
        <v>15</v>
      </c>
    </row>
    <row r="5" spans="1:5" x14ac:dyDescent="0.25">
      <c r="A5" s="42" t="s">
        <v>9</v>
      </c>
      <c r="B5" s="43" t="s">
        <v>13</v>
      </c>
      <c r="C5" s="39" t="s">
        <v>12</v>
      </c>
      <c r="D5" s="40">
        <f>1*60</f>
        <v>60</v>
      </c>
      <c r="E5" s="41" t="s">
        <v>23</v>
      </c>
    </row>
    <row r="6" spans="1:5" x14ac:dyDescent="0.25">
      <c r="A6" s="42" t="s">
        <v>34</v>
      </c>
      <c r="B6" s="43" t="s">
        <v>31</v>
      </c>
      <c r="C6" s="39" t="s">
        <v>3</v>
      </c>
      <c r="D6" s="40">
        <f>SUM(1*60,45)</f>
        <v>105</v>
      </c>
      <c r="E6" s="41" t="s">
        <v>31</v>
      </c>
    </row>
    <row r="7" spans="1:5" x14ac:dyDescent="0.25">
      <c r="A7" s="42"/>
      <c r="B7" s="43"/>
      <c r="C7" s="39"/>
      <c r="D7" s="40"/>
      <c r="E7" s="41"/>
    </row>
    <row r="8" spans="1:5" ht="23.25" x14ac:dyDescent="0.35">
      <c r="A8" s="22"/>
      <c r="B8" s="38">
        <v>43226</v>
      </c>
      <c r="C8" s="19"/>
      <c r="D8" s="29"/>
      <c r="E8" s="19"/>
    </row>
    <row r="9" spans="1:5" x14ac:dyDescent="0.25">
      <c r="A9" s="1"/>
      <c r="B9" s="1"/>
      <c r="C9" s="1"/>
      <c r="D9" s="30"/>
    </row>
    <row r="10" spans="1:5" ht="18.75" x14ac:dyDescent="0.3">
      <c r="A10" s="13" t="s">
        <v>0</v>
      </c>
      <c r="B10" s="13" t="s">
        <v>1</v>
      </c>
      <c r="C10" s="13" t="s">
        <v>2</v>
      </c>
      <c r="D10" s="27" t="s">
        <v>4</v>
      </c>
      <c r="E10" s="13" t="s">
        <v>5</v>
      </c>
    </row>
    <row r="11" spans="1:5" x14ac:dyDescent="0.25">
      <c r="A11" s="10" t="s">
        <v>17</v>
      </c>
      <c r="B11" s="2" t="s">
        <v>18</v>
      </c>
      <c r="C11" s="4" t="s">
        <v>3</v>
      </c>
      <c r="D11" s="28">
        <v>3</v>
      </c>
      <c r="E11" s="4" t="s">
        <v>19</v>
      </c>
    </row>
    <row r="12" spans="1:5" x14ac:dyDescent="0.25">
      <c r="A12" s="10"/>
      <c r="B12" s="5" t="s">
        <v>20</v>
      </c>
      <c r="C12" s="4" t="s">
        <v>3</v>
      </c>
      <c r="D12" s="23">
        <v>1</v>
      </c>
      <c r="E12" s="4" t="s">
        <v>19</v>
      </c>
    </row>
    <row r="13" spans="1:5" x14ac:dyDescent="0.25">
      <c r="A13" s="10" t="s">
        <v>9</v>
      </c>
      <c r="B13" s="5" t="s">
        <v>13</v>
      </c>
      <c r="C13" s="4" t="s">
        <v>12</v>
      </c>
      <c r="D13" s="23">
        <f>1*60</f>
        <v>60</v>
      </c>
      <c r="E13" s="4"/>
    </row>
    <row r="14" spans="1:5" x14ac:dyDescent="0.25">
      <c r="A14" s="17"/>
      <c r="B14" s="18"/>
      <c r="C14" s="19"/>
      <c r="D14" s="25"/>
      <c r="E14" s="19"/>
    </row>
    <row r="15" spans="1:5" ht="23.25" x14ac:dyDescent="0.35">
      <c r="A15" s="17"/>
      <c r="B15" s="15">
        <v>43257</v>
      </c>
      <c r="C15" s="19"/>
      <c r="D15" s="25"/>
      <c r="E15" s="19"/>
    </row>
    <row r="16" spans="1:5" x14ac:dyDescent="0.25">
      <c r="A16" s="2"/>
      <c r="B16" s="11"/>
      <c r="C16" s="4"/>
      <c r="D16" s="31"/>
      <c r="E16" s="4"/>
    </row>
    <row r="17" spans="1:5" ht="18.75" x14ac:dyDescent="0.3">
      <c r="A17" s="13" t="s">
        <v>0</v>
      </c>
      <c r="B17" s="13" t="s">
        <v>1</v>
      </c>
      <c r="C17" s="13" t="s">
        <v>2</v>
      </c>
      <c r="D17" s="27" t="s">
        <v>4</v>
      </c>
      <c r="E17" s="13" t="s">
        <v>5</v>
      </c>
    </row>
    <row r="18" spans="1:5" x14ac:dyDescent="0.25">
      <c r="A18" s="10" t="s">
        <v>17</v>
      </c>
      <c r="B18" s="2" t="s">
        <v>21</v>
      </c>
      <c r="C18" s="4" t="s">
        <v>3</v>
      </c>
      <c r="D18" s="28">
        <v>1</v>
      </c>
      <c r="E18" s="4" t="s">
        <v>21</v>
      </c>
    </row>
    <row r="19" spans="1:5" x14ac:dyDescent="0.25">
      <c r="A19" s="22"/>
      <c r="B19" s="36" t="s">
        <v>22</v>
      </c>
      <c r="C19" s="19" t="s">
        <v>3</v>
      </c>
      <c r="D19" s="25">
        <f>26</f>
        <v>26</v>
      </c>
      <c r="E19" s="19" t="s">
        <v>23</v>
      </c>
    </row>
    <row r="20" spans="1:5" x14ac:dyDescent="0.25">
      <c r="A20" s="22" t="s">
        <v>24</v>
      </c>
      <c r="B20" s="36" t="s">
        <v>25</v>
      </c>
      <c r="C20" s="19" t="s">
        <v>3</v>
      </c>
      <c r="D20" s="25">
        <v>2</v>
      </c>
      <c r="E20" s="19" t="s">
        <v>8</v>
      </c>
    </row>
    <row r="21" spans="1:5" x14ac:dyDescent="0.25">
      <c r="A21" s="22"/>
      <c r="B21" s="36"/>
      <c r="C21" s="19"/>
      <c r="D21" s="25"/>
      <c r="E21" s="19"/>
    </row>
    <row r="22" spans="1:5" ht="23.25" x14ac:dyDescent="0.35">
      <c r="A22" s="36"/>
      <c r="B22" s="44">
        <v>43287</v>
      </c>
      <c r="C22" s="19"/>
      <c r="D22" s="25"/>
      <c r="E22" s="19"/>
    </row>
    <row r="23" spans="1:5" ht="18.75" x14ac:dyDescent="0.25">
      <c r="A23" s="2"/>
      <c r="B23" s="6"/>
      <c r="D23" s="23"/>
      <c r="E23" s="4"/>
    </row>
    <row r="24" spans="1:5" ht="18.75" x14ac:dyDescent="0.3">
      <c r="A24" s="13" t="s">
        <v>0</v>
      </c>
      <c r="B24" s="13" t="s">
        <v>1</v>
      </c>
      <c r="C24" s="13" t="s">
        <v>2</v>
      </c>
      <c r="D24" s="27" t="s">
        <v>4</v>
      </c>
      <c r="E24" s="13" t="s">
        <v>5</v>
      </c>
    </row>
    <row r="25" spans="1:5" x14ac:dyDescent="0.25">
      <c r="A25" s="1" t="s">
        <v>26</v>
      </c>
      <c r="B25" s="2" t="s">
        <v>27</v>
      </c>
      <c r="C25" s="4" t="s">
        <v>3</v>
      </c>
      <c r="D25" s="26">
        <v>2</v>
      </c>
      <c r="E25" s="4" t="s">
        <v>14</v>
      </c>
    </row>
    <row r="26" spans="1:5" x14ac:dyDescent="0.25">
      <c r="A26" s="1" t="s">
        <v>28</v>
      </c>
      <c r="B26" s="2" t="s">
        <v>27</v>
      </c>
      <c r="C26" s="4" t="s">
        <v>3</v>
      </c>
      <c r="D26" s="26">
        <v>2</v>
      </c>
      <c r="E26" s="4" t="s">
        <v>14</v>
      </c>
    </row>
    <row r="27" spans="1:5" x14ac:dyDescent="0.25">
      <c r="A27" s="1" t="s">
        <v>29</v>
      </c>
      <c r="B27" s="2" t="s">
        <v>27</v>
      </c>
      <c r="C27" s="4" t="s">
        <v>3</v>
      </c>
      <c r="D27" s="26">
        <f>2</f>
        <v>2</v>
      </c>
      <c r="E27" s="4" t="s">
        <v>14</v>
      </c>
    </row>
    <row r="28" spans="1:5" x14ac:dyDescent="0.25">
      <c r="A28" s="10" t="s">
        <v>30</v>
      </c>
      <c r="B28" s="36" t="s">
        <v>27</v>
      </c>
      <c r="C28" s="19" t="s">
        <v>3</v>
      </c>
      <c r="D28" s="23">
        <f>55/60</f>
        <v>0.91666666666666663</v>
      </c>
      <c r="E28" s="19" t="s">
        <v>14</v>
      </c>
    </row>
    <row r="29" spans="1:5" x14ac:dyDescent="0.25">
      <c r="A29" s="10" t="s">
        <v>11</v>
      </c>
      <c r="B29" s="5" t="s">
        <v>33</v>
      </c>
      <c r="C29" s="4" t="s">
        <v>12</v>
      </c>
      <c r="D29" s="23">
        <f>3*60</f>
        <v>180</v>
      </c>
      <c r="E29" s="4"/>
    </row>
    <row r="30" spans="1:5" x14ac:dyDescent="0.25">
      <c r="A30" s="10"/>
      <c r="B30" s="36"/>
      <c r="C30" s="19"/>
      <c r="D30" s="25"/>
      <c r="E30" s="19"/>
    </row>
    <row r="31" spans="1:5" ht="23.25" x14ac:dyDescent="0.35">
      <c r="A31" s="33"/>
      <c r="B31" s="15">
        <v>43317</v>
      </c>
      <c r="C31" s="34"/>
      <c r="D31" s="37"/>
      <c r="E31" s="35"/>
    </row>
    <row r="32" spans="1:5" x14ac:dyDescent="0.25">
      <c r="A32" s="36"/>
      <c r="C32" s="19"/>
      <c r="D32" s="25"/>
      <c r="E32" s="19"/>
    </row>
    <row r="33" spans="1:5" ht="18.75" x14ac:dyDescent="0.3">
      <c r="A33" s="13" t="s">
        <v>0</v>
      </c>
      <c r="B33" s="13" t="s">
        <v>1</v>
      </c>
      <c r="C33" s="13" t="s">
        <v>2</v>
      </c>
      <c r="D33" s="27" t="s">
        <v>4</v>
      </c>
      <c r="E33" s="13" t="s">
        <v>5</v>
      </c>
    </row>
    <row r="34" spans="1:5" x14ac:dyDescent="0.25">
      <c r="A34" s="1" t="s">
        <v>11</v>
      </c>
      <c r="B34" s="2" t="s">
        <v>32</v>
      </c>
      <c r="C34" s="4" t="s">
        <v>12</v>
      </c>
      <c r="D34" s="25">
        <f>3</f>
        <v>3</v>
      </c>
      <c r="E34" s="4" t="s">
        <v>31</v>
      </c>
    </row>
    <row r="35" spans="1:5" x14ac:dyDescent="0.25">
      <c r="A35" s="1"/>
      <c r="B35" s="2"/>
      <c r="C35" s="4"/>
      <c r="D35" s="25"/>
      <c r="E35" s="19"/>
    </row>
    <row r="36" spans="1:5" x14ac:dyDescent="0.25">
      <c r="A36" s="1"/>
      <c r="B36" s="2"/>
      <c r="C36" s="4"/>
      <c r="D36" s="25"/>
      <c r="E36" s="19"/>
    </row>
    <row r="38" spans="1:5" ht="18.75" x14ac:dyDescent="0.3">
      <c r="A38" s="16" t="s">
        <v>1</v>
      </c>
      <c r="B38" s="12" t="s">
        <v>4</v>
      </c>
      <c r="C38" s="24" t="s">
        <v>10</v>
      </c>
    </row>
    <row r="39" spans="1:5" x14ac:dyDescent="0.25">
      <c r="A39" s="8" t="s">
        <v>8</v>
      </c>
      <c r="B39" s="8">
        <f>SUM(D20)</f>
        <v>2</v>
      </c>
      <c r="C39" s="17">
        <v>1</v>
      </c>
    </row>
    <row r="40" spans="1:5" x14ac:dyDescent="0.25">
      <c r="A40" s="8" t="s">
        <v>21</v>
      </c>
      <c r="B40" s="26">
        <f>SUM(D18)</f>
        <v>1</v>
      </c>
      <c r="C40" s="8">
        <v>1</v>
      </c>
    </row>
    <row r="41" spans="1:5" x14ac:dyDescent="0.25">
      <c r="A41" s="8" t="s">
        <v>14</v>
      </c>
      <c r="B41" s="8">
        <f>SUM(D28,D27,D26,D25,D4)</f>
        <v>7.4666666666666659</v>
      </c>
      <c r="C41" s="17">
        <v>5</v>
      </c>
    </row>
    <row r="42" spans="1:5" x14ac:dyDescent="0.25">
      <c r="A42" s="8" t="s">
        <v>23</v>
      </c>
      <c r="B42" s="26">
        <f>SUM(D19,D12,D11,D5)</f>
        <v>90</v>
      </c>
      <c r="C42" s="17">
        <v>4</v>
      </c>
    </row>
    <row r="43" spans="1:5" x14ac:dyDescent="0.25">
      <c r="A43" s="8" t="s">
        <v>31</v>
      </c>
      <c r="B43" s="26">
        <f>SUM(Table5[TIME],D6)</f>
        <v>108</v>
      </c>
      <c r="C43" s="8">
        <v>2</v>
      </c>
    </row>
    <row r="44" spans="1:5" x14ac:dyDescent="0.25">
      <c r="A44" s="8"/>
      <c r="B44" s="26"/>
      <c r="C44" s="17"/>
    </row>
    <row r="45" spans="1:5" x14ac:dyDescent="0.25">
      <c r="A45" s="8"/>
      <c r="B45" s="8"/>
      <c r="C45" s="8"/>
    </row>
    <row r="46" spans="1:5" ht="18.75" x14ac:dyDescent="0.3">
      <c r="A46" s="9" t="s">
        <v>7</v>
      </c>
      <c r="B46" s="9" t="s">
        <v>6</v>
      </c>
      <c r="C46" s="21" t="s">
        <v>4</v>
      </c>
    </row>
    <row r="47" spans="1:5" x14ac:dyDescent="0.25">
      <c r="A47" s="4" t="s">
        <v>9</v>
      </c>
      <c r="B47" s="20">
        <v>3</v>
      </c>
      <c r="C47" s="19">
        <f>SUM(D5,D13)</f>
        <v>120</v>
      </c>
    </row>
    <row r="48" spans="1:5" x14ac:dyDescent="0.25">
      <c r="A48" s="4" t="s">
        <v>11</v>
      </c>
      <c r="B48" s="7">
        <v>1</v>
      </c>
      <c r="C48" s="19">
        <f>SUM(D6,D11,D12,D18,D29,Table5[TIME])</f>
        <v>293</v>
      </c>
    </row>
    <row r="49" spans="1:3" x14ac:dyDescent="0.25">
      <c r="A49" s="4" t="s">
        <v>24</v>
      </c>
      <c r="B49" s="7">
        <v>1</v>
      </c>
      <c r="C49" s="4">
        <f>SUM(D20)</f>
        <v>2</v>
      </c>
    </row>
    <row r="50" spans="1:3" x14ac:dyDescent="0.25">
      <c r="A50" s="4" t="s">
        <v>26</v>
      </c>
      <c r="B50" s="7">
        <v>1</v>
      </c>
      <c r="C50" s="4">
        <f>SUM(D25)</f>
        <v>2</v>
      </c>
    </row>
    <row r="51" spans="1:3" x14ac:dyDescent="0.25">
      <c r="A51" s="4" t="s">
        <v>28</v>
      </c>
      <c r="B51" s="7">
        <v>1</v>
      </c>
      <c r="C51" s="4">
        <f>SUM(D27)</f>
        <v>2</v>
      </c>
    </row>
    <row r="52" spans="1:3" x14ac:dyDescent="0.25">
      <c r="A52" s="4" t="s">
        <v>29</v>
      </c>
      <c r="B52" s="7">
        <v>1</v>
      </c>
      <c r="C52" s="4">
        <f>SUM(D26)</f>
        <v>2</v>
      </c>
    </row>
    <row r="53" spans="1:3" x14ac:dyDescent="0.25">
      <c r="A53" s="4" t="s">
        <v>30</v>
      </c>
      <c r="B53" s="7">
        <v>1</v>
      </c>
      <c r="C53" s="4">
        <f>SUM(D28)</f>
        <v>0.91666666666666663</v>
      </c>
    </row>
    <row r="54" spans="1:3" x14ac:dyDescent="0.25">
      <c r="A54" s="4" t="s">
        <v>35</v>
      </c>
      <c r="B54" s="7">
        <v>1</v>
      </c>
      <c r="C54" s="4">
        <f>SUM(D4)</f>
        <v>0.55000000000000004</v>
      </c>
    </row>
  </sheetData>
  <pageMargins left="0.7" right="0.7" top="0.75" bottom="0.75" header="0.3" footer="0.3"/>
  <pageSetup orientation="portrait" horizontalDpi="180" verticalDpi="18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2018-06-11T08:21:48Z</dcterms:modified>
</cp:coreProperties>
</file>