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New folder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4" i="1"/>
  <c r="D30" i="1"/>
  <c r="C43" i="1" s="1"/>
  <c r="D13" i="1" l="1"/>
  <c r="D6" i="1"/>
  <c r="D19" i="1"/>
  <c r="D11" i="1"/>
  <c r="D12" i="1"/>
  <c r="B36" i="1" s="1"/>
  <c r="D4" i="1"/>
  <c r="B37" i="1" s="1"/>
  <c r="D5" i="1"/>
  <c r="D18" i="1"/>
  <c r="B38" i="1" s="1"/>
  <c r="D24" i="1"/>
  <c r="B34" i="1" l="1"/>
  <c r="C42" i="1"/>
  <c r="B35" i="1"/>
  <c r="C45" i="1"/>
</calcChain>
</file>

<file path=xl/sharedStrings.xml><?xml version="1.0" encoding="utf-8"?>
<sst xmlns="http://schemas.openxmlformats.org/spreadsheetml/2006/main" count="89" uniqueCount="34">
  <si>
    <t>CUSTOMER</t>
  </si>
  <si>
    <t>TASKS</t>
  </si>
  <si>
    <t>STATUS</t>
  </si>
  <si>
    <t>CLOSED</t>
  </si>
  <si>
    <t>TIME</t>
  </si>
  <si>
    <t>TYPE</t>
  </si>
  <si>
    <t>COUNT</t>
  </si>
  <si>
    <t>COMPANY</t>
  </si>
  <si>
    <t>FORUM</t>
  </si>
  <si>
    <t>HOLDED</t>
  </si>
  <si>
    <t>Database Modification</t>
  </si>
  <si>
    <t>View BillDetails Missing</t>
  </si>
  <si>
    <t>Other</t>
  </si>
  <si>
    <t>Bill Allocation</t>
  </si>
  <si>
    <t>16/7/2018</t>
  </si>
  <si>
    <t>SPECIAL ELECTRONICS</t>
  </si>
  <si>
    <t>Object Missing</t>
  </si>
  <si>
    <t>Error in orderlist</t>
  </si>
  <si>
    <t>17/7/2018</t>
  </si>
  <si>
    <t>ISLAM ENGINEERING WORKSHOP</t>
  </si>
  <si>
    <t>Change bill number as document number</t>
  </si>
  <si>
    <t>Change Settings</t>
  </si>
  <si>
    <t>18/7/2018</t>
  </si>
  <si>
    <t>SR GOLD</t>
  </si>
  <si>
    <t>Unable to read server information</t>
  </si>
  <si>
    <t>19/7/2018</t>
  </si>
  <si>
    <t>Profit Issue</t>
  </si>
  <si>
    <t>Report Issue</t>
  </si>
  <si>
    <t>20/7/2018</t>
  </si>
  <si>
    <t>BillAllocation</t>
  </si>
  <si>
    <t>Enable Multi database,change document number,Enable field for hsncode</t>
  </si>
  <si>
    <t>SDK</t>
  </si>
  <si>
    <t>Replication</t>
  </si>
  <si>
    <t>ISLAMIC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</si>
</sst>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3" xfId="0" applyFont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Sheet1!$A$42:$A$47</c:f>
              <c:strCache>
                <c:ptCount val="5"/>
                <c:pt idx="0">
                  <c:v>FORUM</c:v>
                </c:pt>
                <c:pt idx="1">
                  <c:v>SR GOLD</c:v>
                </c:pt>
                <c:pt idx="2">
                  <c:v>SDK</c:v>
                </c:pt>
                <c:pt idx="3">
                  <c:v>ISLAMIC ENGINEERING</c:v>
                </c:pt>
                <c:pt idx="4">
                  <c:v>SPECIAL ELECTRONICS</c:v>
                </c:pt>
              </c:strCache>
            </c:strRef>
          </c:cat>
          <c:val>
            <c:numRef>
              <c:f>Sheet1!$C$42:$C$47</c:f>
              <c:numCache>
                <c:formatCode>General</c:formatCode>
                <c:ptCount val="6"/>
                <c:pt idx="0">
                  <c:v>1081</c:v>
                </c:pt>
                <c:pt idx="1">
                  <c:v>300</c:v>
                </c:pt>
                <c:pt idx="2">
                  <c:v>60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Sheet1!$A$34:$A$38</c:f>
              <c:strCache>
                <c:ptCount val="5"/>
                <c:pt idx="0">
                  <c:v>Database Modification</c:v>
                </c:pt>
                <c:pt idx="1">
                  <c:v>Change Settings</c:v>
                </c:pt>
                <c:pt idx="2">
                  <c:v>Report Issue</c:v>
                </c:pt>
                <c:pt idx="3">
                  <c:v>Object Missing</c:v>
                </c:pt>
                <c:pt idx="4">
                  <c:v>Other</c:v>
                </c:pt>
              </c:strCache>
            </c:strRef>
          </c:cat>
          <c:val>
            <c:numRef>
              <c:f>Sheet1!$B$34:$B$38</c:f>
              <c:numCache>
                <c:formatCode>General</c:formatCode>
                <c:ptCount val="5"/>
                <c:pt idx="0">
                  <c:v>664</c:v>
                </c:pt>
                <c:pt idx="1">
                  <c:v>37</c:v>
                </c:pt>
                <c:pt idx="2">
                  <c:v>117</c:v>
                </c:pt>
                <c:pt idx="3">
                  <c:v>3</c:v>
                </c:pt>
                <c:pt idx="4">
                  <c:v>68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2743199</xdr:colOff>
      <xdr:row>48</xdr:row>
      <xdr:rowOff>0</xdr:rowOff>
    </xdr:from>
    <xdr:to>
      <xdr:col>3</xdr:col>
      <xdr:colOff>1009650</xdr:colOff>
      <xdr:row>68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48</xdr:row>
      <xdr:rowOff>104775</xdr:rowOff>
    </xdr:from>
    <xdr:to>
      <xdr:col>1</xdr:col>
      <xdr:colOff>2200275</xdr:colOff>
      <xdr:row>67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3:C38" totalsRowShown="0" headerRowDxfId="41" dataDxfId="40">
  <autoFilter ref="A33:C38"/>
  <tableColumns count="3">
    <tableColumn id="1" name="TASKS" dataDxfId="39"/>
    <tableColumn id="3" name="TIME" dataDxfId="38" totalsRowDxfId="37">
      <calculatedColumnFormula>SUM(#REF!=#REF!)</calculatedColumnFormula>
    </tableColumn>
    <tableColumn id="4" name="COUNT" dataDxfId="36" totalsRowDxfId="3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41:C46" totalsRowShown="0" headerRowDxfId="4" dataDxfId="3">
  <autoFilter ref="A41:C46"/>
  <tableColumns count="3">
    <tableColumn id="1" name="COMPANY" dataDxfId="2"/>
    <tableColumn id="2" name="COUNT" dataDxfId="1"/>
    <tableColumn id="3" name="TIME" dataDxfId="0">
      <calculatedColumnFormula>SUM(D29)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0:E13" totalsRowShown="0" headerRowDxfId="34">
  <autoFilter ref="A10:E13"/>
  <tableColumns count="5">
    <tableColumn id="1" name="CUSTOMER" dataDxfId="33"/>
    <tableColumn id="2" name="TASKS" dataDxfId="32"/>
    <tableColumn id="3" name="STATUS" dataDxfId="31"/>
    <tableColumn id="4" name="TIME" dataDxfId="30">
      <calculatedColumnFormula>23</calculatedColumnFormula>
    </tableColumn>
    <tableColumn id="5" name="TYPE" dataDxfId="2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E6" totalsRowShown="0" headerRowDxfId="28">
  <autoFilter ref="A3:E6"/>
  <tableColumns count="5">
    <tableColumn id="1" name="CUSTOMER" dataDxfId="27"/>
    <tableColumn id="2" name="TASKS" dataDxfId="26"/>
    <tableColumn id="3" name="STATUS" dataDxfId="25"/>
    <tableColumn id="4" name="TIME" dataDxfId="24">
      <calculatedColumnFormula>4</calculatedColumnFormula>
    </tableColumn>
    <tableColumn id="5" name="TYPE" dataDxfId="2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4" name="Table2465" displayName="Table2465" ref="A17:E19" totalsRowShown="0" headerRowDxfId="22">
  <autoFilter ref="A17:E19"/>
  <tableColumns count="5">
    <tableColumn id="1" name="CUSTOMER" dataDxfId="21"/>
    <tableColumn id="2" name="TASKS" dataDxfId="20"/>
    <tableColumn id="3" name="STATUS" dataDxfId="19"/>
    <tableColumn id="4" name="TIME" dataDxfId="18"/>
    <tableColumn id="5" name="TYPE" dataDxfId="1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24656" displayName="Table24656" ref="A23:E25" totalsRowShown="0" headerRowDxfId="16">
  <autoFilter ref="A23:E25"/>
  <tableColumns count="5">
    <tableColumn id="1" name="CUSTOMER" dataDxfId="15"/>
    <tableColumn id="2" name="TASKS" dataDxfId="14"/>
    <tableColumn id="3" name="STATUS" dataDxfId="13"/>
    <tableColumn id="4" name="TIME" dataDxfId="12"/>
    <tableColumn id="5" name="TYPE" dataDxfId="1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6" name="Table24657" displayName="Table24657" ref="A29:E31" totalsRowShown="0" headerRowDxfId="10">
  <autoFilter ref="A29:E31"/>
  <tableColumns count="5">
    <tableColumn id="1" name="CUSTOMER" dataDxfId="9"/>
    <tableColumn id="2" name="TASKS" dataDxfId="8"/>
    <tableColumn id="3" name="STATUS" dataDxfId="7"/>
    <tableColumn id="4" name="TIME" dataDxfId="6"/>
    <tableColumn id="5" name="TYPE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49" zoomScaleNormal="100" workbookViewId="0">
      <selection activeCell="C46" sqref="C46"/>
    </sheetView>
  </sheetViews>
  <sheetFormatPr defaultRowHeight="15" x14ac:dyDescent="0.25"/>
  <cols>
    <col min="1" max="1" width="45.28515625" style="4" customWidth="1"/>
    <col min="2" max="2" width="81.7109375" style="4" customWidth="1"/>
    <col min="3" max="3" width="17.42578125" style="4" customWidth="1"/>
    <col min="4" max="4" width="16.7109375" style="21" customWidth="1"/>
    <col min="5" max="5" width="25" style="4" customWidth="1"/>
    <col min="6" max="16384" width="9.140625" style="4"/>
  </cols>
  <sheetData>
    <row r="1" spans="1:5" ht="23.25" x14ac:dyDescent="0.35">
      <c r="A1" s="1"/>
      <c r="B1" s="10" t="s">
        <v>14</v>
      </c>
      <c r="D1" s="16"/>
      <c r="E1" s="3"/>
    </row>
    <row r="2" spans="1:5" x14ac:dyDescent="0.25">
      <c r="A2" s="1"/>
      <c r="B2" s="2"/>
      <c r="D2" s="16"/>
      <c r="E2" s="3"/>
    </row>
    <row r="3" spans="1:5" ht="18.75" x14ac:dyDescent="0.3">
      <c r="A3" s="9" t="s">
        <v>0</v>
      </c>
      <c r="B3" s="9" t="s">
        <v>1</v>
      </c>
      <c r="C3" s="9" t="s">
        <v>2</v>
      </c>
      <c r="D3" s="19" t="s">
        <v>4</v>
      </c>
      <c r="E3" s="9" t="s">
        <v>5</v>
      </c>
    </row>
    <row r="4" spans="1:5" x14ac:dyDescent="0.25">
      <c r="A4" s="7" t="s">
        <v>15</v>
      </c>
      <c r="B4" s="34" t="s">
        <v>11</v>
      </c>
      <c r="C4" s="3" t="s">
        <v>3</v>
      </c>
      <c r="D4" s="20">
        <f>3</f>
        <v>3</v>
      </c>
      <c r="E4" s="3" t="s">
        <v>16</v>
      </c>
    </row>
    <row r="5" spans="1:5" x14ac:dyDescent="0.25">
      <c r="A5" s="25" t="s">
        <v>8</v>
      </c>
      <c r="B5" s="40" t="s">
        <v>17</v>
      </c>
      <c r="C5" s="31" t="s">
        <v>3</v>
      </c>
      <c r="D5" s="32">
        <f>4</f>
        <v>4</v>
      </c>
      <c r="E5" s="33" t="s">
        <v>10</v>
      </c>
    </row>
    <row r="6" spans="1:5" x14ac:dyDescent="0.25">
      <c r="A6" s="30"/>
      <c r="B6" s="40" t="s">
        <v>13</v>
      </c>
      <c r="C6" s="22" t="s">
        <v>9</v>
      </c>
      <c r="D6" s="32">
        <f>7*60</f>
        <v>420</v>
      </c>
      <c r="E6" s="33" t="s">
        <v>10</v>
      </c>
    </row>
    <row r="7" spans="1:5" x14ac:dyDescent="0.25">
      <c r="A7" s="30"/>
      <c r="B7" s="36"/>
      <c r="C7" s="31"/>
      <c r="D7" s="32"/>
      <c r="E7" s="33"/>
    </row>
    <row r="8" spans="1:5" ht="23.25" x14ac:dyDescent="0.35">
      <c r="A8" s="25"/>
      <c r="B8" s="10" t="s">
        <v>18</v>
      </c>
      <c r="C8" s="22"/>
      <c r="D8" s="23"/>
      <c r="E8" s="24"/>
    </row>
    <row r="9" spans="1:5" x14ac:dyDescent="0.25">
      <c r="A9" s="26"/>
      <c r="B9" s="27"/>
      <c r="C9" s="28"/>
      <c r="D9" s="29"/>
      <c r="E9" s="28"/>
    </row>
    <row r="10" spans="1:5" ht="18.75" x14ac:dyDescent="0.3">
      <c r="A10" s="9" t="s">
        <v>0</v>
      </c>
      <c r="B10" s="9" t="s">
        <v>1</v>
      </c>
      <c r="C10" s="9" t="s">
        <v>2</v>
      </c>
      <c r="D10" s="19" t="s">
        <v>4</v>
      </c>
      <c r="E10" s="9" t="s">
        <v>5</v>
      </c>
    </row>
    <row r="11" spans="1:5" x14ac:dyDescent="0.25">
      <c r="A11" s="7" t="s">
        <v>19</v>
      </c>
      <c r="B11" s="1" t="s">
        <v>20</v>
      </c>
      <c r="C11" s="3" t="s">
        <v>3</v>
      </c>
      <c r="D11" s="20">
        <f>23</f>
        <v>23</v>
      </c>
      <c r="E11" s="3" t="s">
        <v>21</v>
      </c>
    </row>
    <row r="12" spans="1:5" x14ac:dyDescent="0.25">
      <c r="A12" s="25" t="s">
        <v>8</v>
      </c>
      <c r="B12" s="40" t="s">
        <v>26</v>
      </c>
      <c r="C12" s="22" t="s">
        <v>9</v>
      </c>
      <c r="D12" s="23">
        <f>57</f>
        <v>57</v>
      </c>
      <c r="E12" s="24" t="s">
        <v>27</v>
      </c>
    </row>
    <row r="13" spans="1:5" x14ac:dyDescent="0.25">
      <c r="A13" s="25"/>
      <c r="B13" s="40" t="s">
        <v>13</v>
      </c>
      <c r="C13" s="22" t="s">
        <v>9</v>
      </c>
      <c r="D13" s="23">
        <f>4*60</f>
        <v>240</v>
      </c>
      <c r="E13" s="24" t="s">
        <v>10</v>
      </c>
    </row>
    <row r="14" spans="1:5" x14ac:dyDescent="0.25">
      <c r="A14" s="26"/>
      <c r="B14" s="27"/>
      <c r="C14" s="28"/>
      <c r="D14" s="29"/>
      <c r="E14" s="28"/>
    </row>
    <row r="15" spans="1:5" ht="23.25" x14ac:dyDescent="0.35">
      <c r="B15" s="10" t="s">
        <v>22</v>
      </c>
    </row>
    <row r="16" spans="1:5" x14ac:dyDescent="0.25">
      <c r="A16" s="26"/>
      <c r="B16" s="27"/>
      <c r="C16" s="28"/>
      <c r="D16" s="29"/>
      <c r="E16" s="28"/>
    </row>
    <row r="17" spans="1:5" ht="18.75" x14ac:dyDescent="0.3">
      <c r="A17" s="9" t="s">
        <v>0</v>
      </c>
      <c r="B17" s="9" t="s">
        <v>1</v>
      </c>
      <c r="C17" s="9" t="s">
        <v>2</v>
      </c>
      <c r="D17" s="19" t="s">
        <v>4</v>
      </c>
      <c r="E17" s="9" t="s">
        <v>5</v>
      </c>
    </row>
    <row r="18" spans="1:5" x14ac:dyDescent="0.25">
      <c r="A18" s="7" t="s">
        <v>23</v>
      </c>
      <c r="B18" s="1" t="s">
        <v>24</v>
      </c>
      <c r="C18" s="3" t="s">
        <v>3</v>
      </c>
      <c r="D18" s="20">
        <f>8</f>
        <v>8</v>
      </c>
      <c r="E18" s="3" t="s">
        <v>12</v>
      </c>
    </row>
    <row r="19" spans="1:5" x14ac:dyDescent="0.25">
      <c r="A19" s="30" t="s">
        <v>8</v>
      </c>
      <c r="B19" s="40" t="s">
        <v>26</v>
      </c>
      <c r="C19" s="31" t="s">
        <v>9</v>
      </c>
      <c r="D19" s="32">
        <f>60</f>
        <v>60</v>
      </c>
      <c r="E19" s="33"/>
    </row>
    <row r="20" spans="1:5" x14ac:dyDescent="0.25">
      <c r="A20" s="26"/>
      <c r="B20" s="27"/>
      <c r="C20" s="28"/>
      <c r="D20" s="29"/>
      <c r="E20" s="28"/>
    </row>
    <row r="21" spans="1:5" ht="23.25" x14ac:dyDescent="0.35">
      <c r="B21" s="10" t="s">
        <v>25</v>
      </c>
    </row>
    <row r="22" spans="1:5" x14ac:dyDescent="0.25">
      <c r="A22" s="26"/>
      <c r="B22" s="27"/>
      <c r="C22" s="28"/>
      <c r="D22" s="29"/>
      <c r="E22" s="28"/>
    </row>
    <row r="23" spans="1:5" ht="18.75" x14ac:dyDescent="0.3">
      <c r="A23" s="9" t="s">
        <v>0</v>
      </c>
      <c r="B23" s="9" t="s">
        <v>1</v>
      </c>
      <c r="C23" s="9" t="s">
        <v>2</v>
      </c>
      <c r="D23" s="19" t="s">
        <v>4</v>
      </c>
      <c r="E23" s="9" t="s">
        <v>5</v>
      </c>
    </row>
    <row r="24" spans="1:5" x14ac:dyDescent="0.25">
      <c r="A24" s="7" t="s">
        <v>23</v>
      </c>
      <c r="B24" s="1" t="s">
        <v>30</v>
      </c>
      <c r="C24" s="3" t="s">
        <v>3</v>
      </c>
      <c r="D24" s="20">
        <f>14</f>
        <v>14</v>
      </c>
      <c r="E24" s="3" t="s">
        <v>21</v>
      </c>
    </row>
    <row r="25" spans="1:5" x14ac:dyDescent="0.25">
      <c r="A25" s="30" t="s">
        <v>8</v>
      </c>
      <c r="B25" s="34" t="s">
        <v>13</v>
      </c>
      <c r="C25" s="31" t="s">
        <v>9</v>
      </c>
      <c r="D25" s="32"/>
      <c r="E25" s="33"/>
    </row>
    <row r="26" spans="1:5" x14ac:dyDescent="0.25">
      <c r="A26" s="35"/>
      <c r="B26" s="36"/>
      <c r="C26" s="37"/>
      <c r="D26" s="38"/>
      <c r="E26" s="37"/>
    </row>
    <row r="27" spans="1:5" ht="23.25" x14ac:dyDescent="0.35">
      <c r="B27" s="10" t="s">
        <v>28</v>
      </c>
    </row>
    <row r="28" spans="1:5" x14ac:dyDescent="0.25">
      <c r="A28" s="26"/>
      <c r="B28" s="27"/>
      <c r="C28" s="28"/>
      <c r="D28" s="29"/>
      <c r="E28" s="28"/>
    </row>
    <row r="29" spans="1:5" ht="18.75" x14ac:dyDescent="0.3">
      <c r="A29" s="9" t="s">
        <v>0</v>
      </c>
      <c r="B29" s="9" t="s">
        <v>1</v>
      </c>
      <c r="C29" s="9" t="s">
        <v>2</v>
      </c>
      <c r="D29" s="19" t="s">
        <v>4</v>
      </c>
      <c r="E29" s="9" t="s">
        <v>5</v>
      </c>
    </row>
    <row r="30" spans="1:5" x14ac:dyDescent="0.25">
      <c r="A30" s="30" t="s">
        <v>8</v>
      </c>
      <c r="B30" s="40" t="s">
        <v>29</v>
      </c>
      <c r="C30" s="31" t="s">
        <v>9</v>
      </c>
      <c r="D30" s="32">
        <f>60*5</f>
        <v>300</v>
      </c>
      <c r="E30" s="33"/>
    </row>
    <row r="31" spans="1:5" x14ac:dyDescent="0.25">
      <c r="A31" s="25" t="s">
        <v>31</v>
      </c>
      <c r="B31" s="40" t="s">
        <v>32</v>
      </c>
      <c r="C31" s="22" t="s">
        <v>9</v>
      </c>
      <c r="D31" s="23">
        <v>60</v>
      </c>
      <c r="E31" s="24" t="s">
        <v>12</v>
      </c>
    </row>
    <row r="32" spans="1:5" x14ac:dyDescent="0.25">
      <c r="A32" s="26"/>
      <c r="B32" s="27"/>
      <c r="C32" s="28"/>
      <c r="D32" s="29"/>
      <c r="E32" s="28"/>
    </row>
    <row r="33" spans="1:3" ht="18.75" x14ac:dyDescent="0.3">
      <c r="A33" s="11" t="s">
        <v>1</v>
      </c>
      <c r="B33" s="8" t="s">
        <v>4</v>
      </c>
      <c r="C33" s="17" t="s">
        <v>6</v>
      </c>
    </row>
    <row r="34" spans="1:3" x14ac:dyDescent="0.25">
      <c r="A34" s="5" t="s">
        <v>10</v>
      </c>
      <c r="B34" s="5">
        <f>SUM(D5,D6,D13)</f>
        <v>664</v>
      </c>
      <c r="C34" s="12">
        <v>3</v>
      </c>
    </row>
    <row r="35" spans="1:3" x14ac:dyDescent="0.25">
      <c r="A35" s="5" t="s">
        <v>21</v>
      </c>
      <c r="B35" s="18">
        <f>SUM(D11,D24)</f>
        <v>37</v>
      </c>
      <c r="C35" s="5">
        <v>2</v>
      </c>
    </row>
    <row r="36" spans="1:3" x14ac:dyDescent="0.25">
      <c r="A36" s="5" t="s">
        <v>27</v>
      </c>
      <c r="B36" s="18">
        <f>SUM(D12,D19)</f>
        <v>117</v>
      </c>
      <c r="C36" s="5">
        <v>1</v>
      </c>
    </row>
    <row r="37" spans="1:3" x14ac:dyDescent="0.25">
      <c r="A37" s="5" t="s">
        <v>16</v>
      </c>
      <c r="B37" s="20">
        <f>SUM(D4)</f>
        <v>3</v>
      </c>
      <c r="C37" s="12">
        <v>1</v>
      </c>
    </row>
    <row r="38" spans="1:3" x14ac:dyDescent="0.25">
      <c r="A38" s="12" t="s">
        <v>12</v>
      </c>
      <c r="B38" s="20">
        <f>SUM(D18,D31)</f>
        <v>68</v>
      </c>
      <c r="C38" s="12">
        <v>2</v>
      </c>
    </row>
    <row r="39" spans="1:3" x14ac:dyDescent="0.25">
      <c r="A39" s="12"/>
      <c r="B39" s="20"/>
      <c r="C39" s="12"/>
    </row>
    <row r="40" spans="1:3" x14ac:dyDescent="0.25">
      <c r="A40" s="12"/>
      <c r="B40" s="20"/>
      <c r="C40" s="12"/>
    </row>
    <row r="41" spans="1:3" ht="18.75" x14ac:dyDescent="0.3">
      <c r="A41" s="6" t="s">
        <v>7</v>
      </c>
      <c r="B41" s="6" t="s">
        <v>6</v>
      </c>
      <c r="C41" s="15" t="s">
        <v>4</v>
      </c>
    </row>
    <row r="42" spans="1:3" x14ac:dyDescent="0.25">
      <c r="A42" s="3" t="s">
        <v>8</v>
      </c>
      <c r="B42" s="14">
        <v>3</v>
      </c>
      <c r="C42" s="13">
        <f>SUM(D5,D6,D12,D13,D19,D30)</f>
        <v>1081</v>
      </c>
    </row>
    <row r="43" spans="1:3" x14ac:dyDescent="0.25">
      <c r="A43" s="3" t="s">
        <v>23</v>
      </c>
      <c r="B43" s="14">
        <v>2</v>
      </c>
      <c r="C43" s="13">
        <f t="shared" ref="C43:C44" si="0">SUM(D30)</f>
        <v>300</v>
      </c>
    </row>
    <row r="44" spans="1:3" x14ac:dyDescent="0.25">
      <c r="A44" s="3" t="s">
        <v>31</v>
      </c>
      <c r="B44" s="14">
        <v>1</v>
      </c>
      <c r="C44" s="39">
        <f t="shared" si="0"/>
        <v>60</v>
      </c>
    </row>
    <row r="45" spans="1:3" x14ac:dyDescent="0.25">
      <c r="A45" s="3" t="s">
        <v>33</v>
      </c>
      <c r="B45" s="14">
        <v>1</v>
      </c>
      <c r="C45" s="39">
        <f>SUM(D11)</f>
        <v>23</v>
      </c>
    </row>
    <row r="46" spans="1:3" x14ac:dyDescent="0.25">
      <c r="A46" s="13" t="s">
        <v>15</v>
      </c>
      <c r="B46" s="14">
        <v>1</v>
      </c>
      <c r="C46" s="39">
        <f>SUM(D4)</f>
        <v>3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2018-07-24T04:58:44Z</dcterms:modified>
</cp:coreProperties>
</file>