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queryTables/queryTable1.xml" ContentType="application/vnd.openxmlformats-officedocument.spreadsheetml.query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18"/>
  <workbookPr defaultThemeVersion="166925"/>
  <mc:AlternateContent xmlns:mc="http://schemas.openxmlformats.org/markup-compatibility/2006">
    <mc:Choice Requires="x15">
      <x15ac:absPath xmlns:x15ac="http://schemas.microsoft.com/office/spreadsheetml/2010/11/ac" url="C:\Users\gallottm\Downloads\"/>
    </mc:Choice>
  </mc:AlternateContent>
  <xr:revisionPtr revIDLastSave="3" documentId="13_ncr:1_{9AC6A632-2B34-484D-AF28-7B849FA7C4BE}" xr6:coauthVersionLast="47" xr6:coauthVersionMax="47" xr10:uidLastSave="{0993F38A-C95C-46A9-99CD-D7036FCF697F}"/>
  <bookViews>
    <workbookView xWindow="-120" yWindow="-120" windowWidth="29040" windowHeight="15840" firstSheet="19" activeTab="19" xr2:uid="{00000000-000D-0000-FFFF-FFFF00000000}"/>
  </bookViews>
  <sheets>
    <sheet name="DEMANDEBENEVOLAT" sheetId="17" r:id="rId1"/>
    <sheet name="VOLUMEHORAIRE" sheetId="18" r:id="rId2"/>
    <sheet name="PlageHoraire" sheetId="33" r:id="rId3"/>
    <sheet name="Action" sheetId="6" r:id="rId4"/>
    <sheet name="RAPPORT" sheetId="21" r:id="rId5"/>
    <sheet name="DEMANDE_DON" sheetId="16" r:id="rId6"/>
    <sheet name="ADRESSE" sheetId="15" r:id="rId7"/>
    <sheet name="UTILISATEUR_THEMATIQUE" sheetId="34" r:id="rId8"/>
    <sheet name="ASSOCIATION" sheetId="3" r:id="rId9"/>
    <sheet name="PARTICIPATIONBENEVOLAT" sheetId="25" r:id="rId10"/>
    <sheet name="PARTICIPATIONDON" sheetId="26" r:id="rId11"/>
    <sheet name="A" sheetId="27" r:id="rId12"/>
    <sheet name="COMPORTE" sheetId="29" r:id="rId13"/>
    <sheet name="MEDIA_RAPPORT" sheetId="30" r:id="rId14"/>
    <sheet name="MESSAGE" sheetId="31" r:id="rId15"/>
    <sheet name="IDENTITEBANCAIRE" sheetId="32" r:id="rId16"/>
    <sheet name="ACTION_TYPEPUBLIC" sheetId="28" r:id="rId17"/>
    <sheet name="CANDIDATURE" sheetId="14" r:id="rId18"/>
    <sheet name="CARTEBANCAIRE" sheetId="7" r:id="rId19"/>
    <sheet name="UTILISATEUR" sheetId="2" r:id="rId20"/>
    <sheet name="COMMENTER" sheetId="23" r:id="rId21"/>
    <sheet name="DEPARTEMENT" sheetId="24" r:id="rId22"/>
    <sheet name="ETATCANDIDATURE" sheetId="13" r:id="rId23"/>
    <sheet name="INFORMATION" sheetId="22" r:id="rId24"/>
    <sheet name="PAIEMENT" sheetId="8" r:id="rId25"/>
    <sheet name="TYPEPAIEMENT" sheetId="9" r:id="rId26"/>
    <sheet name="TYPEPUBLIC" sheetId="10" r:id="rId27"/>
    <sheet name="JOURVOLUMEHORAIRE" sheetId="19" r:id="rId28"/>
    <sheet name="DATEPLAGEHORAIRE" sheetId="20" r:id="rId29"/>
    <sheet name="MEDIA" sheetId="11" r:id="rId30"/>
    <sheet name="THEMATIQUE" sheetId="12" r:id="rId31"/>
  </sheets>
  <definedNames>
    <definedName name="DonnéesExternes_1" localSheetId="19" hidden="1">UTILISATEUR!$A$1:$J$51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0" i="2" l="1"/>
  <c r="E2" i="17"/>
  <c r="E3" i="17"/>
  <c r="E4" i="17"/>
  <c r="E5" i="17"/>
  <c r="E6" i="17"/>
  <c r="E7" i="17"/>
  <c r="E8" i="17"/>
  <c r="E9" i="17"/>
  <c r="E10" i="17"/>
  <c r="E11" i="17"/>
  <c r="E12" i="17"/>
  <c r="E13" i="17"/>
  <c r="E14" i="17"/>
  <c r="E15" i="17"/>
  <c r="E16" i="17"/>
  <c r="E17" i="17"/>
  <c r="B2" i="34"/>
  <c r="B3" i="34"/>
  <c r="B4" i="34"/>
  <c r="B5" i="34"/>
  <c r="B6" i="34"/>
  <c r="B7" i="34"/>
  <c r="B8" i="34"/>
  <c r="B9" i="34"/>
  <c r="B10" i="34"/>
  <c r="B11" i="34"/>
  <c r="B12" i="34"/>
  <c r="B13" i="34"/>
  <c r="B14" i="34"/>
  <c r="B15" i="34"/>
  <c r="B16" i="34"/>
  <c r="B17" i="34"/>
  <c r="B18" i="34"/>
  <c r="B19" i="34"/>
  <c r="B20" i="34"/>
  <c r="B21" i="34"/>
  <c r="B22" i="34"/>
  <c r="B23" i="34"/>
  <c r="B24" i="34"/>
  <c r="B25" i="34"/>
  <c r="B26" i="34"/>
  <c r="B27" i="34"/>
  <c r="B28" i="34"/>
  <c r="B29" i="34"/>
  <c r="B30" i="34"/>
  <c r="B31" i="34"/>
  <c r="B32" i="34"/>
  <c r="B33" i="34"/>
  <c r="B34" i="34"/>
  <c r="B35" i="34"/>
  <c r="B36" i="34"/>
  <c r="B37" i="34"/>
  <c r="B38" i="34"/>
  <c r="B39" i="34"/>
  <c r="B40" i="34"/>
  <c r="B41" i="34"/>
  <c r="B42" i="34"/>
  <c r="B43" i="34"/>
  <c r="B44" i="34"/>
  <c r="B45" i="34"/>
  <c r="B46" i="34"/>
  <c r="B47" i="34"/>
  <c r="B48" i="34"/>
  <c r="B49" i="34"/>
  <c r="B50" i="34"/>
  <c r="B51" i="34"/>
  <c r="D2" i="33"/>
  <c r="D3" i="33"/>
  <c r="D4" i="33"/>
  <c r="D5" i="33"/>
  <c r="D6" i="33"/>
  <c r="D7" i="33"/>
  <c r="D8" i="33"/>
  <c r="D9" i="33"/>
  <c r="D2" i="18"/>
  <c r="D3" i="18"/>
  <c r="D4" i="18"/>
  <c r="D5" i="18"/>
  <c r="D6" i="18"/>
  <c r="D7" i="18"/>
  <c r="D8" i="18"/>
  <c r="D9" i="18"/>
  <c r="F2" i="26"/>
  <c r="F3" i="26"/>
  <c r="F4" i="26"/>
  <c r="F5" i="26"/>
  <c r="F6" i="26"/>
  <c r="F7" i="26"/>
  <c r="F8" i="26"/>
  <c r="F9" i="26"/>
  <c r="F10" i="26"/>
  <c r="F11" i="26"/>
  <c r="F12" i="26"/>
  <c r="F13" i="26"/>
  <c r="F14" i="26"/>
  <c r="F15" i="26"/>
  <c r="F16" i="26"/>
  <c r="C2" i="21"/>
  <c r="C3" i="21"/>
  <c r="C4" i="21"/>
  <c r="C5" i="21"/>
  <c r="C6" i="21"/>
  <c r="C7" i="21"/>
  <c r="C8" i="21"/>
  <c r="C9" i="21"/>
  <c r="C10" i="21"/>
  <c r="C11" i="21"/>
  <c r="C12" i="21"/>
  <c r="C13" i="21"/>
  <c r="C14" i="21"/>
  <c r="C15" i="21"/>
  <c r="C16" i="21"/>
  <c r="C17" i="21"/>
  <c r="C18" i="21"/>
  <c r="C19" i="21"/>
  <c r="C20" i="21"/>
  <c r="C21" i="21"/>
  <c r="C22" i="21"/>
  <c r="C23" i="21"/>
  <c r="C24" i="21"/>
  <c r="C25" i="21"/>
  <c r="F16" i="16"/>
  <c r="F15" i="16"/>
  <c r="F14" i="16"/>
  <c r="F13" i="16"/>
  <c r="F12" i="16"/>
  <c r="F11" i="16"/>
  <c r="F10" i="16"/>
  <c r="F9" i="16"/>
  <c r="F8" i="16"/>
  <c r="F7" i="16"/>
  <c r="F6" i="16"/>
  <c r="F5" i="16"/>
  <c r="F4" i="16"/>
  <c r="F3" i="16"/>
  <c r="F2" i="16"/>
  <c r="I3" i="2"/>
  <c r="E2" i="16"/>
  <c r="D2" i="16" s="1"/>
  <c r="E3" i="16"/>
  <c r="D3" i="16" s="1"/>
  <c r="E4" i="16"/>
  <c r="D4" i="16" s="1"/>
  <c r="E5" i="16"/>
  <c r="D5" i="16" s="1"/>
  <c r="E6" i="16"/>
  <c r="D6" i="16" s="1"/>
  <c r="E7" i="16"/>
  <c r="D7" i="16" s="1"/>
  <c r="E8" i="16"/>
  <c r="D8" i="16" s="1"/>
  <c r="E9" i="16"/>
  <c r="D9" i="16" s="1"/>
  <c r="E10" i="16"/>
  <c r="D10" i="16" s="1"/>
  <c r="E11" i="16"/>
  <c r="D11" i="16" s="1"/>
  <c r="E12" i="16"/>
  <c r="D12" i="16" s="1"/>
  <c r="E13" i="16"/>
  <c r="D13" i="16" s="1"/>
  <c r="E14" i="16"/>
  <c r="D14" i="16" s="1"/>
  <c r="E15" i="16"/>
  <c r="D15" i="16" s="1"/>
  <c r="E16" i="16"/>
  <c r="D16" i="16" s="1"/>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 r="I2"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1" i="2"/>
  <c r="B42" i="2"/>
  <c r="B43" i="2"/>
  <c r="B44" i="2"/>
  <c r="B45" i="2"/>
  <c r="B46" i="2"/>
  <c r="B47" i="2"/>
  <c r="B48" i="2"/>
  <c r="B49" i="2"/>
  <c r="B50" i="2"/>
  <c r="B51" i="2"/>
  <c r="B2" i="7"/>
  <c r="B3" i="7"/>
  <c r="B4" i="7"/>
  <c r="B5" i="7"/>
  <c r="B6" i="7"/>
  <c r="B7" i="7"/>
  <c r="B8" i="7"/>
  <c r="B9" i="7"/>
  <c r="B10" i="7"/>
  <c r="B11" i="7"/>
  <c r="B12" i="7"/>
  <c r="G2" i="7"/>
  <c r="G3" i="7"/>
  <c r="G4" i="7"/>
  <c r="G5" i="7"/>
  <c r="G6" i="7"/>
  <c r="G7" i="7"/>
  <c r="G8" i="7"/>
  <c r="G9" i="7"/>
  <c r="G10" i="7"/>
  <c r="G11" i="7"/>
  <c r="G12" i="7"/>
  <c r="C2" i="31"/>
  <c r="C3" i="31"/>
  <c r="C4" i="31"/>
  <c r="C5" i="31"/>
  <c r="C6" i="31"/>
  <c r="C7" i="31"/>
  <c r="C8" i="31"/>
  <c r="C9" i="31"/>
  <c r="C10" i="31"/>
  <c r="C11" i="31"/>
  <c r="C12" i="31"/>
  <c r="C13" i="31"/>
  <c r="C14" i="31"/>
  <c r="C15" i="31"/>
  <c r="C16" i="31"/>
  <c r="C17" i="31"/>
  <c r="C18" i="31"/>
  <c r="C19" i="31"/>
  <c r="C20" i="31"/>
  <c r="B3" i="31"/>
  <c r="B2" i="31"/>
  <c r="B4" i="31"/>
  <c r="B5" i="31"/>
  <c r="B6" i="31"/>
  <c r="B7" i="31"/>
  <c r="B8" i="31"/>
  <c r="B9" i="31"/>
  <c r="B10" i="31"/>
  <c r="B11" i="31"/>
  <c r="B12" i="31"/>
  <c r="B13" i="31"/>
  <c r="B14" i="31"/>
  <c r="B15" i="31"/>
  <c r="B16" i="31"/>
  <c r="B17" i="31"/>
  <c r="B18" i="31"/>
  <c r="B19" i="31"/>
  <c r="B20" i="31"/>
  <c r="B2" i="30"/>
  <c r="B3" i="30"/>
  <c r="B4" i="30"/>
  <c r="B5" i="30"/>
  <c r="B6" i="30"/>
  <c r="B7" i="30"/>
  <c r="B8" i="30"/>
  <c r="B9" i="30"/>
  <c r="B10" i="30"/>
  <c r="B11" i="30"/>
  <c r="A2" i="30"/>
  <c r="A3" i="30"/>
  <c r="A4" i="30"/>
  <c r="A5" i="30"/>
  <c r="A6" i="30"/>
  <c r="A7" i="30"/>
  <c r="A8" i="30"/>
  <c r="A9" i="30"/>
  <c r="A10" i="30"/>
  <c r="A11" i="30"/>
  <c r="B2" i="29"/>
  <c r="B3" i="29"/>
  <c r="B4" i="29"/>
  <c r="B5" i="29"/>
  <c r="B6" i="29"/>
  <c r="B7" i="29"/>
  <c r="B8" i="29"/>
  <c r="B9" i="29"/>
  <c r="B10" i="29"/>
  <c r="B11" i="29"/>
  <c r="B12" i="29"/>
  <c r="B13" i="29"/>
  <c r="B14" i="29"/>
  <c r="B15" i="29"/>
  <c r="B16" i="29"/>
  <c r="B17" i="29"/>
  <c r="B18" i="29"/>
  <c r="B19" i="29"/>
  <c r="B20" i="29"/>
  <c r="B21" i="29"/>
  <c r="B22" i="29"/>
  <c r="B23" i="29"/>
  <c r="B24" i="29"/>
  <c r="B25" i="29"/>
  <c r="B26" i="29"/>
  <c r="B27" i="29"/>
  <c r="B28" i="29"/>
  <c r="B29" i="29"/>
  <c r="B30" i="29"/>
  <c r="B31" i="29"/>
  <c r="E2" i="26"/>
  <c r="E16" i="26"/>
  <c r="E15" i="26"/>
  <c r="E14" i="26"/>
  <c r="E13" i="26"/>
  <c r="E12" i="26"/>
  <c r="E11" i="26"/>
  <c r="E10" i="26"/>
  <c r="E9" i="26"/>
  <c r="E8" i="26"/>
  <c r="E7" i="26"/>
  <c r="E6" i="26"/>
  <c r="E5" i="26"/>
  <c r="E4" i="26"/>
  <c r="E3" i="26"/>
  <c r="D2" i="25"/>
  <c r="D16" i="26"/>
  <c r="D15" i="26"/>
  <c r="D14" i="26"/>
  <c r="D13" i="26"/>
  <c r="D12" i="26"/>
  <c r="D11" i="26"/>
  <c r="D10" i="26"/>
  <c r="D9" i="26"/>
  <c r="D8" i="26"/>
  <c r="D7" i="26"/>
  <c r="D6" i="26"/>
  <c r="D5" i="26"/>
  <c r="D4" i="26"/>
  <c r="D3" i="26"/>
  <c r="D2" i="26"/>
  <c r="C2" i="25"/>
  <c r="C16" i="26"/>
  <c r="C15" i="26"/>
  <c r="C14" i="26"/>
  <c r="C13" i="26"/>
  <c r="C12" i="26"/>
  <c r="C11" i="26"/>
  <c r="C10" i="26"/>
  <c r="C9" i="26"/>
  <c r="C8" i="26"/>
  <c r="C7" i="26"/>
  <c r="C6" i="26"/>
  <c r="C5" i="26"/>
  <c r="C4" i="26"/>
  <c r="C3" i="26"/>
  <c r="C2" i="26"/>
  <c r="B2" i="25"/>
  <c r="B16" i="25"/>
  <c r="C16" i="25"/>
  <c r="D16" i="25"/>
  <c r="D3" i="25"/>
  <c r="D4" i="25"/>
  <c r="D5" i="25"/>
  <c r="D6" i="25"/>
  <c r="D7" i="25"/>
  <c r="D8" i="25"/>
  <c r="D9" i="25"/>
  <c r="D10" i="25"/>
  <c r="D11" i="25"/>
  <c r="D12" i="25"/>
  <c r="D13" i="25"/>
  <c r="D14" i="25"/>
  <c r="D15" i="25"/>
  <c r="C3" i="25"/>
  <c r="C4" i="25"/>
  <c r="C5" i="25"/>
  <c r="C6" i="25"/>
  <c r="C7" i="25"/>
  <c r="C8" i="25"/>
  <c r="C9" i="25"/>
  <c r="C10" i="25"/>
  <c r="C11" i="25"/>
  <c r="C12" i="25"/>
  <c r="C13" i="25"/>
  <c r="C14" i="25"/>
  <c r="C15" i="25"/>
  <c r="B3" i="25"/>
  <c r="B4" i="25"/>
  <c r="B5" i="25"/>
  <c r="B6" i="25"/>
  <c r="B7" i="25"/>
  <c r="B8" i="25"/>
  <c r="B9" i="25"/>
  <c r="B10" i="25"/>
  <c r="B11" i="25"/>
  <c r="B12" i="25"/>
  <c r="B13" i="25"/>
  <c r="B14" i="25"/>
  <c r="B15" i="25"/>
  <c r="B2" i="3"/>
  <c r="B3" i="3"/>
  <c r="B4" i="3"/>
  <c r="B5" i="3"/>
  <c r="B6" i="3"/>
  <c r="B7" i="3"/>
  <c r="B8" i="3"/>
  <c r="B9" i="3"/>
  <c r="B10" i="3"/>
  <c r="B11" i="3"/>
  <c r="B12" i="3"/>
  <c r="B13" i="3"/>
  <c r="B14" i="3"/>
  <c r="B15" i="3"/>
  <c r="B16" i="3"/>
  <c r="B17" i="3"/>
  <c r="B18" i="3"/>
  <c r="B19" i="3"/>
  <c r="B20" i="3"/>
  <c r="B21" i="3"/>
  <c r="B2" i="21"/>
  <c r="B3" i="21"/>
  <c r="B4" i="21"/>
  <c r="B5" i="21"/>
  <c r="B6" i="21"/>
  <c r="B7" i="21"/>
  <c r="B8" i="21"/>
  <c r="B9" i="21"/>
  <c r="B10" i="21"/>
  <c r="B11" i="21"/>
  <c r="B12" i="21"/>
  <c r="B13" i="21"/>
  <c r="B14" i="21"/>
  <c r="B15" i="21"/>
  <c r="B16" i="21"/>
  <c r="B17" i="21"/>
  <c r="B18" i="21"/>
  <c r="B19" i="21"/>
  <c r="B20" i="21"/>
  <c r="B21" i="21"/>
  <c r="B22" i="21"/>
  <c r="B23" i="21"/>
  <c r="B24" i="21"/>
  <c r="B25" i="21"/>
  <c r="B2" i="28"/>
  <c r="B3" i="28"/>
  <c r="B4" i="28"/>
  <c r="B5" i="28"/>
  <c r="B6" i="28"/>
  <c r="B7" i="28"/>
  <c r="B8" i="28"/>
  <c r="B9" i="28"/>
  <c r="B10" i="28"/>
  <c r="B11" i="28"/>
  <c r="B12" i="28"/>
  <c r="B13" i="28"/>
  <c r="B14" i="28"/>
  <c r="B15" i="28"/>
  <c r="B16" i="28"/>
  <c r="B17" i="28"/>
  <c r="B18" i="28"/>
  <c r="B19" i="28"/>
  <c r="B20" i="28"/>
  <c r="B21" i="28"/>
  <c r="B22" i="28"/>
  <c r="B23" i="28"/>
  <c r="B24" i="28"/>
  <c r="B25" i="28"/>
  <c r="B26" i="28"/>
  <c r="B27" i="28"/>
  <c r="B28" i="28"/>
  <c r="B29" i="28"/>
  <c r="B30" i="28"/>
  <c r="B31" i="28"/>
  <c r="C2" i="8"/>
  <c r="C3" i="8"/>
  <c r="C4" i="8"/>
  <c r="C5" i="8"/>
  <c r="C6" i="8"/>
  <c r="C7" i="8"/>
  <c r="C8" i="8"/>
  <c r="C9" i="8"/>
  <c r="C10" i="8"/>
  <c r="C11" i="8"/>
  <c r="C12" i="8"/>
  <c r="C13" i="8"/>
  <c r="C14" i="8"/>
  <c r="C15" i="8"/>
  <c r="C16" i="8"/>
  <c r="C17" i="8"/>
  <c r="C18" i="8"/>
  <c r="C19" i="8"/>
  <c r="C20" i="8"/>
  <c r="C21" i="8"/>
  <c r="A3" i="27"/>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2" i="27"/>
  <c r="E2" i="14"/>
  <c r="E3" i="14"/>
  <c r="E4" i="14"/>
  <c r="E5" i="14"/>
  <c r="E6" i="14"/>
  <c r="E7" i="14"/>
  <c r="E8" i="14"/>
  <c r="E9" i="14"/>
  <c r="E10" i="14"/>
  <c r="E11" i="14"/>
  <c r="D2" i="14"/>
  <c r="D3" i="14"/>
  <c r="D4" i="14"/>
  <c r="D5" i="14"/>
  <c r="D6" i="14"/>
  <c r="D7" i="14"/>
  <c r="D8" i="14"/>
  <c r="D9" i="14"/>
  <c r="D10" i="14"/>
  <c r="D11" i="14"/>
  <c r="D2" i="23"/>
  <c r="D3" i="23"/>
  <c r="D4" i="23"/>
  <c r="D5" i="23"/>
  <c r="D6" i="23"/>
  <c r="D7" i="23"/>
  <c r="D8" i="23"/>
  <c r="D9" i="23"/>
  <c r="D10" i="23"/>
  <c r="D11" i="23"/>
  <c r="D12" i="23"/>
  <c r="D13" i="23"/>
  <c r="D14" i="23"/>
  <c r="D15" i="23"/>
  <c r="D16" i="23"/>
  <c r="D17" i="23"/>
  <c r="D18" i="23"/>
  <c r="D19" i="23"/>
  <c r="D20" i="23"/>
  <c r="D21" i="23"/>
  <c r="D22" i="23"/>
  <c r="D23" i="23"/>
  <c r="D24" i="23"/>
  <c r="D25" i="23"/>
  <c r="D26" i="23"/>
  <c r="D27" i="23"/>
  <c r="D28" i="23"/>
  <c r="D29" i="23"/>
  <c r="D30" i="23"/>
  <c r="D31" i="23"/>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B2" i="23"/>
  <c r="B3" i="23"/>
  <c r="B4" i="23"/>
  <c r="B5" i="23"/>
  <c r="B6" i="23"/>
  <c r="B7" i="23"/>
  <c r="B8" i="23"/>
  <c r="B9" i="23"/>
  <c r="B10" i="23"/>
  <c r="B11" i="23"/>
  <c r="B12" i="23"/>
  <c r="B13" i="23"/>
  <c r="B14" i="23"/>
  <c r="B15" i="23"/>
  <c r="B16" i="23"/>
  <c r="B17" i="23"/>
  <c r="B18" i="23"/>
  <c r="B19" i="23"/>
  <c r="B20" i="23"/>
  <c r="B21" i="23"/>
  <c r="B22" i="23"/>
  <c r="B23" i="23"/>
  <c r="B24" i="23"/>
  <c r="B25" i="23"/>
  <c r="B26" i="23"/>
  <c r="B27" i="23"/>
  <c r="B28" i="23"/>
  <c r="B29" i="23"/>
  <c r="B30" i="23"/>
  <c r="B31" i="23"/>
  <c r="A3" i="23"/>
  <c r="A4"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2" i="23"/>
  <c r="C2" i="14"/>
  <c r="C3" i="14"/>
  <c r="C4" i="14"/>
  <c r="C5" i="14"/>
  <c r="C6" i="14"/>
  <c r="C7" i="14"/>
  <c r="C8" i="14"/>
  <c r="C9" i="14"/>
  <c r="C10" i="14"/>
  <c r="C11" i="14"/>
  <c r="B2" i="14"/>
  <c r="B11" i="14"/>
  <c r="B10" i="14"/>
  <c r="B9" i="14"/>
  <c r="B8" i="14"/>
  <c r="B7" i="14"/>
  <c r="B6" i="14"/>
  <c r="B5" i="14"/>
  <c r="B4" i="14"/>
  <c r="B3" i="14"/>
  <c r="B2" i="8"/>
  <c r="B3" i="8"/>
  <c r="B4" i="8"/>
  <c r="B5" i="8"/>
  <c r="B6" i="8"/>
  <c r="B7" i="8"/>
  <c r="B8" i="8"/>
  <c r="B9" i="8"/>
  <c r="B10" i="8"/>
  <c r="B11" i="8"/>
  <c r="B12" i="8"/>
  <c r="B13" i="8"/>
  <c r="B14" i="8"/>
  <c r="B15" i="8"/>
  <c r="B16" i="8"/>
  <c r="B17" i="8"/>
  <c r="B18" i="8"/>
  <c r="B19" i="8"/>
  <c r="B20" i="8"/>
  <c r="B21"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9F5695-12CB-4B97-AE91-509AEBC1904B}" keepAlive="1" name="Requête - data-SuAGUyfBDkQScMsg84c7c" description="Connexion à la requête « data-SuAGUyfBDkQScMsg84c7c » dans le classeur." type="5" refreshedVersion="7" background="1" saveData="1">
    <dbPr connection="Provider=Microsoft.Mashup.OleDb.1;Data Source=$Workbook$;Location=data-SuAGUyfBDkQScMsg84c7c;Extended Properties=&quot;&quot;" command="SELECT * FROM [data-SuAGUyfBDkQScMsg84c7c]"/>
  </connection>
</connections>
</file>

<file path=xl/sharedStrings.xml><?xml version="1.0" encoding="utf-8"?>
<sst xmlns="http://schemas.openxmlformats.org/spreadsheetml/2006/main" count="928" uniqueCount="824">
  <si>
    <t>IdAction</t>
  </si>
  <si>
    <t>IdDemandeBenevolat</t>
  </si>
  <si>
    <t>CodePostalAdresse</t>
  </si>
  <si>
    <t>CompetencesRequisesDB</t>
  </si>
  <si>
    <t>NombreParticipantDB</t>
  </si>
  <si>
    <t>EstPresentielDB</t>
  </si>
  <si>
    <t>Communication efficace</t>
  </si>
  <si>
    <t>false</t>
  </si>
  <si>
    <t>Empathie et compassion</t>
  </si>
  <si>
    <t>true</t>
  </si>
  <si>
    <t>Organisation et gestion du temps</t>
  </si>
  <si>
    <t>Compétences en résolution de problèmes</t>
  </si>
  <si>
    <t>Capacité à travailler en équipe</t>
  </si>
  <si>
    <t>Flexibilité et adaptabilité</t>
  </si>
  <si>
    <t>Compétences informatiques de base</t>
  </si>
  <si>
    <t>Créativité et esprit d'initiative</t>
  </si>
  <si>
    <t>Résolution de conflits</t>
  </si>
  <si>
    <t>Planification d'événements</t>
  </si>
  <si>
    <t>Aptitudes en enseignement</t>
  </si>
  <si>
    <t>Collecte de fonds</t>
  </si>
  <si>
    <t>Aptitudes en menuiserie</t>
  </si>
  <si>
    <t>Traduction et interprétation</t>
  </si>
  <si>
    <t>Secourisme et premiers soins</t>
  </si>
  <si>
    <t>Mentorat</t>
  </si>
  <si>
    <t>IdVolumeHoraire</t>
  </si>
  <si>
    <t>IdJourVolumeHoraire</t>
  </si>
  <si>
    <t>datedebutvolumehoraire</t>
  </si>
  <si>
    <t>datefinvolumehoraire</t>
  </si>
  <si>
    <t>heuredebutvh</t>
  </si>
  <si>
    <t>heurefinvh</t>
  </si>
  <si>
    <t>IdPlageHoraire</t>
  </si>
  <si>
    <t>IdDatePlageHoraire</t>
  </si>
  <si>
    <t>HeureDebutPH</t>
  </si>
  <si>
    <t>HeureFinPh</t>
  </si>
  <si>
    <t>idAction</t>
  </si>
  <si>
    <t>TitreAction</t>
  </si>
  <si>
    <t>DatePublicationAction</t>
  </si>
  <si>
    <t>DescriptionAction</t>
  </si>
  <si>
    <t>IdAssociation</t>
  </si>
  <si>
    <t>Logistique - Paris pour une association qui vient en aide aux personnes démunies</t>
  </si>
  <si>
    <t>Objet de l’activité / Description de l’activité principale / de l’association 
Le service LOGISTIQUE et MAINTENANCE du SECOURS POPULAIRE de PARIS couvre les domaines suivants:
·         La logistique des aides matérielles: gestion des entrepôts internes et externes, collectes, livraisons, réassort des 2 libres services solidaires pour l'aide alimentaire et du vestiaire solidaire pour les vêtements.
·         La logistique des évènements (Père Noel Vert, chasse aux œufs, réveillon, …).
·         La maintenance de 1er niveau pour nos 9 sites Parisiens et la coordination des interventions des entreprises/artisans pour les réparations et travaux neufs.
Fonctionnement de l’activité 
Le service logistique et maintenance se compose de 4 salariés permanents basés dans le 18eme arrondissement et s'appuie sur une équipe de bénévoles.
Rôle et attributions du bénévole 
Voici les missions confiées aux bénévoles:
·        Tous les matins du mardi au samedi, accompagner notre chauffeur pour la tournée de ramasse des denrées alimentaires données au SPF75 par les magasins partenaires (environ 8 magasins tous les matins dans le 18eme essentiellement). Les volumes sont importants. Il y a de la manutention de bacs pouvant aller jusqu'à 10 ou 15KG.
·        Remplacer ponctuellement notre chauffeur pour la ramasse du matin (voir ci-dessus). Nécessite de conduire un véhicule utilitaire léger (IVECO DAILY FRIGO sans caméra de recul) et d'utiliser le hayon pour le chargement et le déchargement. La ramasse se fait toujours à 2 (possible à 3).
·        Tous les après-midi du lundi au vendredi, partir avec notre chauffeur en mission de collecte ou livraison à Paris ou en petite couronne. Quelques exemples de missions: Aller dans 3 magasins de chaussures d'une même marque dans le 8eme et le 7eme pour collecter des dons de chaussures et les livrer à notre vestiaire solidaire dans le 11eme. Aller dans une banque dans le 8eme pour charger le produit d'une collecte de vêtements et les livrer à notre vestiaire solidaire. Livrer à notre antenne du 20eme la commande de denrées alimentaires et produits d'hygiène pour les colis d'urgence.
·        Remplacer ponctuellement notre chauffeur pour les missions de l'après-midi. Les missions de l'après-midi se font en général seul mais possible d'être à 2 ou 3. Ces missions se font la plupart du temps avec des véhicules utilitaires plus petits que la ramasse du matin et équipés d'une caméra de recul.
Disponibilité, durée minimale d’engagement et début de la mission
L'engagement dans la durée est un plus de manière à pouvoir s'appuyer sur des bénévoles devenus autonomes
au fur et à mesure des missions.
La régularité (ex: tous les mardi matin) est aussi un plus en particulier pour la ramasse du matin afin de simplifier
notre travail de planification.
Pour les missions plus ponctuelles, nous sollicitons l'équipe de bénévoles (via un groupe WHATSAPP ou par
téléphone) jusqu'à identifier le ou les bénévoles volontaires et disponibles.</t>
  </si>
  <si>
    <t>Médecin Local</t>
  </si>
  <si>
    <t>La Croix-Rouge française est un acteur majeur de la santé. Ainsi, l’action des bénévoles se doit d’être conforme aux normes
en vigueur et respectueuse d’une certaine démarque qualité. Le pôle santé territorial (PST) est en charge de la mise en
œuvre et du contrôle, dans son territoire, des procédures médicales élaborées par un pôle santé national.
En qualité de professionnels de santé, les membres du PST conseillent le président territorial et les responsables
d’activités dans les domaines de l’hygiène et de la santé physique et psychique pour toutes les activités inscrites dans le
département. Ils interviennent également sur le terrain en collaboration en étroite avec les responsables d’activités.
Le médecin territorial est chargé de :
- Animation et coordination des médecins bénévoles
Croix-Rouge dans son département
- Responsable de la conformité des formations pour
lesquelles la participation des médecins est nécessaire
(notamment le PSC1)
- Conseiller si besoin le médecin traitant concernant
l’aptitude des bénévoles, et assurer un suivi en cas
d’accident
- Choisir les protocoles infirmiers de soins à mettre
en place dans son territoire sur la base des
recommandations de bonnes pratiques médicales
élaborées par le PSN
- Participer à la mise en place des procédures élaborées
au plan national dans le domaine de l’hygiène
- Participer à la gestion et au suivi des médicaments
utilisés par les équipes, en collaboration avec le
pharmacien territorial
- Mettre en place et faire appliquer la procédure
territoriale concernant le recueil et la transmission des
données après l’utilisation d’un Défibrillateur Automatisé
Externe (DAE)
- S’assurer des procédures de matériovigilance dont
les DAE dans son territoire en collaboration avec les
acteurs du département
- Organiser des séances d’information sur les activités de
la Croix-Rouge pour ses confrères associatifs et extra-
associatifs
- Participer s’il le souhaite aux commissions « Action
Sociale » et « Urgence et Secourisme »
- Participer à des Dispositifs Prévisionnels de Secours en
fonction des besoins exprimés en matière de présence
de professionnels de santé
- Participer aux réunions du PST</t>
  </si>
  <si>
    <t>Accueil social au centre d'Accueil de Soins et d'Orientation (CASO)</t>
  </si>
  <si>
    <t>Au sein d’une équipe de 90 personnes (bénévoles et salarié.e.s), vous serez amené.e à :  
Accueillir les personnes reçues sur le CASO  
Les informer sur leurs droits   
Evaluer leurs situations au regard de l’accès aux besoins primaires et les orienter vers des associations partenaires  
Accompagner les personnes dans leurs démarches pour l’accès à une couverture maladie  
Mettre à jour les dossiers personnels informatisés  
Animer une information collective sur les droits de santé 
CONDITIONS PARTICULIERES :  
Bénévolat  
A débuter dès que possible.  
Fréquence du bénévolat souhaitée : ½ journée ou une journée par semaine    
Régularité et engagement de 6 mois minimum demandé  
Nous formons les bénévoles aux procédures et outils propres à MDM.  
Merci de nous adresser un message de motivation avec quelques indications sur votre parcours.</t>
  </si>
  <si>
    <t>Marche commune pour nétoyer les rues des mégots de cigarette</t>
  </si>
  <si>
    <t>Mobilisation Citoyenne : La "Marche Commune pour Nettoyer les Rues des Mégots de Cigarette" est une invitation à tous les citoyens soucieux de l'environnement à se rassembler pour lutter contre la pollution due aux mégots de cigarette. Cette action est ouverte à tous, quels que soient l'âge, le sexe, ou les antécédents d'activisme.
Sensibilisation : L'action vise à éduquer la population sur les conséquences dévastatrices des mégots de cigarette pour l'environnement. Des présentations informatives et des discussions seront organisées pour partager des faits sur la pollution liée aux mégots de cigarette et les alternatives plus respectueuses de la planète.
Collecte des Mégots : Les participants seront équipés de matériel de collecte, tels que des gants et des sacs spéciaux, pour ramasser les mégots de cigarette dans les rues de nos villes. Cela contribuera à réduire immédiatement la pollution et à restaurer la beauté de nos espaces urbains.
Actions de Nettoyage Artistiques : En plus de la collecte des mégots, les participants seront encouragés à exprimer leur créativité en utilisant les mégots pour créer des œuvres d'art temporaires qui sensibilisent encore davantage à la problématique.
Engagement à Long Terme : La "Marche Commune pour Nettoyer les Rues des Mégots de Cigarette" est le point de départ d'un engagement continu. Greenpeace France s'engage à collaborer avec les autorités locales, les entreprises et la société civile pour mettre en place des solutions durables visant à réduire la présence de mégots de cigarette dans notre environnement.
Objectifs :
Réduire la pollution due aux mégots de cigarette dans nos villes.
Sensibiliser le public aux conséquences environnementales de la pollution par les mégots de cigarette.
Promouvoir des alternatives durables au tabagisme et à la gestion des déchets de mégots.
Encourager la prise de conscience et l'engagement à long terme pour un environnement plus propre.</t>
  </si>
  <si>
    <t>Sénégal : justice pour les personnes tuées lors de manifestations</t>
  </si>
  <si>
    <t>Description de l'Action :
Conscience Publique : Notre initiative vise à sensibiliser le monde entier aux événements au Sénégal, où des manifestants pacifiques ont été tués lors de manifestations. Nous souhaitons informer le public sur les circonstances de ces tragédies et les droits humains bafoués.
Appel à la Justice : L'action vise à exhorter les autorités sénégalaises à mener des enquêtes transparentes et impartiales sur les violations des droits de l'homme, à traduire en justice les responsables de ces actes, et à veiller à ce que les victimes obtiennent réparation.
Mobilisation Internationale : Nous sollicitons le soutien de la communauté internationale pour exercer une pression diplomatique sur le Sénégal en faveur de la justice et de la défense des droits de l'homme. Des pétitions, des lettres ouvertes et des campagnes de sensibilisation seront lancées.
Soutien aux Victimes : Amnesty International France travaillera en étroite collaboration avec les défenseurs des droits de l'homme et les organisations locales pour soutenir les familles des victimes et les militants au Sénégal.
Éducation et Sensibilisation : Des conférences, des ateliers et des événements éducatifs seront organisés pour informer le public sur les droits de l'homme, la situation au Sénégal et la nécessité d'une action internationale.
Objectifs :
Attirer l'attention mondiale sur les violations des droits de l'homme au Sénégal.
Exiger des enquêtes transparentes et impartiales sur les violences perpétrées lors des manifestations.
Fournir un soutien aux victimes et à leurs familles.
Mobiliser la communauté internationale pour faire pression en faveur de la justice.
Comment Participer :
Vous pouvez vous impliquer dans cette action de plusieurs manières :
Rejoignez notre campagne en signant des pétitions en ligne.
Participez aux événements de sensibilisation organisés par Amnesty International France.
Faites un don pour soutenir notre travail en faveur des droits de l'homme au Sénégal.
Partagez des informations sur les réseaux sociaux pour sensibiliser davantage de personnes à cette cause cruciale.</t>
  </si>
  <si>
    <t>La prévention des Cancers</t>
  </si>
  <si>
    <t>La prévention des cancers
En France, il est estimé que 40% des cancer sont évitables, avec principalement deux origines, que l’on nomme facteur de risque :   
les facteurs de risques comportementaux (tabac, alcool, alimentation, sédentarité, etc.),  
les facteurs de risques environnementaux (exposition à pollution de l’air, au radon, au soleil, etc.).
Pour réduire cette part de cancers évitables, la Ligue contre le cancer promeut et met en œuvre plusieurs actions afin de réduire l’exposition à ces différents facteurs de risques et encourage l’adoption de comportements favorables à la santé.
Que le cancer soit votre présent ou non, que ce soit pour vous, ou pour un proche ; la Ligue contre le cancer :   
informe et sensibilise le public, pour donner à chacun les meilleures chances de se prémunir d’un cancer,  
réalise des actions d'éducation à la santé en milieu scolaire afin d'informer et de sensibiliser sur les bons comportements de santé,  
développe et promeut des environnements favorables à la santé afin d’encourager des comportements et style de vie sains,    
structure et déploie des actions de prévention collectives, à toutes échelles territoriales, en entreprises, dans les milieux de vie, etc.,   
encourage des changements dans les politiques publiques, et milite pour des évolutions législatives et règlementaires visant la protection des personnes et populations.</t>
  </si>
  <si>
    <t>Gaza : les enfants victimes du conflit face à l’indicible horreur</t>
  </si>
  <si>
    <t>L’UNICEF demande un cessez-le-feu immédiat et un accès durable et sans entrave à l’aide humanitaire.
New York/ Amman, le 24 octobre 2023 – Au cours des 18 derniers jours, la bande de Gaza a été le théâtre de violences dévastatrices à l’encontre de ses enfants. Les attaques incessantes auraient fait 2 360 morts et 5 364 blessés, soit plus de 400 enfants tués ou blessés par jour. En outre, plus de 30 enfants israéliens auraient perdu la vie et des dizaines sont toujours en captivité dans la bande de Gaza. Cette période de 18 jours constitue l’escalade des hostilités dans la bande de Gaza et en Israël la plus meurtrière que les Nations unies aient connue depuis 2006.
Presque tous les enfants de la bande de Gaza ont été exposés à des événements et à des traumatismes profondément éprouvants, marqués par des destructions massives, des attaques incessantes, des déplacements et de graves pénuries de produits de première nécessité tels que la nourriture, l’eau et les médicaments.
Même les guerres ont des règles
« Le meurtre et la mutilation d’enfants, l’enlèvement d’enfants, les attaques contre les hôpitaux et les écoles, et le refus d’accès à l’aide humanitaire constituent de graves violations des droits de l’enfant », a déclaré Adele Khodr, directrice régionale de l’UNICEF pour le Moyen-Orient et l’Afrique du Nord. « L’UNICEF lance un appel urgent à toutes les parties pour qu’elles acceptent un cessez-le-feu, autorisent l’accès de l’aide humanitaire et libèrent tous les otages. Même les guerres ont des règles. Les civils doivent être protégés – les enfants en particulier – et tous les efforts doivent être faits pour les épargner en toutes circonstances ».
La Cisjordanie a également connu une augmentation alarmante du nombre de victimes : près d’une centaine de Palestiniens auraient perdu la vie, dont 28 enfants, et au moins 160 enfants auraient été blessés. Même avant les événements tragiques du 7 octobre 2023, les enfants de Cisjordanie étaient déjà confrontés aux niveaux de violence liés au conflit les plus élevés jamais enregistrés au cours des deux dernières décennies, avec la perte de 41 enfants palestiniens et de six enfants israéliens depuis le début de l’année.
« La situation dans la bande de Gaza pèse de plus en plus lourd sur notre conscience collective : le nombre de morts et de blessés parmi les enfants est tout simplement stupéfiant », a déclaré Adele Khodr. « Plus effrayant encore est le fait que, si les tensions ne s’apaisent pas, le nombre de morts et de blessés parmi les enfants ne cessera de croître ».
A Gaza, l’électricité est une question de vie ou de mort
Le carburant est d’une importance capitale pour le fonctionnement d’installations essentielles telles que les hôpitaux, les usines de dessalement et les stations de pompage d’eau. Les unités de soins intensifs néonatals accueillent plus de 100 nouveau-nés, dont certains sont placés dans des couveuses et dépendent d’une ventilation mécanique, ce qui fait d’une alimentation électrique ininterrompue une question de vie ou de mort.
L’ensemble de la population de la bande de Gaza, soit près de 2,3 millions de personnes, est confronté à une pénurie d’eau urgente, qui a de graves répercussions sur les enfants, qui représentent environ 50 % de la population. La majorité des systèmes d’approvisionnement en eau ont été gravement touchés ou rendus non opérationnels en raison d’une combinaison de facteurs, notamment des pénuries de carburant et des dommages causés aux infrastructures vitales de production, de traitement et de distribution. Actuellement, la capacité de production d’eau ne représente que 5 % de la production journalière habituelle.
Les groupes de population vulnérables sont contraints de se tourner vers des sources d’eau non potable, notamment de l’eau à forte salinité et de qualité saumâtre provenant de puits agricoles. Pour aggraver le problème, les cinq stations d’épuration de Gaza ont cessé de fonctionner, principalement en raison d’une pénurie de carburant, ce qui a entraîné le déversement de plus de 120 000 mètres cubes d’eaux usées dans la mer.</t>
  </si>
  <si>
    <t>Aide Alimentaire</t>
  </si>
  <si>
    <t>Un grand nombre de centres de distribution alimentaire reste ouvert toute l’année pour assurer une continuité de l’aide alimentaire et, surtout, suivre les familles dans leurs démarches de réinsertion. Partout en France, les Restos se battent pour maintenir leurs locaux au cœur des villes et refusent de s’éloigner des lieux de vie des plus démunis.
PLUSIEURS MODES DE DISTRIBUTION ADAPTÉS AUX PERSONNES ACCUEILLIES
Afin de répondre à ce besoin primaire, Les Restos du Cœur ont mis en place plusieurs types d’aides alimentaires :
la distribution de paniers-repas équilibrés, à cuisiner chez soi
une aide spécifique pour les bébés
et des repas chauds distribués dans la rue ou dans les centres pour ceux qui n’ont pas de toit
LA DISTRIBUTION ACCOMPAGNÉE
Chaque personne accueillie aux Restos a droit à une certaine quantité de nourriture qui lui permet de préparer quotidiennement un repas complet et équilibré pour tous les membres de son foyer.
Un repas comprend :
une viande ou un poisson
un légume, des pâtes ou du riz
un fromage ou un yaourt
un fruit
du pain
Des produits d’hygiène (savon, dentifrice…) et des produits alimentaires de base s’y ajoutent : le lait, le beurre, l’huile, le sucre, les céréales, la farine, etc…
Les centres de distribution offrent depuis toujours un libre choix des denrées que les personnes peuvent emporter. Ainsi, elles repartent des centres avec des produits qu’elles ont elles-mêmes choisies dans les différentes catégories d’aliments: protéines, féculents, légumes, laitages, etc…</t>
  </si>
  <si>
    <t>Aidez-nous à saisir les données sur nos donateurs.rices en base!</t>
  </si>
  <si>
    <t>Notre Pôle Relations Donateur.rices recherche 1 personne pour l'assister dans la saisie d'informations sur nos donateur.rices suite à des modifications sur des reçus fiscaux de 600 de nos donateur.rices. </t>
  </si>
  <si>
    <t>Appel à dons pour les restos du coeur</t>
  </si>
  <si>
    <t>Inflation des prix alimentaires et de l'énergie, succession des crises depuis la CoVid19, grâce à vos dons les Restos continuent d'accueillir les 1,3 million de personnes qui comptent sur nous.</t>
  </si>
  <si>
    <t>Prison, un potager pour s'évader</t>
  </si>
  <si>
    <t>Au centre de détention pour femmes de Réau, en Seine-et-Marne, le Secours Catholique anime un atelier potager. Un moment de détente pendant lequel les participantes discutent, apprennent et envisagent l’avenir.
C’est un coin de verdure cerné par les murs de béton et les hauts grillages coiffés de barbelés. Sur cette parcelle d’une centaine de mètres carrés, au cœur de la prison de Réau, dans le quartier de détention pour femmes, poussent des fleurs, des plants de tomates, des fraisiers et, sous une serre, divers légumes. En cet après-midi de septembre, une dizaine de détenues ont chaussé leurs bottes et enfilé leurs gants pour travailler la terre.
Le petit groupe est accompagné de Patrice et Jean-Pierre, bénévoles pour le Secours Catholique. Deux fois par semaine, de mars à octobre, les deux septuagénaires viennent animer cet atelier potager qu’ils ont créé en 2020. Les plaisanteries du premier ne manquent pas de faire sourires les participantes. « J’aime quand ça bouge ! » lance Patrice. Le second, plus sérieux, répond à leurs questions et donne des conseils pour prendre soin des cultures. « Le but de ce jardin, c’est qu’elles se détendent qu’elles apprennent à cultiver », poursuit Patrice.
« J’adore le potager : ça me permet de m’évader ! », lance Jade*, 32 ans, tout en arrosant courgettes et piments sous la serre. La jeune femme, incarcérée depuis 5 ans, prépare son aménagement de peine. « J’espère ne pas refaire un Noël ici », confie cette maman de deux enfants. Le potager lui permet d’oublier sa cellule mais aussi d’économiser le salaire qu’elle gagne grâce à son travail d’ouvrière au sein de la prison. « Les légumes que nous récoltons nous évitent d’acheter ceux de la cantine**. Et ils sont délicieux : chaque dimanche je prépare un colombo dans la cuisine commune que nous avons à disposition. »</t>
  </si>
  <si>
    <t>Nos conseils pour un automne en toute sérénité avec votre animal</t>
  </si>
  <si>
    <t>L’automne a fait son grand retour ! Cette saison peut donner lieu à de très beaux moments de complicité partagés avec son compagnon à quatre pattes lors de promenades colorées. Cependant, les forêts et jardins abritent de nombreuses plantes toxiques ainsi que des dangers extérieurs pour nos animaux. Leur santé peut également être impactée par le climat automnal et par le retour des parasites. Retrouvez nos 5 conseils pour une saison en toute sérénité.
Tout comme le printemps, l’automne est une saison propice aux parasites, notamment les tiques et les puces. La chaleur du chauffage combinée à l’humidité extérieure laissent place à une recrudescence de ces petits parasites à la rentrée. Pour protéger au mieux vos animaux, assurez-vous de leur procurer un traitement antiparasitaire de qualité à renouveler sur un délai plus ou moins long, allant de un à quelques mois. Vérifiez le pelage de votre animal à chaque retour de balade et restez attentifs à tous types de symptômes (démangeaisons, perte d’appétit, réactions cutanées…). Ces parasites peuvent être porteurs de maladies graves comme la maladie de Lyme ou encore la piroplasmose. En cas de suspicion, consultez immédiatement votre vétérinaire.​
Tout comme le printemps, l’automne est une saison propice aux parasites, notamment les tiques et les puces. La chaleur du chauffage combinée à l’humidité extérieure laissent place à une recrudescence de ces petits parasites à la rentrée. Pour protéger au mieux vos animaux, assurez-vous de leur procurer un traitement antiparasitaire de qualité à renouveler sur un délai plus ou moins long, allant de un à quelques mois. Vérifiez le pelage de votre animal à chaque retour de balade et restez attentifs à tous types de symptômes (démangeaisons, perte d’appétit, réactions cutanées…). Ces parasites peuvent être porteurs de maladies graves comme la maladie de Lyme ou encore la piroplasmose. En cas de suspicion, consultez immédiatement votre vétérinaire.​
Malgré la beauté des paysages automnaux, les forêts et jardins regorgent de plantes et de fruits toxiques pour nos animaux. Il est primordial de garder un œil au sol pendant chaque balade afin de surveiller ce que fait votre compagnon.
Les glands et les marrons sont les principaux fruits à surveiller car ils libèrent des substances toxiques lorsque l’on mord dedans pouvant entrainer des problèmes digestifs, des insuffisances rénales ou encore des affections neurologiques. Les châtaignes et les pommes de pin ne sont pas toxiques, mais néanmoins, il faut rester extrêmement vigilant car elles peuvent provoquer une occlusion intestinale si votre animal décide d’en avaler une.
De plus, certaines feuilles d’arbres d’automne sont toxiques. Il vous faudra également savoir identifier les arbres qui vous entourent. Si le système digestif de votre animal peut en tolérer certaines, d’autres sont en revanche très toxiques comme les feuilles de houx, d’if et de marronnier.
Qui dit automne dit également champignons. Bien que certains soient inoffensifs, d’autres, comme pour les humains, sont dangereux pour vos animaux. En balade, il faut rester attentif aux champignons vénéneux mais aussi aux champignons comestibles. En effet, certains champignons comestibles pour les humains peuvent se révéler très dangereux pour les animaux : c’est le cas des pleurotes, des cèpes, des bolets ou encore des morilles.</t>
  </si>
  <si>
    <t>DAUPHINS : LE GORAFI AU SECRÉTARIAT D'ETAT À LA MER</t>
  </si>
  <si>
    <t>Le Secrétariat d’Etat à la Mer a rendu public ce matin les conclusions de la consultation publique sur le projet de projet d’arrêté visant à protéger les dauphins et autres cétacés menacés d’extinction dans le Golfe de Gascogne et les modifications apportées à ce projet d’arrêté. On a du mal à croire à ce qu’on y lit. Dans un français approximatif, le Secrétariat à la Mer s’assoit tranquillement sur les avis de milliers de citoyens et citoyennes, et aggrave même les dispositions du projet d’arrêté, qui étaient déjà très en deçà des demandes des scientifiques. Ce serait parodique, on trouverait cela trop gros. C’est pourtant un document officiel. Revue de perles – dont la conclusion pourrait bien être la disparition du dauphin commun :
Plus de 10 000 avis demandent soit explicitement soit implicitement l’application du scénario N du CIEM (Centre Internationale d’Exploration Marine), l’organisme scientifique international de référence, soit 3 mois de fermeture des pêcheries l’hiver, un mois l’été.  C’était aussi la demande du Conseil d’Etat. Le projet d’arrêté maintient une fermeture limitée à 30 jours l’hiver, soit les scénario E et I du CIEM en indiquant que « ces scenarios présentent le meilleur taux d’efficacité dans l’avis du CIEM du 2023 ». Sauf que… le « taux d’efficacité du CIEM » ne mesure pas l’efficacité à réduire la mortalité des dauphins et des cétacés ! Il mesure l’effet sur la mortalité par rapport à l’impact sur l’activité économique. Autrement dit, moins les mesures ont d’impact sur l’activité économique, plus le « taux d’efficacité » sera élevé. Or, si on s’intéresse aux mortalités de dauphins, les scénario E et I retenus par le gouvernement permettraient de réduire la mortalité de 17% et 11% seulement. Le scenario N de 44%. La différence est énorme. S’appuyer sur le « taux d’efficacité » des mesures du CIEM pour justifier le choix du scénario E relève soit de l’incompétence des services de l’Etat, qui ne savent pas lire un rapport, soit de la mauvaise foi.
Ici, pas besoin de commenter. On se contentera de citer le texte : « De nombreux avis demandent que les navires équipés en caméras soient également soumis à fermeture, au titre que les caméras ne permettent pas de réduire les captures accidentelles. […] Ces avis ne sauraient déboucher sur une modification de l’arrêté. Il est important de collecter de la donnée sur l’ensemble de l’année afin de mieux connaitre les interactions à l’origine des captures accidentelles et évaluer l’efficacité de ces dispositifs. Une fermeture totale ne permettrait pas cette collecte de données. »
Les citoyen.nes demandent une extension géographique des zones de fermeture…  C’est l’inverse qui a été décidé en sortant l’estuaire de la Gironde de la zone.
Des milliers d’avis demandaient une réduction des très nombreuses exceptions aux interdictions de pêcher. Elles sont étendues, en permettant notamment aux bateaux dont les dispositifs acoustiques et les caméras seraient en panne de reprendre la mer et la pêche malgré tout.
« On peut néanmoins reconnaitre à cette administration une forme de cohérence : elle se moque de l’avis des scientifiques, elle se moque de la décision du Conseil d’Etat, et maintenant elle se moque de l’avis des citoyens et citoyennes. En cohérence, FNE continue son combat devant la justice car la loi impose de ne pas se moquer de ces trois éléments fondamentaux de la démocratie environnementale », Antoine Gatet, président de France Nature Environnement.</t>
  </si>
  <si>
    <t>Accompagnement en transports ou en voiture de deux jeunes de Saint Denis (93) vers Sannois (95)</t>
  </si>
  <si>
    <t>Les bénévoles sont au cœur du projet de la Fondation. Ils apportent un soutien complémentaire d’une immense variété, selon leurs compétences auprès des jeunes et des familles en lien avec les équipes éducatives d’Apprentis d’Auteuil.
Mission : 
Nous recherchons, pour notre site de la région ILE DE FRANCE, une bénévole accompagner deux jeunes dans leur transport vers leur nouvel internat pour la Maison d’Enfants à Caractère Social (M.E.C.S.) Martin Luther King basée à Saint Denis (93) – gare d’Enghien, en Convention de bénévolat pouvant aider pour la mission suivante :
Accompagnement de deux jeunes de Saint Denis (93) vers Sannois (95)
Deux jeunes actuellement à l’ADOPHE (Aide à Domicile avec Possibilité d’Hébergement Exceptionnel) de Saint Denis (93) vont quitter l’établissement à partir de début novembre 2023 être hébergés en semaine à la M.E.C.S. de Sannois (95) et à la M.E.C.S de Domont (95).</t>
  </si>
  <si>
    <t>Cultiver des plantes mellifères pour contribuer à la sauvegarde des pollinisateurs</t>
  </si>
  <si>
    <t>80 % de notre nourriture (fruits, légumes, colza, noix, amandes…) dépend directement des pollinisateurs comme les abeilles, les papillons ou les bourdons. Cependant, 80% des insectes auraient disparu en Europe depuis 30 ans ! En cause : majoritairement les pratiques d’agriculture intensive, couplées au dérèglement climatique. Les décideurs politiques ont un rôle à jouer pour inverser la tendance, mais que faire au niveau individuel pour aider les pollinisateurs ? Que ce soit à votre fenêtre, dans votre jardin, ou sur votre balcon, il est possible de cultiver des plantes mellifères qui pourront subvenir à leurs besoins alimentaires et contribuer ainsi à leur sauvegarde.
L'importance des pollinisateurs
Les pollinisateurs sont essentiels pour notre survie et pourtant en déclin. Actuellement, le taux de mortalité des abeilles est de 30%, alors qu’il était de 5% en 1990 ! L’extinction des abeilles serait non seulement un bouleversement pour notre autonomie alimentaire mais aussi un désastre économique, puisque cela coûterait 2,9 milliards d’euros par an à la France, selon une étude publiée par le ministère de l’Environnement.
Pourquoi ce déclin ? Une des causes identifiées est l’utilisation massive des pesticides. En effet, le but des pesticides de synthèse est entre autres de lutter contre les insectes ravageurs de plantes que l’on cultive. Or, les pollinisateurs se font également empoisonner : une analyse toxicologique des abeilles domestiques mortes en Europe montre que 98 % des abeilles examinées étaient empoisonnées par plusieurs résidus de pesticides. 
De plus, l’agriculture intensive en pesticides accentue les carences alimentaires des abeilles puisqu’elle uniformise les paysages en favorisant la monoculture et l’absence de diversité florale agricole, horticole et sauvage dont elles ont besoin pour butiner. Par exemple, ce qui peut être considéré en agriculture intensive comme de mauvaises herbes (pissenlit, chicorée sauvage, etc.), est pour les abeilles une ressource alimentaire précieuse. De même, les arbres (abricotiers, amandiers), les arbustes (bruyères, buis), les cultures (artichaut, carotte, chicorée, colza, luzerne ou bourrache), les bandes enherbées sont nécessaires à la bonne santé des pollinisateurs.
Par ailleurs, le dérèglement climatique aggrave la fragilité des pollinisateurs, puisqu’avec le dérèglement des saisons, certaines plantes peuvent fleurir plus tôt que prévu, ce qui change le régime alimentaire des abeilles et peut perturber leur accès à la nourriture.
Les pouvoirs publics doivent investir dans l’agroécologie, respectueuse de la biodiversité et de notre santé. Au niveau individuel, nous pouvons également aider les pollinisateurs à satisfaire leurs besoins alimentaires, grâce aux plantes mellifères.</t>
  </si>
  <si>
    <t>Urgence Maroc : Entre plan d'urgence et besoins à long terme</t>
  </si>
  <si>
    <t xml:space="preserve">SOS Villages d’Enfants France est attentif à créer une continuité efficace entre l’aide d’urgence à court terme et les interventions de rétablissement à long terme. C’est le cas pour SOS Villages d’Enfants Maroc et les populations touchées par cette crise.  
De manière immédiate, les ressources mobilisées grâce à cet appel d’urgence contribueront à fournir une assistance humanitaire vitale ainsi qu’une protection aux enfants non accompagnés et séparés ou aux enfants risquant de perdre leurs parents, à Marrakech et dans les régions avoisinantes. 
Mais parce qu’il faut d’ores et déjà penser à la suite, ces ressources contribueront également à fournir des solutions durables afin de permettre un rétablissement de long terme. Elles renforceront les moyens de subsistance des enfants les plus vulnérables, de leurs familles et viseront le mieux-être des populations. 
Les bénéficiaires  
Les 12 000 personnes affectées par les conséquences du tremblement de terre recevront une aide essentielle et un soutien au rétablissement. Sur la base du mandat humanitaire de SOS Villages d’Enfants Maroc et du contexte local, les ressources récoltées cibleront notamment :  
les enfants non accompagnés et/ou séparés en raison de cette crise ;
les enfants qui ont perdu ou risquent de perdre la garde de leurs parents, ainsi que les accompagnants, les travailleurs sociaux, les enseignants, les bénévoles de la communauté ;
les enfants, les familles et les communautés qui sont soutenus par le système de soins des programmes de SOS Villages d’Enfants Maroc ;
les enfants et jeunes victimes d’abus et d’exploitation identifiés dans les zones d’intervention. 
Les trois objectifs  
L’évaluation de l’impact du tremblement de terre sur les enfants et leurs familles a permis d’identifier trois objectifs prioritaires :  le soutien direct aux familles les plus touchées et aux enfants non accompagnés ou séparés, le soutien psychosocial ainsi que l’éducation dans les situations d’urgence. Afin de réaliser ces trois objectifs dans la durée, le budget estimé par SOS Villages d’Enfants Maroc s’élève à 3,1 millions d’euros sur deux ans, d’où l’importance de poursuivre le plan d’urgence par un plan de rétablissement. 
L’objectif de soutien direct aux familles assurera la sécurité, la protection et le bien-être des familles les plus touchées et des enfants non accompagnés ou séparés, ainsi que des enfants qui risquent d’être privés de soins parentaux en raison du tremblement de terre, en tenant compte des besoins spécifiques liés au genre. 
Le soutien psychosocial fournira des services nécessaires et culturellement adaptés aux individus, en particulier aux enfants et aux soignants, afin de les aider à faire face aux traumatismes et à la détresse émotionnelle liés au tremblement de terre. 
L’éducation dans les situations d’urgence visera les enfants vulnérables d’âge scolaire, les 3-12 ans. Ils pourront accéder à des possibilités d’apprentissage non formel dans un environnement sûr et protecteur. 
Le soutien durable qu’apportera SOS Villages d’Enfants France grâce à vous fera la différence dans la vie des enfants et des familles touchés par le tremblement de terre. </t>
  </si>
  <si>
    <t>Droits environnementaux et dérèglements climatiques</t>
  </si>
  <si>
    <t>La question des droits environnementaux et des conséquences des dérèglements climatiques est un enjeu sociétal, humain et politique de tout premier plan.
Les changements climatiques sont la conséquence des activités humaines polluantes et énergivores qui ont un impact dévastateur sur les écosystèmes et l’humanité tout entière, et des conséquences néfastes pour les enfants et les jeunes de bien des façons.
L’environnement et les droits humains sont étroitement liés. Qu’il s’agisse des phénomènes météorologiques extrêmes (grosses tempêtes, inondations, sécheresses...) ou des changements climatiques à évolution lente (comme la montée des eaux, qui peut faire bien plus de dommages qu’une catastrophe naturelle), les dégâts environnementaux menacent directement le droit à la vie, à la santé, à la sécurité, à l’eau, à des conditions de vie décentes, au développement, au logement, à l’éducation, au travail, à la culture, ainsi que les droits des peuples autochtones.
Tandis que les pays industrialisés sont largement responsables des dégradations environnementales, les effets se produisent de manière inégale et les pays pauvres et en développement sont déjà et seront parmi les plus touchés. Le changement climatique est devenu un facteur d’aggravation des inégalités et la pauvreté est alors également synonyme d’exclusion et d’impuissance contre tous les risques qui menacent la vie.  
Des instruments non-contraignants tels que l’Agenda 21 et les Objectifs de développement durable associent d’ailleurs la protection de l’environnement à l’élimination de la pauvreté, en mettant l’accent en particulier sur le bien-être des enfants.
Les dérèglements du climat complexifient également les situations humanitaires et alimentent les conflits ou en créent de nouveaux, et contribuent de manière accrue aux crises et aux déplacements. Ainsi, la migration est la plus grande conséquence des changements climatiques, et les enfants qui sont alors forcés de quitter leur foyer se retrouvent dans des situations vulnérables sans pouvoir recevoir la protection nécessaire des Etats, en l'absence de définition internationalement reconnue de la notion de « réfugié climatique » et d'outils adaptés.
Selon le Haut-Commissariat pour les Réfugiés des Nations Unies (UNHCR) :
 « les phénomènes climatiques ont provoqué le déplacement en 2019 de 24,9 millions de personnes dans 140 pays. Les études montrent que sans une politique ambitieuse en matière de lutte contre le changement climatique et de réduction des risques de catastrophes, le nombre de personnes nécessitant une aide humanitaire en raison de catastrophes liées au climat pourrait doubler d'ici 2050, pour atteindre plus de 200 millions par an ».
Il est impératif que des mesures urgentes et fortes soient prises pour lutter contre les dérèglements climatiques (dont certains effets sont déjà irréversibles) et protéger les populations vulnérables.
​
Les problèmes environnementaux affectant de manière disproportionnée ceux qui ont le moins de ressources, la revendication des droits environnementaux soulève ainsi et inévitablement la question de la justice environnementale, qui implique la réduction des disparités environnementales, sanitaires, économiques et sociales, en lien avec les exigences de justice sociale, économique et climatique.
Alors que les moins de 15 ans représentent un tiers de la population mondiale, les enfants sont les premiers et les plus affectés par les catastrophes naturelles liées au climat et par les impacts des changements climatiques, qui menacent directement leur capacité à survivre, grandir et s'épanouir.
Si les enfants et les jeunes sont extrêmement vulnérables, ils sont également essentiels pour anticiper, trouver des solutions, faire preuve de résilience, et peuvent donc apporter d'importantes contributions à l'adaptation aux changements climatiques ou à la prévention des dommages écologiques.
Le Rapporteur spécial des Nations Unies sur les droits de l’homme et l’environnement a déclaré :
​
« les obligations des Etats en matière de droits de l’homme reliées à l’environnement s’appliquent avec une force particulière aux droits des enfants, qui sont particulièrement menacés par les atteintes à l’environnement et souvent incapables de protéger leurs propres droits. »
(United Nations, 2018)
La résolution « Réaliser les droits de l’enfant grâce à un environnement sain », adoptée par le Conseil des droits de l’homme des Nations Unies le 7 octobre 2020, exhorte à ce titre les États à prendre les mesures nécessaires pour garantir les droits des enfants et des générations futures face aux dommages environnementaux. La résolution insiste tout particulièrement sur la prise en compte des enjeux environnementaux, y compris les changements climatiques, dans l’éducation.
Si la Convention internationale des droits de l’enfant pose les principes qui devraient guider la réalisation des droits (non-discrimination ; intérêt supérieur de l’enfant comme considération primordiale ; droit à la vie, à la survie et au développement ; droit d’exprimer librement ses opinions et d’être entendu), et que de nombreux textes internationaux sur les droits humains et les droits environnementaux font référence à la qualité de l’environnement et aux droits à l’information, à la participation, et à l’accès à la justice, il n’existe toujours pas de normes universelles contraignantes relatives aux droits environnementaux des enfants et des jeunes.
Or, seuls le développement et un plein exercice des droits fournissent les outils pour être en mesure de s'adapter aux impacts des changements climatiques et permettre des perspectives positives d'avenir.</t>
  </si>
  <si>
    <t>Devenir bénévole</t>
  </si>
  <si>
    <t>Le Mouvement issu de la société civile compte aujourd’hui plus de 10 000 bénévoles, et sans eux, il ne pourrait fonctionner ! Compte tenu de la diversité des actions réalisées au sein du Mouvement, il y a plusieurs formes de bénévolat possibles !
Emmaüs vous propose par exemple de vous engager en tant que bénévole au sein d’une communauté, d’un comité d’amis, d’une structure d’insertion, d’un accueil de jour, d’un centre d’hébergement ou d’un SOS Familles Emmaüs. Vous pourrez ainsi apporter votre aide dans les activités de la vie quotidienne, comme le ramassage et le tri de vêtements, l’alphabétisation, l’animation d’ateliers de loisirs ou encore l’aide à la recherche d’emploi. Vous pouvez également mettre vos compétences professionnelles au service d’un groupe Emmaüs pour prévenir le malendettement de ménages en situation de précarité monétaire, pour orienter des compagnons vers des structures de soins, pour évaluer la valeur de tel ou tel objet, pour conseiller les migrants sur leurs démarches à la Préfecture, etc.
Etre bénévole chez Emmaüs, c’est donc accueillir et accompagner des personnes dans tous les types de structures du Mouvement, en privilégiant la relation et les échanges. Ces contacts sont essentiels pour jeter des ponts entre la société civile et des personnes marginalisées ! Des formations professionnelles sont également proposées aux bénévoles, sur l’accompagnement des personnes en difficultés ou sur l’alphabétisation par exemple.</t>
  </si>
  <si>
    <t>STRATÉGIE NATIONALE POUR LA BIODIVERSITÉ : UN VIRAGE ÉCOLOGIQUE À RÉUSSIR</t>
  </si>
  <si>
    <t>Réunies au sein du collectif CAP Nature et Biodiversité, nos organisations ont participé activement à l’élaboration de l’avis du Comité national de la biodiversité (CNB) sur le projet gouvernemental de Stratégie Nationale pour la Biodiversité 2030. De nombreux points restent à clarifier ou à améliorer afin que cette dernière soit à la hauteur des enjeux environnementaux.
Adopté aujourd’hui en séance plénière à la quasi-unanimité (80 voix pour et 7 abstentions), cet avis du CNB formule des recommandations visant à garantir une stratégie ambitieuse et disposant des ressources nécessaires à sa réussite, en particulier :
La définition de cibles stratégiques visant les facteurs majeurs d’érosion de la biodiversité et d’indicateurs permettant de mesurer l’atteinte de ces cibles.
Une politique des aires protégées limitant strictement les activités humaines néfastes dans les zones les plus sensibles dans le cadre du futur règlement européen sur la restauration de la nature.
Une véritable transition écologique de l’agriculture avec notamment une réduction des intrants azotés et des pesticides, le développement des infrastructures agro-environnementales telles que les haies et le soutien à l’agriculture biologique.
La programmation pluriannuelle des financements nécessaires à la réalisation des objectifs et la fin des subventions dommageables à la biodiversité.
Une gouvernance intégrée de la planification écologique coordonnée, complémentaire et inclusive, avec l’éventualité d’une approbation de la SNB par décret, comme d’autres stratégies et programmes d’Etat, pour garantir une mise en œuvre rigoureuse.
Une convergence renforcée entre les politiques de sauvegarde du climat et de la biodiversité, pour les porter à un haut niveau de priorité dans l’action publique.
Une meilleure articulation entre l’État et les collectivités afin d’assurer la cohérence entre les stratégies territoriales et les objectifs de la SNB et préciser les attendus en termes de mobilisation des acteurs.</t>
  </si>
  <si>
    <t>Insertion à Marseille pour les lycéens professionnels des Quartiers Nord</t>
  </si>
  <si>
    <t>Dans les Bouches-du-Rhône, le Secours populaire accueille une cinquante de lycéens professionnels en stage pratique, tout au long de l’année. Manutention, gestion de stocks, coordination au sein d’une équipe, les jeunes alternent entre l’apprentissage de leur futur métier, les cours au lycée et la découverte du monde associatif. « On est très fiers d’eux. Ils vivent dans des conditions difficiles et nous partagent leur énergie », souligne Soria, l’une de leurs professeures.</t>
  </si>
  <si>
    <t>Soutenez Notre Association - Société Protectrice des Animaux (SPA)</t>
  </si>
  <si>
    <t>Introduction :
La Société Protectrice des Animaux (SPA) dédie ses efforts à la protection et au bien-être des animaux depuis de nombreuses années. Notre nouvelle initiative, "Soutenez Notre Association," est une invitation à tous ceux qui partagent notre passion pour les animaux à se joindre à nous pour faire une différence. En soutenant la SPA, vous contribuez à assurer la protection des animaux vulnérables, à lutter contre la maltraitance et à promouvoir une coexistence harmonieuse entre les êtres humains et les animaux.
Description de l'Action :
Sensibilisation à la Cause Animale : "Soutenez Notre Association" vise à sensibiliser le public aux problèmes auxquels sont confrontés les animaux, de la maltraitance à l'abandon, en passant par la protection de la faune sauvage. Nous partageons des histoires et des informations pour susciter la compréhension et l'empathie envers nos amis à quatre pattes.
Soutien Financier : Les dons recueillis dans le cadre de cette initiative sont essentiels pour financer nos programmes de sauvetage, de soins, de stérilisation et de sensibilisation. Votre soutien financier permettra de sauver la vie de nombreux animaux en détresse.
Actions de Terrain : La SPA s'engage activement sur le terrain, que ce soit pour secourir des animaux maltraités, sensibiliser le public aux questions de bien-être animal ou promouvoir l'adoption responsable.
Adoption Responsable : L'initiative mettra en avant l'importance de l'adoption responsable et encouragera ceux qui cherchent un compagnon à quatre pattes à considérer l'adoption d'un animal de refuge.
Sensibilisation Communautaire : La SPA organisera des ateliers, des conférences et des événements communautaires pour éduquer le public sur les soins et le bien-être des animaux.
Objectifs :
Sensibiliser le public aux problèmes liés à la maltraitance animale, à l'abandon et à la nécessité de protéger les animaux.
Collecter des fonds pour soutenir les programmes de la SPA en faveur du bien-être animal.
Sauver des vies en secourant et en réhabilitant des animaux en détresse.
Encourager l'adoption responsable.
Promouvoir une coexistence harmonieuse entre les êtres humains et les animaux.</t>
  </si>
  <si>
    <t>Israël-Gaza : des besoins humanitaires immenses et des équipiers à l'oeuvre 7j/7</t>
  </si>
  <si>
    <t>Depuis le 7 octobre dernier, les civils sont les principales victimes des hostilités armées en Israël ainsi que dans les territoires palestiniens occupés. Retour sur les actions de notre Mouvement depuis le début de la crise.
Le Mouvement international de la Croix-Rouge et du Croissant-Rouge est consterné par la misère humaine qui sévit en Israël et à Gaza, depuis maintenant plusieurs semaines. Les civils - y compris les femmes, les enfants, les personnes âgées, les blessés et les malades - paient actuellement le prix le plus élevé de ces hostilités armées. 
Le Croissant-Rouge palestinien, dans les territoires palestiniens occupés et le Magen David Adom (MDA) en Israël travaillent 24 heures sur 24 pour fournir une assistance essentielle, notamment des services ambulanciers et sanitaires, aux personnes touchées. Des bénévoles risquent leur vie chaque jour pour sauver d'autres personnes. La semaine dernière, nous avons perdu quatre collègues du Croissant-Rouge palestinien et trois collègues du Magen David Adom qui ont été tués dans l'exercice de leurs fonctions, en effectuant un travail humanitaire vital. 
Les humanitaires et personnel de santé travaillent sans relâche, mettant leur vie en danger, pour soigner les blessés, et rester en état d'alerte maximale.</t>
  </si>
  <si>
    <t>Recherche un médecin (H/F) pour aider une association agissant auprès des usagers de drogue</t>
  </si>
  <si>
    <t>En France comme à l’international dans plus de 35 pays, nos actions ont pour but de faciliter l’accès au système de santé en travaillant sur 5 thématiques prioritaires structurant nos combats et nos plaidoyers : urgences et crises, santé sexuelle et reproductive, réduction des risques, migrations, droits et santé et santé-environnement.
Au sein de la Délégation Île de France – Paris et du programme de Réduction des Risques auprès des Usagers de Drogue, Médecins du Monde recherche un médecin (H/F) pour son action auprès des femmes usagères de drogue dans le nord-est parisien (dépistage « hors les murs » et promotion de la santé sexuelle et reproductive).
 Au sein d’une équipe terrain de 3 personnes, vous avez pour mission de :
recevoir en consultation les femmes usagères de drogue souhaitant réaliser un dépistage (IST/VIH) et remettre leurs résultats
proposer une consultation gynécologique (selon profil).
participer à l’évaluation médico-sociale des personnes rencontrées avec le partenaire afin de les orienter au mieux pour une prise en charge médico-sociale.
orienter les usagères vers les structures d’accès aux soins de droit commun en fonction de leur situation
faire remonter aux permanent.e.s vos observations et participer au recueil de données pour alimenter le plaidoyer de la Mission.
veiller à être à jour de l’actualité du programme et du contexte dans lequel s’inscrivent les activités
participer à la préparation logistique médicale de l’action en lien avec la Superviseure Santé (IDE)
participer au briefing avant &amp; après l’action
veiller au respect des différents protocoles</t>
  </si>
  <si>
    <t>Moyen-Orient : déclaration de solidarité et appel à la paix</t>
  </si>
  <si>
    <t>Nous sommes de tout cœur avec les populations du Moyen-Orient. Nous appelons la communauté internationale à redoubler d’efforts pour atténuer les souffrances humaines et protéger les innocents. Le ciblage des civils est un crime de guerre, quel qu’en soit l’auteur.
Greenpeace condamne toutes les formes de violences, les enlèvements, les massacres, les violations des droits humains et les crimes internationaux graves.
Choquée par les événements qui continuent de se dérouler, Greenpeace est solidaire de toutes les personnes touchées. Nous espérons que toutes les parties impliquées dans ce conflit violent cesseront immédiatement de se battre afin que des vies innocentes puissent être sauvées.
Le cycle de la violence continuera à se perpétuer si rien n’est fait pour l’arrêter, et beaucoup d’autres personnes en seront encore victimes.
Greenpeace :
condamne fermement les attaques brutales et meurtrières ainsi que les enlèvements perpétrés par le Hamas contre la population civile israélienne le 7 octobre dernier ;
condamne fermement les attaques et les meurtres perpétrés sans discrimination et de façon excessive par les autorités israéliennes contre la population civile palestinienne de Gaza, en représailles des attaques du Hamas ; ce conflit armé ne devrait faire aucune victime civile ni d’un côté ni de l’autre ;
demande au gouvernement israélien de cesser d’empêcher l’approvisionnement en nourriture, en eau, en médicaments et en carburant aux habitants et habitantes de Gaza ;
demande l’adoption immédiate d’un cessez-le-feu et l’instauration de toute urgence d’un couloir humanitaire et d’une aide d’urgence pour la population palestinienne de Gaza ;
demande la libération immédiate de tous les otages et civils retenus illégalement.</t>
  </si>
  <si>
    <t>La France ne doit pas devenir la championne de la surveillance de masse</t>
  </si>
  <si>
    <t>Face aux enjeux sécuritaires, la France se tourne de plus en plus vers les technologies de surveillance, au mépris de ses engagements en matière de droits humains. Un virage inquiétant qui compromet nos droits fondamentaux.
La France en passe de devenir championne de la vidéosurveillance ? L’inquiétude est réelle. Dernier exemple en date : une loi vient d'autoriser le recours à la vidéosurveillance algorithmique à l'occasion des Jeux Olympiques de Paris en 2024. Votée par le Parlement en procédure accélérée, elle soulève de nombreuses préoccupations. Avec l’adoption de cette loi, la France devient le premier Etat membre de l’Union européenne à légaliser, à titre expérimental, ce type de surveillance assistée par intelligence artificielle. Il s’agit d’un véritable tournant, qui ouvre la voie à l’utilisation de technologies toujours plus intrusives.</t>
  </si>
  <si>
    <t>Soutenez la ligue contre le cancer</t>
  </si>
  <si>
    <t>Gaza : arrivée des premières livraisons vitales pour les enfants</t>
  </si>
  <si>
    <t>Alors que la situation s’aggrave dans la bande de Gaza, l’UNICEF renouvelle son appel en faveur d’un accès humanitaire durable afin d’apporter l’aide dont la population a désespérément besoin.
Amman/ New York/ Paris, le 21 octobre – Plus de 44 000 bouteilles d’eau potable fournies par l’UNICEF – juste assez pour satisfaire les besoins en eau de 22 000 personnes pendant une journée – ont été acheminées aujourd’hui par le passage de Rafah, dans le cadre d’un convoi de 20 camions organisé avec le Croissant-Rouge égyptien, l’Organisation mondiale de la Santé et le Programme alimentaire mondial.
« Alors qu’un million d’enfants à Gaza sont actuellement confrontés à une grave crise humanitaire et sont privés de protection, l’acheminement de l’eau est une question de vie ou de mort. Chaque minute compte », a déclaré Catherine Russell, directrice générale de l’UNICEF. « Cette première livraison d’eau en quantité limitée sauvera des vies, mais les besoins immédiats restent toutefois immenses – pas seulement en matière d’eau, mais également en matière de nourriture, de carburant, de médicaments et de biens et services essentiels. Si nous ne parvenons pas à assurer un approvisionnement humanitaire régulier, nous serons confrontés à la menace très réelle d’épidémies potentiellement mortelles. »
Une grande partie des infrastructures de Gaza, y compris des systèmes d’approvisionnement en eau et d’assainissement, ont été détruits après près de deux semaines de conflit. La capacité de production d’eau se situe à 5 % des niveaux habituels et les quelque 2,3 millions d’habitants de Gaza survivent désormais avec 3 litres d’eau par personne et par jour. Environ un million de personnes sont déplacées, dont près de la moitié sont des enfants, et beaucoup ont trouvé refuge dans des abris surpeuplés où l’accès à l’eau, à l’assainissement et à l’hygiène est extrêmement limité – des conditions particulièrement dangereuses pour les jeunes enfants.
Protéger inconditionnellement les enfants
« Chaque enfant doit être protégé et les organisations humanitaires, telles que l’UNICEF, doivent être en mesure d’apporter une aide en toute sécurité et de manière planifiée aux enfants et aux familles de Gaza qui en ont désespérément besoin », a poursuivi Catherine Russell. « Avant tout, toutes les parties doivent inconditionnellement protéger tous les enfants et leur accorder la protection spécifique à laquelle ils ont droit, conformément aux obligations découlant du droit humanitaire international. »
L’UNICEF a prépositionné des fournitures d’urgence supplémentaires pour 250 000 personnes au point de passage de Rafah, qui pourront être acheminées à Gaza en quelques heures, et d’autres sont en cours d’acheminement. Les fournitures humanitaires doivent pouvoir atteindre en toute sécurité les enfants et les familles dans le besoin, où qu’ils se trouvent, conformément aux règles de la guerre.
Pour répondre à la situation désastreuse des enfants de Gaza, l’UNICEF appelle à :
ouvrir tous les points de passage vers Gaza en vue de l’acheminement des fournitures et des travailleurs humanitaires.
autoriser les cas médicaux urgents à sortir de Gaza ou à recevoir des soins de santé essentiels.
permettre un accès sûr et durable à l’eau, à la nourriture, aux soins de santé et au carburant, nécessaire pour assurer ces services essentiels.
respecter et à protéger les infrastructures civiles, telles que les abris, les installations de santé, électriques, d’approvisionnement en eau et d’assainissement.
protéger la mission médicale afin de prévenir les épidémies et de fournir des soins aux malades et aux blessés.</t>
  </si>
  <si>
    <t>Aide au gens dans la rue</t>
  </si>
  <si>
    <t>En France, 4 millions de personnes ne sont pas ou sont mal logées. Au moins 39% des personnes inscrites à l’aide alimentaire aux Restos du Cœur ont évoqué leurs difficultés face au logement.
Tout au long de l’année, les Restos du Cœur proposent un accueil et un accompagnement aux personnes privées de logement personnel autour de quatre types d’actions complémentaires : maraudes, accueils de jour, Camions et Bus du Cœur, Restos Chauds. 
Les bénévoles des Restos animent des activités et des lieux d’accueil, gèrent et organisent les prestations pour offrir aux plus démunis de quoi se nourrir, se laver ou encore de quoi résister au froid de l’hiver ou à la chaleur de l’été. Ces activités sont l’indispensable premier maillon des dispositifs d’insertion. Elles ont, en ce sens, un rôle d’accroche unique et essentiel pour des personnes trop souvent en rupture avec les dispositifs existants.</t>
  </si>
  <si>
    <t>Apporter une réponse aux personnes en grande difficulté.</t>
  </si>
  <si>
    <t>Depuis sa création la Fondation Abbé Pierre s’est préoccupée de la situation des personnes sans-abri et mal logées. Elle a orienté son action prioritairement en direction des personnes vivant à la rue.
Avant même sa constitution officielle, l’Abbé Pierre et l’équipe qui l’entourait ont souhaité apporter des réponses concrètes aux personnes en errance. L’une des premières réalisations de la Fondation Abbé Pierre a été la mise en place et l’accompagnement des Boutiques Solidarité (nom donné aux accueils de jour par l’Abbé Pierre). Lors d’une conférence de presse donnée à Paris en novembre 1990, l’Abbé Pierre annonce le projet d’ouvrir des Boutiques Solidarité. La première ouvre ses portes à Marseille le 18 novembre 1991, la deuxième le 2 décembre à Valenciennes. Nord ou Sud du pays, les besoins sont immenses et le réseau se développe rapidement les années suivantes à Beauvais, Perpignan, Toulon, Bourges, Chartres, Clermont-Ferrand, sur l’Île-de-la-Réunion…
« Les Boutiques Solidarité, c’est l’accueil de tous, l’accueil anonyme mais chaleureux, autour d’un café, pour une discussion, pour une douche, un peu de repos. C’est un lieu de parole, une adresse, une maison, celle peut-être que l’on n’a pas eue, un tremplin pour repartir avec de meilleures chances. (…) En créant les Boutiques Solidarité, nous avons eu les audaces que n’avaient pas les hommes politiques. Il y a à la fois des forces d’égoïsme et de la compassion dans la société. Il faut qu’il existe des initiatives privées, insolentes, qui dénoncent  l’urgence pour que l’opinion puisse s’y intéresser et faire pression. » Abbé Pierre
Ces lieux d’accueil, animés par des équipes de bénévoles et de salariés, de partenaires et aussi de personnes en situation de grande vulnérabilité, reçoivent chaque jour, de manière anonyme et inconditionnelle.
Les personnes reçues peuvent se poser, se reposer, prendre une collation, une douche, laver leur linge, être écoutées, orientées, accompagnées. Au fil du temps, les personnes accueillies retrouvent peu à peu confiance et s’inscrivent dans une nouvelle dynamique, recherchent un hébergement ou un logement, font valoir leurs droits fondamentaux.</t>
  </si>
  <si>
    <t>Préserver les mangroves du Manambolo</t>
  </si>
  <si>
    <t>Introduction :
Le Fonds mondial pour la nature (WWF) s'engage à protéger notre planète et à préserver les écosystèmes essentiels pour la survie de la faune et de l'humanité. Notre appel à don "Préserver les Mangroves du Manambolo" est une invitation à vous joindre à nous pour sauver l'une des zones les plus vitales de la biodiversité terrestre, les mangroves du Manambolo à Madagascar. Votre générosité contribuera à la préservation de cette merveille naturelle unique.
Description de la Demande de Don :
Protection d'un Écosystème Vital : Le projet "Préserver les Mangroves du Manambolo" vise à sauvegarder les mangroves, qui servent de nurseries pour d'innombrables espèces marines et jouent un rôle crucial dans la régulation du climat.
Conservation de la Biodiversité : Les mangroves du Manambolo abritent une riche biodiversité, y compris des espèces menacées, et nous travaillons pour empêcher leur extinction en préservant leur habitat naturel.
Soutien aux Communautés Locales : Votre don contribuera également à soutenir les communautés locales, en leur fournissant des alternatives durables à l'exploitation des mangroves, tout en améliorant leurs conditions de vie.
Éducation et Sensibilisation : Le WWF s'engage à sensibiliser le public à l'importance des mangroves pour la planète, la faune et les communautés locales.
Objectifs :
Protéger les mangroves du Manambolo, un écosystème vital.
Sauvegarder la biodiversité unique de la région.
Soutenir les communautés locales dans la gestion durable des ressources.
Sensibiliser le public à l'importance des mangroves pour le climat et la faune.</t>
  </si>
  <si>
    <t>Pour faire avancer la ou les causes de votre choix, faites un don</t>
  </si>
  <si>
    <t>Quand vous faites un don à la Fondation de France, vous donnez les moyens d’agir à des associations et des acteurs de terrain engagés au service de l’intérêt général. 
À la Fondation de France, nous avons une exigence : être à la hauteur de la confiance de nos donateurs. C’est pourquoi nous sélectionnons avec rigueur les initiatives soutenues et les accompagnons au quotidien.
Depuis plus de 50 ans, nous avons consolidé notre expertise pour déterminer en amont des objectifs précis dans tous les domaines dans lesquels nous intervenons et sélectionner les meilleurs projets pour les atteindre.
Cela nous permet chaque jour d’apporter des solutions concrètes et innovantes pour répondre aux maux de la société et venir en aide aux populations les plus vulnérables.
Grâce à nos 36 comités d’experts bénévoles spécialisés, nous agissons là où la générosité sera la plus efficace et nous évaluons l’impact des projets dans la durée.
Nous assurons également la plus grande transparence et nous nous engageons à vous rendre des comptes régulièrement quant à l’utilisation et l’efficacité de votre don.
Trouvez le mode d’engagement qui vous correspond
Vous pouvez choisir le mode d’action que vous souhaitez mettre en place (soutien ponctuel, don régulier…). En faisant un don à la Fondation de France, vous avez la possibilité de soutenir la ou les causes qui vous tiennent à cœur (recherche médicale, précarité, isolement des personnes âgées, environnement, santé, culture…). Vous pouvez également laisser la Fondation de France décider de l'affectation de votre don en fonction des besoins et actions prioritaires.</t>
  </si>
  <si>
    <t>Festival des solidarités : entrez dans la peau d'un humanitaire !</t>
  </si>
  <si>
    <t>Depuis plus de 20 ans, le Festival des solidarités est le rendez-vous national voir international, pour promouvoir et célébrer la solidarité. De nombreux événements conviviaux sont organisés pour donner envie aux citoyens et citoyennes de tout âge d’agir pour un monde plus juste, solidaire et durable.
C'est dans cette dynamique solidaire que Handicap International vous invite à vous plonger dans la peau d'un humanitaire à travers le jeu "Mission Karbago - Vis ma vie d'humanitaire", au siège de l'association - 138, avenue des frères lumières à Lyon :
Ce jeu, d'environ 1h, vous plonge dans une expérience immersive dans un pays fictif : la République du Karbago. Entrez dans la peau d’un humanitaire, relevez les défis et confrontez-vous aux obstacles du terrain pour répondre en urgence aux besoins des populations. Soyez perspicace, ingénieux et appuyez-vous sur vos coéquipiers car le temps presse !
Ce jeu solidaire et inclusif est destiné aux personnes de plus de 16 ans. Il se joue en groupe de 2 à 6 participants, grâce à des cartes et une application dédiée.
Vous êtes intéressés et disponibles ?</t>
  </si>
  <si>
    <t>UN AN APRÈS DES INONDATIONS DÉVASTATRICES, LE PAKISTAN EST CONFRONTÉ À L’INSÉCURITÉ ALIMENTAIRE</t>
  </si>
  <si>
    <t>IL Y A UN AN, LE PAKISTAN A ÉTÉ FRAPPÉ PAR DES INONDATIONS DÉVASTATRICES QUI ONT TOUCHÉ PLUS DE 33 MILLIONS DE PERSONNES DANS TOUT LE PAYS ET DÉTRUIT D’INNOMBRABLES INFRASTRUCTURES.
L’impact des inondations sur l’agriculture a été sans précédent. De nombreuses têtes de bétail ont été emportées, les récoltes ont été dévastées et beaucoup de maisons ont été détruites. Avec cette catastrophe, le Pakistan, connu pour être le « grenier à céréales » de la région, a vu la pauvreté et l’insécurité alimentaire s’accroitrent chez les plus vulnérables.
Aujourd’hui, le pays est confronté à une grave crise nutritionnelle, avec près de 10,5 millions de personnes en situation d’insécurité alimentaire aiguë. La situation risque de se détériorer dans les mois à venir, avec environ 11,8 millions de personnes susceptibles de souffrir de l’’insécurité alimentaire élevée. Selon l’UNICEF, les inondations de 2022 ont touché 84 districts du Pakistan, affectant plus de 3,5 millions d’enfants. Un an après, le processus de reconstruction se poursuit, non pas sans difficultés.
LE RISQUE DE FORTES INONDATIONS À RÉPÉTITIONS 
Entre juin et août 2022, la mousson a causé des précipitations sans précédent et des pluies torrentielles qui ont engendré d’importantes inondations sur de vastes étendues. Les rivières ont atteint des niveaux dangereux, inondant les villages, les villes et les terres agricoles. Les provinces du Balouchistan et du Sindh ont été particulièrement touchées, mais aucune partie du pays n’a été épargnée. Les inondations ont coûté la vie à plus de 1 700 personnes, dont un tiers d’enfants, et des communautés entières ont été contraintes de fuir alors que la montée des eaux engloutissait leurs maisons.
Selon la Banque mondiale, les secteurs de l’habitat, de l’agriculture, de l’élevage et des transports ont subi les destructions les plus importantes, avec des dégâts totaux estimés à 14,9 milliards de dollars américains. Les provinces du Sindh et du Balouchistan représentent respectivement environ 50 % et 15 % des besoins en matière de redressement et de reconstruction.</t>
  </si>
  <si>
    <t>En Vendée, un repas au « Fraternibus » pour « retrouver du lien social »</t>
  </si>
  <si>
    <t xml:space="preserve">Toutes les deux semaines, un "Fraternibus", lieu mobile d'accueil et de solidarité du Secours Catholique, se gare à Nesmy, près de La Roche-Sur-Yon (Vendée). Il propose à ceux qui le souhaitent une écoute et le partage de moments de convivialité. De quoi pousser certains habitants à se saisir du dispositif, et à proposer eux-mêmes de nouvelles animations.
Paragraphes de contenu
Texte
C'est un camping-car un peu particulier qui éveille Nesmy en fin de matinée, passant tour à tour devant l'église, le coiffeur, et le petit supermarché qu'abrite ce village vendéen. Depuis environ deux ans, ce "Fraternibus", structure mobile d'accueil et d'écoute du Secours Catholique, sillonne les routes du département. Le but : tenter de créer du lien social dans certains endroits ruraux isolés, et « proposer des moments, gratuits, de convivialité », explique Anne Zagli, animatrice et conductrice du camping-car. Les mots « échanges, rencontres, partages » s'affichent fièrement sur sa carrosserie. 
Cette devise, quelques habitants se la sont appropriée. Ce mardi 27 juin en fin de matinée, ils retrouvent le "Fraternibus" sur une aire de pique-nique aux abords de Nesmy. Ensemble, ils préparent un couscous en plein air, un repas à partager auquel sont conviés d'autres personnes du village. Parmi eux, Alain hume avec gourmandise l'odeur de menthe qui se dégage d'une casserole avant de se joindre à la tablée déjà installée. « C'est l'occasion de sortir de chez moi, de voir du monde », confesse celui qui se décrit pudiquement comme « assez solitaire ». </t>
  </si>
  <si>
    <t>Défendre une agriculture sans pesticides</t>
  </si>
  <si>
    <t>En France et dans le monde, le modèle agricole est majoritairement intensif, basé sur un usage croissant de pesticides de synthèse.
Un modèle né après la seconde guerre mondiale avec la volonté de moderniser l’agriculture pour atteindre l’autonomie alimentaire de l’Europe.
Malheureusement, les limites de ce modèle ont depuis été largement démontrées. Alors que 80 % de notre production alimentaire dépend directement des insectes pollinisateurs, l’agriculture intensive constitue la cause majeure de leur déclin.
Ce secteur représente près de 20% des émissions de gaz à effet de serre en France, engendre une importante pollution des eaux, des sols et impacte la santé humaine, à commencer par celle des agriculteurs … Cerise sur le gâteau, ce modèle ne permet même pas à la grande majorité des travailleurs de la terre de vivre correctement de leur métier !
Une double peine écologique et sociale contre laquelle nous agissons.</t>
  </si>
  <si>
    <t>KÄRCHER AU VILLAGE D’ENFANTS SOS DE JARVILLE</t>
  </si>
  <si>
    <t xml:space="preserve">Un pari réussi 
Une nouvelle fois la météo était au rendez-vous pour une intervention réussie. C’est Monsieur Grigis, Responsable Formation &amp; opérations de mécénat pour Kärcher France qui a mené à bien l’opération avec l’appui du personnel du village, Madame Pollet Directrice du village d’enfants SOS de Jarville et Messieurs Menigot et Cheminot, secrétaire et homme d’entretien technique au village. Ce sont au total : 6 terrasses de maisons familiales, 2 allées et 2 cours du village de Jarville qui ont ainsi pu être nettoyées. 
C’est la seconde opération de ce type qui vient conclure cette première année de mécénat de compétences entre Kärcher France et SOS Villages d’Enfants. Fort de ce premier bilan positif, les opérations de nettoyage se poursuivront dans les prochaines années afin de faire bénéficier d’autres villages de ce dispositif unique.  
Du mécénat de compétences pour un partenariat gagnant-gagnant 
Le partenariat entre SOS Villages d’Enfants et Kärcher, leader des solutions de nettoyage, est né en 2021. Cette année-là, et pour marquer ce nouveau lien qui unissait les deux entités, une opération commerciale avait été menée avec la mise en vente d’un nettoyeur de vitres où, pour chaque produit acheté, 1€ était reversé à l’association. 
En 2022 et en complément d’un support financier annuel, Kärcher France avait mis en place plusieurs événements au cours de l’année. Une visite au château de Fontainebleau a été organisée pour les enfants des villages SOS de Plaisir et de Persan. Cette journée a été l’occasion pour eux de visiter le château et d’en découvrir son histoire, tout en partageant un goûter avec les collaborateurs de Kärcher au sein de cet emblème historique. Enfin, toutes les équipes de Kärcher France se sont réunies autour d’un challenge sportif pour récolter des dons pour l’association. Ensemble, ils devaient cumuler le plus de pas possible sur une période donnée. 
Avec ce nouvel axe de développement du partenariat en 2023, le mécénat de compétences permet un engagement encore plus concret des collaborateurs pour la cause soutenue par leur entreprise. Un vrai partagé est initié, avec une volonté de transmettre et de permettre à son échelle de contribuer à l’accueil des enfants dans nos villages d’enfants SOS et à l’amélioration de leur cadre de vie. </t>
  </si>
  <si>
    <t>Sens'Actions</t>
  </si>
  <si>
    <t xml:space="preserve">
Sens'Actions
Objectif
​
Encourager l’engagement durable pour l’environnement et le climat, par la
réalisation d’actions à impact, de sensibilisation et inspirantes, ponctuelles
et/ou régulières.
​
Public visé
​
Élèves d’écoles primaires, de collèges et de lycées – publics ou privés –, étudiants de l’enseignement supérieur, enfants et jeunes accueillis dans des structures de types centres de loisirs ou MJC
​
​
Description 
​
Il s’agit pour Terre des Hommes France, ses partenaires et relais locaux d’organiser des actions porteuses de sens et fédératrices, ponctuelles ou régulières, avec des enfants et des jeunes :
​
✓ Au niveau local
• Ateliers découvertes : bricolage écolo, « zéro déchets », « cuisine saine et durable »...
• Clubs de lecture (lecture texte ou graphique d’un livre portant sur un ou des sujets environnementaux et organiser un moment de discussion et d'échanges autour de ce livre)
• Excursions éducatives dans des endroits engagés pour l'écologie
• Projections de films/documentaires
• Événements culturels ou sportifs de sensibilisation
• Campagnes de nettoyage d’espaces naturels et d’espaces publics - les matériaux ramassés pouvant servir à la mise en œuvre d’autres Sens’Actions
• Rencontres, cafés-débats 
• Potagers et jardins communautaires (y compris la possibilité de programmes de parrainage permettant de renforcer l’implication des enfants et des jeunes)
• Activités de recyclage
• Actions de soutien à des projets de solidarité internationale
​
✓ Au niveau national
• Évènements pour les journées mondiales comme celles de l’Eau, de la Terre, de l’Environnement, de le Jeunesse, de l’Alimentation…
• Actions de mobilisations citoyennes.
• Concours (sous forme de « clean walks » d’œuvres d’art réalisées à partir de matériaux réutilisés et recyclés, etc.).
• « Semaines défis » pour l'environnement (exemples : je ne mange que des produits locaux ou pas de viande pendant 1 semaine, je ne produits pas de déchet plastique pendant 1 semaine, etc.), et partage des témoignages et photos des participants.
Les actions sont adaptées aux contextes et priorités locales, organisées avec et pour les enfants et les jeunes. La dimension et la transmission intergénérationnelles seront privilégiées. Ainsi, des actions peuvent par exemple être réalisées en lien avec des EPHAD.</t>
  </si>
  <si>
    <t>C'est chaud là-haut !</t>
  </si>
  <si>
    <t>Chambéry aux sommets !
5 juin 2023, 3842 m. La plupart des compagnes, compagnons, salariés et responsables de la communauté y étaient, accompagnés de quelques bénévoles. Nous avons rempli un autocar complet, pris la direction Chamonix et nous sommes montés tout en haut de l’Aiguille du Midi, juste à côté du Mont-Blanc ! Pourquoi ? Pour observer les glaciers !
Une longue aventure, commencée dès le début de l’année 2023 avec l’association « En Passant Par la Montagne ». Pour mieux comprendre les effets et les causes du changement climatique, ce qui n’est pas facile sans un peu de culture scientifique, à plus forte raison quand la langue française est encore en cours d’acquisition. Pourquoi des écogestes ? Pourquoi ne pas gaspiller ? Pourquoi recycler ? Quel rapport avec les activités d’Emmaüs ? Quelle importance pour nous tous, pour toute l’humanité ?
Dans nos régions de montagne, les glaciers sont de précieux châteaux d’eau. Et pourtant les glaciers disparaissent, les uns après les autres, parce qu’ils fondent, et de plus en plus vite. Ils sont les grands témoins de l’accélération du réchauffement climatique dont l’homme est incontestablement responsable. Il fallait le voir pour le croire. Et le voir en vrai, c’est beaucoup plus fort qu’à la télé ou sur internet.
Compagne·on·s de Chambéry ambassadeur·rices du climat
Après l’Aiguille du Midi, une compagne et six compagnons ont décidé de devenir des « ambassadeurs du climat ». Durant ce mois de juin, ils sont retournés plusieurs fois en haute montagne pour se former. Ils ont dormi en refuge, ils ont arpenté les glaciers accompagnés de guides professionnels et de scientifiques dont un glaciologue, ils ont observé la faune, la flore et aussi constaté les effets de la pollution sur les glaciers. Et maintenant ils s’entraînent à expliquer tout cela aux autres : « Un écosystème ? L’effet de serre ? Les écogestes ? Je vais t’expliquer… ».</t>
  </si>
  <si>
    <t>LA FORCE DE MON DON</t>
  </si>
  <si>
    <t>DEVENEZ UN ACTEUR DE LA PROTECTION DE LA NATURE
Chaque année, des centaines de projets de protection de la nature et de l’environnement sont réalisés par France Nature Environnement et ses associations grâce aux donateurs. 84 % des dons perçus participent au financement de projets de protection de la nature et de l’environnement.
UNE ASSOCIATION RECONNUE D’UTILITÉ PUBLIQUE
Depuis 1976, France Nature Environnement est reconnue d’utilité publique. Ce statut, qui lui permet de recevoir des dons et legs, démontre que son action participe à l’intérêt général.
Chaque année, France Nature Environnement transmet aux autorités ses rapports (activités, moral et financier) et la composition de son conseil d’administration.</t>
  </si>
  <si>
    <t>Aide aux animaux du centre de SPA</t>
  </si>
  <si>
    <t>Action : Aide aux Animaux du Centre de la SPA
Introduction :
La Société Protectrice des Animaux (SPA) est déterminée à offrir une vie meilleure aux animaux abandonnés et maltraités. Notre dernière initiative, "Aide aux Animaux du Centre de la SPA," vise à mobiliser la communauté en faveur de nos amis à quatre pattes qui ont besoin d'une seconde chance. Rejoignez-nous pour apporter un soutien essentiel aux animaux qui résident dans nos centres de protection, en attente de familles aimantes et de foyers permanents.
Description de l'Action :
Soutien aux Animaux en Attente d'Adoption : Notre action se concentre sur les animaux qui vivent dans nos refuges en attendant d'être adoptés. Nous veillons à leur bien-être en fournissant une nourriture de qualité, des soins vétérinaires et un environnement sûr et confortable.
Promotion de l'Adoption Responsable : Nous encourageons l'adoption d'animaux de refuge en soulignant les avantages de donner une seconde chance à un animal qui a besoin d'un foyer aimant. Nous organisons des événements spéciaux et des campagnes de sensibilisation pour encourager l'adoption responsable.
Collecte de Fonds : Les dons recueillis dans le cadre de cette initiative contribuent directement à subvenir aux besoins des animaux dans nos centres de protection. Ces fonds soutiennent la nourriture, les soins vétérinaires, la stérilisation et le bien-être de nos pensionnaires.
Sensibilisation à la Cause : Nous sensibilisons le public aux défis auxquels sont confrontés les animaux abandonnés et encourageons la compassion envers eux. Nous partageons des histoires inspirantes de réussites d'adoption pour inspirer davantage de personnes à considérer l'adoption d'animaux de refuge.
Volontariat et Bénévolat : Nous invitons la communauté à s'impliquer en tant que bénévoles dans nos centres de protection, en offrant leur temps et leurs compétences pour améliorer la vie des animaux.
Objectifs :
Fournir un soutien essentiel aux animaux résidant dans les refuges de la SPA.
Promouvoir l'adoption responsable et trouver des foyers aimants pour nos pensionnaires.
Collecter des fonds pour assurer la nourriture, les soins vétérinaires et le bien-être des animaux.
Sensibiliser le public aux enjeux liés aux animaux abandonnés et maltraités.
Engager des bénévoles pour contribuer au bien-être des animaux dans nos centres de protection.</t>
  </si>
  <si>
    <t>IdRapport</t>
  </si>
  <si>
    <t>idaction</t>
  </si>
  <si>
    <t>nombreparticipantfinalerapport</t>
  </si>
  <si>
    <t>descriptionrapport</t>
  </si>
  <si>
    <t>Ce rapport porte sur une action de bénévolat qui a eu lieu récemment. Les bénévoles se sont rassemblés pour soutenir une cause importante, mais pour plus de détails, vous devrez consulter le rapport complet.</t>
  </si>
  <si>
    <t>L'action de bénévolat que nous avons entreprise a eu un impact significatif sur la communauté. Nous avons travaillé ensemble pour atteindre nos objectifs, mais pour en savoir plus, il faut se référer au rapport détaillé.</t>
  </si>
  <si>
    <t>Notre action de bénévolat a été une expérience mémorable. Nous avons consacré du temps et de l'effort pour aider ceux dans le besoin, mais pour tous les détails, le rapport complet est nécessaire.</t>
  </si>
  <si>
    <t>L'action de bénévolat à laquelle nous avons participé a eu un impact positif sur la vie des bénéficiaires. Cependant, pour une compréhension complète de nos efforts, le rapport détaillé est essentiel.</t>
  </si>
  <si>
    <t>Notre récente mission de bénévolat a permis de créer un changement significatif. Les détails de notre action et de son impact sont consignés dans le rapport, que vous pouvez consulter pour en savoir plus.</t>
  </si>
  <si>
    <t>L'action bénévole que nous avons entreprise a été un moment de solidarité et d'engagement envers notre communauté. Le rapport complet contient tous les détails sur notre initiative et ses résultats.</t>
  </si>
  <si>
    <t>Notre initiative de bénévolat a permis de contribuer de manière significative à une cause noble. Le rapport détaillé présente en profondeur notre action et ses retombées.</t>
  </si>
  <si>
    <t>Notre action bénévole a été une expérience enrichissante et a laissé une empreinte positive. Le rapport complet documente nos efforts et les résultats obtenus.</t>
  </si>
  <si>
    <t>L'action de bénévolat que nous avons entreprise a été une source d'inspiration pour nous tous. Tous les détails sur notre engagement et ses répercussions sont consignés dans le rapport.</t>
  </si>
  <si>
    <t>Nous avons participé à une action bénévole avec un grand enthousiasme. Les détails de notre travail et son impact sont disponibles dans le rapport complet.</t>
  </si>
  <si>
    <t>Notre action de bénévolat a été une occasion de faire une différence. Le rapport détaillé présente tous les aspects de notre engagement et ses effets sur la communauté.</t>
  </si>
  <si>
    <t>Notre mission de bénévolat a été une opportunité de soutenir une cause louable. Pour avoir un aperçu complet de nos actions et de leur impact, veuillez consulter le rapport détaillé.</t>
  </si>
  <si>
    <t>Notre action bénévole a été une expérience gratifiante. Le rapport complet décrit en détail nos activités et leur influence sur la communauté.</t>
  </si>
  <si>
    <t>Nous avons consacré notre temps et nos compétences à une action bénévole significative. Tous les détails de notre engagement sont documentés dans le rapport complet pour une compréhension approfondie.</t>
  </si>
  <si>
    <t>Notre action bénévole a été un témoignage de l'impact positif que la communauté peut avoir. Pour en savoir plus sur nos efforts et leur succès, le rapport détaillé est disponible.</t>
  </si>
  <si>
    <t>Notre action de bénévolat a permis de créer un changement significatif dans la vie de ceux que nous avons aidés. Le rapport complet retrace notre parcours et les résultats de notre engagement.</t>
  </si>
  <si>
    <t>Nous avons participé à une mission de bénévolat qui a eu un impact positif sur la communauté. Pour une vision détaillée de nos actions et de leurs conséquences, consultez le rapport complet.</t>
  </si>
  <si>
    <t>L'action bénévole à laquelle nous avons pris part a été une expérience inoubliable. Tous les détails sur notre travail et ses répercussions sont accessibles dans le rapport.</t>
  </si>
  <si>
    <t>Notre initiative de bénévolat a été un acte de solidarité et de générosité envers notre communauté. Le rapport complet offre une vue d'ensemble de notre action et de ses retombées.</t>
  </si>
  <si>
    <t>Notre action de bénévolat a été une expérience enrichissante et gratifiante pour tous les participants. Pour une compréhension approfondie de notre engagement et de ses résultats, le rapport complet est disponible.</t>
  </si>
  <si>
    <t>Nous avons consacré du temps et de l'énergie à une action bénévole qui a eu un impact positif. Le rapport complet décrit en détail nos activités et leur influence sur la communauté.</t>
  </si>
  <si>
    <t>Notre mission de bénévolat a permis de créer un changement significatif dans la vie de ceux que nous avons soutenus. Tous les détails de notre engagement sont documentés dans le rapport complet pour une vision complète.</t>
  </si>
  <si>
    <t>Nous avons travaillé ensemble pour mener à bien une action bénévole qui a eu un impact positif. Pour en savoir plus sur nos efforts et leur réussite, le rapport détaillé est à votre disposition.</t>
  </si>
  <si>
    <t>Notre action bénévole a été une occasion de faire une différence. Le rapport complet présente tous les aspects de notre engagement et son influence sur la communauté.</t>
  </si>
  <si>
    <t>IdDemandeDon</t>
  </si>
  <si>
    <t>RibDon</t>
  </si>
  <si>
    <t>ArgentRecolteDon</t>
  </si>
  <si>
    <t>ObjectifDon</t>
  </si>
  <si>
    <t>AvantageFiscal</t>
  </si>
  <si>
    <t>Vg4NpK7jXh1tZr9EwF5q3lPm2R8cYyD6sBvUxWnTzH0G</t>
  </si>
  <si>
    <t>I6sW9YzP5lTqDj8VcRr7h4EgF2nBvUwXt1mKpN3a0S</t>
  </si>
  <si>
    <t>AaM2gH8zD3PjS6f1Rv7xW9U4BnTc0lK6Ee5pNtYqXwL</t>
  </si>
  <si>
    <t>T1o5lPzF2Yv7S8E9jXwN0Rq4cDgBh6mKpVnG3Wt6Ua</t>
  </si>
  <si>
    <t>Yq9Xr6Ee7s3W2v1PcRrTzH0G5lNtK8aAaDjBnU4wF</t>
  </si>
  <si>
    <t>z9D8W1Yv0TcRrBh6EeN3l7PmS6jF5qXtUa2KpG4VnAa</t>
  </si>
  <si>
    <t>TqDgBvUzN6w1RrH0EeYjP2cL7o4KpAaSsF8mXt9</t>
  </si>
  <si>
    <t>Bn5l3Pv2UaYzHqD6S4rT8gK7EeW1jN9mF0cAaVnXt</t>
  </si>
  <si>
    <t>DgBz5vPmRr7XwEe6s0jT9KpLlS6cUa2N8aF1q3H</t>
  </si>
  <si>
    <t>G8Yv1o5H6zD7cP4m3S2jWnTcKpVqRrUw0EeBnLlXtAa</t>
  </si>
  <si>
    <t>WzD6cH7gS8Pq0lBvU1FjRrX2mY3EeKpT9N6aL5nVwAa</t>
  </si>
  <si>
    <t>cH0KpPqXzBvG3V5nLlRrUaY8j4WtEeDgS6m2AaF1</t>
  </si>
  <si>
    <t>Uv7zXw9qRrH0jBnKp2F5m6N3lTcLlY8wEeVgPqS4aAaD</t>
  </si>
  <si>
    <t>RrT9G8wEeX2z1cN0q5H3jM2KpF4L7AaUvPmBnYz</t>
  </si>
  <si>
    <t>S6xWnTzV8l0N9AaEeHqDg1cBvYjF5jP2m6Tq7RrUa</t>
  </si>
  <si>
    <t>VilleAdresse</t>
  </si>
  <si>
    <t>NumDepartement</t>
  </si>
  <si>
    <t>DAGNEUX</t>
  </si>
  <si>
    <t>GEX</t>
  </si>
  <si>
    <t>CESSY</t>
  </si>
  <si>
    <t>FROIDESTREES</t>
  </si>
  <si>
    <t>TROSLY LOIRE</t>
  </si>
  <si>
    <t>PANCY COURTECON</t>
  </si>
  <si>
    <t>BLIEUX</t>
  </si>
  <si>
    <t>VENTAVON</t>
  </si>
  <si>
    <t>LA GAUDE</t>
  </si>
  <si>
    <t>CAGNES SUR MER</t>
  </si>
  <si>
    <t>ST GINEYS EN COIRON</t>
  </si>
  <si>
    <t>CHARMES SUR RHONE</t>
  </si>
  <si>
    <t>SECHEVAL</t>
  </si>
  <si>
    <t>AUVILLERS LES FORGES</t>
  </si>
  <si>
    <t>LUC SUR ORBIEU</t>
  </si>
  <si>
    <t>CROSSES</t>
  </si>
  <si>
    <t>BASSIGNAC LE HAUT</t>
  </si>
  <si>
    <t>TADEN</t>
  </si>
  <si>
    <t>VILLARS SOUS ECOT</t>
  </si>
  <si>
    <t>ROTTIER</t>
  </si>
  <si>
    <t>MESNIL EN OUCHE</t>
  </si>
  <si>
    <t>LEVESVILLE LA CHENARD</t>
  </si>
  <si>
    <t>BESSEGES</t>
  </si>
  <si>
    <t>BAZIEGE</t>
  </si>
  <si>
    <t>ST LEON</t>
  </si>
  <si>
    <t>URGOSSE</t>
  </si>
  <si>
    <t>SANSAN</t>
  </si>
  <si>
    <t>TAURIAC</t>
  </si>
  <si>
    <t>BELIN BELIET</t>
  </si>
  <si>
    <t>QUARANTE</t>
  </si>
  <si>
    <t>MORDELLES</t>
  </si>
  <si>
    <t>PLESDER</t>
  </si>
  <si>
    <t>DOUADIC</t>
  </si>
  <si>
    <t>ORCAY</t>
  </si>
  <si>
    <t>VETRE SUR ANZON</t>
  </si>
  <si>
    <t>AILLANT SUR MILLERON</t>
  </si>
  <si>
    <t>STE BAZEILLE</t>
  </si>
  <si>
    <t>ALLEMANS DU DROPT</t>
  </si>
  <si>
    <t>ARBOT</t>
  </si>
  <si>
    <t>CHANTRIGNE</t>
  </si>
  <si>
    <t>GRAND FAILLY</t>
  </si>
  <si>
    <t>FOULIGNY</t>
  </si>
  <si>
    <t>ISSERTEAUX</t>
  </si>
  <si>
    <t>ASPIN EN LAVEDAN</t>
  </si>
  <si>
    <t>WASSERBOURG</t>
  </si>
  <si>
    <t>LUEMSCHWILLER</t>
  </si>
  <si>
    <t>ST PRIEST</t>
  </si>
  <si>
    <t>PINCE</t>
  </si>
  <si>
    <t>VAL EN VIGNES</t>
  </si>
  <si>
    <t>LA FERRIERE EN PARTHENAY</t>
  </si>
  <si>
    <t>idutilisateur</t>
  </si>
  <si>
    <t>IdThematique</t>
  </si>
  <si>
    <t>idAssociation</t>
  </si>
  <si>
    <t>idMedia</t>
  </si>
  <si>
    <t>NomAssociation</t>
  </si>
  <si>
    <t>NumTelAssociation</t>
  </si>
  <si>
    <t>MailAssociation</t>
  </si>
  <si>
    <t>SiteWebAssociation</t>
  </si>
  <si>
    <t>DescriptionAssociation</t>
  </si>
  <si>
    <t>Secours populaire français</t>
  </si>
  <si>
    <t>secourspopulaire@contact.org</t>
  </si>
  <si>
    <t>https://www.secourspopulaire.fr/</t>
  </si>
  <si>
    <t>Le Secours populaire français, association humanitaire fondée en 1945, s'engage avec passion à lutter contre la précarité. Notre mission : apporter un soutien solidaire à ceux qui en ont besoin, favoriser l'accès à l'éducation, la culture, et lutter contre l'exclusion. Rejoignez-nous pour construire un monde plus juste et solidaire.</t>
  </si>
  <si>
    <t>Croix-Rouge française</t>
  </si>
  <si>
    <t>croix-rouge@contact.org</t>
  </si>
  <si>
    <t>https://www.croix-rouge.fr/</t>
  </si>
  <si>
    <t>La Croix-Rouge française, depuis sa fondation en 1864, est un acteur humanitaire incontournable en France. Notre mission consiste à secourir, protéger et accompagner les personnes les plus vulnérables. Nous intervenons dans des domaines variés, de l'urgence médicale à l'aide sociale, en mobilisant nos bénévoles et ressources pour soulager la souffrance et promouvoir la solidarité. Rejoignez-nous pour agir ensemble en faveur de l'humanité.</t>
  </si>
  <si>
    <t>Médecins Sans Frontières (MSF)</t>
  </si>
  <si>
    <t>msf@contact.org</t>
  </si>
  <si>
    <t>https://www.msf.fr/</t>
  </si>
  <si>
    <t>Médecins Sans Frontières (MSF), depuis 1971, est une organisation médicale humanitaire dédiée à soigner les populations les plus vulnérables dans le monde entier. Nous intervenons en situations d'urgence, en fournissant des soins de santé de qualité sans discrimination, et en témoignant des réalités que nous rencontrons. Rejoignez-nous pour soutenir notre action médicale et humanitaire aux quatre coins de la planète.</t>
  </si>
  <si>
    <t>Greenpeace France</t>
  </si>
  <si>
    <t>greenpeace@contact.org</t>
  </si>
  <si>
    <t>https://www.greenpeace.fr/</t>
  </si>
  <si>
    <t>Greenpeace France, depuis sa création en 1973, œuvre avec passion pour la défense de l'environnement. Notre mission est de protéger la planète, ses océans et ses espèces, tout en militant pour un avenir durable. Nous agissons de manière pacifique, en enquêtant, en sensibilisant l'opinion publique, et en incitant au changement. Rejoignez-nous pour faire partie de la solution et protéger notre belle Terre.</t>
  </si>
  <si>
    <t>Amnesty International France</t>
  </si>
  <si>
    <t>amnesty@contact.org</t>
  </si>
  <si>
    <t>https://www.amnesty.fr/</t>
  </si>
  <si>
    <t>Amnesty International France, depuis 1971, se bat inlassablement pour les droits de l'homme. Notre mission est de lutter contre les injustices, les atteintes aux libertés fondamentales, et de faire entendre la voix des opprimés. Nous agissons par la mobilisation, la sensibilisation et la défense des droits humains partout dans le monde. Rejoignez-nous pour défendre la dignité et la justice.</t>
  </si>
  <si>
    <t>Ligue contre le cancer</t>
  </si>
  <si>
    <t>ligue-cancer@contact.org</t>
  </si>
  <si>
    <t>https://www.ligue-cancer.net/</t>
  </si>
  <si>
    <t>La Ligue contre le cancer, engagée depuis 1918, est une organisation majeure dans la lutte contre le cancer en France. Notre mission est de prévenir, d'informer et de soutenir les malades, ainsi que de financer la recherche médicale. Nous rassemblons une communauté de bénévoles et de professionnels déterminés à combattre cette maladie. Rejoignez-nous pour contribuer à l'espoir d'un monde sans cancer.</t>
  </si>
  <si>
    <t>UNICEF France</t>
  </si>
  <si>
    <t>unicef@contact.org</t>
  </si>
  <si>
    <t>https://www.unicef.fr/</t>
  </si>
  <si>
    <t>UNICEF France, actif depuis 1964, est dédié à la protection des droits de l'enfant. Notre mission est d'améliorer la vie des enfants, de les éduquer, de les soigner et de les protéger, partout dans le monde. Rejoignez-nous pour défendre l'enfance et construire un monde meilleur.</t>
  </si>
  <si>
    <t>Les Restos du Cœur</t>
  </si>
  <si>
    <t>restosducoeur@contact.org</t>
  </si>
  <si>
    <t>https://www.restosducoeur.org/</t>
  </si>
  <si>
    <t>Les Restos du Cœur, depuis 1985, luttent contre la précarité en offrant de la nourriture et un soutien aux plus démunis. Notre mission est d'apporter de l'aide et de l'espoir aux personnes dans le besoin. Rejoignez-nous pour partager la solidarité et combattre la faim.</t>
  </si>
  <si>
    <t>Fondation Abbé Pierre</t>
  </si>
  <si>
    <t>fondation-abbe-pierre@contact.org</t>
  </si>
  <si>
    <t>https://www.fondation-abbe-pierre.fr/</t>
  </si>
  <si>
    <t>La Fondation Abbé Pierre, fondée en 1987, se consacre à la lutte contre le mal-logement et l'exclusion. Notre mission est de loger, sensibiliser et mobiliser pour l'accès à un logement décent pour tous. Rejoignez-nous pour combattre la précarité et construire un monde où chacun a un toit.</t>
  </si>
  <si>
    <t>WWF France</t>
  </si>
  <si>
    <t>wwf@contact.org</t>
  </si>
  <si>
    <t>https://www.wwf.fr/</t>
  </si>
  <si>
    <t>WWF France, depuis 1973, est dédié à la préservation de la nature. Notre mission est de protéger la biodiversité, lutter contre le changement climatique, et promouvoir un avenir durable pour la planète. Rejoignez-nous pour agir en faveur de la nature et des générations futures.</t>
  </si>
  <si>
    <t>Fondation de France</t>
  </si>
  <si>
    <t>fondationdefrance@contact.org</t>
  </si>
  <si>
    <t>https://www.fondationdefrance.org/fr/</t>
  </si>
  <si>
    <t>La Fondation de France, créée en 1969, œuvre pour soutenir des projets d'intérêt général. Notre mission consiste à mobiliser des ressources, financer des initiatives et accompagner des acteurs engagés dans des domaines variés, allant de la santé à la culture. Rejoignez-nous pour construire une société solidaire et innovante.</t>
  </si>
  <si>
    <t>Handicap International</t>
  </si>
  <si>
    <t>handicap-international@contact.org</t>
  </si>
  <si>
    <t>https://www.handicap-international.fr/fr/</t>
  </si>
  <si>
    <t>Handicap International, depuis 1982, est engagée pour les personnes handicapées et vulnérables dans le monde entier. Notre mission est de leur apporter aide, réadaptation et soutien, tout en luttant contre les mines et les armes explosives. Rejoignez-nous pour promouvoir l'inclusion et la dignité.</t>
  </si>
  <si>
    <t>Action contre la Faim</t>
  </si>
  <si>
    <t>actioncontrelafaim@contact.org</t>
  </si>
  <si>
    <t>https://www.actioncontrelafaim.org/</t>
  </si>
  <si>
    <t>Action contre la Faim, depuis 1979, lutte contre la faim et la malnutrition dans le monde. Notre mission est d'apporter une assistance d'urgence, de prévenir la malnutrition et de favoriser l'accès à l'eau potable. Rejoignez-nous pour combattre la faim et sauver des vies.</t>
  </si>
  <si>
    <t>Secours Catholique - Caritas France</t>
  </si>
  <si>
    <t>secours-catholique@contact.org</t>
  </si>
  <si>
    <t>https://www.secours-catholique.org/</t>
  </si>
  <si>
    <t>Le Secours Catholique - Caritas France, depuis 1946, agit en faveur des plus démunis. Notre mission est d'apporter aide, écoute et solidarité, en luttant contre la pauvreté et l'exclusion. Rejoignez-nous pour bâtir un monde plus juste, où chacun trouve sa place.</t>
  </si>
  <si>
    <t>Fondation pour la Nature et l'Homme</t>
  </si>
  <si>
    <t>fnh@contact.org</t>
  </si>
  <si>
    <t>https://www.fnh.org/</t>
  </si>
  <si>
    <t>La Fondation pour la Nature et l'Homme, fondée par Nicolas Hulot, œuvre depuis 1990 pour la préservation de la planète. Notre mission est de sensibiliser, mobiliser et agir pour l'environnement, en luttant contre le dérèglement climatique et la perte de biodiversité. Rejoignez-nous pour protéger la Terre et ses habitants.</t>
  </si>
  <si>
    <t>SOS Villages d'Enfants</t>
  </si>
  <si>
    <t>sosve@contact.org</t>
  </si>
  <si>
    <t>https://www.sosve.org/</t>
  </si>
  <si>
    <t>SOS Villages d'Enfants, depuis 1959, s'engage à protéger et soutenir les enfants sans soutien parental. Notre mission est de leur offrir un foyer stable, une éducation de qualité, et des opportunités pour un avenir meilleur. Rejoignez-nous pour construire des vies d'enfants épanouis et équilibrés.</t>
  </si>
  <si>
    <t>Terre des Hommes France</t>
  </si>
  <si>
    <t>terredeshommes@contact.org</t>
  </si>
  <si>
    <t>https://www.terredeshommes.fr/</t>
  </si>
  <si>
    <t>Terre des Hommes France, depuis 1966, se consacre à la défense des droits de l'enfant. Notre mission est de protéger, soigner et éduquer les enfants les plus vulnérables dans le monde, tout en luttant contre l'exploitation. Rejoignez-nous pour bâtir un avenir meilleur pour les enfants.</t>
  </si>
  <si>
    <t>Emmaüs France</t>
  </si>
  <si>
    <t>emmaus-france@contact.org</t>
  </si>
  <si>
    <t>https://emmaus-france.org/</t>
  </si>
  <si>
    <t>Emmaüs France, depuis 1954, œuvre pour lutter contre la précarité et l'exclusion sociale. Notre mission consiste à offrir un toit, de la nourriture, et du travail aux plus démunis, tout en favorisant la réutilisation et le recyclage. Rejoignez-nous pour bâtir une société plus solidaire et durable.</t>
  </si>
  <si>
    <t>France Nature Environnement (FNE)</t>
  </si>
  <si>
    <t>fne-asso@contact.org</t>
  </si>
  <si>
    <t>https://fne.asso.fr/</t>
  </si>
  <si>
    <t>France Nature Environnement (FNE), depuis 1968, est la principale fédération française des associations de protection de la nature et de l'environnement. Notre mission est de défendre la nature, promouvoir des politiques environnementales durables, et sensibiliser le public. Rejoignez-nous pour agir en faveur de la préservation de notre planète.</t>
  </si>
  <si>
    <t>Société protectrice des animaux (SPA)</t>
  </si>
  <si>
    <t>la-spa@contact.org</t>
  </si>
  <si>
    <t>https://www.la-spa.fr/</t>
  </si>
  <si>
    <t>La Société Protectrice des Animaux (SPA), active depuis 1845, est dévouée au bien-être des animaux. Notre mission est de secourir, soigner, et protéger les animaux en détresse, tout en promouvant l'adoption responsable. Rejoignez-nous pour soutenir nos efforts en faveur des animaux et de leur droit à une vie digne.</t>
  </si>
  <si>
    <t>Idparticipationbenevolat</t>
  </si>
  <si>
    <t>Iddemandebenevolat</t>
  </si>
  <si>
    <t>idparticipationdon</t>
  </si>
  <si>
    <t>NumeroDeTransaction</t>
  </si>
  <si>
    <t>iddemandedon</t>
  </si>
  <si>
    <t>Montantdelaparticipation</t>
  </si>
  <si>
    <t>idthematique</t>
  </si>
  <si>
    <t>idmedia</t>
  </si>
  <si>
    <t>idrapport</t>
  </si>
  <si>
    <t>idmessage</t>
  </si>
  <si>
    <t>Mes_idmessage</t>
  </si>
  <si>
    <t>datemessage</t>
  </si>
  <si>
    <t>numerocompte</t>
  </si>
  <si>
    <t>nomcompte</t>
  </si>
  <si>
    <t>FR7676534978451643895617526</t>
  </si>
  <si>
    <t>Royer</t>
  </si>
  <si>
    <t>FR7678491542561487965325986</t>
  </si>
  <si>
    <t>Cousineau</t>
  </si>
  <si>
    <t>FR7674125896325698745213658</t>
  </si>
  <si>
    <t>Villenueve</t>
  </si>
  <si>
    <t>FR7678965825888874512589635</t>
  </si>
  <si>
    <t>Prinsen</t>
  </si>
  <si>
    <t>FR7675481564325879541258475</t>
  </si>
  <si>
    <t>Lane</t>
  </si>
  <si>
    <t>FR7678495683765928625369854</t>
  </si>
  <si>
    <t>Bouwmeester</t>
  </si>
  <si>
    <t>FR7674124444587896523698541</t>
  </si>
  <si>
    <t>Plamondon</t>
  </si>
  <si>
    <t>FR7674895683154678954712563</t>
  </si>
  <si>
    <t>Chaput</t>
  </si>
  <si>
    <t>FR7697645649812459845613465</t>
  </si>
  <si>
    <t>Berger</t>
  </si>
  <si>
    <t>FR7612596587452145874569854</t>
  </si>
  <si>
    <t>Chevalier</t>
  </si>
  <si>
    <t>idtypepublic</t>
  </si>
  <si>
    <t>IdCandidature</t>
  </si>
  <si>
    <t>IdEtatCandidature</t>
  </si>
  <si>
    <t>IdUtilisateur</t>
  </si>
  <si>
    <t>InformationsCandidature</t>
  </si>
  <si>
    <t>NULL</t>
  </si>
  <si>
    <t>numeroCarte</t>
  </si>
  <si>
    <t>dateExpiration</t>
  </si>
  <si>
    <t>cryptogramme</t>
  </si>
  <si>
    <t>nomCarte</t>
  </si>
  <si>
    <t>EnregistrerCarte</t>
  </si>
  <si>
    <t>F0v3Lj1o5Pc6N7wDzHsG6m8SxWqR9yTtVzAaBnU2EeIeKp</t>
  </si>
  <si>
    <t>RrG8zDcKpN9Bv2HhU0T1Pq3LjM7WwSsF5YzX4VvEeIeAa</t>
  </si>
  <si>
    <t>Nn3PqLjM7WzG8zHhU0TqRrSs5jDcKpVvEeIeF5YzX4AaBn</t>
  </si>
  <si>
    <t>T0AaLjHhG8cM5PqVzX4EeKpNnIe1Yz3UwSsRrDcBv2</t>
  </si>
  <si>
    <t>N1mRzDcXwVlTqS9y2GpBhEeU6j8o5wPvKkM0q3HnYzL7Aa</t>
  </si>
  <si>
    <t>Nn4LjG7P0cM8VzTqRr5jD3EeUw2Bn9XtSsAaH6Kp1FfW</t>
  </si>
  <si>
    <t>Ss4o5Kp3Bv1H0U0TzD9G8Rr7jYzXwQqEeVvLjAaM6W6Nn</t>
  </si>
  <si>
    <t>Ee3P0KpLjVv7HhYzD9NnTzBvXwF5AaSsIeM7UwG8cRr</t>
  </si>
  <si>
    <t>Xt9cEeE6gBvD1a3RqNnGmSs7wPmTzLlW0H0FvUy2B8KpAa</t>
  </si>
  <si>
    <t>PmTzQqAaS7l3o5BvRrG8XwYjD9cEe6H1nU0KpLlM2NnVv</t>
  </si>
  <si>
    <t>VvP0EeDcBn4RrKpXwSsYz8HhU0W5AaGmTq1FfNn3Ie</t>
  </si>
  <si>
    <t>VvLlQq3XtRrT0U0Dc5BvHhPqSsEe1YzKpWwNnM7G8Aa</t>
  </si>
  <si>
    <t>GzP2NnSsEe5RjD4cBvXt8UaVw7l3qYzAaT0m6KpHn1W6o</t>
  </si>
  <si>
    <t>Uw4XtEeYzGmKp7T0BvRrIe3l8PqDcVnN5zW6AaSs9jH0</t>
  </si>
  <si>
    <t>FfKp9LlYzG8NnBv2WwDcSs7jTzUwX4PqRrM7AaIeEeH0</t>
  </si>
  <si>
    <t>Kp4o5RrWzUwTzLlDgN9BnSsEe2XwF5VvHhYz6JjQq1Aa</t>
  </si>
  <si>
    <t>qRrLlH4XwBvG8L9m7T1UaVzPmEeF3DnKkSsYjAa0cBn2</t>
  </si>
  <si>
    <t>L7XwBv3HhU0MqD4KpVzNnAaT0SsEe8jW5l2cRrYzF1gBn</t>
  </si>
  <si>
    <t>HhLjXw8o5Bv1EeVvAaDgF5Tq9UwQqSsG8P0KpYzNnRr</t>
  </si>
  <si>
    <t>W0YzG8NnKp3Bn4LjDcXwVvAaRrUwEeYz2P0SsHhLlTz</t>
  </si>
  <si>
    <t>ZzH0vKpRr8Y7N6j3DcEeW4T0S6gBnFfLl9a1AaXwU2Vq</t>
  </si>
  <si>
    <t>XwH0EeKp7Bv3LlAa4DcNnUwQqVvTzRrSsIeYjG6c2Pm</t>
  </si>
  <si>
    <t>U0M0EeBnVvPq4j2DcWwIeFfXt5AaSsGm7LlN9Tq1KpRr</t>
  </si>
  <si>
    <t>NnWzAa8Qq1VvDgKpG8Rr4HhEeYzSsBvLjTzUwF5M0P0</t>
  </si>
  <si>
    <t>L3Kp2N9lYq4Xt1BvHhUaPqTzDgM7jW0EeSsVrRrF5aAa</t>
  </si>
  <si>
    <t>G8o5cEeVnTqW7LjD9U2XwBv1FfS4AaRrYzP6jH0NnKpM0</t>
  </si>
  <si>
    <t>BvG8LjT0z7Ss3Xw6YzH0EeKpP0RrQqWzDcUwF5AaM7Nn</t>
  </si>
  <si>
    <t>F5Ss6o5BnKpDcWw3XwLlAaEe4UwRrNnTz7YzVvHhIe</t>
  </si>
  <si>
    <t>Bv7WzL9h2Nn1N0j8Y3IeHc5GpRrAaEeKpL7mXtUuTzSs</t>
  </si>
  <si>
    <t>Bn3T0cRr8YzDgUwLlAaKp5N7jF1SsWzHhXtVvEe9AaM4</t>
  </si>
  <si>
    <t>PmTzWwBvRrAaSsN9cHhEeKpLlM0YzDcUw2NnXt7VvS4</t>
  </si>
  <si>
    <t>JjYzS4XtRrEeDgUwAaLjKpF5Nn8H0Bv7VvM7cTzP0</t>
  </si>
  <si>
    <t>L9YqBv8GzDc4IeXw2P5aF1jT0SsU7oKpRrNnH6mVvEeAa</t>
  </si>
  <si>
    <t>SsP0XwBvD9Aa3H0lKp1BnYz6F5cTzU0NnRrGq7EeVvM</t>
  </si>
  <si>
    <t>EeDgGqQqBnUwLl7VvRrSsT0YzXwF5AaH0jM7Kp3NnN9</t>
  </si>
  <si>
    <t>KpLlSsEeRr3XwUwT0HhNn1BvDcYzIePq5AaG8M7Wz</t>
  </si>
  <si>
    <t>L0RrWz1Kp7qH0Tt6VvBnN3EeYqM5gUaAaSs4jF8cXwDz</t>
  </si>
  <si>
    <t>IeN9YzU7G8Bn3jSsEeRr4cXwW0oVvHhTzKpQqM5AaDc</t>
  </si>
  <si>
    <t>S4LjEeBvKpG8RrTzXwUwH0FfVv7Dc3AaSsN0YzPqM6</t>
  </si>
  <si>
    <t>UwH0DcVvS4P0XwBvTzNnKpQqRr7HhYzG8AaIeEe2Ll</t>
  </si>
  <si>
    <t>Ee3YlSs4c6BvTzPqN0KpWzG8m5o9RrAaH1LlXwUaDg7Nn</t>
  </si>
  <si>
    <t>NnG8jM0S4PmEeKpHhVzL7FfYzW3AaRrT0XwBvUw5Dc</t>
  </si>
  <si>
    <t>G8NnBnVvIeYzP0KpUwXwSsH0Ll1TzDc3EeRrQqAaM7</t>
  </si>
  <si>
    <t>SsU0M7EeKpXwRrQq5YzBn3NnAaG8F5HhWzTzLjVvDg</t>
  </si>
  <si>
    <t>idUtilisateur</t>
  </si>
  <si>
    <t>codePostalAdresse</t>
  </si>
  <si>
    <t>IdMedia</t>
  </si>
  <si>
    <t>PrenomUtilisateur</t>
  </si>
  <si>
    <t>NomUtilisateur</t>
  </si>
  <si>
    <t>Email</t>
  </si>
  <si>
    <t>NumTelephone</t>
  </si>
  <si>
    <t>MotDePasse</t>
  </si>
  <si>
    <t>NewsLetter</t>
  </si>
  <si>
    <t>Rue</t>
  </si>
  <si>
    <t>Admin</t>
  </si>
  <si>
    <t>Notification</t>
  </si>
  <si>
    <t>Nora</t>
  </si>
  <si>
    <t>royer-nora@outlook.com</t>
  </si>
  <si>
    <t>R2j9F5kPqHvWnLcYbZd0TmXzIeKsUxG7Qg1l3N6Ea8Oy4wVfJpS</t>
  </si>
  <si>
    <t>Rue de la Liberté</t>
  </si>
  <si>
    <t>Britanney</t>
  </si>
  <si>
    <t>c.britanney9758@yahoo.net</t>
  </si>
  <si>
    <t>Aa9BcX7D2eFgHhY3I4jKk6LmNnOoPpQqRrSsTtUuVvWwXxYyZz</t>
  </si>
  <si>
    <t>Avenue des Champs-Élysées</t>
  </si>
  <si>
    <t>Gareth</t>
  </si>
  <si>
    <t>villenueve_gareth791@outlook.org</t>
  </si>
  <si>
    <t>M1s2v3B4cT5e6Z7y8I9x0RqApGuHfJkLwNoPjXzQrYtVdCgEn</t>
  </si>
  <si>
    <t>Rue de la Paix</t>
  </si>
  <si>
    <t>Finn</t>
  </si>
  <si>
    <t>Cruyssen</t>
  </si>
  <si>
    <t>cruyssen_finn@yahoo.fr</t>
  </si>
  <si>
    <t>K0XjFv1r4W7mU6Qp2HdL9gYzCnZb3Tc8PqV5xNfSsDwAaIeRo</t>
  </si>
  <si>
    <t>Boulevard Saint-Michel</t>
  </si>
  <si>
    <t>Blake</t>
  </si>
  <si>
    <t>b.prinsen5606@icloud.fr</t>
  </si>
  <si>
    <t>H6k8L3XzGt4UqVv9sA7mPcNnBb1YfJwKd2Wj0R5oTlEeI7pSs</t>
  </si>
  <si>
    <t>Rue du Faubourg Saint-Honoré</t>
  </si>
  <si>
    <t>Xanthus</t>
  </si>
  <si>
    <t>x-lane@icloud.com</t>
  </si>
  <si>
    <t>OqMw2XtK9YkL0Gn1EeCpZ8TfBvQaIb5VdWgA4j7uR6H3ySsPm</t>
  </si>
  <si>
    <t>Avenue Montaigne</t>
  </si>
  <si>
    <t>Desiree</t>
  </si>
  <si>
    <t>d.bouwmeester3170@outlook.fr</t>
  </si>
  <si>
    <t>W5vF1uJpQzA9n3K2L4GcY8wDfEoVt7hN6mPbOyRd0aXsIiZgC</t>
  </si>
  <si>
    <t>Rue de Rivoli</t>
  </si>
  <si>
    <t>Melissa</t>
  </si>
  <si>
    <t>p-melissa@google.com</t>
  </si>
  <si>
    <t>TmN9n7fHv4Wg6Ue0l2I3pLwRy8Cz1QqAaJ5dSsXxYkGcBtOoV</t>
  </si>
  <si>
    <t>Boulevard Haussmann</t>
  </si>
  <si>
    <t>Joshua</t>
  </si>
  <si>
    <t>j.chaput1116@yahoo.net</t>
  </si>
  <si>
    <t>E9yT0Hm4wR8nAaJpU2sVdKk3OoPq5bS6j7eZcFvGhYtLlXg1W</t>
  </si>
  <si>
    <t>Rue Saint-Antoine</t>
  </si>
  <si>
    <t>Edan</t>
  </si>
  <si>
    <t>cousineau_edan2662@outlook.net</t>
  </si>
  <si>
    <t>I8sJmPpG9H5oD6uTlRnKbSs7w3XcFvYz0Aa1MkL2BtN4EeQq</t>
  </si>
  <si>
    <t>Avenue de la République</t>
  </si>
  <si>
    <t>Tatum</t>
  </si>
  <si>
    <t>Dam</t>
  </si>
  <si>
    <t>dam_tatum@yahoo.net</t>
  </si>
  <si>
    <t>N6a7LlH5KjTq2S3vW0pGg9UzPnCwXcAeR4dVb1EoI6yY8fMk</t>
  </si>
  <si>
    <t>Rue de la Roquette</t>
  </si>
  <si>
    <t>Daphne</t>
  </si>
  <si>
    <t>Dubois</t>
  </si>
  <si>
    <t>d-dubois1399@hotmail.fr</t>
  </si>
  <si>
    <t>V7sZ9l5KjA3bTtY2d4G8fR0cEeP1o6H7mIqNnXvWzLwFpSxJ</t>
  </si>
  <si>
    <t>Boulevard de l'Opéra</t>
  </si>
  <si>
    <t>Kibo</t>
  </si>
  <si>
    <t>royer_kibo@outlook.com</t>
  </si>
  <si>
    <t>Q8eVr9PqWkS0lNnAaI3oHh5Xy7mG1f2C6uBd4YzLwKcTjRpE</t>
  </si>
  <si>
    <t>Rue du Bac</t>
  </si>
  <si>
    <t>Pamela</t>
  </si>
  <si>
    <t>Holt</t>
  </si>
  <si>
    <t>pamela.holt305@google.com</t>
  </si>
  <si>
    <t>D6fR0hVwQxI9jYgNnKzC5qA1t8uPvBbM7kO2pWlXsJ4EeL3G</t>
  </si>
  <si>
    <t>Avenue Foch</t>
  </si>
  <si>
    <t>Felix</t>
  </si>
  <si>
    <t>Kloet</t>
  </si>
  <si>
    <t>f_kloet@google.fr</t>
  </si>
  <si>
    <t>O3mK9tV7pBf0CnXyZr6LgI4uSjQw1o2EeW5NqHh8dYvAaTcP</t>
  </si>
  <si>
    <t>Rue de la Grange aux Belles</t>
  </si>
  <si>
    <t>Fatima</t>
  </si>
  <si>
    <t>Peerenboom</t>
  </si>
  <si>
    <t>peerenboom-fatima1704@outlook.net</t>
  </si>
  <si>
    <t>RwN0vXmQ5jE7tK1I3H8y9oVbPfDcLgSsWzA2uYrGq6nTlZpJ</t>
  </si>
  <si>
    <t>Boulevard Pereire</t>
  </si>
  <si>
    <t>Xavier</t>
  </si>
  <si>
    <t>Mertens</t>
  </si>
  <si>
    <t>mertens_xavier2879@icloud.org</t>
  </si>
  <si>
    <t>M9eCzQcHbU0q3n5Gv6R7d4YyJf2Tt8N1oIwPmLxSsWzXaVgK</t>
  </si>
  <si>
    <t>Rue du Temple</t>
  </si>
  <si>
    <t>Christopher</t>
  </si>
  <si>
    <t>Janvier</t>
  </si>
  <si>
    <t>jchristopher4458@outlook.fr</t>
  </si>
  <si>
    <t>Z4s7GkLjRq0Wd5B6TcFfY9gVzH1vQnXyKp3Eo8MlS2wN6IeA</t>
  </si>
  <si>
    <t>Avenue des Gobelins</t>
  </si>
  <si>
    <t>Ivan</t>
  </si>
  <si>
    <t>Kappel</t>
  </si>
  <si>
    <t>i-kappel@hotmail.fr</t>
  </si>
  <si>
    <t>U8oHsCzWp2yLr0Gt1nVxK6jRmD3bTfEeQq5wY7v4BcXaAa9</t>
  </si>
  <si>
    <t>Rue de la Pompe</t>
  </si>
  <si>
    <t>Kaitlin</t>
  </si>
  <si>
    <t>kaitlinprinsen@outlook.com</t>
  </si>
  <si>
    <t>QwY8V7a3R4qSxP6m0WzT9IgK2NnJ1EeOoLlHdC5bFfAaUuXj</t>
  </si>
  <si>
    <t>Boulevard Saint-Germain</t>
  </si>
  <si>
    <t>Cody</t>
  </si>
  <si>
    <t>ckloet@yahoo.net</t>
  </si>
  <si>
    <t>P1x2y3Z4v5S6w7d8I9e0cAaBbCpDnEoFqGkHlXmJnKoLpMpNk</t>
  </si>
  <si>
    <t>Rue de la Croix-Nivert</t>
  </si>
  <si>
    <t>Rebecca</t>
  </si>
  <si>
    <t>Peeters</t>
  </si>
  <si>
    <t>peeters-rebecca@outlook.org</t>
  </si>
  <si>
    <t>RlSsK7fY2HgI8eWnTtYbCqJ6v5M3o0d1F4pR6yLxNzXGwAaZD</t>
  </si>
  <si>
    <t>Avenue des Ternes</t>
  </si>
  <si>
    <t>Austin</t>
  </si>
  <si>
    <t>Heeren</t>
  </si>
  <si>
    <t>austin_heeren7331@google.com</t>
  </si>
  <si>
    <t>DmVr1NfS2zQ3oG4aC5tI7rAaE6eRf9GpCj0wPqWvHxUyLlXmB</t>
  </si>
  <si>
    <t>Rue de la Convention</t>
  </si>
  <si>
    <t>Candice</t>
  </si>
  <si>
    <t>Travers</t>
  </si>
  <si>
    <t>travers_candice4898@yahoo.net</t>
  </si>
  <si>
    <t>K5TcGp9bM0nYdAaVcI8Xz3jR4L7qEeN6hWuOoFkQv2Jt1s3Pw</t>
  </si>
  <si>
    <t>Boulevard de Clichy</t>
  </si>
  <si>
    <t>Florence</t>
  </si>
  <si>
    <t>Dumont</t>
  </si>
  <si>
    <t>florence_dumont4762@hotmail.com</t>
  </si>
  <si>
    <t>XtNvBb2Qz3UqWwG8Y7eRrSf5n4IaMjLcPdHlK0oOo1FvAaC9k</t>
  </si>
  <si>
    <t>Rue de Belleville</t>
  </si>
  <si>
    <t>Zane</t>
  </si>
  <si>
    <t>Berg</t>
  </si>
  <si>
    <t>b_zane@outlook.fr</t>
  </si>
  <si>
    <t>L0M8nVd1Ej5GgR7c2o6AaFpYqBzX4T3WkHh5S6vJrDdUyI1e</t>
  </si>
  <si>
    <t>Avenue de la Bourdonnais</t>
  </si>
  <si>
    <t>Herman</t>
  </si>
  <si>
    <t>Haak</t>
  </si>
  <si>
    <t>haak.herman6901@yahoo.org</t>
  </si>
  <si>
    <t>Hn1j6Lk7Xz8IaU9eS5PvFwGcTgQx3N0BbRrAaYz2Ko4VpWdE</t>
  </si>
  <si>
    <t>Rue des Petits Champs</t>
  </si>
  <si>
    <t>Hasad</t>
  </si>
  <si>
    <t>hasadkappel1669@icloud.net</t>
  </si>
  <si>
    <t>FqAa1UzC3y2V4gW5XpNnDc7IeJlHtR8sOoKf6uBvYmGwZkP7</t>
  </si>
  <si>
    <t>Boulevard de Rochechouart</t>
  </si>
  <si>
    <t>Adria</t>
  </si>
  <si>
    <t>Klein</t>
  </si>
  <si>
    <t>klein-adria@yahoo.net</t>
  </si>
  <si>
    <t>Qz7LgEh2xRwC1YpAaTbN8vMm9VdKcG0eJ3Hq4YsBn6XoFtSfP</t>
  </si>
  <si>
    <t>Rue de la Villette</t>
  </si>
  <si>
    <t>Basia</t>
  </si>
  <si>
    <t>Hoedemaker</t>
  </si>
  <si>
    <t>h-basia90@google.org</t>
  </si>
  <si>
    <t>Iw2aKk8oHcN5zLlX6mDqBvRgVnE0jW7Sf9TtU8A1Y3yG4pCz</t>
  </si>
  <si>
    <t>Avenue Hoche</t>
  </si>
  <si>
    <t>Jada</t>
  </si>
  <si>
    <t>j-heeren4117@hotmail.fr</t>
  </si>
  <si>
    <t>U0L1Vp2Hk3o4AaTtG9vWwXcJqRrKs5Yd7bNn8Zf6jMlPmEeD</t>
  </si>
  <si>
    <t>Rue de la Butte-aux-Cailles</t>
  </si>
  <si>
    <t>Evangeline</t>
  </si>
  <si>
    <t>evangeline-dam@icloud.net</t>
  </si>
  <si>
    <t>Xt9BzY0w7AaGqL8vKkN3hJ2uS1gIeO6cRmVvD5pPfQyWlAaT</t>
  </si>
  <si>
    <t>Boulevard Davout</t>
  </si>
  <si>
    <t>Scarlett</t>
  </si>
  <si>
    <t>Rademaker</t>
  </si>
  <si>
    <t>scarlett-rademaker8728@hotmail.org</t>
  </si>
  <si>
    <t>H4NzW2vEeL3yR6U1n0oV9pFjMlTbPcGdIgXqS8wAaD6eC5fK</t>
  </si>
  <si>
    <t>Rue de la Chapelle</t>
  </si>
  <si>
    <t>Camilla</t>
  </si>
  <si>
    <t>Geelen</t>
  </si>
  <si>
    <t>c.geelen@yahoo.fr</t>
  </si>
  <si>
    <t>VvW2L1Hs4xRcK5zQd6MmNnTj7W8GfEeU9y3BpYwS1oZkAaIq</t>
  </si>
  <si>
    <t>Avenue Marceau</t>
  </si>
  <si>
    <t>Aline</t>
  </si>
  <si>
    <t>t-aline166@yahoo.org</t>
  </si>
  <si>
    <t>L8GmK9X1pAaSb2Wv3M5z6Y4fDhCnTqV7xLjOoIa9N0rPwUeF</t>
  </si>
  <si>
    <t>Rue Oberkampf</t>
  </si>
  <si>
    <t>Ivy</t>
  </si>
  <si>
    <t>Duval</t>
  </si>
  <si>
    <t>ivyduval410@icloud.fr</t>
  </si>
  <si>
    <t>Z4L7GqWtV8x6o3EeN9PmXaIyYsF1vHjOoDzCnAaBpT2cRrKg</t>
  </si>
  <si>
    <t>Boulevard de l'Hôpital</t>
  </si>
  <si>
    <t>Yetta</t>
  </si>
  <si>
    <t>Aakster</t>
  </si>
  <si>
    <t>aakster.yetta@google.fr</t>
  </si>
  <si>
    <t>G8K6o7BmEeT1nYlJwFz9H3qPpAa2I4SsR5x0dUcLhNvXrWj1</t>
  </si>
  <si>
    <t>Rue de Charonne</t>
  </si>
  <si>
    <t>Susan</t>
  </si>
  <si>
    <t>janvier_susan@yahoo.fr</t>
  </si>
  <si>
    <t>Yk6oPp1GtMzDdJ5wLsFvB3y2AaV7S4qHnC9RcEeKzWj8N0uT</t>
  </si>
  <si>
    <t>Avenue des Lilas</t>
  </si>
  <si>
    <t>Thane</t>
  </si>
  <si>
    <t>hoedemaker.thane@yahoo.fr</t>
  </si>
  <si>
    <t>F9oVxLlM1t4KbJ0RqPvZkGd6fNc3I8Y2X7wBzAaUeDp5SsHg</t>
  </si>
  <si>
    <t>Rue de Vaugirard</t>
  </si>
  <si>
    <t>Quintessa</t>
  </si>
  <si>
    <t>bouwmeester-quintessa@google.org</t>
  </si>
  <si>
    <t>F0Kc1Zn7Tb9HmW5oXjEeL4PpRzAaS8sCnGvDd3Yy2UuIwqV6</t>
  </si>
  <si>
    <t>Boulevard des Batignolles</t>
  </si>
  <si>
    <t>Bruce</t>
  </si>
  <si>
    <t>berger.bruce2793@hotmail.net</t>
  </si>
  <si>
    <t>I8oZ7gYqVxW2nE1wXr6Hh5S3dGcPzTmD4aAaBbUuYvN0jKkLp</t>
  </si>
  <si>
    <t>Abel</t>
  </si>
  <si>
    <t>damabel3595@outlook.org</t>
  </si>
  <si>
    <t>P7fMnVdKkEhR5qIaHmWv2sB3cTg8D0oUyGzL6NtJlXpYwQ4a</t>
  </si>
  <si>
    <t>Avenue de la Porte de Clichy</t>
  </si>
  <si>
    <t>Avram</t>
  </si>
  <si>
    <t>a-chevalier4003@outlook.net</t>
  </si>
  <si>
    <t>X2IaUe3d0o8AaLb1fP6p9OoQ4VvWnG5nT7sEeK6mYzHq4cAaD</t>
  </si>
  <si>
    <t>Rue de la Montagne Sainte-Geneviève</t>
  </si>
  <si>
    <t>Latifah</t>
  </si>
  <si>
    <t>Romeijnders</t>
  </si>
  <si>
    <t>r.latifah5703@outlook.fr</t>
  </si>
  <si>
    <t>N6s0JnV1Tt8bA2oGzPdRmF5cWwL7iE9k3YlUaH1qXjSs6vOoB</t>
  </si>
  <si>
    <t>Boulevard de la Villette</t>
  </si>
  <si>
    <t>Aristotle</t>
  </si>
  <si>
    <t>Tremblay</t>
  </si>
  <si>
    <t>a.tremblay@icloud.org</t>
  </si>
  <si>
    <t>DmK0VrX9qS6wT8AaM7oYyHk3jPfNnLl4W5b2EhIzGg1vCpUu</t>
  </si>
  <si>
    <t>Rue des Martyrs</t>
  </si>
  <si>
    <t>Xantha</t>
  </si>
  <si>
    <t>Bellamy</t>
  </si>
  <si>
    <t>bellamy_xantha8646@hotmail.org</t>
  </si>
  <si>
    <t>U5VlJ8o9TtSsCq2c3Nn7w1E4gI6hDkPmYyRvXeOoAaGzLbWf</t>
  </si>
  <si>
    <t>Avenue de la Porte de Versailles</t>
  </si>
  <si>
    <t>Omar</t>
  </si>
  <si>
    <t>Archambault</t>
  </si>
  <si>
    <t>archambault-omar4333@hotmail.fr</t>
  </si>
  <si>
    <t>G7VtEeRqY3nLlA2WjH5z0BbP6XpM9vNcIy1Kk6D8aT7oFfSs</t>
  </si>
  <si>
    <t>Ira</t>
  </si>
  <si>
    <t>Chastain</t>
  </si>
  <si>
    <t>chastain_ira@outlook.fr</t>
  </si>
  <si>
    <t>N7T0Pq4jMmD6YyH5oW1RvLlKb9AaXeIgCw7Ss2UuV3xPfz</t>
  </si>
  <si>
    <t>Boulevard de Picpus</t>
  </si>
  <si>
    <t>Kuame</t>
  </si>
  <si>
    <t>Brisbois</t>
  </si>
  <si>
    <t>k.brisbois7290@google.com</t>
  </si>
  <si>
    <t>OjX0zS4H7p3YdAaFbKcI8RrT5qG1vUu2V9wEeM6yNnDdLlK</t>
  </si>
  <si>
    <t>Rue de la Tour</t>
  </si>
  <si>
    <t>Carson</t>
  </si>
  <si>
    <t>Deforest</t>
  </si>
  <si>
    <t>deforest.carson7022@yahoo.org</t>
  </si>
  <si>
    <t>F5vGpCqHmXl9AaRjNkV0dI8gYzKw1o2TtWbEeUqLsP7n4Oo</t>
  </si>
  <si>
    <t>Avenue de la Porte d'Orléans</t>
  </si>
  <si>
    <t>textecommentaire</t>
  </si>
  <si>
    <t>nblikecommentaire</t>
  </si>
  <si>
    <t>dateCommentaire</t>
  </si>
  <si>
    <t>J'ai des sentiments partagés quant à ma participation à cette action.</t>
  </si>
  <si>
    <t>Ma participation a été une expérience mixte, avec des moments positifs et négatifs.</t>
  </si>
  <si>
    <t>Je suis content d'avoir apporté ma contribution, même si tout n'a pas été parfait.</t>
  </si>
  <si>
    <t>Il y a eu des aspects positifs et négatifs à ma participation, ce qui la rend ambivalente.</t>
  </si>
  <si>
    <t>Ma participation à l'action a eu ses hauts et ses bas, mais j'ai appris de l'expérience.</t>
  </si>
  <si>
    <t>J'aurais souhaité que cette action soit mieux organisée, car elle n'a pas répondu à mes attentes.</t>
  </si>
  <si>
    <t>Malheureusement, je ne peux pas dire que ma participation ait eu un résultat positif.</t>
  </si>
  <si>
    <t>La gestion de l'action était chaotique et a rendu l'expérience frustrante.</t>
  </si>
  <si>
    <t>Je regrette d'avoir consacré mon temps à cette action, car elle n'a pas eu l'impact escompté.</t>
  </si>
  <si>
    <t>Ma participation à cette action a été décevante, les attentes n'ont pas été atteintes.</t>
  </si>
  <si>
    <t>Je suis content d'avoir fait ma part, même si ce n'était pas très mémorable.</t>
  </si>
  <si>
    <t>Mon expérience a été assez neutre, sans surprise particulière.</t>
  </si>
  <si>
    <t>Je suis satisfait de ma participation, mais je m'attendais à davantage de résultats concrets.</t>
  </si>
  <si>
    <t>C'était une expérience plutôt ordinaire, ni positive ni négative.</t>
  </si>
  <si>
    <t>Ma participation à cette action s'est déroulée comme prévu, sans problème majeur.</t>
  </si>
  <si>
    <t>Participer à cette action m'a rappelé à quel point la solidarité peut créer un impact significatif.</t>
  </si>
  <si>
    <t>Je me sens inspiré par les résultats de notre action. Cela en valait vraiment la peine.</t>
  </si>
  <si>
    <t>C'était une expérience très positive, et je suis fier de ce que nous avons accompli ensemble.</t>
  </si>
  <si>
    <t>Je suis tellement reconnaissant d'avoir eu l'occasion de contribuer à cette cause importante.</t>
  </si>
  <si>
    <t>Participer à cette action a été une expérience incroyablement enrichissante.</t>
  </si>
  <si>
    <t>Je suis content d'avoir fait ma part, bien que cela ne m'ait pas profondément marqué.</t>
  </si>
  <si>
    <t>Mon implication a été assez fade, sans émotion particulière.</t>
  </si>
  <si>
    <t>Je suis satisfait de ma participation, même si je n'ai pas ressenti d'enthousiasme particulier.</t>
  </si>
  <si>
    <t>C'était une expérience plutôt moyenne, sans grand impact sur ma vie.</t>
  </si>
  <si>
    <t>Ma participation à cette action s'est déroulée sans accroc, sans excitation particulière.</t>
  </si>
  <si>
    <t>C'était une expérience inoubliable que je chérirai toujours.</t>
  </si>
  <si>
    <t>Participer à cette action a renforcé ma foi en l'humanité et en sa capacité à créer un changement positif.</t>
  </si>
  <si>
    <t>C'était une expérience extraordinaire, et je suis fier d'avoir fait partie de quelque chose de si grand.</t>
  </si>
  <si>
    <t>Je me sens comblé d'avoir contribué à une action aussi merveilleuse et gratifiante.</t>
  </si>
  <si>
    <t>Cette action a eu un impact significatif sur ma vie, et je suis ravi d'y avoir participé.</t>
  </si>
  <si>
    <t>NOMDEPARTEMENT</t>
  </si>
  <si>
    <t>NUMDEPARTEMENT</t>
  </si>
  <si>
    <t>Ain</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</si>
  <si>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</si>
  <si>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</si>
  <si>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</si>
  <si>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</si>
  <si>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</si>
  <si>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</si>
  <si>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</si>
  <si>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</si>
  <si>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</si>
  <si>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</si>
  <si>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</si>
  <si>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</si>
  <si>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</si>
  <si>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</si>
  <si>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</si>
  <si>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</si>
  <si>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</si>
  <si>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</si>
  <si>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Corse</t>
  </si>
  <si>
    <t>Côte-d’Or</t>
  </si>
  <si>
    <t>Côtes d’Armor</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</si>
  <si>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</si>
  <si>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</si>
  <si>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</si>
  <si>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</si>
  <si>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</si>
  <si>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</si>
  <si>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</si>
  <si>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</si>
  <si>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</si>
  <si>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</si>
  <si>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</si>
  <si>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</si>
  <si>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</si>
  <si>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</si>
  <si>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</si>
  <si>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</si>
  <si>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</si>
  <si>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</si>
  <si>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</si>
  <si>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</si>
  <si>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</si>
  <si>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</si>
  <si>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</si>
  <si>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</si>
  <si>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</si>
  <si>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</si>
  <si>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</si>
  <si>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</si>
  <si>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</si>
  <si>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</si>
  <si>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</si>
  <si>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</si>
  <si>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</si>
  <si>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</si>
  <si>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</si>
  <si>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</si>
  <si>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</si>
  <si>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</si>
  <si>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</si>
  <si>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</si>
  <si>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</si>
  <si>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</si>
  <si>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</si>
  <si>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</si>
  <si>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</si>
  <si>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</si>
  <si>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</si>
  <si>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</si>
  <si>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</si>
  <si>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</si>
  <si>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</si>
  <si>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</si>
  <si>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</si>
  <si>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</si>
  <si>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</si>
  <si>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</si>
  <si>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</si>
  <si>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</si>
  <si>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</si>
  <si>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</si>
  <si>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</si>
  <si>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</si>
  <si>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</si>
  <si>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</si>
  <si>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</si>
  <si>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</si>
  <si>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</si>
  <si>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</si>
  <si>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</si>
  <si>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</si>
  <si>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</si>
  <si>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</si>
  <si>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Val-D’Oise</t>
  </si>
  <si>
    <t>LibelleEtatCandidature</t>
  </si>
  <si>
    <t>Demande de participation soumise</t>
  </si>
  <si>
    <t>Demande validée</t>
  </si>
  <si>
    <t>Action terminée</t>
  </si>
  <si>
    <t>idassociation</t>
  </si>
  <si>
    <t>titreaction</t>
  </si>
  <si>
    <t>datepublicationaction</t>
  </si>
  <si>
    <t>descriptionaction</t>
  </si>
  <si>
    <t>NUMEROTRANSACTION</t>
  </si>
  <si>
    <t>idTypePaiement</t>
  </si>
  <si>
    <t>montantPaiement</t>
  </si>
  <si>
    <t>DATEPAIEMENT</t>
  </si>
  <si>
    <t>LibelleTypePaiement</t>
  </si>
  <si>
    <t>Carte Bancaire</t>
  </si>
  <si>
    <t>Paypal</t>
  </si>
  <si>
    <t>Virement Bancaire</t>
  </si>
  <si>
    <t>idTypePublic</t>
  </si>
  <si>
    <t>NomTypePublic</t>
  </si>
  <si>
    <t>DescriptionTypePublic</t>
  </si>
  <si>
    <t>Adultes</t>
  </si>
  <si>
    <t xml:space="preserve">Il s’agit d’un public composé d'hommes et/ou de femmes.
Les missions principales proposées sont: enseignement et formation, coordinateur d'équipe, collectes et distributions. </t>
  </si>
  <si>
    <t>Détenus</t>
  </si>
  <si>
    <t xml:space="preserve">Il s’agit de personnes en détention. Une formation ou sensibilisation est généralement dispensée par l'association à tous les nouveaux bénévoles. En effet, des règles spécifiques peuvent s'appliquer à ce type de public. Par exemple, si le/la bénévole se rend dans l'établissement carcéral, il/elle devra présenter un extrait de casier judiciaire vierge. 
Les missions principales proposées sont: écrivain public, écoute par téléphone, visites et accompagnement. </t>
  </si>
  <si>
    <t>Enfants</t>
  </si>
  <si>
    <t xml:space="preserve">Il s’agit d’enfants jusqu’à environ 12 ans.
Les missions principales proposées sont: accompagnement scolaire, animation culturelle et animation sportive. </t>
  </si>
  <si>
    <t>Jeunes/Ados</t>
  </si>
  <si>
    <t xml:space="preserve">Il s’agit d’un public adolescent et jeune de 12 à 25 ans. 
Les missions principales proposées sont: enseignement et formation, accompagnement scolaire et conseils et défense des droits.  </t>
  </si>
  <si>
    <t>Femmes</t>
  </si>
  <si>
    <t xml:space="preserve">Les missions principales proposées sont: alphabétisation/FLE, conseils et défense des droits et animation culturelle.  </t>
  </si>
  <si>
    <t>Intergénérationnel, familles</t>
  </si>
  <si>
    <t xml:space="preserve">Il s’agit d’un public familial, donc de tout âge.
Les missions principales proposées sont: travaux manuels, accueil/information et communication.  </t>
  </si>
  <si>
    <t>Malades</t>
  </si>
  <si>
    <t>Il s’agit de personnes malades, psychologiquement et/ou physiquement, ou de personnes toxicomanes. Une formation ou sensibilisation est généralement dispensée par l'association à tous les nouveaux bénévoles. En effet, des règles spécifiques peuvent s'appliquer à ce type de public si le bénévole se rend par exemple dans un hôpital. 
Les missions principales proposées sont: visites en établissements, écoute et animation culturelle.</t>
  </si>
  <si>
    <t>Personnes en difficulté</t>
  </si>
  <si>
    <t xml:space="preserve">Il s’agit de personnes subissant des difficultés de toutes sortes : SDF, personnes en réinsertion, etc. Une formation ou sensibilisation est généralement dispensée par l'association à tous les nouveaux bénévoles.  
Les missions principales proposées sont: accompagnement social/maraudes, animation culturelle et enseignement/formation. </t>
  </si>
  <si>
    <t>Consommateurs</t>
  </si>
  <si>
    <t xml:space="preserve">Une formation ou sensibilisation est généralement dispensée par l'association à tous les nouveaux bénévoles. 
Les missions principales proposées sont: vente, collectes et conseils/défense des droits. </t>
  </si>
  <si>
    <t>Immigrés, réfugiés</t>
  </si>
  <si>
    <t>Il s’agit d’un public de personnes immigrées, clandestinement ou pas, venues en France pour différentes raisons (regroupement familial, demande d’asile, …) Une formation ou sensibilisation est généralement dispensée par l'association à tous les nouveaux bénévoles.
Les missions principales proposées sont: alphabétisation/Français Langue Etrangère, conseil et défense des droits, .etc.</t>
  </si>
  <si>
    <t>Personnes âgées</t>
  </si>
  <si>
    <t>Il s’agit de personnes âgées, parfois isolées.
Les missions principales proposées sont: visites à domicile, écoute et visites en établissements.</t>
  </si>
  <si>
    <t>Personnes handicapées</t>
  </si>
  <si>
    <t>Il s’agit de personnes handicapées, physiques et/ou mentales. 
Les missions principales proposées sont: aide au déplacement, animation culturelle et visites à domicile.</t>
  </si>
  <si>
    <t>Sans (fonctionnement de l'association)</t>
  </si>
  <si>
    <t xml:space="preserve">Cette mention indique que le bénévole ne sera pas directement en contact avec le public aidé, mais participe au fonctionnement de l’association (secrétariat, communication, bricolage,…). 
Les missions principales proposées sont: gestion administrative, secréatariat/bureautique et informatique/web. </t>
  </si>
  <si>
    <t>JourVolumeHoraire</t>
  </si>
  <si>
    <t>dateplagehoraire</t>
  </si>
  <si>
    <t>Image</t>
  </si>
  <si>
    <t>LibelleThematique</t>
  </si>
  <si>
    <t>Droit de l'homme</t>
  </si>
  <si>
    <t>Santé</t>
  </si>
  <si>
    <t>Environnement</t>
  </si>
  <si>
    <t>Politique</t>
  </si>
  <si>
    <t>Handicap</t>
  </si>
  <si>
    <t>Racisme</t>
  </si>
  <si>
    <t>Animaux</t>
  </si>
  <si>
    <t>Culture</t>
  </si>
  <si>
    <t>Education</t>
  </si>
  <si>
    <t>Transport</t>
  </si>
  <si>
    <t>Sociale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</si>
</sst>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
    <numFmt numFmtId="165" formatCode="0#&quot; &quot;##&quot; &quot;##&quot; &quot;##&quot; &quot;##"/>
  </numFmts>
  <fonts count="7">
    <font>
      <sz val="11"/>
      <color theme="1"/>
      <name val="Calibri"/>
      <family val="2"/>
      <scheme val="minor"/>
    </font>
    <font>
      <sz val="11"/>
      <color rgb="FF000000"/>
      <name val="Calibri"/>
    </font>
    <font>
      <u/>
      <sz val="11"/>
      <color theme="10"/>
      <name val="Calibri"/>
      <family val="2"/>
      <scheme val="minor"/>
    </font>
    <font>
      <sz val="12"/>
      <color rgb="FF333333"/>
      <name val="Calibri"/>
      <charset val="1"/>
    </font>
    <font>
      <sz val="11"/>
      <color rgb="FF000000"/>
      <name val="Calibri"/>
      <family val="2"/>
    </font>
    <font>
      <sz val="11"/>
      <color rgb="FF000000"/>
      <name val="Calibri"/>
      <family val="2"/>
      <scheme val="minor"/>
    </font>
    <font>
      <sz val="11"/>
      <color theme="0"/>
      <name val="Calibri"/>
      <family val="2"/>
      <scheme val="minor"/>
    </font>
  </fonts>
  <fills count="4">
    <fill>
      <patternFill patternType="none"/>
    </fill>
    <fill>
      <patternFill patternType="gray125"/>
    </fill>
    <fill>
      <patternFill patternType="solid">
        <fgColor theme="9" tint="0.79998168889431442"/>
        <bgColor theme="9" tint="0.79998168889431442"/>
      </patternFill>
    </fill>
    <fill>
      <patternFill patternType="solid">
        <fgColor theme="4" tint="0.79998168889431442"/>
        <bgColor theme="4" tint="0.79998168889431442"/>
      </patternFill>
    </fill>
  </fills>
  <borders count="5">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1" fillId="0" borderId="0" xfId="0" applyFont="1"/>
    <xf numFmtId="0" fontId="2" fillId="0" borderId="0" xfId="1"/>
    <xf numFmtId="17" fontId="0" fillId="0" borderId="0" xfId="0" applyNumberFormat="1"/>
    <xf numFmtId="164" fontId="0" fillId="0" borderId="0" xfId="0" applyNumberFormat="1"/>
    <xf numFmtId="0" fontId="0" fillId="0" borderId="0" xfId="0" applyAlignment="1">
      <alignment wrapText="1"/>
    </xf>
    <xf numFmtId="14" fontId="0" fillId="0" borderId="0" xfId="0" applyNumberFormat="1"/>
    <xf numFmtId="18" fontId="0" fillId="0" borderId="0" xfId="0" applyNumberFormat="1"/>
    <xf numFmtId="165" fontId="0" fillId="0" borderId="0" xfId="0" applyNumberFormat="1"/>
    <xf numFmtId="164" fontId="0" fillId="0" borderId="1" xfId="0" applyNumberFormat="1" applyBorder="1"/>
    <xf numFmtId="164" fontId="0" fillId="0" borderId="2" xfId="0" applyNumberFormat="1" applyBorder="1"/>
    <xf numFmtId="0" fontId="3" fillId="0" borderId="0" xfId="0" applyFont="1"/>
    <xf numFmtId="0" fontId="0" fillId="2" borderId="3" xfId="0" applyFill="1" applyBorder="1"/>
    <xf numFmtId="0" fontId="0" fillId="2" borderId="4" xfId="0" applyFill="1" applyBorder="1"/>
    <xf numFmtId="0" fontId="0" fillId="0" borderId="3" xfId="0" applyBorder="1"/>
    <xf numFmtId="0" fontId="0" fillId="0" borderId="4" xfId="0" applyBorder="1"/>
    <xf numFmtId="0" fontId="0" fillId="0" borderId="1" xfId="0" applyBorder="1"/>
    <xf numFmtId="0" fontId="0" fillId="0" borderId="1" xfId="0" applyBorder="1" applyAlignment="1">
      <alignment wrapText="1"/>
    </xf>
    <xf numFmtId="14" fontId="0" fillId="3" borderId="1" xfId="0" applyNumberFormat="1" applyFill="1" applyBorder="1"/>
    <xf numFmtId="0" fontId="0" fillId="3" borderId="1" xfId="0" applyFill="1" applyBorder="1"/>
    <xf numFmtId="0" fontId="0" fillId="3" borderId="1" xfId="0" applyFill="1" applyBorder="1" applyAlignment="1">
      <alignment wrapText="1"/>
    </xf>
    <xf numFmtId="0" fontId="4" fillId="0" borderId="0" xfId="0" applyFont="1"/>
    <xf numFmtId="22" fontId="0" fillId="0" borderId="0" xfId="0" applyNumberFormat="1"/>
    <xf numFmtId="20" fontId="0" fillId="0" borderId="0" xfId="0" applyNumberFormat="1"/>
    <xf numFmtId="0" fontId="5" fillId="0" borderId="0" xfId="0" applyFont="1"/>
    <xf numFmtId="0" fontId="6" fillId="0" borderId="0" xfId="0" applyFont="1"/>
  </cellXfs>
  <cellStyles count="2">
    <cellStyle name="Hyperlink" xfId="1" xr:uid="{00000000-000B-0000-0000-000008000000}"/>
    <cellStyle name="Normal" xfId="0" builtinId="0"/>
  </cellStyles>
  <dxfs count="65">
    <dxf>
      <numFmt numFmtId="19" formatCode="dd/mm/yyyy"/>
    </dxf>
    <dxf>
      <numFmt numFmtId="0" formatCode="General"/>
    </dxf>
    <dxf>
      <numFmt numFmtId="0" formatCode="General"/>
    </dxf>
    <dxf>
      <numFmt numFmtId="19" formatCode="dd/mm/yyyy"/>
    </dxf>
    <dxf>
      <numFmt numFmtId="0" formatCode="General"/>
    </dxf>
    <dxf>
      <numFmt numFmtId="166"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0#&quot; &quot;##&quot; &quot;##&quot; &quot;##&quot; &quot;##"/>
    </dxf>
    <dxf>
      <numFmt numFmtId="0" formatCode="General"/>
    </dxf>
    <dxf>
      <numFmt numFmtId="0" formatCode="General"/>
    </dxf>
    <dxf>
      <numFmt numFmtId="0" formatCode="General"/>
    </dxf>
    <dxf>
      <numFmt numFmtId="165" formatCode="0#&quot; &quot;##&quot; &quot;##&quot; &quot;##&quot; &quot;##"/>
    </dxf>
    <dxf>
      <numFmt numFmtId="164" formatCode="#,##0;[Red]#,##0"/>
    </dxf>
    <dxf>
      <numFmt numFmtId="0" formatCode="General"/>
    </dxf>
    <dxf>
      <numFmt numFmtId="22" formatCode="mmm\-yy"/>
    </dxf>
    <dxf>
      <numFmt numFmtId="164" formatCode="#,##0;[Red]#,##0"/>
    </dxf>
    <dxf>
      <numFmt numFmtId="164" formatCode="#,##0;[Red]#,##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dxf>
    <dxf>
      <font>
        <b val="0"/>
        <i val="0"/>
        <strike val="0"/>
        <condense val="0"/>
        <extend val="0"/>
        <outline val="0"/>
        <shadow val="0"/>
        <u val="none"/>
        <vertAlign val="baseline"/>
        <sz val="11"/>
        <color theme="0"/>
        <name val="Calibri"/>
        <family val="2"/>
        <scheme val="minor"/>
      </font>
      <fill>
        <patternFill patternType="none">
          <fgColor indexed="64"/>
          <bgColor indexed="65"/>
        </patternFill>
      </fill>
    </dxf>
    <dxf>
      <numFmt numFmtId="0" formatCode="General"/>
    </dxf>
    <dxf>
      <numFmt numFmtId="0" formatCode="General"/>
    </dxf>
    <dxf>
      <numFmt numFmtId="0" formatCode="General"/>
    </dxf>
    <dxf>
      <numFmt numFmtId="0" formatCode="General"/>
    </dxf>
    <dxf>
      <alignment wrapText="1"/>
    </dxf>
    <dxf>
      <numFmt numFmtId="0" formatCode="General"/>
    </dxf>
    <dxf>
      <numFmt numFmtId="0" formatCode="General"/>
    </dxf>
    <dxf>
      <numFmt numFmtId="166" formatCode="m/d/yyyy"/>
    </dxf>
    <dxf>
      <numFmt numFmtId="0" formatCode="General"/>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numFmt numFmtId="0" formatCode="General"/>
      <alignment wrapText="1"/>
    </dxf>
    <dxf>
      <alignment wrapText="1"/>
    </dxf>
    <dxf>
      <alignment wrapText="1"/>
    </dxf>
    <dxf>
      <alignment wrapText="1"/>
    </dxf>
    <dxf>
      <alignment wrapText="1"/>
    </dxf>
    <dxf>
      <alignment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1.xml"/><Relationship Id="rId40"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1" xr16:uid="{760676BC-DE46-41C8-9755-FE17D946663B}" autoFormatId="16" applyNumberFormats="0" applyBorderFormats="0" applyFontFormats="0" applyPatternFormats="0" applyAlignmentFormats="0" applyWidthHeightFormats="0">
  <queryTableRefresh nextId="21" unboundColumnsRight="2">
    <queryTableFields count="12">
      <queryTableField id="1" name="idUtilisateur" tableColumnId="1"/>
      <queryTableField id="10" dataBound="0" tableColumnId="10"/>
      <queryTableField id="19" dataBound="0" tableColumnId="12"/>
      <queryTableField id="2" name="Prenom" tableColumnId="2"/>
      <queryTableField id="3" name="Nom" tableColumnId="3"/>
      <queryTableField id="4" name="Email" tableColumnId="4"/>
      <queryTableField id="5" name="NumTelephone" tableColumnId="5"/>
      <queryTableField id="6" name="MotDePasse" tableColumnId="6"/>
      <queryTableField id="7" name="NewsLetter" tableColumnId="7"/>
      <queryTableField id="8" name="Rue" tableColumnId="8"/>
      <queryTableField id="15" dataBound="0" tableColumnId="14"/>
      <queryTableField id="14" dataBound="0" tableColumnId="13"/>
    </queryTableFields>
    <queryTableDeletedFields count="1">
      <deletedField name="PhotoProfil"/>
    </queryTableDeletedFields>
  </queryTableRefresh>
</queryTable>
</file>

<file path=xl/tables/_rels/table20.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4309A87-FB06-45D5-94C8-A5FC0F416D79}" name="Tableau16" displayName="Tableau16" ref="A1:F17" totalsRowShown="0" dataDxfId="64">
  <autoFilter ref="A1:F17" xr:uid="{04309A87-FB06-45D5-94C8-A5FC0F416D79}"/>
  <tableColumns count="6">
    <tableColumn id="1" xr3:uid="{1F4F6938-C12C-4ADF-BDF0-0433889D4AF1}" name="IdAction" dataDxfId="63"/>
    <tableColumn id="2" xr3:uid="{BADF1D6F-1A96-4466-AF28-BAA2F1ED372D}" name="IdDemandeBenevolat" dataDxfId="62"/>
    <tableColumn id="3" xr3:uid="{BCCF7116-F65A-4836-91AF-9B0303E68630}" name="CodePostalAdresse" dataDxfId="61"/>
    <tableColumn id="4" xr3:uid="{F58F5985-B766-4CE2-B7F7-FB81755A5452}" name="CompetencesRequisesDB" dataDxfId="60"/>
    <tableColumn id="5" xr3:uid="{46EDD0C6-4FC4-4F74-B261-6C8FA38AF5A7}" name="NombreParticipantDB" dataDxfId="59">
      <calculatedColumnFormula>RANDBETWEEN(1,50)</calculatedColumnFormula>
    </tableColumn>
    <tableColumn id="6" xr3:uid="{35BB42A1-12E0-4236-9F40-94394A8A940E}" name="EstPresentielDB" dataDxfId="5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5ABDD6F-AFAF-446B-858F-E5D8EE8082A6}" name="Tableau22" displayName="Tableau22" ref="A1:D16" totalsRowShown="0">
  <autoFilter ref="A1:D16" xr:uid="{35ABDD6F-AFAF-446B-858F-E5D8EE8082A6}"/>
  <tableColumns count="4">
    <tableColumn id="4" xr3:uid="{1A9BEBF7-1278-4600-B52D-B44F60F8E764}" name="Idparticipationbenevolat"/>
    <tableColumn id="1" xr3:uid="{76F735DA-7DBF-48C2-9BFE-5BB1077B9B73}" name="idutilisateur" dataDxfId="40">
      <calculatedColumnFormula>RANDBETWEEN(1,50)</calculatedColumnFormula>
    </tableColumn>
    <tableColumn id="2" xr3:uid="{376803DA-3759-41A1-874A-6EFE5B9DE965}" name="idaction" dataDxfId="39">
      <calculatedColumnFormula>RANDBETWEEN(1,30)</calculatedColumnFormula>
    </tableColumn>
    <tableColumn id="3" xr3:uid="{4ED7C05D-8E29-4DD5-93BC-C52C93379A81}" name="Iddemandebenevolat" dataDxfId="38">
      <calculatedColumnFormula>RANDBETWEEN(1,10)</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431E55E-1423-4770-BF19-679A0C0BA8E0}" name="Tableau23" displayName="Tableau23" ref="A1:F16" totalsRowShown="0">
  <autoFilter ref="A1:F16" xr:uid="{0431E55E-1423-4770-BF19-679A0C0BA8E0}"/>
  <tableColumns count="6">
    <tableColumn id="5" xr3:uid="{5D946808-9645-4287-8486-D6DAF4AB5EFC}" name="idparticipationdon"/>
    <tableColumn id="6" xr3:uid="{245CB301-70CB-4C7B-B307-FBF368A5EB4B}" name="NumeroDeTransaction"/>
    <tableColumn id="1" xr3:uid="{A15AFA2A-7F30-4396-BCF4-0C6346002445}" name="idutilisateur" dataDxfId="37">
      <calculatedColumnFormula>RANDBETWEEN(1,50)</calculatedColumnFormula>
    </tableColumn>
    <tableColumn id="2" xr3:uid="{2C590A6E-E399-4531-B09F-CCE0B45E2C9C}" name="idaction" dataDxfId="36">
      <calculatedColumnFormula>RANDBETWEEN(1,30)</calculatedColumnFormula>
    </tableColumn>
    <tableColumn id="3" xr3:uid="{AE1AB6E4-DA8B-426B-832E-1BFBB05CCF19}" name="iddemandedon" dataDxfId="35">
      <calculatedColumnFormula>RANDBETWEEN(1,10)</calculatedColumnFormula>
    </tableColumn>
    <tableColumn id="4" xr3:uid="{807D66EB-9864-4161-99F7-611744170CE8}" name="Montantdelaparticipation" dataDxfId="34">
      <calculatedColumnFormula>RANDBETWEEN(1,100)</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A7D75ED-F42F-4091-A966-5C01E5C72B44}" name="Tableau24" displayName="Tableau24" ref="A1:B31" totalsRowShown="0">
  <autoFilter ref="A1:B31" xr:uid="{AA7D75ED-F42F-4091-A966-5C01E5C72B44}"/>
  <tableColumns count="2">
    <tableColumn id="1" xr3:uid="{898C6561-53D8-4728-962D-4802C12E1B28}" name="idthematique">
      <calculatedColumnFormula>RANDBETWEEN(1,10)</calculatedColumnFormula>
    </tableColumn>
    <tableColumn id="2" xr3:uid="{DA261CD4-9786-430D-9A81-1163A38FD9BF}" name="idactio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318707B7-4E72-4BDB-BB25-29F90D4A63F0}" name="Tableau26" displayName="Tableau26" ref="A1:B31" totalsRowShown="0">
  <autoFilter ref="A1:B31" xr:uid="{318707B7-4E72-4BDB-BB25-29F90D4A63F0}"/>
  <tableColumns count="2">
    <tableColumn id="1" xr3:uid="{879EF9AF-F095-4E2C-897E-2838B1B21F30}" name="idaction"/>
    <tableColumn id="2" xr3:uid="{007C6110-6523-4DCB-A9DB-EE3E3E2AB967}" name="idmedia" dataDxfId="33">
      <calculatedColumnFormula>RANDBETWEEN(1,9)</calculatedColumn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C310DB-8496-4822-91AA-A49837D948D4}" name="Tableau27" displayName="Tableau27" ref="A1:B11" totalsRowShown="0">
  <autoFilter ref="A1:B11" xr:uid="{00C310DB-8496-4822-91AA-A49837D948D4}"/>
  <tableColumns count="2">
    <tableColumn id="1" xr3:uid="{3DE2FC31-81C5-4657-8C73-D3A99E76DC95}" name="idmedia">
      <calculatedColumnFormula>RANDBETWEEN(1,9)</calculatedColumnFormula>
    </tableColumn>
    <tableColumn id="2" xr3:uid="{595D68F4-3A17-4757-87DD-81C0627A8E1C}" name="idrapport" dataDxfId="32">
      <calculatedColumnFormula>RANDBETWEEN(1,24)</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95125A0B-0662-4718-8CC0-BFDC342E0AB3}" name="Tableau28" displayName="Tableau28" ref="A1:D20" totalsRowShown="0">
  <autoFilter ref="A1:D20" xr:uid="{95125A0B-0662-4718-8CC0-BFDC342E0AB3}"/>
  <tableColumns count="4">
    <tableColumn id="1" xr3:uid="{1FDB4D90-0240-4992-AA77-DC412E69DAB2}" name="idmessage"/>
    <tableColumn id="2" xr3:uid="{F0E49E0E-8F50-4268-AD8D-DEE7904360A3}" name="Mes_idmessage" dataDxfId="31">
      <calculatedColumnFormula>RANDBETWEEN(1,19)</calculatedColumnFormula>
    </tableColumn>
    <tableColumn id="3" xr3:uid="{55122682-BDA6-4081-B6E4-5F9D5C2D0DAC}" name="idutilisateur" dataDxfId="30">
      <calculatedColumnFormula>RANDBETWEEN(1,50)</calculatedColumnFormula>
    </tableColumn>
    <tableColumn id="4" xr3:uid="{369C54DD-0BEA-459C-991F-202B1643138F}" name="datemessage" dataDxfId="29"/>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C7FA44A-B050-4406-8AAF-CB0576F684CA}" name="Tableau29" displayName="Tableau29" ref="A1:C11" totalsRowShown="0">
  <autoFilter ref="A1:C11" xr:uid="{EC7FA44A-B050-4406-8AAF-CB0576F684CA}"/>
  <tableColumns count="3">
    <tableColumn id="2" xr3:uid="{CBCE69BC-4F35-486F-AD30-FD18285E61E5}" name="numerocompte" dataDxfId="28">
      <calculatedColumnFormula>_xlfn.CONCAT(RANDBETWEEN(0,9.99999999999999E+23))</calculatedColumnFormula>
    </tableColumn>
    <tableColumn id="1" xr3:uid="{DAE1D975-E2E6-4D5A-8F6A-ED6665F28B6B}" name="idutilisateur"/>
    <tableColumn id="3" xr3:uid="{A5645295-65F6-4957-82A8-66399693EDDA}" name="nomcompte" dataDxfId="27">
      <calculatedColumnFormula>VLOOKUP(A2,UTILISATEUR!A:E,1)</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188A339F-0889-473F-A011-FE95BCAA7530}" name="Tableau25" displayName="Tableau25" ref="A1:B31" totalsRowShown="0">
  <autoFilter ref="A1:B31" xr:uid="{188A339F-0889-473F-A011-FE95BCAA7530}"/>
  <tableColumns count="2">
    <tableColumn id="1" xr3:uid="{77B72DCB-6BF2-4258-8A58-A9055B147961}" name="idaction"/>
    <tableColumn id="2" xr3:uid="{143AE284-6EAC-462D-AA01-DB884812E264}" name="idtypepublic" dataDxfId="26">
      <calculatedColumnFormula>RANDBETWEEN(1,13)</calculatedColumnFormula>
    </tableColumn>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0195F75-CC92-4991-B17B-7393884F2709}" name="Tableau13" displayName="Tableau13" ref="A1:F11" totalsRowShown="0">
  <autoFilter ref="A1:F11" xr:uid="{E0195F75-CC92-4991-B17B-7393884F2709}"/>
  <tableColumns count="6">
    <tableColumn id="1" xr3:uid="{75414E8E-25D3-4427-8539-C890F3C4BC37}" name="IdCandidature"/>
    <tableColumn id="2" xr3:uid="{EEF4A974-017E-4D5D-9573-0F207899BE79}" name="IdEtatCandidature" dataDxfId="25">
      <calculatedColumnFormula>RANDBETWEEN(1,3)</calculatedColumnFormula>
    </tableColumn>
    <tableColumn id="3" xr3:uid="{E38C05A0-99B3-436C-A9F0-FF397DCC3749}" name="IdAction" dataDxfId="24">
      <calculatedColumnFormula>RANDBETWEEN(1,50)</calculatedColumnFormula>
    </tableColumn>
    <tableColumn id="4" xr3:uid="{2A5FE88F-15B7-49A8-8163-9158105A0846}" name="IdDemandeBenevolat" dataDxfId="23">
      <calculatedColumnFormula>RANDBETWEEN(1,10)</calculatedColumnFormula>
    </tableColumn>
    <tableColumn id="5" xr3:uid="{A5DF8326-D79E-413B-9196-590E8DC87B2C}" name="IdUtilisateur" dataDxfId="22">
      <calculatedColumnFormula>RANDBETWEEN(1,50)</calculatedColumnFormula>
    </tableColumn>
    <tableColumn id="6" xr3:uid="{629919BD-6952-4777-876E-42405ECE6D4A}" name="InformationsCandidature"/>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DAA9AC1-111E-432C-921B-2DF82CA35B72}" name="Tableau7" displayName="Tableau7" ref="A1:E12" totalsRowShown="0">
  <autoFilter ref="A1:E12" xr:uid="{0DAA9AC1-111E-432C-921B-2DF82CA35B72}"/>
  <sortState xmlns:xlrd2="http://schemas.microsoft.com/office/spreadsheetml/2017/richdata2" ref="A2:F12">
    <sortCondition ref="F1:F12"/>
  </sortState>
  <tableColumns count="5">
    <tableColumn id="1" xr3:uid="{D79F6C8B-CE8F-4AEF-AA64-4D38EC06A92F}" name="numeroCarte" dataDxfId="21"/>
    <tableColumn id="5" xr3:uid="{DAE43178-6B60-4054-84BE-990967D5D974}" name="idutilisateur" dataDxfId="20">
      <calculatedColumnFormula>UTILISATEUR!A2</calculatedColumnFormula>
    </tableColumn>
    <tableColumn id="2" xr3:uid="{4D502869-B491-47C5-BF74-F412AA0D585F}" name="dateExpiration" dataDxfId="19"/>
    <tableColumn id="3" xr3:uid="{028BA660-9046-4EB6-9C4A-2CC7E0CADC0D}" name="cryptogramme" dataDxfId="18"/>
    <tableColumn id="9" xr3:uid="{507791A2-6BA1-4ACD-9368-7C6A79A14CE8}" name="nomCarte"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7C2F7E6-4A25-4ED5-B5D8-1444CB53BD00}" name="Tableau17" displayName="Tableau17" ref="A1:H9" totalsRowShown="0">
  <autoFilter ref="A1:H9" xr:uid="{57C2F7E6-4A25-4ED5-B5D8-1444CB53BD00}"/>
  <tableColumns count="8">
    <tableColumn id="1" xr3:uid="{52DF0A8B-EE8A-41E1-BCDA-6A4B856B2902}" name="IdAction" dataDxfId="57"/>
    <tableColumn id="2" xr3:uid="{1C256F01-B0B5-4237-99FD-BE7B449BBA19}" name="IdDemandeBenevolat" dataDxfId="56"/>
    <tableColumn id="3" xr3:uid="{C556E2C3-AC80-462D-8D34-32159F64706A}" name="IdVolumeHoraire"/>
    <tableColumn id="4" xr3:uid="{FB60703B-29C8-43F3-B83A-095027E0FB46}" name="IdJourVolumeHoraire" dataDxfId="55">
      <calculatedColumnFormula>RANDBETWEEN(1,8)</calculatedColumnFormula>
    </tableColumn>
    <tableColumn id="13" xr3:uid="{837B8B97-A946-41B5-8F79-4EB47255DF68}" name="datedebutvolumehoraire"/>
    <tableColumn id="14" xr3:uid="{E11D3C3B-B24F-4A4A-9EF9-F8943AAEDF45}" name="datefinvolumehoraire"/>
    <tableColumn id="15" xr3:uid="{E9B940FF-B4E2-4ABF-A19D-42005ED95677}" name="heuredebutvh"/>
    <tableColumn id="16" xr3:uid="{AC5C3568-5F3F-4837-808F-03BD821D55A3}" name="heurefinvh"/>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395C12-2920-46CB-BF22-0C63703B5990}" name="data_SuAGUyfBDkQScMsg84c7c" displayName="data_SuAGUyfBDkQScMsg84c7c" ref="A1:L51" tableType="queryTable" totalsRowShown="0">
  <autoFilter ref="A1:L51" xr:uid="{3E395C12-2920-46CB-BF22-0C63703B5990}"/>
  <sortState xmlns:xlrd2="http://schemas.microsoft.com/office/spreadsheetml/2017/richdata2" ref="A2:J51">
    <sortCondition ref="A1:A51"/>
  </sortState>
  <tableColumns count="12">
    <tableColumn id="1" xr3:uid="{46019BC6-A496-42EA-83B4-E299AA6AFAA9}" uniqueName="1" name="idUtilisateur" queryTableFieldId="1"/>
    <tableColumn id="10" xr3:uid="{FEC694FC-AA72-4C2A-8F3B-AA92587D23C8}" uniqueName="10" name="codePostalAdresse" queryTableFieldId="10" dataDxfId="16">
      <calculatedColumnFormula>ADRESSE!A2</calculatedColumnFormula>
    </tableColumn>
    <tableColumn id="12" xr3:uid="{6EC8B80E-E770-4F23-A154-192119F83311}" uniqueName="12" name="IdMedia" queryTableFieldId="19"/>
    <tableColumn id="2" xr3:uid="{6AFD1114-4000-41FB-B430-B86A47285A3F}" uniqueName="2" name="PrenomUtilisateur" queryTableFieldId="2" dataDxfId="15"/>
    <tableColumn id="3" xr3:uid="{1900038C-9692-4D3A-BF6A-5B67E6AD5995}" uniqueName="3" name="NomUtilisateur" queryTableFieldId="3" dataDxfId="14"/>
    <tableColumn id="4" xr3:uid="{7A178279-0197-4B8D-9009-278D4962A918}" uniqueName="4" name="Email" queryTableFieldId="4" dataDxfId="13"/>
    <tableColumn id="5" xr3:uid="{BDBFD149-BE16-4A3A-8DA1-AA7C305CC09C}" uniqueName="5" name="NumTelephone" queryTableFieldId="5" dataDxfId="12"/>
    <tableColumn id="6" xr3:uid="{0B580821-7D2C-452C-8DD9-CD415A68D7C4}" uniqueName="6" name="MotDePasse" queryTableFieldId="6" dataDxfId="11"/>
    <tableColumn id="7" xr3:uid="{61715A1D-391C-4463-A95B-B8E562C37B59}" uniqueName="7" name="NewsLetter" queryTableFieldId="7">
      <calculatedColumnFormula>IF(RANDBETWEEN(0,1)=1, "TRUE", "FALSE")</calculatedColumnFormula>
    </tableColumn>
    <tableColumn id="8" xr3:uid="{3CD61781-CBBF-4AA4-B6BD-8967BE0481DF}" uniqueName="8" name="Rue" queryTableFieldId="8" dataDxfId="10"/>
    <tableColumn id="14" xr3:uid="{79A95340-52ED-41CF-91C6-C81358895750}" uniqueName="14" name="Admin" queryTableFieldId="15" dataDxfId="9">
      <calculatedColumnFormula>IF(RANDBETWEEN(0,20)=1, "TRUE", "FALSE")</calculatedColumnFormula>
    </tableColumn>
    <tableColumn id="13" xr3:uid="{2DFF1F1F-3735-44F6-913B-D8877B6FDC9F}" uniqueName="13" name="Notification" queryTableFieldId="14" dataDxfId="8">
      <calculatedColumnFormula>IF(RANDBETWEEN(0,1)=1, "TRUE", "FALSE")</calculatedColumnFormula>
    </tableColumn>
  </tableColumns>
  <tableStyleInfo name="TableStyleMedium7"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565B7AE-2111-4FC8-A4D8-BFB84F95CFF3}" name="Tableau6" displayName="Tableau6" ref="A1:E31" totalsRowShown="0">
  <autoFilter ref="A1:E31" xr:uid="{4565B7AE-2111-4FC8-A4D8-BFB84F95CFF3}"/>
  <tableColumns count="5">
    <tableColumn id="1" xr3:uid="{2E915F0D-A4E1-4FC6-BEA2-BC483D6BBD0F}" name="idutilisateur">
      <calculatedColumnFormula>RANDBETWEEN(1,50)</calculatedColumnFormula>
    </tableColumn>
    <tableColumn id="2" xr3:uid="{BE327848-3206-4278-9B02-ADE3A1F39059}" name="idaction" dataDxfId="7">
      <calculatedColumnFormula>RANDBETWEEN(1,30)</calculatedColumnFormula>
    </tableColumn>
    <tableColumn id="3" xr3:uid="{7B0BB5DE-757D-4088-95AA-689A0365D7B4}" name="textecommentaire"/>
    <tableColumn id="4" xr3:uid="{2A61660F-C001-41D8-96E8-B03271F07AD7}" name="nblikecommentaire" dataDxfId="6">
      <calculatedColumnFormula>RANDBETWEEN(0,30)</calculatedColumnFormula>
    </tableColumn>
    <tableColumn id="5" xr3:uid="{113A054B-0AF8-4E4B-B0CE-7E2964A5ED07}" name="dateCommentaire" dataDxfId="5"/>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CFA355DE-DC3E-40F8-87A3-A41B0652DACD}" name="Tableau30" displayName="Tableau30" ref="A1:B96" totalsRowShown="0">
  <autoFilter ref="A1:B96" xr:uid="{CFA355DE-DC3E-40F8-87A3-A41B0652DACD}"/>
  <tableColumns count="2">
    <tableColumn id="2" xr3:uid="{30E4FD5D-8C11-4034-A4D5-382AD0FFA79A}" name="NOMDEPARTEMENT"/>
    <tableColumn id="1" xr3:uid="{16E84718-F62D-41C1-9E9C-DEB45030207A}" name="NUMDEPARTEMENT"/>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1E0C639-B399-4012-BC9E-4782A775CBC2}" name="Tableau12" displayName="Tableau12" ref="A1:B4" totalsRowShown="0">
  <autoFilter ref="A1:B4" xr:uid="{A1E0C639-B399-4012-BC9E-4782A775CBC2}"/>
  <tableColumns count="2">
    <tableColumn id="1" xr3:uid="{E17B27F6-0083-45A9-ACC4-6AA6389E4544}" name="IdEtatCandidature"/>
    <tableColumn id="2" xr3:uid="{470B3580-19B9-483E-B151-23279384EB63}" name="LibelleEtatCandidature"/>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6FAABA1-DC0A-4B9D-9F94-58FC81F6819A}" name="Tableau5" displayName="Tableau5" ref="A1:E10" totalsRowShown="0">
  <autoFilter ref="A1:E10" xr:uid="{86FAABA1-DC0A-4B9D-9F94-58FC81F6819A}"/>
  <tableColumns count="5">
    <tableColumn id="1" xr3:uid="{98210AEB-0D72-4458-BC2D-66EADB99D9CE}" name="idaction">
      <calculatedColumnFormula>RANDBETWEEN(0,30)</calculatedColumnFormula>
    </tableColumn>
    <tableColumn id="3" xr3:uid="{A67FFDFF-9012-4938-BE48-379D2D4762F0}" name="idassociation" dataDxfId="4">
      <calculatedColumnFormula>RANDBETWEEN(1,20)</calculatedColumnFormula>
    </tableColumn>
    <tableColumn id="4" xr3:uid="{7CC68221-EB55-4767-A8CB-D1FE771283ED}" name="titreaction"/>
    <tableColumn id="5" xr3:uid="{588AD95B-879E-4E43-ADD2-A0D6237C0CAB}" name="datepublicationaction" dataDxfId="3"/>
    <tableColumn id="6" xr3:uid="{3BF741F7-142B-4BA3-A361-605BA35176AD}" name="descriptionaction"/>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1D3392-F454-45FD-8276-3C25ED132C80}" name="Tableau3" displayName="Tableau3" ref="A1:D21" totalsRowShown="0">
  <autoFilter ref="A1:D21" xr:uid="{B11D3392-F454-45FD-8276-3C25ED132C80}"/>
  <tableColumns count="4">
    <tableColumn id="1" xr3:uid="{5D563A52-461C-4994-A916-30CEDF791EE9}" name="NUMEROTRANSACTION"/>
    <tableColumn id="3" xr3:uid="{9FB6AC3A-1272-429E-9C13-8568C27D2792}" name="idTypePaiement" dataDxfId="2">
      <calculatedColumnFormula>RANDBETWEEN(1,3)</calculatedColumnFormula>
    </tableColumn>
    <tableColumn id="2" xr3:uid="{550B48E0-590D-44BF-A70E-6CD56CAA2226}" name="montantPaiement" dataDxfId="1">
      <calculatedColumnFormula>ROUNDUP(RANDBETWEEN(1,20),0)*5</calculatedColumnFormula>
    </tableColumn>
    <tableColumn id="4" xr3:uid="{68F9FDB3-6085-490E-9130-739D86214304}" name="DATEPAIEMENT"/>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8BB4BC7-FF91-4C24-A066-04A4A0618A01}" name="Tableau9" displayName="Tableau9" ref="A1:B4" totalsRowShown="0">
  <autoFilter ref="A1:B4" xr:uid="{48BB4BC7-FF91-4C24-A066-04A4A0618A01}"/>
  <tableColumns count="2">
    <tableColumn id="1" xr3:uid="{D49569F6-9BAC-4C60-BB2D-59EDB477C0DC}" name="idTypePaiement"/>
    <tableColumn id="2" xr3:uid="{0C0BBD33-E929-4F06-BFD4-1003C7D70D26}" name="LibelleTypePaiement"/>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55A4813-FF79-497F-BCE2-6E6055441A12}" name="Tableau8" displayName="Tableau8" ref="A1:C14" totalsRowShown="0">
  <autoFilter ref="A1:C14" xr:uid="{E55A4813-FF79-497F-BCE2-6E6055441A12}"/>
  <tableColumns count="3">
    <tableColumn id="1" xr3:uid="{7E51E038-142B-43A4-B009-77F8AE9C1903}" name="idTypePublic"/>
    <tableColumn id="2" xr3:uid="{A6A24B5D-D313-4BBB-ABBF-73D2902E6ECC}" name="NomTypePublic"/>
    <tableColumn id="3" xr3:uid="{A996AD71-62C7-4DF3-BA6A-8275678D48DF}" name="DescriptionTypePublic"/>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C7CCF42-3022-4980-B605-3BE9BB7DF043}" name="Tableau18" displayName="Tableau18" ref="A1:B9" totalsRowShown="0">
  <autoFilter ref="A1:B9" xr:uid="{CC7CCF42-3022-4980-B605-3BE9BB7DF043}"/>
  <tableColumns count="2">
    <tableColumn id="1" xr3:uid="{1354E954-7C7B-43E7-A4F0-F7BC10D361D4}" name="IdJourVolumeHoraire"/>
    <tableColumn id="2" xr3:uid="{517822CE-01C4-49EB-811C-3FB31535D2DB}" name="JourVolumeHorair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0DC1624-B885-4648-94E3-820C88BCD2E3}" name="Tableau19" displayName="Tableau19" ref="A1:B9" totalsRowShown="0">
  <autoFilter ref="A1:B9" xr:uid="{10DC1624-B885-4648-94E3-820C88BCD2E3}"/>
  <tableColumns count="2">
    <tableColumn id="1" xr3:uid="{61682A9F-72E5-4A6F-AA47-561A78832CFE}" name="IdDatePlageHoraire"/>
    <tableColumn id="2" xr3:uid="{15855356-F1E0-435F-A27F-7E9F9ECBCC14}" name="dateplagehoraire"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B62EE186-11EB-4FD8-8632-525BD6EE911A}" name="Tableau1922" displayName="Tableau1922" ref="A1:G9" totalsRowShown="0">
  <autoFilter ref="A1:G9" xr:uid="{B62EE186-11EB-4FD8-8632-525BD6EE911A}"/>
  <tableColumns count="7">
    <tableColumn id="1" xr3:uid="{2CD7A0F0-95C2-4B3C-BD5D-8583983995CC}" name="IdAction"/>
    <tableColumn id="2" xr3:uid="{2339512E-DCBE-4B49-A080-4B180E3C2D64}" name="IdDemandeBenevolat"/>
    <tableColumn id="3" xr3:uid="{6B7B4784-6325-4DD8-9C2B-7860787BCED3}" name="IdPlageHoraire"/>
    <tableColumn id="4" xr3:uid="{EC74446B-C1D8-466E-AC04-4B642D371FED}" name="IdDatePlageHoraire" dataDxfId="54">
      <calculatedColumnFormula>RANDBETWEEN(1,8)</calculatedColumnFormula>
    </tableColumn>
    <tableColumn id="12" xr3:uid="{8494CA11-F6C6-4FE7-9D00-E8909FBB9905}" name="EstPresentielDB"/>
    <tableColumn id="13" xr3:uid="{30B21D10-E5B6-4A42-B0E2-48AE7CD4902B}" name="HeureDebutPH"/>
    <tableColumn id="14" xr3:uid="{480B5EE6-35A5-4D4A-8A29-88BCA7DCF664}" name="HeureFinPh"/>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32018DC-9519-4793-9217-61E5D80EC0B7}" name="Tableau10" displayName="Tableau10" ref="A1:B10" totalsRowShown="0">
  <autoFilter ref="A1:B10" xr:uid="{F32018DC-9519-4793-9217-61E5D80EC0B7}"/>
  <tableColumns count="2">
    <tableColumn id="1" xr3:uid="{DAA30862-E9A5-45A0-B7DF-AB9EA6F15DD2}" name="IdMedia"/>
    <tableColumn id="2" xr3:uid="{4F289E0F-BBB5-4685-91DE-7FB16CE55986}" name="Image"/>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0F078AB-07AF-4BCA-A478-C5EFEF450916}" name="Tableau11" displayName="Tableau11" ref="A1:B12" totalsRowShown="0">
  <autoFilter ref="A1:B12" xr:uid="{40F078AB-07AF-4BCA-A478-C5EFEF450916}"/>
  <tableColumns count="2">
    <tableColumn id="1" xr3:uid="{853F61BA-307F-4DC3-87D2-8330499FE970}" name="IdThematique"/>
    <tableColumn id="2" xr3:uid="{B629047E-D39C-42DE-8EFE-E0F00F357961}" name="LibelleThematiqu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1ECD85-5DB6-43C4-AB41-B2D0DE97E367}" name="Tableau4" displayName="Tableau4" ref="A1:E41" totalsRowShown="0">
  <autoFilter ref="A1:E41" xr:uid="{5E1ECD85-5DB6-43C4-AB41-B2D0DE97E367}"/>
  <tableColumns count="5">
    <tableColumn id="1" xr3:uid="{1B676FF2-44F0-49BE-994E-74C9EF83D0CE}" name="idAction"/>
    <tableColumn id="2" xr3:uid="{2811A531-EBBA-43C4-93DB-56C27121B8B0}" name="TitreAction"/>
    <tableColumn id="3" xr3:uid="{B2B3B56E-8810-4AB1-A4FB-AD1AE32C17BE}" name="DatePublicationAction" dataDxfId="53"/>
    <tableColumn id="4" xr3:uid="{93FA6F54-4874-4942-8775-C2225C76780F}" name="DescriptionAction"/>
    <tableColumn id="5" xr3:uid="{F4892FFF-EA82-458F-A26F-A7B7C2262CBB}" name="IdAssociati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616DFE96-343D-4C01-A118-63B5E9398367}" name="Tableau20" displayName="Tableau20" ref="A1:D25" totalsRowShown="0">
  <autoFilter ref="A1:D25" xr:uid="{616DFE96-343D-4C01-A118-63B5E9398367}"/>
  <tableColumns count="4">
    <tableColumn id="1" xr3:uid="{BC82E72B-4A0F-4FD9-9ADA-07C2CD94D7DC}" name="IdRapport"/>
    <tableColumn id="2" xr3:uid="{D754AA94-ABEB-47C7-80FC-004383F2250E}" name="idaction" dataDxfId="52">
      <calculatedColumnFormula>RANDBETWEEN(1,30)</calculatedColumnFormula>
    </tableColumn>
    <tableColumn id="3" xr3:uid="{E22B8673-4189-446E-A59A-01C402181932}" name="nombreparticipantfinalerapport" dataDxfId="51">
      <calculatedColumnFormula>RANDBETWEEN(1,50)</calculatedColumnFormula>
    </tableColumn>
    <tableColumn id="4" xr3:uid="{1809759F-0655-4F22-9E5F-4DB7EF85973C}" name="descriptionrapport" dataDxfId="5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16D459D-D285-4BF9-A7C6-16291B7083C3}" name="Tableau15" displayName="Tableau15" ref="A1:G16" totalsRowShown="0">
  <autoFilter ref="A1:G16" xr:uid="{616D459D-D285-4BF9-A7C6-16291B7083C3}"/>
  <tableColumns count="7">
    <tableColumn id="1" xr3:uid="{8881ADE1-4171-43E8-B283-7C336948E9F5}" name="IdAction"/>
    <tableColumn id="2" xr3:uid="{63E3A037-9470-4F9E-A010-EBB37894D3AF}" name="IdDemandeDon"/>
    <tableColumn id="3" xr3:uid="{EC51916B-D143-449A-A3D1-EF2A9B0EB5FA}" name="RibDon"/>
    <tableColumn id="4" xr3:uid="{23B70149-ABCE-4A22-91C2-1941FCF8E0B5}" name="ArgentRecolteDon" dataDxfId="49">
      <calculatedColumnFormula>RANDBETWEEN(0,E2)</calculatedColumnFormula>
    </tableColumn>
    <tableColumn id="5" xr3:uid="{499AF580-06E1-4977-A256-B3B75B843540}" name="ObjectifDon" dataDxfId="48">
      <calculatedColumnFormula>RANDBETWEEN(1,100)*100</calculatedColumnFormula>
    </tableColumn>
    <tableColumn id="6" xr3:uid="{E9AF32A0-988E-47A1-8F7B-4E079F49683A}" name="AvantageFiscal" dataDxfId="47">
      <calculatedColumnFormula>IF(RANDBETWEEN(0,1)=1, "TRUE", "FALSE")</calculatedColumnFormula>
    </tableColumn>
    <tableColumn id="8" xr3:uid="{32B3F4D3-C9B0-4712-BD65-B21B1949519E}" name="IdAssocia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6C37B45-4CEE-49C4-AAA2-F4E63679B6B7}" name="Tableau14" displayName="Tableau14" ref="A1:C51" totalsRowShown="0">
  <autoFilter ref="A1:C51" xr:uid="{26C37B45-4CEE-49C4-AAA2-F4E63679B6B7}"/>
  <sortState xmlns:xlrd2="http://schemas.microsoft.com/office/spreadsheetml/2017/richdata2" ref="A2:C51">
    <sortCondition ref="A1:A51"/>
  </sortState>
  <tableColumns count="3">
    <tableColumn id="1" xr3:uid="{D308B105-8F2C-4355-9081-3BE673D2FCC8}" name="VilleAdresse" dataDxfId="46"/>
    <tableColumn id="2" xr3:uid="{BCB71550-EFD3-4845-B9A4-45574D37A5E2}" name="CodePostalAdresse"/>
    <tableColumn id="3" xr3:uid="{53E80792-A0FD-4125-AE79-CBDC2259F106}" name="NumDepartemen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9488A133-57B5-45EC-A50D-87700C0F2696}" name="Tableau32" displayName="Tableau32" ref="A1:B51" totalsRowShown="0" headerRowDxfId="45" dataDxfId="44">
  <autoFilter ref="A1:B51" xr:uid="{9488A133-57B5-45EC-A50D-87700C0F2696}"/>
  <tableColumns count="2">
    <tableColumn id="1" xr3:uid="{88607C42-68DD-472D-A587-9A67C709FA51}" name="idutilisateur" dataDxfId="43"/>
    <tableColumn id="2" xr3:uid="{58240058-B05E-4F00-AE36-1D8D1E71134F}" name="IdThematique" dataDxfId="42">
      <calculatedColumnFormula>RANDBETWEEN(1,11)</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4D56659-00F8-4E59-A0A9-F43175105A3D}" name="Tableau2" displayName="Tableau2" ref="A1:G21" totalsRowShown="0">
  <autoFilter ref="A1:G21" xr:uid="{24D56659-00F8-4E59-A0A9-F43175105A3D}"/>
  <tableColumns count="7">
    <tableColumn id="1" xr3:uid="{25262BCF-EA8D-4089-BBF3-B5254FDC72FD}" name="idAssociation"/>
    <tableColumn id="7" xr3:uid="{8559988F-73C1-47D0-A254-F90CC1223CA7}" name="idMedia" dataDxfId="41">
      <calculatedColumnFormula>RANDBETWEEN(1,9)</calculatedColumnFormula>
    </tableColumn>
    <tableColumn id="2" xr3:uid="{AF656B9C-2CFB-4719-AC5D-6A02E487A2F4}" name="NomAssociation"/>
    <tableColumn id="3" xr3:uid="{99B2CF44-F1F2-4C39-B439-8CA22F28B567}" name="NumTelAssociation"/>
    <tableColumn id="4" xr3:uid="{06EE518B-A72C-4382-8E2E-959B4DEB1BF7}" name="MailAssociation"/>
    <tableColumn id="5" xr3:uid="{797EA84D-A6C0-4950-B28B-90A80038C3E7}" name="SiteWebAssociation"/>
    <tableColumn id="6" xr3:uid="{A2A387A6-D3AE-474B-874E-9D075ED29658}" name="DescriptionAssoci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3" Type="http://schemas.openxmlformats.org/officeDocument/2006/relationships/hyperlink" Target="https://www.actioncontrelafaim.org/" TargetMode="External"/><Relationship Id="rId18" Type="http://schemas.openxmlformats.org/officeDocument/2006/relationships/hyperlink" Target="https://emmaus-france.org/" TargetMode="External"/><Relationship Id="rId26" Type="http://schemas.openxmlformats.org/officeDocument/2006/relationships/hyperlink" Target="mailto:ligue-cancer@contact.org" TargetMode="External"/><Relationship Id="rId39" Type="http://schemas.openxmlformats.org/officeDocument/2006/relationships/hyperlink" Target="mailto:fne-asso@contact.org" TargetMode="External"/><Relationship Id="rId21" Type="http://schemas.openxmlformats.org/officeDocument/2006/relationships/hyperlink" Target="mailto:secourspopulaire@contact.org" TargetMode="External"/><Relationship Id="rId34" Type="http://schemas.openxmlformats.org/officeDocument/2006/relationships/hyperlink" Target="mailto:secours-catholique@contact.org" TargetMode="External"/><Relationship Id="rId7" Type="http://schemas.openxmlformats.org/officeDocument/2006/relationships/hyperlink" Target="https://www.restosducoeur.org/" TargetMode="External"/><Relationship Id="rId2" Type="http://schemas.openxmlformats.org/officeDocument/2006/relationships/hyperlink" Target="https://www.croix-rouge.fr/" TargetMode="External"/><Relationship Id="rId16" Type="http://schemas.openxmlformats.org/officeDocument/2006/relationships/hyperlink" Target="https://www.sosve.org/" TargetMode="External"/><Relationship Id="rId20" Type="http://schemas.openxmlformats.org/officeDocument/2006/relationships/hyperlink" Target="https://www.la-spa.fr/" TargetMode="External"/><Relationship Id="rId29" Type="http://schemas.openxmlformats.org/officeDocument/2006/relationships/hyperlink" Target="mailto:fondation-abbe-pierre@contact.org" TargetMode="External"/><Relationship Id="rId41" Type="http://schemas.openxmlformats.org/officeDocument/2006/relationships/table" Target="../tables/table9.xml"/><Relationship Id="rId1" Type="http://schemas.openxmlformats.org/officeDocument/2006/relationships/hyperlink" Target="https://www.secourspopulaire.fr/" TargetMode="External"/><Relationship Id="rId6" Type="http://schemas.openxmlformats.org/officeDocument/2006/relationships/hyperlink" Target="https://www.ligue-cancer.net/" TargetMode="External"/><Relationship Id="rId11" Type="http://schemas.openxmlformats.org/officeDocument/2006/relationships/hyperlink" Target="https://www.fondationdefrance.org/fr/" TargetMode="External"/><Relationship Id="rId24" Type="http://schemas.openxmlformats.org/officeDocument/2006/relationships/hyperlink" Target="mailto:greenpeace@contact.org" TargetMode="External"/><Relationship Id="rId32" Type="http://schemas.openxmlformats.org/officeDocument/2006/relationships/hyperlink" Target="mailto:handicap-international@contact.org" TargetMode="External"/><Relationship Id="rId37" Type="http://schemas.openxmlformats.org/officeDocument/2006/relationships/hyperlink" Target="mailto:terredeshommes@contact.org" TargetMode="External"/><Relationship Id="rId40" Type="http://schemas.openxmlformats.org/officeDocument/2006/relationships/hyperlink" Target="mailto:la-spa@contact.org" TargetMode="External"/><Relationship Id="rId5" Type="http://schemas.openxmlformats.org/officeDocument/2006/relationships/hyperlink" Target="https://www.amnesty.fr/" TargetMode="External"/><Relationship Id="rId15" Type="http://schemas.openxmlformats.org/officeDocument/2006/relationships/hyperlink" Target="https://www.fnh.org/" TargetMode="External"/><Relationship Id="rId23" Type="http://schemas.openxmlformats.org/officeDocument/2006/relationships/hyperlink" Target="mailto:msf@contact.org" TargetMode="External"/><Relationship Id="rId28" Type="http://schemas.openxmlformats.org/officeDocument/2006/relationships/hyperlink" Target="mailto:restosducoeur@contact.org" TargetMode="External"/><Relationship Id="rId36" Type="http://schemas.openxmlformats.org/officeDocument/2006/relationships/hyperlink" Target="mailto:sosve@contact.org" TargetMode="External"/><Relationship Id="rId10" Type="http://schemas.openxmlformats.org/officeDocument/2006/relationships/hyperlink" Target="https://www.wwf.fr/" TargetMode="External"/><Relationship Id="rId19" Type="http://schemas.openxmlformats.org/officeDocument/2006/relationships/hyperlink" Target="https://fne.asso.fr/" TargetMode="External"/><Relationship Id="rId31" Type="http://schemas.openxmlformats.org/officeDocument/2006/relationships/hyperlink" Target="mailto:fondationdefrance@contact.org" TargetMode="External"/><Relationship Id="rId4" Type="http://schemas.openxmlformats.org/officeDocument/2006/relationships/hyperlink" Target="https://www.greenpeace.fr/" TargetMode="External"/><Relationship Id="rId9" Type="http://schemas.openxmlformats.org/officeDocument/2006/relationships/hyperlink" Target="https://www.fondation-abbe-pierre.fr/" TargetMode="External"/><Relationship Id="rId14" Type="http://schemas.openxmlformats.org/officeDocument/2006/relationships/hyperlink" Target="https://www.secours-catholique.org/" TargetMode="External"/><Relationship Id="rId22" Type="http://schemas.openxmlformats.org/officeDocument/2006/relationships/hyperlink" Target="mailto:croix-rouge@contact.org" TargetMode="External"/><Relationship Id="rId27" Type="http://schemas.openxmlformats.org/officeDocument/2006/relationships/hyperlink" Target="mailto:unicef@contact.org" TargetMode="External"/><Relationship Id="rId30" Type="http://schemas.openxmlformats.org/officeDocument/2006/relationships/hyperlink" Target="mailto:wwf@contact.org" TargetMode="External"/><Relationship Id="rId35" Type="http://schemas.openxmlformats.org/officeDocument/2006/relationships/hyperlink" Target="mailto:fnh@contact.org" TargetMode="External"/><Relationship Id="rId8" Type="http://schemas.openxmlformats.org/officeDocument/2006/relationships/hyperlink" Target="https://www.unicef.fr/" TargetMode="External"/><Relationship Id="rId3" Type="http://schemas.openxmlformats.org/officeDocument/2006/relationships/hyperlink" Target="https://www.msf.fr/" TargetMode="External"/><Relationship Id="rId12" Type="http://schemas.openxmlformats.org/officeDocument/2006/relationships/hyperlink" Target="https://www.handicap-international.fr/fr/" TargetMode="External"/><Relationship Id="rId17" Type="http://schemas.openxmlformats.org/officeDocument/2006/relationships/hyperlink" Target="https://www.terredeshommes.fr/" TargetMode="External"/><Relationship Id="rId25" Type="http://schemas.openxmlformats.org/officeDocument/2006/relationships/hyperlink" Target="mailto:amnesty@contact.org" TargetMode="External"/><Relationship Id="rId33" Type="http://schemas.openxmlformats.org/officeDocument/2006/relationships/hyperlink" Target="mailto:actioncontrelafaim@contact.org" TargetMode="External"/><Relationship Id="rId38" Type="http://schemas.openxmlformats.org/officeDocument/2006/relationships/hyperlink" Target="mailto:emmaus-france@contact.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22D2E-DE8B-41DF-ACFA-834A7ED8AA1C}">
  <dimension ref="A1:F17"/>
  <sheetViews>
    <sheetView workbookViewId="0">
      <selection activeCell="D25" sqref="D25"/>
    </sheetView>
  </sheetViews>
  <sheetFormatPr defaultColWidth="9.140625" defaultRowHeight="15"/>
  <cols>
    <col min="1" max="1" width="10.85546875" bestFit="1" customWidth="1"/>
    <col min="2" max="2" width="23" bestFit="1" customWidth="1"/>
    <col min="3" max="3" width="20.5703125" bestFit="1" customWidth="1"/>
    <col min="4" max="4" width="26.140625" bestFit="1" customWidth="1"/>
    <col min="5" max="5" width="22.7109375" bestFit="1" customWidth="1"/>
    <col min="6" max="6" width="17.42578125" bestFit="1" customWidth="1"/>
  </cols>
  <sheetData>
    <row r="1" spans="1:6">
      <c r="A1" t="s">
        <v>0</v>
      </c>
      <c r="B1" t="s">
        <v>1</v>
      </c>
      <c r="C1" t="s">
        <v>2</v>
      </c>
      <c r="D1" t="s">
        <v>3</v>
      </c>
      <c r="E1" t="s">
        <v>4</v>
      </c>
      <c r="F1" t="s">
        <v>5</v>
      </c>
    </row>
    <row r="2" spans="1:6" ht="16.5" customHeight="1">
      <c r="A2">
        <v>1</v>
      </c>
      <c r="B2">
        <v>1</v>
      </c>
      <c r="C2" s="1">
        <v>11200</v>
      </c>
      <c r="D2" t="s">
        <v>6</v>
      </c>
      <c r="E2" s="5">
        <f t="shared" ref="E2:E17" ca="1" si="0">RANDBETWEEN(1,50)</f>
        <v>15</v>
      </c>
      <c r="F2" s="5" t="s">
        <v>7</v>
      </c>
    </row>
    <row r="3" spans="1:6">
      <c r="A3">
        <v>2</v>
      </c>
      <c r="B3">
        <v>2</v>
      </c>
      <c r="C3" s="1">
        <v>19220</v>
      </c>
      <c r="D3" t="s">
        <v>8</v>
      </c>
      <c r="E3" s="5">
        <f t="shared" ca="1" si="0"/>
        <v>32</v>
      </c>
      <c r="F3" s="5" t="s">
        <v>9</v>
      </c>
    </row>
    <row r="4" spans="1:6">
      <c r="A4">
        <v>3</v>
      </c>
      <c r="B4">
        <v>3</v>
      </c>
      <c r="C4" s="1">
        <v>30160</v>
      </c>
      <c r="D4" t="s">
        <v>10</v>
      </c>
      <c r="E4" s="5">
        <f t="shared" ca="1" si="0"/>
        <v>18</v>
      </c>
      <c r="F4" s="5" t="s">
        <v>7</v>
      </c>
    </row>
    <row r="5" spans="1:6">
      <c r="A5">
        <v>4</v>
      </c>
      <c r="B5">
        <v>4</v>
      </c>
      <c r="C5" s="1">
        <v>32110</v>
      </c>
      <c r="D5" t="s">
        <v>11</v>
      </c>
      <c r="E5" s="5">
        <f t="shared" ca="1" si="0"/>
        <v>31</v>
      </c>
      <c r="F5" s="5" t="s">
        <v>9</v>
      </c>
    </row>
    <row r="6" spans="1:6">
      <c r="A6" s="5">
        <v>9</v>
      </c>
      <c r="B6">
        <v>13</v>
      </c>
      <c r="C6" s="1">
        <v>33830</v>
      </c>
      <c r="D6" t="s">
        <v>12</v>
      </c>
      <c r="E6" s="5">
        <f t="shared" ca="1" si="0"/>
        <v>38</v>
      </c>
      <c r="F6" s="5" t="s">
        <v>9</v>
      </c>
    </row>
    <row r="7" spans="1:6">
      <c r="A7" s="5">
        <v>14</v>
      </c>
      <c r="B7">
        <v>9</v>
      </c>
      <c r="C7" s="1">
        <v>35720</v>
      </c>
      <c r="D7" t="s">
        <v>13</v>
      </c>
      <c r="E7" s="5">
        <f t="shared" ca="1" si="0"/>
        <v>13</v>
      </c>
      <c r="F7" s="5" t="s">
        <v>7</v>
      </c>
    </row>
    <row r="8" spans="1:6">
      <c r="A8" s="5">
        <v>18</v>
      </c>
      <c r="B8">
        <v>18</v>
      </c>
      <c r="C8" s="1">
        <v>42440</v>
      </c>
      <c r="D8" t="s">
        <v>14</v>
      </c>
      <c r="E8" s="5">
        <f t="shared" ca="1" si="0"/>
        <v>36</v>
      </c>
      <c r="F8" s="5" t="s">
        <v>7</v>
      </c>
    </row>
    <row r="9" spans="1:6">
      <c r="A9" s="5">
        <v>21</v>
      </c>
      <c r="B9">
        <v>1</v>
      </c>
      <c r="C9" s="1">
        <v>47180</v>
      </c>
      <c r="D9" t="s">
        <v>15</v>
      </c>
      <c r="E9" s="5">
        <f t="shared" ca="1" si="0"/>
        <v>5</v>
      </c>
      <c r="F9" s="5" t="s">
        <v>9</v>
      </c>
    </row>
    <row r="10" spans="1:6">
      <c r="A10" s="5">
        <v>23</v>
      </c>
      <c r="B10">
        <v>3</v>
      </c>
      <c r="C10" s="1">
        <v>53300</v>
      </c>
      <c r="D10" t="s">
        <v>16</v>
      </c>
      <c r="E10">
        <f t="shared" ca="1" si="0"/>
        <v>50</v>
      </c>
      <c r="F10" t="s">
        <v>9</v>
      </c>
    </row>
    <row r="11" spans="1:6">
      <c r="A11" s="5">
        <v>24</v>
      </c>
      <c r="B11">
        <v>4</v>
      </c>
      <c r="C11" s="1">
        <v>57220</v>
      </c>
      <c r="D11" t="s">
        <v>17</v>
      </c>
      <c r="E11">
        <f t="shared" ca="1" si="0"/>
        <v>1</v>
      </c>
      <c r="F11" t="s">
        <v>7</v>
      </c>
    </row>
    <row r="12" spans="1:6">
      <c r="A12" s="5">
        <v>29</v>
      </c>
      <c r="B12">
        <v>9</v>
      </c>
      <c r="C12" s="1">
        <v>65100</v>
      </c>
      <c r="D12" t="s">
        <v>18</v>
      </c>
      <c r="E12">
        <f t="shared" ca="1" si="0"/>
        <v>23</v>
      </c>
      <c r="F12" t="s">
        <v>7</v>
      </c>
    </row>
    <row r="13" spans="1:6">
      <c r="A13" s="5">
        <v>32</v>
      </c>
      <c r="B13">
        <v>12</v>
      </c>
      <c r="C13" s="1">
        <v>68230</v>
      </c>
      <c r="D13" t="s">
        <v>19</v>
      </c>
      <c r="E13">
        <f t="shared" ca="1" si="0"/>
        <v>16</v>
      </c>
      <c r="F13" t="s">
        <v>7</v>
      </c>
    </row>
    <row r="14" spans="1:6">
      <c r="A14" s="5">
        <v>34</v>
      </c>
      <c r="B14">
        <v>14</v>
      </c>
      <c r="C14" s="1">
        <v>68720</v>
      </c>
      <c r="D14" t="s">
        <v>20</v>
      </c>
      <c r="E14">
        <f t="shared" ca="1" si="0"/>
        <v>45</v>
      </c>
      <c r="F14" t="s">
        <v>9</v>
      </c>
    </row>
    <row r="15" spans="1:6">
      <c r="A15" s="5">
        <v>36</v>
      </c>
      <c r="B15">
        <v>16</v>
      </c>
      <c r="C15" s="1">
        <v>69800</v>
      </c>
      <c r="D15" t="s">
        <v>21</v>
      </c>
      <c r="E15">
        <f t="shared" ca="1" si="0"/>
        <v>35</v>
      </c>
      <c r="F15" t="s">
        <v>7</v>
      </c>
    </row>
    <row r="16" spans="1:6">
      <c r="A16" s="5">
        <v>38</v>
      </c>
      <c r="B16">
        <v>18</v>
      </c>
      <c r="C16" s="1">
        <v>72300</v>
      </c>
      <c r="D16" t="s">
        <v>22</v>
      </c>
      <c r="E16">
        <f t="shared" ca="1" si="0"/>
        <v>36</v>
      </c>
      <c r="F16" t="s">
        <v>9</v>
      </c>
    </row>
    <row r="17" spans="1:6">
      <c r="A17" s="5">
        <v>40</v>
      </c>
      <c r="B17">
        <v>20</v>
      </c>
      <c r="C17" s="1">
        <v>79290</v>
      </c>
      <c r="D17" t="s">
        <v>23</v>
      </c>
      <c r="E17">
        <f t="shared" ca="1" si="0"/>
        <v>48</v>
      </c>
      <c r="F17" t="s">
        <v>9</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B2572-0D60-46B8-B680-D03729393A45}">
  <dimension ref="A1:D16"/>
  <sheetViews>
    <sheetView workbookViewId="0">
      <selection activeCell="A20" sqref="A20"/>
    </sheetView>
  </sheetViews>
  <sheetFormatPr defaultColWidth="9.140625" defaultRowHeight="15"/>
  <cols>
    <col min="1" max="1" width="11" customWidth="1"/>
    <col min="2" max="2" width="14.28515625" bestFit="1" customWidth="1"/>
    <col min="3" max="3" width="10.5703125" bestFit="1" customWidth="1"/>
    <col min="4" max="4" width="22.7109375" bestFit="1" customWidth="1"/>
    <col min="5" max="5" width="21.7109375" customWidth="1"/>
  </cols>
  <sheetData>
    <row r="1" spans="1:4">
      <c r="A1" t="s">
        <v>307</v>
      </c>
      <c r="B1" t="s">
        <v>218</v>
      </c>
      <c r="C1" t="s">
        <v>119</v>
      </c>
      <c r="D1" t="s">
        <v>308</v>
      </c>
    </row>
    <row r="2" spans="1:4">
      <c r="A2">
        <v>1</v>
      </c>
      <c r="B2">
        <f ca="1">RANDBETWEEN(1,50)</f>
        <v>22</v>
      </c>
      <c r="C2">
        <f ca="1">RANDBETWEEN(1,30)</f>
        <v>29</v>
      </c>
      <c r="D2">
        <f ca="1">RANDBETWEEN(1,10)</f>
        <v>6</v>
      </c>
    </row>
    <row r="3" spans="1:4">
      <c r="A3">
        <v>2</v>
      </c>
      <c r="B3">
        <f t="shared" ref="B3:B15" ca="1" si="0">RANDBETWEEN(1,50)</f>
        <v>28</v>
      </c>
      <c r="C3">
        <f ca="1">RANDBETWEEN(1,30)</f>
        <v>23</v>
      </c>
      <c r="D3">
        <f t="shared" ref="D3:D15" ca="1" si="1">RANDBETWEEN(1,10)</f>
        <v>7</v>
      </c>
    </row>
    <row r="4" spans="1:4">
      <c r="A4">
        <v>3</v>
      </c>
      <c r="B4">
        <f t="shared" ca="1" si="0"/>
        <v>29</v>
      </c>
      <c r="C4">
        <f t="shared" ref="C4:C15" ca="1" si="2">RANDBETWEEN(1,30)</f>
        <v>13</v>
      </c>
      <c r="D4">
        <f t="shared" ca="1" si="1"/>
        <v>7</v>
      </c>
    </row>
    <row r="5" spans="1:4">
      <c r="A5">
        <v>4</v>
      </c>
      <c r="B5">
        <f t="shared" ca="1" si="0"/>
        <v>31</v>
      </c>
      <c r="C5">
        <f t="shared" ca="1" si="2"/>
        <v>26</v>
      </c>
      <c r="D5">
        <f t="shared" ca="1" si="1"/>
        <v>9</v>
      </c>
    </row>
    <row r="6" spans="1:4">
      <c r="A6">
        <v>5</v>
      </c>
      <c r="B6">
        <f t="shared" ca="1" si="0"/>
        <v>43</v>
      </c>
      <c r="C6">
        <f t="shared" ca="1" si="2"/>
        <v>2</v>
      </c>
      <c r="D6">
        <f t="shared" ca="1" si="1"/>
        <v>5</v>
      </c>
    </row>
    <row r="7" spans="1:4">
      <c r="A7">
        <v>6</v>
      </c>
      <c r="B7">
        <f t="shared" ca="1" si="0"/>
        <v>7</v>
      </c>
      <c r="C7">
        <f t="shared" ca="1" si="2"/>
        <v>18</v>
      </c>
      <c r="D7">
        <f t="shared" ca="1" si="1"/>
        <v>8</v>
      </c>
    </row>
    <row r="8" spans="1:4">
      <c r="A8">
        <v>7</v>
      </c>
      <c r="B8">
        <f t="shared" ca="1" si="0"/>
        <v>32</v>
      </c>
      <c r="C8">
        <f t="shared" ca="1" si="2"/>
        <v>14</v>
      </c>
      <c r="D8">
        <f t="shared" ca="1" si="1"/>
        <v>6</v>
      </c>
    </row>
    <row r="9" spans="1:4">
      <c r="A9">
        <v>8</v>
      </c>
      <c r="B9">
        <f t="shared" ca="1" si="0"/>
        <v>27</v>
      </c>
      <c r="C9">
        <f t="shared" ca="1" si="2"/>
        <v>7</v>
      </c>
      <c r="D9">
        <f t="shared" ca="1" si="1"/>
        <v>8</v>
      </c>
    </row>
    <row r="10" spans="1:4">
      <c r="A10">
        <v>9</v>
      </c>
      <c r="B10">
        <f t="shared" ca="1" si="0"/>
        <v>15</v>
      </c>
      <c r="C10">
        <f t="shared" ca="1" si="2"/>
        <v>21</v>
      </c>
      <c r="D10">
        <f t="shared" ca="1" si="1"/>
        <v>6</v>
      </c>
    </row>
    <row r="11" spans="1:4">
      <c r="A11">
        <v>10</v>
      </c>
      <c r="B11">
        <f t="shared" ca="1" si="0"/>
        <v>17</v>
      </c>
      <c r="C11">
        <f t="shared" ca="1" si="2"/>
        <v>1</v>
      </c>
      <c r="D11">
        <f t="shared" ca="1" si="1"/>
        <v>9</v>
      </c>
    </row>
    <row r="12" spans="1:4">
      <c r="A12">
        <v>11</v>
      </c>
      <c r="B12">
        <f t="shared" ca="1" si="0"/>
        <v>10</v>
      </c>
      <c r="C12">
        <f t="shared" ca="1" si="2"/>
        <v>8</v>
      </c>
      <c r="D12">
        <f t="shared" ca="1" si="1"/>
        <v>2</v>
      </c>
    </row>
    <row r="13" spans="1:4">
      <c r="A13">
        <v>12</v>
      </c>
      <c r="B13">
        <f t="shared" ca="1" si="0"/>
        <v>41</v>
      </c>
      <c r="C13">
        <f t="shared" ca="1" si="2"/>
        <v>24</v>
      </c>
      <c r="D13">
        <f t="shared" ca="1" si="1"/>
        <v>2</v>
      </c>
    </row>
    <row r="14" spans="1:4">
      <c r="A14">
        <v>13</v>
      </c>
      <c r="B14">
        <f t="shared" ca="1" si="0"/>
        <v>47</v>
      </c>
      <c r="C14">
        <f t="shared" ca="1" si="2"/>
        <v>24</v>
      </c>
      <c r="D14">
        <f t="shared" ca="1" si="1"/>
        <v>9</v>
      </c>
    </row>
    <row r="15" spans="1:4">
      <c r="A15">
        <v>14</v>
      </c>
      <c r="B15">
        <f t="shared" ca="1" si="0"/>
        <v>40</v>
      </c>
      <c r="C15">
        <f t="shared" ca="1" si="2"/>
        <v>17</v>
      </c>
      <c r="D15">
        <f t="shared" ca="1" si="1"/>
        <v>2</v>
      </c>
    </row>
    <row r="16" spans="1:4">
      <c r="A16">
        <v>15</v>
      </c>
      <c r="B16">
        <f ca="1">RANDBETWEEN(1,50)</f>
        <v>3</v>
      </c>
      <c r="C16">
        <f ca="1">RANDBETWEEN(1,30)</f>
        <v>16</v>
      </c>
      <c r="D16">
        <f ca="1">RANDBETWEEN(1,10)</f>
        <v>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C98E5-EAF3-40E7-B93A-A556C551967D}">
  <dimension ref="A1:F16"/>
  <sheetViews>
    <sheetView workbookViewId="0">
      <selection activeCell="H11" sqref="H11"/>
    </sheetView>
  </sheetViews>
  <sheetFormatPr defaultColWidth="9.140625" defaultRowHeight="15"/>
  <cols>
    <col min="1" max="1" width="20.28515625" bestFit="1" customWidth="1"/>
    <col min="2" max="2" width="17.42578125" customWidth="1"/>
    <col min="3" max="3" width="14.28515625" bestFit="1" customWidth="1"/>
    <col min="4" max="4" width="10.5703125" bestFit="1" customWidth="1"/>
    <col min="5" max="5" width="17.140625" bestFit="1" customWidth="1"/>
    <col min="6" max="6" width="20.85546875" customWidth="1"/>
  </cols>
  <sheetData>
    <row r="1" spans="1:6">
      <c r="A1" t="s">
        <v>309</v>
      </c>
      <c r="B1" t="s">
        <v>310</v>
      </c>
      <c r="C1" t="s">
        <v>218</v>
      </c>
      <c r="D1" t="s">
        <v>119</v>
      </c>
      <c r="E1" t="s">
        <v>311</v>
      </c>
      <c r="F1" t="s">
        <v>312</v>
      </c>
    </row>
    <row r="2" spans="1:6">
      <c r="A2">
        <v>1</v>
      </c>
      <c r="B2">
        <v>1</v>
      </c>
      <c r="C2">
        <f t="shared" ref="C2:C16" ca="1" si="0">RANDBETWEEN(1,50)</f>
        <v>19</v>
      </c>
      <c r="D2">
        <f t="shared" ref="D2:D16" ca="1" si="1">RANDBETWEEN(1,30)</f>
        <v>8</v>
      </c>
      <c r="E2">
        <f ca="1">RANDBETWEEN(1,10)</f>
        <v>7</v>
      </c>
      <c r="F2">
        <f t="shared" ref="F2:F16" ca="1" si="2">RANDBETWEEN(1,100)</f>
        <v>8</v>
      </c>
    </row>
    <row r="3" spans="1:6">
      <c r="A3">
        <v>2</v>
      </c>
      <c r="B3">
        <v>2</v>
      </c>
      <c r="C3">
        <f t="shared" ca="1" si="0"/>
        <v>26</v>
      </c>
      <c r="D3">
        <f t="shared" ca="1" si="1"/>
        <v>3</v>
      </c>
      <c r="E3">
        <f t="shared" ref="E3:E16" ca="1" si="3">RANDBETWEEN(1,10)</f>
        <v>7</v>
      </c>
      <c r="F3">
        <f t="shared" ca="1" si="2"/>
        <v>64</v>
      </c>
    </row>
    <row r="4" spans="1:6">
      <c r="A4">
        <v>3</v>
      </c>
      <c r="B4">
        <v>3</v>
      </c>
      <c r="C4">
        <f t="shared" ca="1" si="0"/>
        <v>40</v>
      </c>
      <c r="D4">
        <f t="shared" ca="1" si="1"/>
        <v>17</v>
      </c>
      <c r="E4">
        <f t="shared" ca="1" si="3"/>
        <v>3</v>
      </c>
      <c r="F4">
        <f t="shared" ca="1" si="2"/>
        <v>88</v>
      </c>
    </row>
    <row r="5" spans="1:6">
      <c r="A5">
        <v>4</v>
      </c>
      <c r="B5">
        <v>4</v>
      </c>
      <c r="C5">
        <f t="shared" ca="1" si="0"/>
        <v>47</v>
      </c>
      <c r="D5">
        <f t="shared" ca="1" si="1"/>
        <v>13</v>
      </c>
      <c r="E5">
        <f t="shared" ca="1" si="3"/>
        <v>4</v>
      </c>
      <c r="F5">
        <f t="shared" ca="1" si="2"/>
        <v>92</v>
      </c>
    </row>
    <row r="6" spans="1:6">
      <c r="A6">
        <v>5</v>
      </c>
      <c r="B6">
        <v>5</v>
      </c>
      <c r="C6">
        <f t="shared" ca="1" si="0"/>
        <v>9</v>
      </c>
      <c r="D6">
        <f t="shared" ca="1" si="1"/>
        <v>27</v>
      </c>
      <c r="E6">
        <f t="shared" ca="1" si="3"/>
        <v>7</v>
      </c>
      <c r="F6">
        <f t="shared" ca="1" si="2"/>
        <v>73</v>
      </c>
    </row>
    <row r="7" spans="1:6">
      <c r="A7">
        <v>6</v>
      </c>
      <c r="B7">
        <v>6</v>
      </c>
      <c r="C7">
        <f t="shared" ca="1" si="0"/>
        <v>45</v>
      </c>
      <c r="D7">
        <f t="shared" ca="1" si="1"/>
        <v>5</v>
      </c>
      <c r="E7">
        <f t="shared" ca="1" si="3"/>
        <v>8</v>
      </c>
      <c r="F7">
        <f t="shared" ca="1" si="2"/>
        <v>91</v>
      </c>
    </row>
    <row r="8" spans="1:6">
      <c r="A8">
        <v>7</v>
      </c>
      <c r="B8">
        <v>7</v>
      </c>
      <c r="C8">
        <f t="shared" ca="1" si="0"/>
        <v>44</v>
      </c>
      <c r="D8">
        <f t="shared" ca="1" si="1"/>
        <v>24</v>
      </c>
      <c r="E8">
        <f t="shared" ca="1" si="3"/>
        <v>9</v>
      </c>
      <c r="F8">
        <f t="shared" ca="1" si="2"/>
        <v>77</v>
      </c>
    </row>
    <row r="9" spans="1:6">
      <c r="A9">
        <v>8</v>
      </c>
      <c r="B9">
        <v>8</v>
      </c>
      <c r="C9">
        <f t="shared" ca="1" si="0"/>
        <v>50</v>
      </c>
      <c r="D9">
        <f t="shared" ca="1" si="1"/>
        <v>26</v>
      </c>
      <c r="E9">
        <f t="shared" ca="1" si="3"/>
        <v>10</v>
      </c>
      <c r="F9">
        <f t="shared" ca="1" si="2"/>
        <v>29</v>
      </c>
    </row>
    <row r="10" spans="1:6">
      <c r="A10">
        <v>9</v>
      </c>
      <c r="B10">
        <v>9</v>
      </c>
      <c r="C10">
        <f t="shared" ca="1" si="0"/>
        <v>4</v>
      </c>
      <c r="D10">
        <f t="shared" ca="1" si="1"/>
        <v>11</v>
      </c>
      <c r="E10">
        <f t="shared" ca="1" si="3"/>
        <v>6</v>
      </c>
      <c r="F10">
        <f t="shared" ca="1" si="2"/>
        <v>91</v>
      </c>
    </row>
    <row r="11" spans="1:6">
      <c r="A11">
        <v>10</v>
      </c>
      <c r="B11">
        <v>10</v>
      </c>
      <c r="C11">
        <f t="shared" ca="1" si="0"/>
        <v>19</v>
      </c>
      <c r="D11">
        <f t="shared" ca="1" si="1"/>
        <v>19</v>
      </c>
      <c r="E11">
        <f t="shared" ca="1" si="3"/>
        <v>1</v>
      </c>
      <c r="F11">
        <f t="shared" ca="1" si="2"/>
        <v>56</v>
      </c>
    </row>
    <row r="12" spans="1:6">
      <c r="A12">
        <v>11</v>
      </c>
      <c r="B12">
        <v>11</v>
      </c>
      <c r="C12">
        <f t="shared" ca="1" si="0"/>
        <v>42</v>
      </c>
      <c r="D12">
        <f t="shared" ca="1" si="1"/>
        <v>29</v>
      </c>
      <c r="E12">
        <f t="shared" ca="1" si="3"/>
        <v>7</v>
      </c>
      <c r="F12">
        <f t="shared" ca="1" si="2"/>
        <v>22</v>
      </c>
    </row>
    <row r="13" spans="1:6">
      <c r="A13">
        <v>12</v>
      </c>
      <c r="B13">
        <v>12</v>
      </c>
      <c r="C13">
        <f t="shared" ca="1" si="0"/>
        <v>6</v>
      </c>
      <c r="D13">
        <f t="shared" ca="1" si="1"/>
        <v>22</v>
      </c>
      <c r="E13">
        <f t="shared" ca="1" si="3"/>
        <v>8</v>
      </c>
      <c r="F13">
        <f t="shared" ca="1" si="2"/>
        <v>12</v>
      </c>
    </row>
    <row r="14" spans="1:6">
      <c r="A14">
        <v>13</v>
      </c>
      <c r="B14">
        <v>13</v>
      </c>
      <c r="C14">
        <f t="shared" ca="1" si="0"/>
        <v>14</v>
      </c>
      <c r="D14">
        <f t="shared" ca="1" si="1"/>
        <v>12</v>
      </c>
      <c r="E14">
        <f t="shared" ca="1" si="3"/>
        <v>5</v>
      </c>
      <c r="F14">
        <f t="shared" ca="1" si="2"/>
        <v>89</v>
      </c>
    </row>
    <row r="15" spans="1:6">
      <c r="A15">
        <v>14</v>
      </c>
      <c r="B15">
        <v>14</v>
      </c>
      <c r="C15">
        <f t="shared" ca="1" si="0"/>
        <v>44</v>
      </c>
      <c r="D15">
        <f t="shared" ca="1" si="1"/>
        <v>27</v>
      </c>
      <c r="E15">
        <f t="shared" ca="1" si="3"/>
        <v>8</v>
      </c>
      <c r="F15">
        <f t="shared" ca="1" si="2"/>
        <v>12</v>
      </c>
    </row>
    <row r="16" spans="1:6">
      <c r="A16">
        <v>15</v>
      </c>
      <c r="B16">
        <v>15</v>
      </c>
      <c r="C16">
        <f t="shared" ca="1" si="0"/>
        <v>48</v>
      </c>
      <c r="D16">
        <f t="shared" ca="1" si="1"/>
        <v>11</v>
      </c>
      <c r="E16">
        <f t="shared" ca="1" si="3"/>
        <v>10</v>
      </c>
      <c r="F16">
        <f t="shared" ca="1" si="2"/>
        <v>88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41A13-8AC0-4B0C-8E26-1ADFF1E309A3}">
  <dimension ref="A1:B31"/>
  <sheetViews>
    <sheetView workbookViewId="0">
      <selection activeCell="G23" sqref="G23"/>
    </sheetView>
  </sheetViews>
  <sheetFormatPr defaultColWidth="9.140625" defaultRowHeight="15"/>
  <cols>
    <col min="1" max="1" width="15.7109375" bestFit="1" customWidth="1"/>
    <col min="2" max="2" width="10.5703125" bestFit="1" customWidth="1"/>
  </cols>
  <sheetData>
    <row r="1" spans="1:2">
      <c r="A1" t="s">
        <v>313</v>
      </c>
      <c r="B1" t="s">
        <v>119</v>
      </c>
    </row>
    <row r="2" spans="1:2">
      <c r="A2">
        <f t="shared" ref="A2:A31" ca="1" si="0">RANDBETWEEN(1,10)</f>
        <v>10</v>
      </c>
      <c r="B2">
        <v>1</v>
      </c>
    </row>
    <row r="3" spans="1:2">
      <c r="A3">
        <f t="shared" ca="1" si="0"/>
        <v>1</v>
      </c>
      <c r="B3">
        <v>2</v>
      </c>
    </row>
    <row r="4" spans="1:2">
      <c r="A4">
        <f t="shared" ca="1" si="0"/>
        <v>7</v>
      </c>
      <c r="B4">
        <v>3</v>
      </c>
    </row>
    <row r="5" spans="1:2">
      <c r="A5">
        <f t="shared" ca="1" si="0"/>
        <v>1</v>
      </c>
      <c r="B5">
        <v>4</v>
      </c>
    </row>
    <row r="6" spans="1:2">
      <c r="A6">
        <f t="shared" ca="1" si="0"/>
        <v>3</v>
      </c>
      <c r="B6">
        <v>5</v>
      </c>
    </row>
    <row r="7" spans="1:2">
      <c r="A7">
        <f t="shared" ca="1" si="0"/>
        <v>3</v>
      </c>
      <c r="B7">
        <v>6</v>
      </c>
    </row>
    <row r="8" spans="1:2">
      <c r="A8">
        <f t="shared" ca="1" si="0"/>
        <v>2</v>
      </c>
      <c r="B8">
        <v>7</v>
      </c>
    </row>
    <row r="9" spans="1:2">
      <c r="A9">
        <f t="shared" ca="1" si="0"/>
        <v>2</v>
      </c>
      <c r="B9">
        <v>8</v>
      </c>
    </row>
    <row r="10" spans="1:2">
      <c r="A10">
        <f t="shared" ca="1" si="0"/>
        <v>2</v>
      </c>
      <c r="B10">
        <v>9</v>
      </c>
    </row>
    <row r="11" spans="1:2">
      <c r="A11">
        <f t="shared" ca="1" si="0"/>
        <v>8</v>
      </c>
      <c r="B11">
        <v>10</v>
      </c>
    </row>
    <row r="12" spans="1:2">
      <c r="A12">
        <f t="shared" ca="1" si="0"/>
        <v>2</v>
      </c>
      <c r="B12">
        <v>11</v>
      </c>
    </row>
    <row r="13" spans="1:2">
      <c r="A13">
        <f t="shared" ca="1" si="0"/>
        <v>9</v>
      </c>
      <c r="B13">
        <v>12</v>
      </c>
    </row>
    <row r="14" spans="1:2">
      <c r="A14">
        <f t="shared" ca="1" si="0"/>
        <v>6</v>
      </c>
      <c r="B14">
        <v>13</v>
      </c>
    </row>
    <row r="15" spans="1:2">
      <c r="A15">
        <f t="shared" ca="1" si="0"/>
        <v>3</v>
      </c>
      <c r="B15">
        <v>14</v>
      </c>
    </row>
    <row r="16" spans="1:2">
      <c r="A16">
        <f t="shared" ca="1" si="0"/>
        <v>6</v>
      </c>
      <c r="B16">
        <v>15</v>
      </c>
    </row>
    <row r="17" spans="1:2">
      <c r="A17">
        <f t="shared" ca="1" si="0"/>
        <v>7</v>
      </c>
      <c r="B17">
        <v>16</v>
      </c>
    </row>
    <row r="18" spans="1:2">
      <c r="A18">
        <f t="shared" ca="1" si="0"/>
        <v>1</v>
      </c>
      <c r="B18">
        <v>17</v>
      </c>
    </row>
    <row r="19" spans="1:2">
      <c r="A19">
        <f t="shared" ca="1" si="0"/>
        <v>7</v>
      </c>
      <c r="B19">
        <v>18</v>
      </c>
    </row>
    <row r="20" spans="1:2">
      <c r="A20">
        <f t="shared" ca="1" si="0"/>
        <v>8</v>
      </c>
      <c r="B20">
        <v>19</v>
      </c>
    </row>
    <row r="21" spans="1:2">
      <c r="A21">
        <f t="shared" ca="1" si="0"/>
        <v>7</v>
      </c>
      <c r="B21">
        <v>20</v>
      </c>
    </row>
    <row r="22" spans="1:2">
      <c r="A22">
        <f t="shared" ca="1" si="0"/>
        <v>5</v>
      </c>
      <c r="B22">
        <v>21</v>
      </c>
    </row>
    <row r="23" spans="1:2">
      <c r="A23">
        <f t="shared" ca="1" si="0"/>
        <v>3</v>
      </c>
      <c r="B23">
        <v>22</v>
      </c>
    </row>
    <row r="24" spans="1:2">
      <c r="A24">
        <f t="shared" ca="1" si="0"/>
        <v>5</v>
      </c>
      <c r="B24">
        <v>23</v>
      </c>
    </row>
    <row r="25" spans="1:2">
      <c r="A25">
        <f t="shared" ca="1" si="0"/>
        <v>7</v>
      </c>
      <c r="B25">
        <v>24</v>
      </c>
    </row>
    <row r="26" spans="1:2">
      <c r="A26">
        <f t="shared" ca="1" si="0"/>
        <v>7</v>
      </c>
      <c r="B26">
        <v>25</v>
      </c>
    </row>
    <row r="27" spans="1:2">
      <c r="A27">
        <f t="shared" ca="1" si="0"/>
        <v>3</v>
      </c>
      <c r="B27">
        <v>26</v>
      </c>
    </row>
    <row r="28" spans="1:2">
      <c r="A28">
        <f t="shared" ca="1" si="0"/>
        <v>2</v>
      </c>
      <c r="B28">
        <v>27</v>
      </c>
    </row>
    <row r="29" spans="1:2">
      <c r="A29">
        <f t="shared" ca="1" si="0"/>
        <v>4</v>
      </c>
      <c r="B29">
        <v>28</v>
      </c>
    </row>
    <row r="30" spans="1:2">
      <c r="A30">
        <f t="shared" ca="1" si="0"/>
        <v>6</v>
      </c>
      <c r="B30">
        <v>29</v>
      </c>
    </row>
    <row r="31" spans="1:2">
      <c r="A31">
        <f t="shared" ca="1" si="0"/>
        <v>3</v>
      </c>
      <c r="B31">
        <v>30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90E3E-8772-4E93-9874-EE7AF542F3E5}">
  <dimension ref="A1:B31"/>
  <sheetViews>
    <sheetView workbookViewId="0">
      <selection activeCell="D21" sqref="D21"/>
    </sheetView>
  </sheetViews>
  <sheetFormatPr defaultColWidth="9.140625" defaultRowHeight="15"/>
  <cols>
    <col min="1" max="1" width="10.5703125" bestFit="1" customWidth="1"/>
    <col min="2" max="2" width="10.7109375" bestFit="1" customWidth="1"/>
  </cols>
  <sheetData>
    <row r="1" spans="1:2">
      <c r="A1" t="s">
        <v>119</v>
      </c>
      <c r="B1" t="s">
        <v>314</v>
      </c>
    </row>
    <row r="2" spans="1:2">
      <c r="A2">
        <v>1</v>
      </c>
      <c r="B2">
        <f t="shared" ref="B2:B31" ca="1" si="0">RANDBETWEEN(1,9)</f>
        <v>7</v>
      </c>
    </row>
    <row r="3" spans="1:2">
      <c r="A3">
        <v>2</v>
      </c>
      <c r="B3">
        <f t="shared" ca="1" si="0"/>
        <v>7</v>
      </c>
    </row>
    <row r="4" spans="1:2">
      <c r="A4">
        <v>3</v>
      </c>
      <c r="B4">
        <f t="shared" ca="1" si="0"/>
        <v>3</v>
      </c>
    </row>
    <row r="5" spans="1:2">
      <c r="A5">
        <v>4</v>
      </c>
      <c r="B5">
        <f t="shared" ca="1" si="0"/>
        <v>2</v>
      </c>
    </row>
    <row r="6" spans="1:2">
      <c r="A6">
        <v>5</v>
      </c>
      <c r="B6">
        <f t="shared" ca="1" si="0"/>
        <v>6</v>
      </c>
    </row>
    <row r="7" spans="1:2">
      <c r="A7">
        <v>6</v>
      </c>
      <c r="B7">
        <f t="shared" ca="1" si="0"/>
        <v>6</v>
      </c>
    </row>
    <row r="8" spans="1:2">
      <c r="A8">
        <v>7</v>
      </c>
      <c r="B8">
        <f t="shared" ca="1" si="0"/>
        <v>5</v>
      </c>
    </row>
    <row r="9" spans="1:2">
      <c r="A9">
        <v>8</v>
      </c>
      <c r="B9">
        <f t="shared" ca="1" si="0"/>
        <v>6</v>
      </c>
    </row>
    <row r="10" spans="1:2">
      <c r="A10">
        <v>9</v>
      </c>
      <c r="B10">
        <f t="shared" ca="1" si="0"/>
        <v>5</v>
      </c>
    </row>
    <row r="11" spans="1:2">
      <c r="A11">
        <v>10</v>
      </c>
      <c r="B11">
        <f t="shared" ca="1" si="0"/>
        <v>2</v>
      </c>
    </row>
    <row r="12" spans="1:2">
      <c r="A12">
        <v>11</v>
      </c>
      <c r="B12">
        <f t="shared" ca="1" si="0"/>
        <v>7</v>
      </c>
    </row>
    <row r="13" spans="1:2">
      <c r="A13">
        <v>12</v>
      </c>
      <c r="B13">
        <f t="shared" ca="1" si="0"/>
        <v>6</v>
      </c>
    </row>
    <row r="14" spans="1:2">
      <c r="A14">
        <v>13</v>
      </c>
      <c r="B14">
        <f t="shared" ca="1" si="0"/>
        <v>1</v>
      </c>
    </row>
    <row r="15" spans="1:2">
      <c r="A15">
        <v>14</v>
      </c>
      <c r="B15">
        <f t="shared" ca="1" si="0"/>
        <v>2</v>
      </c>
    </row>
    <row r="16" spans="1:2">
      <c r="A16">
        <v>15</v>
      </c>
      <c r="B16">
        <f t="shared" ca="1" si="0"/>
        <v>4</v>
      </c>
    </row>
    <row r="17" spans="1:2">
      <c r="A17">
        <v>16</v>
      </c>
      <c r="B17">
        <f t="shared" ca="1" si="0"/>
        <v>4</v>
      </c>
    </row>
    <row r="18" spans="1:2">
      <c r="A18">
        <v>17</v>
      </c>
      <c r="B18">
        <f t="shared" ca="1" si="0"/>
        <v>7</v>
      </c>
    </row>
    <row r="19" spans="1:2">
      <c r="A19">
        <v>18</v>
      </c>
      <c r="B19">
        <f t="shared" ca="1" si="0"/>
        <v>7</v>
      </c>
    </row>
    <row r="20" spans="1:2">
      <c r="A20">
        <v>19</v>
      </c>
      <c r="B20">
        <f t="shared" ca="1" si="0"/>
        <v>5</v>
      </c>
    </row>
    <row r="21" spans="1:2">
      <c r="A21">
        <v>20</v>
      </c>
      <c r="B21">
        <f t="shared" ca="1" si="0"/>
        <v>6</v>
      </c>
    </row>
    <row r="22" spans="1:2">
      <c r="A22">
        <v>21</v>
      </c>
      <c r="B22">
        <f t="shared" ca="1" si="0"/>
        <v>9</v>
      </c>
    </row>
    <row r="23" spans="1:2">
      <c r="A23">
        <v>22</v>
      </c>
      <c r="B23">
        <f t="shared" ca="1" si="0"/>
        <v>3</v>
      </c>
    </row>
    <row r="24" spans="1:2">
      <c r="A24">
        <v>23</v>
      </c>
      <c r="B24">
        <f t="shared" ca="1" si="0"/>
        <v>8</v>
      </c>
    </row>
    <row r="25" spans="1:2">
      <c r="A25">
        <v>24</v>
      </c>
      <c r="B25">
        <f t="shared" ca="1" si="0"/>
        <v>6</v>
      </c>
    </row>
    <row r="26" spans="1:2">
      <c r="A26">
        <v>25</v>
      </c>
      <c r="B26">
        <f t="shared" ca="1" si="0"/>
        <v>1</v>
      </c>
    </row>
    <row r="27" spans="1:2">
      <c r="A27">
        <v>26</v>
      </c>
      <c r="B27">
        <f t="shared" ca="1" si="0"/>
        <v>5</v>
      </c>
    </row>
    <row r="28" spans="1:2">
      <c r="A28">
        <v>27</v>
      </c>
      <c r="B28">
        <f t="shared" ca="1" si="0"/>
        <v>3</v>
      </c>
    </row>
    <row r="29" spans="1:2">
      <c r="A29">
        <v>28</v>
      </c>
      <c r="B29">
        <f t="shared" ca="1" si="0"/>
        <v>4</v>
      </c>
    </row>
    <row r="30" spans="1:2">
      <c r="A30">
        <v>29</v>
      </c>
      <c r="B30">
        <f t="shared" ca="1" si="0"/>
        <v>6</v>
      </c>
    </row>
    <row r="31" spans="1:2">
      <c r="A31">
        <v>30</v>
      </c>
      <c r="B31">
        <f t="shared" ca="1" si="0"/>
        <v>6</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F2289-BCB8-4263-B7B4-B194D2F50E86}">
  <dimension ref="A1:B11"/>
  <sheetViews>
    <sheetView workbookViewId="0">
      <selection activeCell="B3" sqref="B3"/>
    </sheetView>
  </sheetViews>
  <sheetFormatPr defaultColWidth="9.140625" defaultRowHeight="15"/>
  <cols>
    <col min="1" max="1" width="10.7109375" bestFit="1" customWidth="1"/>
    <col min="2" max="2" width="11.85546875" bestFit="1" customWidth="1"/>
  </cols>
  <sheetData>
    <row r="1" spans="1:2">
      <c r="A1" t="s">
        <v>314</v>
      </c>
      <c r="B1" t="s">
        <v>315</v>
      </c>
    </row>
    <row r="2" spans="1:2">
      <c r="A2">
        <f ca="1">RANDBETWEEN(1,9)</f>
        <v>9</v>
      </c>
      <c r="B2">
        <f t="shared" ref="B2:B11" ca="1" si="0">RANDBETWEEN(1,24)</f>
        <v>12</v>
      </c>
    </row>
    <row r="3" spans="1:2">
      <c r="A3">
        <f t="shared" ref="A3:A11" ca="1" si="1">RANDBETWEEN(1,9)</f>
        <v>6</v>
      </c>
      <c r="B3">
        <f t="shared" ca="1" si="0"/>
        <v>20</v>
      </c>
    </row>
    <row r="4" spans="1:2">
      <c r="A4">
        <f t="shared" ca="1" si="1"/>
        <v>7</v>
      </c>
      <c r="B4">
        <f t="shared" ca="1" si="0"/>
        <v>11</v>
      </c>
    </row>
    <row r="5" spans="1:2">
      <c r="A5">
        <f t="shared" ca="1" si="1"/>
        <v>1</v>
      </c>
      <c r="B5">
        <f t="shared" ca="1" si="0"/>
        <v>4</v>
      </c>
    </row>
    <row r="6" spans="1:2">
      <c r="A6">
        <f t="shared" ca="1" si="1"/>
        <v>8</v>
      </c>
      <c r="B6">
        <f t="shared" ca="1" si="0"/>
        <v>24</v>
      </c>
    </row>
    <row r="7" spans="1:2">
      <c r="A7">
        <f t="shared" ca="1" si="1"/>
        <v>7</v>
      </c>
      <c r="B7">
        <f t="shared" ca="1" si="0"/>
        <v>19</v>
      </c>
    </row>
    <row r="8" spans="1:2">
      <c r="A8">
        <f t="shared" ca="1" si="1"/>
        <v>9</v>
      </c>
      <c r="B8">
        <f t="shared" ca="1" si="0"/>
        <v>3</v>
      </c>
    </row>
    <row r="9" spans="1:2">
      <c r="A9">
        <f t="shared" ca="1" si="1"/>
        <v>8</v>
      </c>
      <c r="B9">
        <f t="shared" ca="1" si="0"/>
        <v>7</v>
      </c>
    </row>
    <row r="10" spans="1:2">
      <c r="A10">
        <f t="shared" ca="1" si="1"/>
        <v>5</v>
      </c>
      <c r="B10">
        <f t="shared" ca="1" si="0"/>
        <v>1</v>
      </c>
    </row>
    <row r="11" spans="1:2">
      <c r="A11">
        <f t="shared" ca="1" si="1"/>
        <v>1</v>
      </c>
      <c r="B11">
        <f t="shared" ca="1" si="0"/>
        <v>17</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57AC6-BC75-4BEC-8CAE-002BD9093969}">
  <dimension ref="A1:D20"/>
  <sheetViews>
    <sheetView workbookViewId="0">
      <selection activeCell="I11" sqref="I11"/>
    </sheetView>
  </sheetViews>
  <sheetFormatPr defaultColWidth="9.140625" defaultRowHeight="15"/>
  <cols>
    <col min="1" max="1" width="12.85546875" bestFit="1" customWidth="1"/>
    <col min="2" max="2" width="17.85546875" bestFit="1" customWidth="1"/>
    <col min="3" max="3" width="14.28515625" bestFit="1" customWidth="1"/>
    <col min="4" max="4" width="15.140625" style="6" bestFit="1" customWidth="1"/>
  </cols>
  <sheetData>
    <row r="1" spans="1:4">
      <c r="A1" t="s">
        <v>316</v>
      </c>
      <c r="B1" t="s">
        <v>317</v>
      </c>
      <c r="C1" t="s">
        <v>218</v>
      </c>
      <c r="D1" s="6" t="s">
        <v>318</v>
      </c>
    </row>
    <row r="2" spans="1:4">
      <c r="A2">
        <v>1</v>
      </c>
      <c r="B2">
        <f t="shared" ref="B2:B20" ca="1" si="0">RANDBETWEEN(1,19)</f>
        <v>11</v>
      </c>
      <c r="C2">
        <f t="shared" ref="C2:C20" ca="1" si="1">RANDBETWEEN(1,50)</f>
        <v>35</v>
      </c>
      <c r="D2" s="6">
        <v>44576.354166666664</v>
      </c>
    </row>
    <row r="3" spans="1:4">
      <c r="A3">
        <v>2</v>
      </c>
      <c r="B3">
        <f ca="1">RANDBETWEEN(1,19)</f>
        <v>17</v>
      </c>
      <c r="C3">
        <f t="shared" ca="1" si="1"/>
        <v>38</v>
      </c>
      <c r="D3" s="6">
        <v>44612.614583333336</v>
      </c>
    </row>
    <row r="4" spans="1:4">
      <c r="A4">
        <v>3</v>
      </c>
      <c r="B4">
        <f t="shared" ca="1" si="0"/>
        <v>17</v>
      </c>
      <c r="C4">
        <f t="shared" ca="1" si="1"/>
        <v>44</v>
      </c>
      <c r="D4" s="6">
        <v>44630.510416666664</v>
      </c>
    </row>
    <row r="5" spans="1:4">
      <c r="A5">
        <v>4</v>
      </c>
      <c r="B5">
        <f t="shared" ca="1" si="0"/>
        <v>14</v>
      </c>
      <c r="C5">
        <f t="shared" ca="1" si="1"/>
        <v>45</v>
      </c>
      <c r="D5" s="6">
        <v>44656.388888888891</v>
      </c>
    </row>
    <row r="6" spans="1:4">
      <c r="A6">
        <v>5</v>
      </c>
      <c r="B6">
        <f t="shared" ca="1" si="0"/>
        <v>4</v>
      </c>
      <c r="C6">
        <f t="shared" ca="1" si="1"/>
        <v>35</v>
      </c>
      <c r="D6" s="6">
        <v>44703.715277777781</v>
      </c>
    </row>
    <row r="7" spans="1:4">
      <c r="A7">
        <v>6</v>
      </c>
      <c r="B7">
        <f t="shared" ca="1" si="0"/>
        <v>4</v>
      </c>
      <c r="C7">
        <f t="shared" ca="1" si="1"/>
        <v>26</v>
      </c>
      <c r="D7" s="6">
        <v>44724.267361111109</v>
      </c>
    </row>
    <row r="8" spans="1:4">
      <c r="A8">
        <v>7</v>
      </c>
      <c r="B8">
        <f t="shared" ca="1" si="0"/>
        <v>16</v>
      </c>
      <c r="C8">
        <f t="shared" ca="1" si="1"/>
        <v>22</v>
      </c>
      <c r="D8" s="6">
        <v>44772.871527777781</v>
      </c>
    </row>
    <row r="9" spans="1:4">
      <c r="A9">
        <v>8</v>
      </c>
      <c r="B9">
        <f t="shared" ca="1" si="0"/>
        <v>15</v>
      </c>
      <c r="C9">
        <f t="shared" ca="1" si="1"/>
        <v>4</v>
      </c>
      <c r="D9" s="6">
        <v>44798.652777777781</v>
      </c>
    </row>
    <row r="10" spans="1:4">
      <c r="A10">
        <v>9</v>
      </c>
      <c r="B10">
        <f t="shared" ca="1" si="0"/>
        <v>9</v>
      </c>
      <c r="C10">
        <f t="shared" ca="1" si="1"/>
        <v>19</v>
      </c>
      <c r="D10" s="6">
        <v>44807.128472222219</v>
      </c>
    </row>
    <row r="11" spans="1:4">
      <c r="A11">
        <v>10</v>
      </c>
      <c r="B11">
        <f t="shared" ca="1" si="0"/>
        <v>17</v>
      </c>
      <c r="C11">
        <f t="shared" ca="1" si="1"/>
        <v>7</v>
      </c>
      <c r="D11" s="6">
        <v>44848.493055555555</v>
      </c>
    </row>
    <row r="12" spans="1:4">
      <c r="A12">
        <v>11</v>
      </c>
      <c r="B12">
        <f t="shared" ca="1" si="0"/>
        <v>8</v>
      </c>
      <c r="C12">
        <f t="shared" ca="1" si="1"/>
        <v>46</v>
      </c>
      <c r="D12" s="6">
        <v>44873.815972222219</v>
      </c>
    </row>
    <row r="13" spans="1:4">
      <c r="A13">
        <v>12</v>
      </c>
      <c r="B13">
        <f t="shared" ca="1" si="0"/>
        <v>18</v>
      </c>
      <c r="C13">
        <f t="shared" ca="1" si="1"/>
        <v>44</v>
      </c>
      <c r="D13" s="6">
        <v>44924.9375</v>
      </c>
    </row>
    <row r="14" spans="1:4">
      <c r="A14">
        <v>13</v>
      </c>
      <c r="B14">
        <f t="shared" ca="1" si="0"/>
        <v>9</v>
      </c>
      <c r="C14">
        <f t="shared" ca="1" si="1"/>
        <v>11</v>
      </c>
      <c r="D14" s="6">
        <v>44944.204861111109</v>
      </c>
    </row>
    <row r="15" spans="1:4">
      <c r="A15">
        <v>14</v>
      </c>
      <c r="B15">
        <f t="shared" ca="1" si="0"/>
        <v>7</v>
      </c>
      <c r="C15">
        <f t="shared" ca="1" si="1"/>
        <v>3</v>
      </c>
      <c r="D15" s="6">
        <v>44966.298611111109</v>
      </c>
    </row>
    <row r="16" spans="1:4">
      <c r="A16">
        <v>15</v>
      </c>
      <c r="B16">
        <f t="shared" ca="1" si="0"/>
        <v>10</v>
      </c>
      <c r="C16">
        <f t="shared" ca="1" si="1"/>
        <v>25</v>
      </c>
      <c r="D16" s="6">
        <v>45012.697916666664</v>
      </c>
    </row>
    <row r="17" spans="1:4">
      <c r="A17">
        <v>16</v>
      </c>
      <c r="B17">
        <f t="shared" ca="1" si="0"/>
        <v>15</v>
      </c>
      <c r="C17">
        <f t="shared" ca="1" si="1"/>
        <v>26</v>
      </c>
      <c r="D17" s="6">
        <v>45046.434027777781</v>
      </c>
    </row>
    <row r="18" spans="1:4">
      <c r="A18">
        <v>17</v>
      </c>
      <c r="B18">
        <f t="shared" ca="1" si="0"/>
        <v>4</v>
      </c>
      <c r="C18">
        <f t="shared" ca="1" si="1"/>
        <v>1</v>
      </c>
      <c r="D18" s="6">
        <v>45053.875</v>
      </c>
    </row>
    <row r="19" spans="1:4">
      <c r="A19">
        <v>18</v>
      </c>
      <c r="B19">
        <f t="shared" ca="1" si="0"/>
        <v>17</v>
      </c>
      <c r="C19">
        <f t="shared" ca="1" si="1"/>
        <v>44</v>
      </c>
      <c r="D19" s="6">
        <v>45079.96875</v>
      </c>
    </row>
    <row r="20" spans="1:4">
      <c r="A20">
        <v>19</v>
      </c>
      <c r="B20">
        <f t="shared" ca="1" si="0"/>
        <v>16</v>
      </c>
      <c r="C20">
        <f t="shared" ca="1" si="1"/>
        <v>24</v>
      </c>
      <c r="D20" s="6">
        <v>45126.555555555555</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AD097-1A56-4872-AB59-FFEFEAE450E4}">
  <dimension ref="A1:J31"/>
  <sheetViews>
    <sheetView workbookViewId="0">
      <selection activeCell="F11" sqref="F11"/>
    </sheetView>
  </sheetViews>
  <sheetFormatPr defaultColWidth="9.140625" defaultRowHeight="15"/>
  <cols>
    <col min="1" max="1" width="31.140625" bestFit="1" customWidth="1"/>
    <col min="2" max="3" width="14.28515625" bestFit="1" customWidth="1"/>
    <col min="9" max="9" width="3.28515625" bestFit="1" customWidth="1"/>
  </cols>
  <sheetData>
    <row r="1" spans="1:10">
      <c r="A1" t="s">
        <v>319</v>
      </c>
      <c r="B1" t="s">
        <v>218</v>
      </c>
      <c r="C1" t="s">
        <v>320</v>
      </c>
      <c r="G1" s="12"/>
      <c r="H1" s="13"/>
      <c r="I1" s="12"/>
      <c r="J1" s="13"/>
    </row>
    <row r="2" spans="1:10">
      <c r="A2" t="s">
        <v>321</v>
      </c>
      <c r="B2">
        <v>1</v>
      </c>
      <c r="C2" s="13" t="s">
        <v>322</v>
      </c>
      <c r="G2" s="14"/>
      <c r="H2" s="15"/>
      <c r="I2" s="14"/>
      <c r="J2" s="15"/>
    </row>
    <row r="3" spans="1:10">
      <c r="A3" t="s">
        <v>323</v>
      </c>
      <c r="B3">
        <v>2</v>
      </c>
      <c r="C3" s="15" t="s">
        <v>324</v>
      </c>
      <c r="G3" s="12"/>
      <c r="H3" s="13"/>
      <c r="I3" s="12"/>
      <c r="J3" s="13"/>
    </row>
    <row r="4" spans="1:10">
      <c r="A4" t="s">
        <v>325</v>
      </c>
      <c r="B4">
        <v>3</v>
      </c>
      <c r="C4" s="13" t="s">
        <v>326</v>
      </c>
      <c r="G4" s="14"/>
      <c r="H4" s="15"/>
      <c r="I4" s="14"/>
      <c r="J4" s="15"/>
    </row>
    <row r="5" spans="1:10">
      <c r="A5" t="s">
        <v>327</v>
      </c>
      <c r="B5">
        <v>5</v>
      </c>
      <c r="C5" s="13" t="s">
        <v>328</v>
      </c>
      <c r="G5" s="12"/>
      <c r="H5" s="13"/>
      <c r="I5" s="12"/>
      <c r="J5" s="13"/>
    </row>
    <row r="6" spans="1:10">
      <c r="A6" t="s">
        <v>329</v>
      </c>
      <c r="B6">
        <v>6</v>
      </c>
      <c r="C6" s="15" t="s">
        <v>330</v>
      </c>
      <c r="G6" s="14"/>
      <c r="H6" s="15"/>
      <c r="I6" s="14"/>
      <c r="J6" s="15"/>
    </row>
    <row r="7" spans="1:10">
      <c r="A7" t="s">
        <v>331</v>
      </c>
      <c r="B7">
        <v>7</v>
      </c>
      <c r="C7" s="13" t="s">
        <v>332</v>
      </c>
      <c r="G7" s="12"/>
      <c r="H7" s="13"/>
      <c r="I7" s="12"/>
      <c r="J7" s="13"/>
    </row>
    <row r="8" spans="1:10">
      <c r="A8" t="s">
        <v>333</v>
      </c>
      <c r="B8">
        <v>8</v>
      </c>
      <c r="C8" s="15" t="s">
        <v>334</v>
      </c>
      <c r="G8" s="14"/>
      <c r="H8" s="15"/>
      <c r="I8" s="14"/>
      <c r="J8" s="15"/>
    </row>
    <row r="9" spans="1:10">
      <c r="A9" t="s">
        <v>335</v>
      </c>
      <c r="B9">
        <v>9</v>
      </c>
      <c r="C9" s="13" t="s">
        <v>336</v>
      </c>
      <c r="G9" s="12"/>
      <c r="H9" s="13"/>
      <c r="I9" s="12"/>
      <c r="J9" s="13"/>
    </row>
    <row r="10" spans="1:10">
      <c r="A10" t="s">
        <v>337</v>
      </c>
      <c r="B10">
        <v>41</v>
      </c>
      <c r="C10" s="13" t="s">
        <v>338</v>
      </c>
      <c r="G10" s="13"/>
    </row>
    <row r="11" spans="1:10">
      <c r="A11" t="s">
        <v>339</v>
      </c>
      <c r="B11">
        <v>43</v>
      </c>
      <c r="C11" s="13" t="s">
        <v>340</v>
      </c>
      <c r="G11" s="15"/>
    </row>
    <row r="12" spans="1:10">
      <c r="G12" s="13"/>
    </row>
    <row r="13" spans="1:10">
      <c r="G13" s="15"/>
    </row>
    <row r="14" spans="1:10">
      <c r="G14" s="13"/>
    </row>
    <row r="15" spans="1:10">
      <c r="G15" s="15"/>
    </row>
    <row r="16" spans="1:10">
      <c r="G16" s="13"/>
    </row>
    <row r="17" spans="7:7">
      <c r="G17" s="15"/>
    </row>
    <row r="18" spans="7:7">
      <c r="G18" s="13"/>
    </row>
    <row r="19" spans="7:7">
      <c r="G19" s="15"/>
    </row>
    <row r="20" spans="7:7">
      <c r="G20" s="13"/>
    </row>
    <row r="21" spans="7:7">
      <c r="G21" s="15"/>
    </row>
    <row r="22" spans="7:7">
      <c r="G22" s="13"/>
    </row>
    <row r="23" spans="7:7">
      <c r="G23" s="15"/>
    </row>
    <row r="24" spans="7:7">
      <c r="G24" s="13"/>
    </row>
    <row r="25" spans="7:7">
      <c r="G25" s="15"/>
    </row>
    <row r="26" spans="7:7">
      <c r="G26" s="13"/>
    </row>
    <row r="27" spans="7:7">
      <c r="G27" s="15"/>
    </row>
    <row r="28" spans="7:7">
      <c r="G28" s="13"/>
    </row>
    <row r="29" spans="7:7">
      <c r="G29" s="15"/>
    </row>
    <row r="30" spans="7:7">
      <c r="G30" s="13"/>
    </row>
    <row r="31" spans="7:7">
      <c r="G31" s="15"/>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4A5A0-0C03-47E3-8B6C-0B3444A994F3}">
  <dimension ref="A1:B31"/>
  <sheetViews>
    <sheetView workbookViewId="0">
      <selection activeCell="E13" sqref="E13"/>
    </sheetView>
  </sheetViews>
  <sheetFormatPr defaultColWidth="9.140625" defaultRowHeight="15"/>
  <cols>
    <col min="1" max="1" width="10.5703125" bestFit="1" customWidth="1"/>
    <col min="2" max="2" width="14.42578125" bestFit="1" customWidth="1"/>
  </cols>
  <sheetData>
    <row r="1" spans="1:2">
      <c r="A1" t="s">
        <v>119</v>
      </c>
      <c r="B1" t="s">
        <v>341</v>
      </c>
    </row>
    <row r="2" spans="1:2">
      <c r="A2">
        <v>1</v>
      </c>
      <c r="B2">
        <f t="shared" ref="B2:B31" ca="1" si="0">RANDBETWEEN(1,13)</f>
        <v>4</v>
      </c>
    </row>
    <row r="3" spans="1:2">
      <c r="A3">
        <v>2</v>
      </c>
      <c r="B3">
        <f t="shared" ca="1" si="0"/>
        <v>3</v>
      </c>
    </row>
    <row r="4" spans="1:2">
      <c r="A4">
        <v>3</v>
      </c>
      <c r="B4">
        <f t="shared" ca="1" si="0"/>
        <v>10</v>
      </c>
    </row>
    <row r="5" spans="1:2">
      <c r="A5">
        <v>4</v>
      </c>
      <c r="B5">
        <f t="shared" ca="1" si="0"/>
        <v>9</v>
      </c>
    </row>
    <row r="6" spans="1:2">
      <c r="A6">
        <v>5</v>
      </c>
      <c r="B6">
        <f t="shared" ca="1" si="0"/>
        <v>6</v>
      </c>
    </row>
    <row r="7" spans="1:2">
      <c r="A7">
        <v>6</v>
      </c>
      <c r="B7">
        <f t="shared" ca="1" si="0"/>
        <v>8</v>
      </c>
    </row>
    <row r="8" spans="1:2">
      <c r="A8">
        <v>7</v>
      </c>
      <c r="B8">
        <f t="shared" ca="1" si="0"/>
        <v>10</v>
      </c>
    </row>
    <row r="9" spans="1:2">
      <c r="A9">
        <v>8</v>
      </c>
      <c r="B9">
        <f t="shared" ca="1" si="0"/>
        <v>8</v>
      </c>
    </row>
    <row r="10" spans="1:2">
      <c r="A10">
        <v>9</v>
      </c>
      <c r="B10">
        <f t="shared" ca="1" si="0"/>
        <v>4</v>
      </c>
    </row>
    <row r="11" spans="1:2">
      <c r="A11">
        <v>10</v>
      </c>
      <c r="B11">
        <f t="shared" ca="1" si="0"/>
        <v>3</v>
      </c>
    </row>
    <row r="12" spans="1:2">
      <c r="A12">
        <v>11</v>
      </c>
      <c r="B12">
        <f t="shared" ca="1" si="0"/>
        <v>4</v>
      </c>
    </row>
    <row r="13" spans="1:2">
      <c r="A13">
        <v>12</v>
      </c>
      <c r="B13">
        <f t="shared" ca="1" si="0"/>
        <v>6</v>
      </c>
    </row>
    <row r="14" spans="1:2">
      <c r="A14">
        <v>13</v>
      </c>
      <c r="B14">
        <f t="shared" ca="1" si="0"/>
        <v>3</v>
      </c>
    </row>
    <row r="15" spans="1:2">
      <c r="A15">
        <v>14</v>
      </c>
      <c r="B15">
        <f t="shared" ca="1" si="0"/>
        <v>8</v>
      </c>
    </row>
    <row r="16" spans="1:2">
      <c r="A16">
        <v>15</v>
      </c>
      <c r="B16">
        <f t="shared" ca="1" si="0"/>
        <v>11</v>
      </c>
    </row>
    <row r="17" spans="1:2">
      <c r="A17">
        <v>16</v>
      </c>
      <c r="B17">
        <f t="shared" ca="1" si="0"/>
        <v>6</v>
      </c>
    </row>
    <row r="18" spans="1:2">
      <c r="A18">
        <v>17</v>
      </c>
      <c r="B18">
        <f t="shared" ca="1" si="0"/>
        <v>9</v>
      </c>
    </row>
    <row r="19" spans="1:2">
      <c r="A19">
        <v>18</v>
      </c>
      <c r="B19">
        <f t="shared" ca="1" si="0"/>
        <v>3</v>
      </c>
    </row>
    <row r="20" spans="1:2">
      <c r="A20">
        <v>19</v>
      </c>
      <c r="B20">
        <f t="shared" ca="1" si="0"/>
        <v>5</v>
      </c>
    </row>
    <row r="21" spans="1:2">
      <c r="A21">
        <v>20</v>
      </c>
      <c r="B21">
        <f t="shared" ca="1" si="0"/>
        <v>4</v>
      </c>
    </row>
    <row r="22" spans="1:2">
      <c r="A22">
        <v>21</v>
      </c>
      <c r="B22">
        <f t="shared" ca="1" si="0"/>
        <v>6</v>
      </c>
    </row>
    <row r="23" spans="1:2">
      <c r="A23">
        <v>22</v>
      </c>
      <c r="B23">
        <f t="shared" ca="1" si="0"/>
        <v>8</v>
      </c>
    </row>
    <row r="24" spans="1:2">
      <c r="A24">
        <v>23</v>
      </c>
      <c r="B24">
        <f t="shared" ca="1" si="0"/>
        <v>6</v>
      </c>
    </row>
    <row r="25" spans="1:2">
      <c r="A25">
        <v>24</v>
      </c>
      <c r="B25">
        <f t="shared" ca="1" si="0"/>
        <v>5</v>
      </c>
    </row>
    <row r="26" spans="1:2">
      <c r="A26">
        <v>25</v>
      </c>
      <c r="B26">
        <f t="shared" ca="1" si="0"/>
        <v>8</v>
      </c>
    </row>
    <row r="27" spans="1:2">
      <c r="A27">
        <v>26</v>
      </c>
      <c r="B27">
        <f t="shared" ca="1" si="0"/>
        <v>6</v>
      </c>
    </row>
    <row r="28" spans="1:2">
      <c r="A28">
        <v>27</v>
      </c>
      <c r="B28">
        <f t="shared" ca="1" si="0"/>
        <v>5</v>
      </c>
    </row>
    <row r="29" spans="1:2">
      <c r="A29">
        <v>28</v>
      </c>
      <c r="B29">
        <f t="shared" ca="1" si="0"/>
        <v>10</v>
      </c>
    </row>
    <row r="30" spans="1:2">
      <c r="A30">
        <v>29</v>
      </c>
      <c r="B30">
        <f t="shared" ca="1" si="0"/>
        <v>4</v>
      </c>
    </row>
    <row r="31" spans="1:2">
      <c r="A31">
        <v>30</v>
      </c>
      <c r="B31">
        <f t="shared" ca="1" si="0"/>
        <v>11</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AED6D-24FC-4EAF-8432-4239270FC1A9}">
  <dimension ref="A1:F11"/>
  <sheetViews>
    <sheetView workbookViewId="0">
      <selection activeCell="E15" sqref="E15"/>
    </sheetView>
  </sheetViews>
  <sheetFormatPr defaultColWidth="9.140625" defaultRowHeight="15"/>
  <cols>
    <col min="1" max="1" width="16.28515625" bestFit="1" customWidth="1"/>
    <col min="2" max="2" width="20" bestFit="1" customWidth="1"/>
    <col min="3" max="3" width="10.85546875" bestFit="1" customWidth="1"/>
    <col min="4" max="4" width="23" bestFit="1" customWidth="1"/>
    <col min="5" max="5" width="14.5703125" bestFit="1" customWidth="1"/>
    <col min="6" max="6" width="26.28515625" bestFit="1" customWidth="1"/>
  </cols>
  <sheetData>
    <row r="1" spans="1:6">
      <c r="A1" t="s">
        <v>342</v>
      </c>
      <c r="B1" t="s">
        <v>343</v>
      </c>
      <c r="C1" t="s">
        <v>0</v>
      </c>
      <c r="D1" t="s">
        <v>1</v>
      </c>
      <c r="E1" t="s">
        <v>344</v>
      </c>
      <c r="F1" t="s">
        <v>345</v>
      </c>
    </row>
    <row r="2" spans="1:6">
      <c r="A2">
        <v>1</v>
      </c>
      <c r="B2">
        <f ca="1">RANDBETWEEN(1,3)</f>
        <v>3</v>
      </c>
      <c r="C2">
        <f t="shared" ref="C2:C11" ca="1" si="0">RANDBETWEEN(1,50)</f>
        <v>18</v>
      </c>
      <c r="D2">
        <f t="shared" ref="D2:D11" ca="1" si="1">RANDBETWEEN(1,10)</f>
        <v>7</v>
      </c>
      <c r="E2">
        <f t="shared" ref="E2:E11" ca="1" si="2">RANDBETWEEN(1,50)</f>
        <v>5</v>
      </c>
      <c r="F2" t="s">
        <v>346</v>
      </c>
    </row>
    <row r="3" spans="1:6">
      <c r="A3">
        <v>2</v>
      </c>
      <c r="B3">
        <f t="shared" ref="B3:B11" ca="1" si="3">RANDBETWEEN(1,3)</f>
        <v>1</v>
      </c>
      <c r="C3">
        <f t="shared" ca="1" si="0"/>
        <v>4</v>
      </c>
      <c r="D3">
        <f t="shared" ca="1" si="1"/>
        <v>9</v>
      </c>
      <c r="E3">
        <f t="shared" ca="1" si="2"/>
        <v>30</v>
      </c>
      <c r="F3" t="s">
        <v>346</v>
      </c>
    </row>
    <row r="4" spans="1:6">
      <c r="A4">
        <v>3</v>
      </c>
      <c r="B4">
        <f t="shared" ca="1" si="3"/>
        <v>2</v>
      </c>
      <c r="C4">
        <f t="shared" ca="1" si="0"/>
        <v>11</v>
      </c>
      <c r="D4">
        <f t="shared" ca="1" si="1"/>
        <v>4</v>
      </c>
      <c r="E4">
        <f t="shared" ca="1" si="2"/>
        <v>44</v>
      </c>
      <c r="F4" t="s">
        <v>346</v>
      </c>
    </row>
    <row r="5" spans="1:6">
      <c r="A5">
        <v>4</v>
      </c>
      <c r="B5">
        <f t="shared" ca="1" si="3"/>
        <v>1</v>
      </c>
      <c r="C5">
        <f t="shared" ca="1" si="0"/>
        <v>16</v>
      </c>
      <c r="D5">
        <f t="shared" ca="1" si="1"/>
        <v>10</v>
      </c>
      <c r="E5">
        <f t="shared" ca="1" si="2"/>
        <v>20</v>
      </c>
      <c r="F5" t="s">
        <v>346</v>
      </c>
    </row>
    <row r="6" spans="1:6">
      <c r="A6">
        <v>5</v>
      </c>
      <c r="B6">
        <f t="shared" ca="1" si="3"/>
        <v>2</v>
      </c>
      <c r="C6">
        <f t="shared" ca="1" si="0"/>
        <v>10</v>
      </c>
      <c r="D6">
        <f t="shared" ca="1" si="1"/>
        <v>6</v>
      </c>
      <c r="E6">
        <f t="shared" ca="1" si="2"/>
        <v>9</v>
      </c>
      <c r="F6" t="s">
        <v>346</v>
      </c>
    </row>
    <row r="7" spans="1:6">
      <c r="A7">
        <v>6</v>
      </c>
      <c r="B7">
        <f t="shared" ca="1" si="3"/>
        <v>1</v>
      </c>
      <c r="C7">
        <f t="shared" ca="1" si="0"/>
        <v>1</v>
      </c>
      <c r="D7">
        <f t="shared" ca="1" si="1"/>
        <v>10</v>
      </c>
      <c r="E7">
        <f t="shared" ca="1" si="2"/>
        <v>32</v>
      </c>
      <c r="F7" t="s">
        <v>346</v>
      </c>
    </row>
    <row r="8" spans="1:6">
      <c r="A8">
        <v>7</v>
      </c>
      <c r="B8">
        <f t="shared" ca="1" si="3"/>
        <v>3</v>
      </c>
      <c r="C8">
        <f t="shared" ca="1" si="0"/>
        <v>23</v>
      </c>
      <c r="D8">
        <f t="shared" ca="1" si="1"/>
        <v>4</v>
      </c>
      <c r="E8">
        <f t="shared" ca="1" si="2"/>
        <v>15</v>
      </c>
      <c r="F8" t="s">
        <v>346</v>
      </c>
    </row>
    <row r="9" spans="1:6">
      <c r="A9">
        <v>8</v>
      </c>
      <c r="B9">
        <f t="shared" ca="1" si="3"/>
        <v>1</v>
      </c>
      <c r="C9">
        <f t="shared" ca="1" si="0"/>
        <v>11</v>
      </c>
      <c r="D9">
        <f t="shared" ca="1" si="1"/>
        <v>9</v>
      </c>
      <c r="E9">
        <f t="shared" ca="1" si="2"/>
        <v>16</v>
      </c>
      <c r="F9" t="s">
        <v>346</v>
      </c>
    </row>
    <row r="10" spans="1:6">
      <c r="A10">
        <v>9</v>
      </c>
      <c r="B10">
        <f t="shared" ca="1" si="3"/>
        <v>2</v>
      </c>
      <c r="C10">
        <f t="shared" ca="1" si="0"/>
        <v>17</v>
      </c>
      <c r="D10">
        <f t="shared" ca="1" si="1"/>
        <v>10</v>
      </c>
      <c r="E10">
        <f t="shared" ca="1" si="2"/>
        <v>48</v>
      </c>
      <c r="F10" t="s">
        <v>346</v>
      </c>
    </row>
    <row r="11" spans="1:6">
      <c r="A11">
        <v>10</v>
      </c>
      <c r="B11">
        <f t="shared" ca="1" si="3"/>
        <v>3</v>
      </c>
      <c r="C11">
        <f t="shared" ca="1" si="0"/>
        <v>33</v>
      </c>
      <c r="D11">
        <f t="shared" ca="1" si="1"/>
        <v>4</v>
      </c>
      <c r="E11">
        <f t="shared" ca="1" si="2"/>
        <v>36</v>
      </c>
      <c r="F11" t="s">
        <v>346</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BF0EF-A6C5-45F8-844F-7CD4A85350C8}">
  <dimension ref="A1:G12"/>
  <sheetViews>
    <sheetView workbookViewId="0">
      <selection activeCell="A28" sqref="A28"/>
    </sheetView>
  </sheetViews>
  <sheetFormatPr defaultColWidth="9.140625" defaultRowHeight="15"/>
  <cols>
    <col min="1" max="1" width="37.5703125" customWidth="1"/>
    <col min="2" max="2" width="26.85546875" bestFit="1" customWidth="1"/>
    <col min="3" max="3" width="52.42578125" bestFit="1" customWidth="1"/>
    <col min="4" max="4" width="52.85546875" bestFit="1" customWidth="1"/>
    <col min="5" max="5" width="51" bestFit="1" customWidth="1"/>
    <col min="6" max="6" width="25" customWidth="1"/>
    <col min="7" max="7" width="22.28515625" hidden="1" customWidth="1"/>
  </cols>
  <sheetData>
    <row r="1" spans="1:7">
      <c r="A1" t="s">
        <v>347</v>
      </c>
      <c r="B1" t="s">
        <v>218</v>
      </c>
      <c r="C1" t="s">
        <v>348</v>
      </c>
      <c r="D1" t="s">
        <v>349</v>
      </c>
      <c r="E1" t="s">
        <v>350</v>
      </c>
      <c r="G1" t="s">
        <v>351</v>
      </c>
    </row>
    <row r="2" spans="1:7" ht="16.5" customHeight="1">
      <c r="A2" s="4" t="s">
        <v>352</v>
      </c>
      <c r="B2" s="4">
        <f>UTILISATEUR!A2</f>
        <v>1</v>
      </c>
      <c r="C2" s="3" t="s">
        <v>353</v>
      </c>
      <c r="D2" t="s">
        <v>354</v>
      </c>
      <c r="E2" s="4" t="s">
        <v>355</v>
      </c>
      <c r="F2" s="4"/>
      <c r="G2" s="10" t="e">
        <f>+UTILISATEUR!#REF!</f>
        <v>#REF!</v>
      </c>
    </row>
    <row r="3" spans="1:7">
      <c r="A3" s="4" t="s">
        <v>356</v>
      </c>
      <c r="B3" s="4">
        <f>UTILISATEUR!A3</f>
        <v>2</v>
      </c>
      <c r="C3" s="3" t="s">
        <v>357</v>
      </c>
      <c r="D3" t="s">
        <v>358</v>
      </c>
      <c r="E3" s="4" t="s">
        <v>359</v>
      </c>
      <c r="F3" s="4"/>
      <c r="G3" s="9" t="e">
        <f>+UTILISATEUR!#REF!</f>
        <v>#REF!</v>
      </c>
    </row>
    <row r="4" spans="1:7">
      <c r="A4" s="4" t="s">
        <v>360</v>
      </c>
      <c r="B4" s="4">
        <f>UTILISATEUR!A4</f>
        <v>3</v>
      </c>
      <c r="C4" s="3" t="s">
        <v>361</v>
      </c>
      <c r="D4" t="s">
        <v>362</v>
      </c>
      <c r="E4" s="4" t="s">
        <v>363</v>
      </c>
      <c r="F4" s="4"/>
      <c r="G4" s="9" t="e">
        <f>+UTILISATEUR!#REF!</f>
        <v>#REF!</v>
      </c>
    </row>
    <row r="5" spans="1:7">
      <c r="A5" s="4" t="s">
        <v>364</v>
      </c>
      <c r="B5" s="4">
        <f>UTILISATEUR!A5</f>
        <v>4</v>
      </c>
      <c r="C5" s="3" t="s">
        <v>365</v>
      </c>
      <c r="D5" t="s">
        <v>366</v>
      </c>
      <c r="E5" s="4" t="s">
        <v>367</v>
      </c>
      <c r="F5" s="4"/>
      <c r="G5" s="9" t="e">
        <f>+UTILISATEUR!#REF!</f>
        <v>#REF!</v>
      </c>
    </row>
    <row r="6" spans="1:7">
      <c r="A6" s="4" t="s">
        <v>368</v>
      </c>
      <c r="B6" s="4">
        <f>UTILISATEUR!A6</f>
        <v>5</v>
      </c>
      <c r="C6" s="3" t="s">
        <v>369</v>
      </c>
      <c r="D6" t="s">
        <v>370</v>
      </c>
      <c r="E6" s="4" t="s">
        <v>371</v>
      </c>
      <c r="F6" s="4"/>
      <c r="G6" s="9" t="e">
        <f>+UTILISATEUR!#REF!</f>
        <v>#REF!</v>
      </c>
    </row>
    <row r="7" spans="1:7">
      <c r="A7" s="4" t="s">
        <v>372</v>
      </c>
      <c r="B7" s="4">
        <f>UTILISATEUR!A7</f>
        <v>6</v>
      </c>
      <c r="C7" s="3" t="s">
        <v>373</v>
      </c>
      <c r="D7" t="s">
        <v>374</v>
      </c>
      <c r="E7" s="4" t="s">
        <v>375</v>
      </c>
      <c r="F7" s="4"/>
      <c r="G7" s="9" t="e">
        <f>+UTILISATEUR!#REF!</f>
        <v>#REF!</v>
      </c>
    </row>
    <row r="8" spans="1:7">
      <c r="A8" s="4" t="s">
        <v>376</v>
      </c>
      <c r="B8" s="4">
        <f>UTILISATEUR!A8</f>
        <v>7</v>
      </c>
      <c r="C8" s="3" t="s">
        <v>377</v>
      </c>
      <c r="D8" t="s">
        <v>378</v>
      </c>
      <c r="E8" s="4" t="s">
        <v>379</v>
      </c>
      <c r="F8" s="4"/>
      <c r="G8" s="9" t="e">
        <f>+UTILISATEUR!#REF!</f>
        <v>#REF!</v>
      </c>
    </row>
    <row r="9" spans="1:7">
      <c r="A9" s="4" t="s">
        <v>380</v>
      </c>
      <c r="B9" s="4">
        <f>UTILISATEUR!A9</f>
        <v>8</v>
      </c>
      <c r="C9" s="3" t="s">
        <v>381</v>
      </c>
      <c r="D9" t="s">
        <v>382</v>
      </c>
      <c r="E9" s="4" t="s">
        <v>383</v>
      </c>
      <c r="F9" s="4"/>
      <c r="G9" s="9" t="e">
        <f>+UTILISATEUR!#REF!</f>
        <v>#REF!</v>
      </c>
    </row>
    <row r="10" spans="1:7">
      <c r="A10" s="4" t="s">
        <v>384</v>
      </c>
      <c r="B10" s="4">
        <f>UTILISATEUR!A10</f>
        <v>9</v>
      </c>
      <c r="C10" s="3" t="s">
        <v>385</v>
      </c>
      <c r="D10" t="s">
        <v>386</v>
      </c>
      <c r="E10" s="4" t="s">
        <v>387</v>
      </c>
      <c r="F10" s="4"/>
      <c r="G10" s="9" t="e">
        <f>+UTILISATEUR!#REF!</f>
        <v>#REF!</v>
      </c>
    </row>
    <row r="11" spans="1:7">
      <c r="A11" s="4" t="s">
        <v>388</v>
      </c>
      <c r="B11" s="4">
        <f>UTILISATEUR!A11</f>
        <v>10</v>
      </c>
      <c r="C11" s="3" t="s">
        <v>389</v>
      </c>
      <c r="D11" t="s">
        <v>390</v>
      </c>
      <c r="E11" s="4" t="s">
        <v>391</v>
      </c>
      <c r="F11" s="4"/>
      <c r="G11" s="9" t="e">
        <f>+UTILISATEUR!#REF!</f>
        <v>#REF!</v>
      </c>
    </row>
    <row r="12" spans="1:7">
      <c r="A12" s="4" t="s">
        <v>392</v>
      </c>
      <c r="B12" s="4">
        <f>UTILISATEUR!A12</f>
        <v>11</v>
      </c>
      <c r="C12" s="3" t="s">
        <v>393</v>
      </c>
      <c r="D12" t="s">
        <v>394</v>
      </c>
      <c r="E12" s="4" t="s">
        <v>395</v>
      </c>
      <c r="F12" s="4"/>
      <c r="G12" s="9" t="e">
        <f>+UTILISATEUR!#REF!</f>
        <v>#REF!</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04B54-2EC7-4D1E-9563-2A2A25D7FC86}">
  <dimension ref="A1:H9"/>
  <sheetViews>
    <sheetView workbookViewId="0">
      <selection activeCell="D23" sqref="D23"/>
    </sheetView>
  </sheetViews>
  <sheetFormatPr defaultColWidth="9.140625" defaultRowHeight="15"/>
  <cols>
    <col min="1" max="1" width="10.85546875" bestFit="1" customWidth="1"/>
    <col min="2" max="2" width="23" bestFit="1" customWidth="1"/>
    <col min="3" max="3" width="18.85546875" bestFit="1" customWidth="1"/>
    <col min="4" max="4" width="22.85546875" bestFit="1" customWidth="1"/>
    <col min="5" max="5" width="20.140625" customWidth="1"/>
    <col min="6" max="6" width="16" customWidth="1"/>
    <col min="7" max="7" width="14.85546875" customWidth="1"/>
    <col min="8" max="8" width="14.140625" customWidth="1"/>
  </cols>
  <sheetData>
    <row r="1" spans="1:8">
      <c r="A1" t="s">
        <v>0</v>
      </c>
      <c r="B1" t="s">
        <v>1</v>
      </c>
      <c r="C1" t="s">
        <v>24</v>
      </c>
      <c r="D1" t="s">
        <v>25</v>
      </c>
      <c r="E1" t="s">
        <v>26</v>
      </c>
      <c r="F1" t="s">
        <v>27</v>
      </c>
      <c r="G1" t="s">
        <v>28</v>
      </c>
      <c r="H1" t="s">
        <v>29</v>
      </c>
    </row>
    <row r="2" spans="1:8" ht="16.5" customHeight="1">
      <c r="A2" s="5">
        <v>23</v>
      </c>
      <c r="B2" s="5">
        <v>9</v>
      </c>
      <c r="C2">
        <v>1</v>
      </c>
      <c r="D2">
        <f t="shared" ref="D2:D9" ca="1" si="0">RANDBETWEEN(1,8)</f>
        <v>1</v>
      </c>
      <c r="E2" s="6">
        <v>45272</v>
      </c>
      <c r="F2" s="6">
        <v>45303</v>
      </c>
      <c r="G2" s="23">
        <v>0.5</v>
      </c>
      <c r="H2" s="23">
        <v>0.54166666666666663</v>
      </c>
    </row>
    <row r="3" spans="1:8" ht="16.5" customHeight="1">
      <c r="A3" s="5">
        <v>24</v>
      </c>
      <c r="B3" s="5">
        <v>10</v>
      </c>
      <c r="C3">
        <v>2</v>
      </c>
      <c r="D3">
        <f t="shared" ca="1" si="0"/>
        <v>2</v>
      </c>
      <c r="E3" s="6">
        <v>45254</v>
      </c>
      <c r="F3" s="6">
        <v>45315</v>
      </c>
      <c r="G3" s="23">
        <v>0.54166666666666663</v>
      </c>
      <c r="H3" s="23">
        <v>0.66666666666666663</v>
      </c>
    </row>
    <row r="4" spans="1:8" ht="16.5" customHeight="1">
      <c r="A4" s="5">
        <v>29</v>
      </c>
      <c r="B4" s="5">
        <v>11</v>
      </c>
      <c r="C4">
        <v>3</v>
      </c>
      <c r="D4">
        <f t="shared" ca="1" si="0"/>
        <v>1</v>
      </c>
      <c r="E4" s="6">
        <v>45246</v>
      </c>
      <c r="F4" s="6">
        <v>45254</v>
      </c>
      <c r="G4" s="23">
        <v>0.5</v>
      </c>
      <c r="H4" s="23">
        <v>0.58333333333333337</v>
      </c>
    </row>
    <row r="5" spans="1:8" ht="16.5" customHeight="1">
      <c r="A5" s="5">
        <v>32</v>
      </c>
      <c r="B5" s="5">
        <v>12</v>
      </c>
      <c r="C5">
        <v>4</v>
      </c>
      <c r="D5">
        <f t="shared" ca="1" si="0"/>
        <v>2</v>
      </c>
      <c r="E5" s="6">
        <v>45259</v>
      </c>
      <c r="F5" s="6">
        <v>45271</v>
      </c>
      <c r="G5" s="23">
        <v>0.625</v>
      </c>
      <c r="H5" s="23">
        <v>0.6875</v>
      </c>
    </row>
    <row r="6" spans="1:8" ht="16.5" customHeight="1">
      <c r="A6" s="5">
        <v>34</v>
      </c>
      <c r="B6" s="5">
        <v>13</v>
      </c>
      <c r="C6">
        <v>5</v>
      </c>
      <c r="D6">
        <f t="shared" ca="1" si="0"/>
        <v>6</v>
      </c>
      <c r="E6" s="6">
        <v>45276</v>
      </c>
      <c r="F6" s="6">
        <v>45316</v>
      </c>
      <c r="G6" s="23">
        <v>0.375</v>
      </c>
      <c r="H6" s="23">
        <v>0.5</v>
      </c>
    </row>
    <row r="7" spans="1:8" ht="16.5" customHeight="1">
      <c r="A7" s="5">
        <v>36</v>
      </c>
      <c r="B7" s="5">
        <v>14</v>
      </c>
      <c r="C7">
        <v>6</v>
      </c>
      <c r="D7">
        <f t="shared" ca="1" si="0"/>
        <v>7</v>
      </c>
      <c r="E7" s="6">
        <v>45279</v>
      </c>
      <c r="F7" s="6">
        <v>45310</v>
      </c>
      <c r="G7" s="23">
        <v>0.5</v>
      </c>
      <c r="H7" s="23">
        <v>0.66666666666666663</v>
      </c>
    </row>
    <row r="8" spans="1:8" ht="16.5" customHeight="1">
      <c r="A8" s="5">
        <v>38</v>
      </c>
      <c r="B8" s="5">
        <v>15</v>
      </c>
      <c r="C8">
        <v>7</v>
      </c>
      <c r="D8">
        <f t="shared" ca="1" si="0"/>
        <v>7</v>
      </c>
      <c r="E8" s="6">
        <v>45246</v>
      </c>
      <c r="F8" s="6">
        <v>45276</v>
      </c>
      <c r="G8" s="23">
        <v>0.58333333333333337</v>
      </c>
      <c r="H8" s="23">
        <v>0.79166666666666663</v>
      </c>
    </row>
    <row r="9" spans="1:8" ht="16.5" customHeight="1">
      <c r="A9" s="5">
        <v>40</v>
      </c>
      <c r="B9" s="5">
        <v>16</v>
      </c>
      <c r="C9">
        <v>8</v>
      </c>
      <c r="D9">
        <f t="shared" ca="1" si="0"/>
        <v>6</v>
      </c>
      <c r="E9" s="6">
        <v>45261</v>
      </c>
      <c r="F9" s="6">
        <v>45356</v>
      </c>
      <c r="G9" s="23">
        <v>0.5</v>
      </c>
      <c r="H9" s="23">
        <v>0.58333333333333337</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C42E3-9623-40EB-B0E5-5310AC23CFAD}">
  <dimension ref="A1:L51"/>
  <sheetViews>
    <sheetView tabSelected="1" topLeftCell="F28" workbookViewId="0">
      <selection activeCell="C38" sqref="C38"/>
    </sheetView>
  </sheetViews>
  <sheetFormatPr defaultColWidth="11.42578125" defaultRowHeight="15"/>
  <cols>
    <col min="1" max="1" width="14.42578125" bestFit="1" customWidth="1"/>
    <col min="2" max="2" width="20.5703125" bestFit="1" customWidth="1"/>
    <col min="3" max="3" width="20.5703125" customWidth="1"/>
    <col min="5" max="5" width="13.42578125" bestFit="1" customWidth="1"/>
    <col min="6" max="6" width="35.85546875" bestFit="1" customWidth="1"/>
    <col min="7" max="7" width="17.140625" bestFit="1" customWidth="1"/>
    <col min="8" max="8" width="57.85546875" bestFit="1" customWidth="1"/>
    <col min="9" max="9" width="13.5703125" bestFit="1" customWidth="1"/>
    <col min="10" max="10" width="35.140625" bestFit="1" customWidth="1"/>
    <col min="12" max="12" width="9.140625"/>
  </cols>
  <sheetData>
    <row r="1" spans="1:12">
      <c r="A1" t="s">
        <v>396</v>
      </c>
      <c r="B1" t="s">
        <v>397</v>
      </c>
      <c r="C1" t="s">
        <v>398</v>
      </c>
      <c r="D1" t="s">
        <v>399</v>
      </c>
      <c r="E1" t="s">
        <v>400</v>
      </c>
      <c r="F1" t="s">
        <v>401</v>
      </c>
      <c r="G1" t="s">
        <v>402</v>
      </c>
      <c r="H1" t="s">
        <v>403</v>
      </c>
      <c r="I1" t="s">
        <v>404</v>
      </c>
      <c r="J1" t="s">
        <v>405</v>
      </c>
      <c r="K1" t="s">
        <v>406</v>
      </c>
      <c r="L1" t="s">
        <v>407</v>
      </c>
    </row>
    <row r="2" spans="1:12" ht="13.5" customHeight="1">
      <c r="A2">
        <v>1</v>
      </c>
      <c r="B2" s="5">
        <f>ADRESSE!A2</f>
        <v>1120</v>
      </c>
      <c r="C2" s="5"/>
      <c r="D2" t="s">
        <v>408</v>
      </c>
      <c r="E2" t="s">
        <v>322</v>
      </c>
      <c r="F2" t="s">
        <v>409</v>
      </c>
      <c r="G2" s="8">
        <v>525854628</v>
      </c>
      <c r="H2" t="s">
        <v>410</v>
      </c>
      <c r="I2" t="str">
        <f t="shared" ref="I2:I33" ca="1" si="0">IF(RANDBETWEEN(0,1)=1, "TRUE", "FALSE")</f>
        <v>FALSE</v>
      </c>
      <c r="J2" t="s">
        <v>411</v>
      </c>
      <c r="K2" t="str">
        <f t="shared" ref="K2:K33" ca="1" si="1">IF(RANDBETWEEN(0,20)=1, "TRUE", "FALSE")</f>
        <v>FALSE</v>
      </c>
      <c r="L2" t="str">
        <f t="shared" ref="L2:L33" ca="1" si="2">IF(RANDBETWEEN(0,1)=1, "TRUE", "FALSE")</f>
        <v>TRUE</v>
      </c>
    </row>
    <row r="3" spans="1:12">
      <c r="A3">
        <v>2</v>
      </c>
      <c r="B3">
        <f>ADRESSE!A3</f>
        <v>1170</v>
      </c>
      <c r="D3" t="s">
        <v>412</v>
      </c>
      <c r="E3" t="s">
        <v>324</v>
      </c>
      <c r="F3" t="s">
        <v>413</v>
      </c>
      <c r="G3" s="8">
        <v>342571171</v>
      </c>
      <c r="H3" t="s">
        <v>414</v>
      </c>
      <c r="I3" t="str">
        <f t="shared" ca="1" si="0"/>
        <v>FALSE</v>
      </c>
      <c r="J3" t="s">
        <v>415</v>
      </c>
      <c r="K3" t="str">
        <f t="shared" ca="1" si="1"/>
        <v>FALSE</v>
      </c>
      <c r="L3" t="str">
        <f t="shared" ca="1" si="2"/>
        <v>FALSE</v>
      </c>
    </row>
    <row r="4" spans="1:12">
      <c r="A4">
        <v>3</v>
      </c>
      <c r="B4">
        <f>ADRESSE!A4</f>
        <v>1170</v>
      </c>
      <c r="D4" t="s">
        <v>416</v>
      </c>
      <c r="E4" t="s">
        <v>326</v>
      </c>
      <c r="F4" t="s">
        <v>417</v>
      </c>
      <c r="G4" s="8">
        <v>876625485</v>
      </c>
      <c r="H4" t="s">
        <v>418</v>
      </c>
      <c r="I4" t="str">
        <f t="shared" ca="1" si="0"/>
        <v>TRUE</v>
      </c>
      <c r="J4" t="s">
        <v>419</v>
      </c>
      <c r="K4" t="str">
        <f t="shared" ca="1" si="1"/>
        <v>FALSE</v>
      </c>
      <c r="L4" t="str">
        <f t="shared" ca="1" si="2"/>
        <v>TRUE</v>
      </c>
    </row>
    <row r="5" spans="1:12">
      <c r="A5">
        <v>4</v>
      </c>
      <c r="B5">
        <f>ADRESSE!A5</f>
        <v>2260</v>
      </c>
      <c r="D5" t="s">
        <v>420</v>
      </c>
      <c r="E5" t="s">
        <v>421</v>
      </c>
      <c r="F5" t="s">
        <v>422</v>
      </c>
      <c r="G5" s="8">
        <v>982629946</v>
      </c>
      <c r="H5" t="s">
        <v>423</v>
      </c>
      <c r="I5" t="str">
        <f t="shared" ca="1" si="0"/>
        <v>TRUE</v>
      </c>
      <c r="J5" t="s">
        <v>424</v>
      </c>
      <c r="K5" t="str">
        <f t="shared" ca="1" si="1"/>
        <v>FALSE</v>
      </c>
      <c r="L5" t="str">
        <f t="shared" ca="1" si="2"/>
        <v>FALSE</v>
      </c>
    </row>
    <row r="6" spans="1:12">
      <c r="A6">
        <v>5</v>
      </c>
      <c r="B6">
        <f>ADRESSE!A6</f>
        <v>2300</v>
      </c>
      <c r="D6" t="s">
        <v>425</v>
      </c>
      <c r="E6" t="s">
        <v>328</v>
      </c>
      <c r="F6" t="s">
        <v>426</v>
      </c>
      <c r="G6" s="8">
        <v>738875307</v>
      </c>
      <c r="H6" t="s">
        <v>427</v>
      </c>
      <c r="I6" t="str">
        <f t="shared" ca="1" si="0"/>
        <v>FALSE</v>
      </c>
      <c r="J6" t="s">
        <v>428</v>
      </c>
      <c r="K6" t="str">
        <f t="shared" ca="1" si="1"/>
        <v>FALSE</v>
      </c>
      <c r="L6" t="str">
        <f t="shared" ca="1" si="2"/>
        <v>FALSE</v>
      </c>
    </row>
    <row r="7" spans="1:12">
      <c r="A7">
        <v>6</v>
      </c>
      <c r="B7">
        <f>ADRESSE!A7</f>
        <v>2860</v>
      </c>
      <c r="D7" t="s">
        <v>429</v>
      </c>
      <c r="E7" t="s">
        <v>330</v>
      </c>
      <c r="F7" t="s">
        <v>430</v>
      </c>
      <c r="G7" s="8">
        <v>537988506</v>
      </c>
      <c r="H7" t="s">
        <v>431</v>
      </c>
      <c r="I7" t="str">
        <f t="shared" ca="1" si="0"/>
        <v>FALSE</v>
      </c>
      <c r="J7" t="s">
        <v>432</v>
      </c>
      <c r="K7" t="str">
        <f t="shared" ca="1" si="1"/>
        <v>FALSE</v>
      </c>
      <c r="L7" t="str">
        <f t="shared" ca="1" si="2"/>
        <v>FALSE</v>
      </c>
    </row>
    <row r="8" spans="1:12">
      <c r="A8">
        <v>7</v>
      </c>
      <c r="B8">
        <f>ADRESSE!A8</f>
        <v>4330</v>
      </c>
      <c r="D8" t="s">
        <v>433</v>
      </c>
      <c r="E8" t="s">
        <v>332</v>
      </c>
      <c r="F8" t="s">
        <v>434</v>
      </c>
      <c r="G8" s="8">
        <v>380386936</v>
      </c>
      <c r="H8" t="s">
        <v>435</v>
      </c>
      <c r="I8" t="str">
        <f t="shared" ca="1" si="0"/>
        <v>FALSE</v>
      </c>
      <c r="J8" t="s">
        <v>436</v>
      </c>
      <c r="K8" t="str">
        <f t="shared" ca="1" si="1"/>
        <v>FALSE</v>
      </c>
      <c r="L8" t="str">
        <f t="shared" ca="1" si="2"/>
        <v>TRUE</v>
      </c>
    </row>
    <row r="9" spans="1:12">
      <c r="A9">
        <v>8</v>
      </c>
      <c r="B9">
        <f>ADRESSE!A9</f>
        <v>5300</v>
      </c>
      <c r="D9" t="s">
        <v>437</v>
      </c>
      <c r="E9" t="s">
        <v>334</v>
      </c>
      <c r="F9" t="s">
        <v>438</v>
      </c>
      <c r="G9" s="8">
        <v>223711776</v>
      </c>
      <c r="H9" t="s">
        <v>439</v>
      </c>
      <c r="I9" t="str">
        <f t="shared" ca="1" si="0"/>
        <v>FALSE</v>
      </c>
      <c r="J9" t="s">
        <v>440</v>
      </c>
      <c r="K9" t="str">
        <f t="shared" ca="1" si="1"/>
        <v>FALSE</v>
      </c>
      <c r="L9" t="str">
        <f t="shared" ca="1" si="2"/>
        <v>TRUE</v>
      </c>
    </row>
    <row r="10" spans="1:12">
      <c r="A10">
        <v>9</v>
      </c>
      <c r="B10">
        <f>ADRESSE!A10</f>
        <v>6610</v>
      </c>
      <c r="D10" t="s">
        <v>441</v>
      </c>
      <c r="E10" t="s">
        <v>336</v>
      </c>
      <c r="F10" t="s">
        <v>442</v>
      </c>
      <c r="G10" s="8">
        <v>804727867</v>
      </c>
      <c r="H10" t="s">
        <v>443</v>
      </c>
      <c r="I10" t="str">
        <f t="shared" ca="1" si="0"/>
        <v>TRUE</v>
      </c>
      <c r="J10" t="s">
        <v>444</v>
      </c>
      <c r="K10" t="str">
        <f t="shared" ca="1" si="1"/>
        <v>FALSE</v>
      </c>
      <c r="L10" t="str">
        <f t="shared" ca="1" si="2"/>
        <v>FALSE</v>
      </c>
    </row>
    <row r="11" spans="1:12">
      <c r="A11">
        <v>10</v>
      </c>
      <c r="B11">
        <f>ADRESSE!A11</f>
        <v>6800</v>
      </c>
      <c r="D11" t="s">
        <v>445</v>
      </c>
      <c r="E11" t="s">
        <v>324</v>
      </c>
      <c r="F11" t="s">
        <v>446</v>
      </c>
      <c r="G11" s="8">
        <v>761678879</v>
      </c>
      <c r="H11" t="s">
        <v>447</v>
      </c>
      <c r="I11" t="str">
        <f t="shared" ca="1" si="0"/>
        <v>TRUE</v>
      </c>
      <c r="J11" t="s">
        <v>448</v>
      </c>
      <c r="K11" t="str">
        <f t="shared" ca="1" si="1"/>
        <v>FALSE</v>
      </c>
      <c r="L11" t="str">
        <f t="shared" ca="1" si="2"/>
        <v>TRUE</v>
      </c>
    </row>
    <row r="12" spans="1:12">
      <c r="A12">
        <v>11</v>
      </c>
      <c r="B12">
        <f>ADRESSE!A12</f>
        <v>7580</v>
      </c>
      <c r="D12" t="s">
        <v>449</v>
      </c>
      <c r="E12" t="s">
        <v>450</v>
      </c>
      <c r="F12" t="s">
        <v>451</v>
      </c>
      <c r="G12" s="8">
        <v>223347287</v>
      </c>
      <c r="H12" t="s">
        <v>452</v>
      </c>
      <c r="I12" t="str">
        <f t="shared" ca="1" si="0"/>
        <v>TRUE</v>
      </c>
      <c r="J12" t="s">
        <v>453</v>
      </c>
      <c r="K12" t="str">
        <f t="shared" ca="1" si="1"/>
        <v>FALSE</v>
      </c>
      <c r="L12" t="str">
        <f t="shared" ca="1" si="2"/>
        <v>FALSE</v>
      </c>
    </row>
    <row r="13" spans="1:12">
      <c r="A13">
        <v>12</v>
      </c>
      <c r="B13">
        <f>ADRESSE!A13</f>
        <v>7800</v>
      </c>
      <c r="D13" t="s">
        <v>454</v>
      </c>
      <c r="E13" t="s">
        <v>455</v>
      </c>
      <c r="F13" t="s">
        <v>456</v>
      </c>
      <c r="G13" s="8">
        <v>307758182</v>
      </c>
      <c r="H13" t="s">
        <v>457</v>
      </c>
      <c r="I13" t="str">
        <f t="shared" ca="1" si="0"/>
        <v>TRUE</v>
      </c>
      <c r="J13" t="s">
        <v>458</v>
      </c>
      <c r="K13" t="str">
        <f t="shared" ca="1" si="1"/>
        <v>FALSE</v>
      </c>
      <c r="L13" t="str">
        <f t="shared" ca="1" si="2"/>
        <v>TRUE</v>
      </c>
    </row>
    <row r="14" spans="1:12">
      <c r="A14">
        <v>13</v>
      </c>
      <c r="B14">
        <f>ADRESSE!A14</f>
        <v>8150</v>
      </c>
      <c r="D14" t="s">
        <v>459</v>
      </c>
      <c r="E14" t="s">
        <v>322</v>
      </c>
      <c r="F14" t="s">
        <v>460</v>
      </c>
      <c r="G14" s="8">
        <v>712068229</v>
      </c>
      <c r="H14" t="s">
        <v>461</v>
      </c>
      <c r="I14" t="str">
        <f t="shared" ca="1" si="0"/>
        <v>TRUE</v>
      </c>
      <c r="J14" t="s">
        <v>462</v>
      </c>
      <c r="K14" t="str">
        <f t="shared" ca="1" si="1"/>
        <v>FALSE</v>
      </c>
      <c r="L14" t="str">
        <f t="shared" ca="1" si="2"/>
        <v>TRUE</v>
      </c>
    </row>
    <row r="15" spans="1:12">
      <c r="A15">
        <v>14</v>
      </c>
      <c r="B15">
        <f>ADRESSE!A15</f>
        <v>8260</v>
      </c>
      <c r="D15" t="s">
        <v>463</v>
      </c>
      <c r="E15" t="s">
        <v>464</v>
      </c>
      <c r="F15" t="s">
        <v>465</v>
      </c>
      <c r="G15" s="8">
        <v>371226323</v>
      </c>
      <c r="H15" t="s">
        <v>466</v>
      </c>
      <c r="I15" t="str">
        <f t="shared" ca="1" si="0"/>
        <v>FALSE</v>
      </c>
      <c r="J15" t="s">
        <v>467</v>
      </c>
      <c r="K15" t="str">
        <f t="shared" ca="1" si="1"/>
        <v>FALSE</v>
      </c>
      <c r="L15" t="str">
        <f t="shared" ca="1" si="2"/>
        <v>FALSE</v>
      </c>
    </row>
    <row r="16" spans="1:12">
      <c r="A16">
        <v>15</v>
      </c>
      <c r="B16">
        <f>ADRESSE!A16</f>
        <v>11200</v>
      </c>
      <c r="D16" t="s">
        <v>468</v>
      </c>
      <c r="E16" t="s">
        <v>469</v>
      </c>
      <c r="F16" t="s">
        <v>470</v>
      </c>
      <c r="G16" s="8">
        <v>447817761</v>
      </c>
      <c r="H16" t="s">
        <v>471</v>
      </c>
      <c r="I16" t="str">
        <f t="shared" ca="1" si="0"/>
        <v>TRUE</v>
      </c>
      <c r="J16" t="s">
        <v>472</v>
      </c>
      <c r="K16" t="str">
        <f t="shared" ca="1" si="1"/>
        <v>FALSE</v>
      </c>
      <c r="L16" t="str">
        <f t="shared" ca="1" si="2"/>
        <v>FALSE</v>
      </c>
    </row>
    <row r="17" spans="1:12">
      <c r="A17">
        <v>16</v>
      </c>
      <c r="B17">
        <f>ADRESSE!A17</f>
        <v>18340</v>
      </c>
      <c r="D17" t="s">
        <v>473</v>
      </c>
      <c r="E17" t="s">
        <v>474</v>
      </c>
      <c r="F17" t="s">
        <v>475</v>
      </c>
      <c r="G17" s="8">
        <v>952321637</v>
      </c>
      <c r="H17" t="s">
        <v>476</v>
      </c>
      <c r="I17" t="str">
        <f t="shared" ca="1" si="0"/>
        <v>TRUE</v>
      </c>
      <c r="J17" t="s">
        <v>477</v>
      </c>
      <c r="K17" t="str">
        <f t="shared" ca="1" si="1"/>
        <v>FALSE</v>
      </c>
      <c r="L17" t="str">
        <f t="shared" ca="1" si="2"/>
        <v>TRUE</v>
      </c>
    </row>
    <row r="18" spans="1:12">
      <c r="A18">
        <v>17</v>
      </c>
      <c r="B18">
        <f>ADRESSE!A18</f>
        <v>19220</v>
      </c>
      <c r="D18" t="s">
        <v>478</v>
      </c>
      <c r="E18" t="s">
        <v>479</v>
      </c>
      <c r="F18" t="s">
        <v>480</v>
      </c>
      <c r="G18" s="8">
        <v>883336144</v>
      </c>
      <c r="H18" t="s">
        <v>481</v>
      </c>
      <c r="I18" t="str">
        <f t="shared" ca="1" si="0"/>
        <v>FALSE</v>
      </c>
      <c r="J18" t="s">
        <v>482</v>
      </c>
      <c r="K18" t="str">
        <f t="shared" ca="1" si="1"/>
        <v>FALSE</v>
      </c>
      <c r="L18" t="str">
        <f t="shared" ca="1" si="2"/>
        <v>TRUE</v>
      </c>
    </row>
    <row r="19" spans="1:12">
      <c r="A19">
        <v>18</v>
      </c>
      <c r="B19">
        <f>ADRESSE!A19</f>
        <v>22100</v>
      </c>
      <c r="D19" t="s">
        <v>483</v>
      </c>
      <c r="E19" t="s">
        <v>484</v>
      </c>
      <c r="F19" t="s">
        <v>485</v>
      </c>
      <c r="G19" s="8">
        <v>623516282</v>
      </c>
      <c r="H19" t="s">
        <v>486</v>
      </c>
      <c r="I19" t="str">
        <f t="shared" ca="1" si="0"/>
        <v>TRUE</v>
      </c>
      <c r="J19" t="s">
        <v>487</v>
      </c>
      <c r="K19" t="str">
        <f t="shared" ca="1" si="1"/>
        <v>FALSE</v>
      </c>
      <c r="L19" t="str">
        <f t="shared" ca="1" si="2"/>
        <v>TRUE</v>
      </c>
    </row>
    <row r="20" spans="1:12">
      <c r="A20">
        <v>19</v>
      </c>
      <c r="B20">
        <f>ADRESSE!A20</f>
        <v>25150</v>
      </c>
      <c r="D20" t="s">
        <v>488</v>
      </c>
      <c r="E20" t="s">
        <v>489</v>
      </c>
      <c r="F20" t="s">
        <v>490</v>
      </c>
      <c r="G20" s="8">
        <v>849861146</v>
      </c>
      <c r="H20" t="s">
        <v>491</v>
      </c>
      <c r="I20" t="str">
        <f t="shared" ca="1" si="0"/>
        <v>FALSE</v>
      </c>
      <c r="J20" t="s">
        <v>492</v>
      </c>
      <c r="K20" t="str">
        <f t="shared" ca="1" si="1"/>
        <v>FALSE</v>
      </c>
      <c r="L20" t="str">
        <f t="shared" ca="1" si="2"/>
        <v>TRUE</v>
      </c>
    </row>
    <row r="21" spans="1:12">
      <c r="A21">
        <v>20</v>
      </c>
      <c r="B21">
        <f>ADRESSE!A21</f>
        <v>26470</v>
      </c>
      <c r="D21" t="s">
        <v>493</v>
      </c>
      <c r="E21" t="s">
        <v>328</v>
      </c>
      <c r="F21" t="s">
        <v>494</v>
      </c>
      <c r="G21" s="8">
        <v>436118159</v>
      </c>
      <c r="H21" t="s">
        <v>495</v>
      </c>
      <c r="I21" t="str">
        <f t="shared" ca="1" si="0"/>
        <v>FALSE</v>
      </c>
      <c r="J21" t="s">
        <v>496</v>
      </c>
      <c r="K21" t="str">
        <f t="shared" ca="1" si="1"/>
        <v>FALSE</v>
      </c>
      <c r="L21" t="str">
        <f t="shared" ca="1" si="2"/>
        <v>TRUE</v>
      </c>
    </row>
    <row r="22" spans="1:12">
      <c r="A22">
        <v>21</v>
      </c>
      <c r="B22">
        <f>ADRESSE!A22</f>
        <v>27410</v>
      </c>
      <c r="D22" t="s">
        <v>497</v>
      </c>
      <c r="E22" t="s">
        <v>469</v>
      </c>
      <c r="F22" t="s">
        <v>498</v>
      </c>
      <c r="G22" s="8">
        <v>358105851</v>
      </c>
      <c r="H22" t="s">
        <v>499</v>
      </c>
      <c r="I22" t="str">
        <f t="shared" ca="1" si="0"/>
        <v>TRUE</v>
      </c>
      <c r="J22" t="s">
        <v>500</v>
      </c>
      <c r="K22" t="str">
        <f t="shared" ca="1" si="1"/>
        <v>FALSE</v>
      </c>
      <c r="L22" t="str">
        <f t="shared" ca="1" si="2"/>
        <v>FALSE</v>
      </c>
    </row>
    <row r="23" spans="1:12">
      <c r="A23">
        <v>22</v>
      </c>
      <c r="B23">
        <f>ADRESSE!A23</f>
        <v>28310</v>
      </c>
      <c r="D23" t="s">
        <v>501</v>
      </c>
      <c r="E23" t="s">
        <v>502</v>
      </c>
      <c r="F23" t="s">
        <v>503</v>
      </c>
      <c r="G23" s="8">
        <v>135281233</v>
      </c>
      <c r="H23" t="s">
        <v>504</v>
      </c>
      <c r="I23" t="str">
        <f t="shared" ca="1" si="0"/>
        <v>TRUE</v>
      </c>
      <c r="J23" t="s">
        <v>505</v>
      </c>
      <c r="K23" t="str">
        <f t="shared" ca="1" si="1"/>
        <v>FALSE</v>
      </c>
      <c r="L23" t="str">
        <f t="shared" ca="1" si="2"/>
        <v>FALSE</v>
      </c>
    </row>
    <row r="24" spans="1:12">
      <c r="A24">
        <v>23</v>
      </c>
      <c r="B24">
        <f>ADRESSE!A24</f>
        <v>30160</v>
      </c>
      <c r="D24" t="s">
        <v>506</v>
      </c>
      <c r="E24" t="s">
        <v>507</v>
      </c>
      <c r="F24" t="s">
        <v>508</v>
      </c>
      <c r="G24" s="8">
        <v>388598420</v>
      </c>
      <c r="H24" t="s">
        <v>509</v>
      </c>
      <c r="I24" t="str">
        <f t="shared" ca="1" si="0"/>
        <v>TRUE</v>
      </c>
      <c r="J24" t="s">
        <v>510</v>
      </c>
      <c r="K24" t="str">
        <f t="shared" ca="1" si="1"/>
        <v>FALSE</v>
      </c>
      <c r="L24" t="str">
        <f t="shared" ca="1" si="2"/>
        <v>FALSE</v>
      </c>
    </row>
    <row r="25" spans="1:12">
      <c r="A25">
        <v>24</v>
      </c>
      <c r="B25">
        <f>ADRESSE!A25</f>
        <v>31450</v>
      </c>
      <c r="D25" t="s">
        <v>511</v>
      </c>
      <c r="E25" t="s">
        <v>512</v>
      </c>
      <c r="F25" t="s">
        <v>513</v>
      </c>
      <c r="G25" s="8">
        <v>912086849</v>
      </c>
      <c r="H25" t="s">
        <v>514</v>
      </c>
      <c r="I25" t="str">
        <f t="shared" ca="1" si="0"/>
        <v>TRUE</v>
      </c>
      <c r="J25" t="s">
        <v>515</v>
      </c>
      <c r="K25" t="str">
        <f t="shared" ca="1" si="1"/>
        <v>FALSE</v>
      </c>
      <c r="L25" t="str">
        <f t="shared" ca="1" si="2"/>
        <v>TRUE</v>
      </c>
    </row>
    <row r="26" spans="1:12">
      <c r="A26">
        <v>25</v>
      </c>
      <c r="B26">
        <f>ADRESSE!A26</f>
        <v>31560</v>
      </c>
      <c r="D26" t="s">
        <v>516</v>
      </c>
      <c r="E26" t="s">
        <v>517</v>
      </c>
      <c r="F26" t="s">
        <v>518</v>
      </c>
      <c r="G26" s="8">
        <v>418622722</v>
      </c>
      <c r="H26" t="s">
        <v>519</v>
      </c>
      <c r="I26" t="str">
        <f t="shared" ca="1" si="0"/>
        <v>TRUE</v>
      </c>
      <c r="J26" t="s">
        <v>520</v>
      </c>
      <c r="K26" t="str">
        <f t="shared" ca="1" si="1"/>
        <v>FALSE</v>
      </c>
      <c r="L26" t="str">
        <f t="shared" ca="1" si="2"/>
        <v>TRUE</v>
      </c>
    </row>
    <row r="27" spans="1:12">
      <c r="A27">
        <v>26</v>
      </c>
      <c r="B27">
        <f>ADRESSE!A27</f>
        <v>32110</v>
      </c>
      <c r="D27" t="s">
        <v>521</v>
      </c>
      <c r="E27" t="s">
        <v>522</v>
      </c>
      <c r="F27" t="s">
        <v>523</v>
      </c>
      <c r="G27" s="8">
        <v>264058173</v>
      </c>
      <c r="H27" t="s">
        <v>524</v>
      </c>
      <c r="I27" t="str">
        <f t="shared" ca="1" si="0"/>
        <v>TRUE</v>
      </c>
      <c r="J27" t="s">
        <v>525</v>
      </c>
      <c r="K27" t="str">
        <f t="shared" ca="1" si="1"/>
        <v>FALSE</v>
      </c>
      <c r="L27" t="str">
        <f t="shared" ca="1" si="2"/>
        <v>TRUE</v>
      </c>
    </row>
    <row r="28" spans="1:12">
      <c r="A28">
        <v>27</v>
      </c>
      <c r="B28">
        <f>ADRESSE!A28</f>
        <v>32260</v>
      </c>
      <c r="D28" t="s">
        <v>526</v>
      </c>
      <c r="E28" t="s">
        <v>527</v>
      </c>
      <c r="F28" t="s">
        <v>528</v>
      </c>
      <c r="G28" s="8">
        <v>963901130</v>
      </c>
      <c r="H28" t="s">
        <v>529</v>
      </c>
      <c r="I28" t="str">
        <f t="shared" ca="1" si="0"/>
        <v>FALSE</v>
      </c>
      <c r="J28" t="s">
        <v>530</v>
      </c>
      <c r="K28" t="str">
        <f t="shared" ca="1" si="1"/>
        <v>FALSE</v>
      </c>
      <c r="L28" t="str">
        <f t="shared" ca="1" si="2"/>
        <v>TRUE</v>
      </c>
    </row>
    <row r="29" spans="1:12">
      <c r="A29">
        <v>28</v>
      </c>
      <c r="B29">
        <f>ADRESSE!A29</f>
        <v>33710</v>
      </c>
      <c r="D29" t="s">
        <v>531</v>
      </c>
      <c r="E29" t="s">
        <v>489</v>
      </c>
      <c r="F29" t="s">
        <v>532</v>
      </c>
      <c r="G29" s="8">
        <v>829438605</v>
      </c>
      <c r="H29" t="s">
        <v>533</v>
      </c>
      <c r="I29" t="str">
        <f t="shared" ca="1" si="0"/>
        <v>FALSE</v>
      </c>
      <c r="J29" t="s">
        <v>534</v>
      </c>
      <c r="K29" t="str">
        <f t="shared" ca="1" si="1"/>
        <v>FALSE</v>
      </c>
      <c r="L29" t="str">
        <f t="shared" ca="1" si="2"/>
        <v>TRUE</v>
      </c>
    </row>
    <row r="30" spans="1:12">
      <c r="A30">
        <v>29</v>
      </c>
      <c r="B30">
        <f>ADRESSE!A30</f>
        <v>33830</v>
      </c>
      <c r="D30" t="s">
        <v>535</v>
      </c>
      <c r="E30" t="s">
        <v>536</v>
      </c>
      <c r="F30" t="s">
        <v>537</v>
      </c>
      <c r="G30" s="8">
        <v>477038312</v>
      </c>
      <c r="H30" t="s">
        <v>538</v>
      </c>
      <c r="I30" t="str">
        <f t="shared" ca="1" si="0"/>
        <v>TRUE</v>
      </c>
      <c r="J30" t="s">
        <v>539</v>
      </c>
      <c r="K30" t="str">
        <f t="shared" ca="1" si="1"/>
        <v>FALSE</v>
      </c>
      <c r="L30" t="str">
        <f t="shared" ca="1" si="2"/>
        <v>FALSE</v>
      </c>
    </row>
    <row r="31" spans="1:12">
      <c r="A31">
        <v>30</v>
      </c>
      <c r="B31">
        <f>ADRESSE!A31</f>
        <v>34310</v>
      </c>
      <c r="D31" t="s">
        <v>540</v>
      </c>
      <c r="E31" t="s">
        <v>541</v>
      </c>
      <c r="F31" t="s">
        <v>542</v>
      </c>
      <c r="G31" s="8">
        <v>612648886</v>
      </c>
      <c r="H31" t="s">
        <v>543</v>
      </c>
      <c r="I31" t="str">
        <f t="shared" ca="1" si="0"/>
        <v>FALSE</v>
      </c>
      <c r="J31" t="s">
        <v>544</v>
      </c>
      <c r="K31" t="str">
        <f t="shared" ca="1" si="1"/>
        <v>FALSE</v>
      </c>
      <c r="L31" t="str">
        <f t="shared" ca="1" si="2"/>
        <v>TRUE</v>
      </c>
    </row>
    <row r="32" spans="1:12">
      <c r="A32">
        <v>31</v>
      </c>
      <c r="B32">
        <f>ADRESSE!A32</f>
        <v>35310</v>
      </c>
      <c r="D32" t="s">
        <v>545</v>
      </c>
      <c r="E32" t="s">
        <v>507</v>
      </c>
      <c r="F32" t="s">
        <v>546</v>
      </c>
      <c r="G32" s="8">
        <v>897828573</v>
      </c>
      <c r="H32" t="s">
        <v>547</v>
      </c>
      <c r="I32" t="str">
        <f t="shared" ca="1" si="0"/>
        <v>TRUE</v>
      </c>
      <c r="J32" t="s">
        <v>548</v>
      </c>
      <c r="K32" t="str">
        <f t="shared" ca="1" si="1"/>
        <v>FALSE</v>
      </c>
      <c r="L32" t="str">
        <f t="shared" ca="1" si="2"/>
        <v>TRUE</v>
      </c>
    </row>
    <row r="33" spans="1:12">
      <c r="A33">
        <v>32</v>
      </c>
      <c r="B33">
        <f>ADRESSE!A33</f>
        <v>35720</v>
      </c>
      <c r="D33" t="s">
        <v>549</v>
      </c>
      <c r="E33" t="s">
        <v>450</v>
      </c>
      <c r="F33" t="s">
        <v>550</v>
      </c>
      <c r="G33" s="8">
        <v>181977211</v>
      </c>
      <c r="H33" t="s">
        <v>551</v>
      </c>
      <c r="I33" t="str">
        <f t="shared" ca="1" si="0"/>
        <v>FALSE</v>
      </c>
      <c r="J33" t="s">
        <v>552</v>
      </c>
      <c r="K33" t="str">
        <f t="shared" ca="1" si="1"/>
        <v>FALSE</v>
      </c>
      <c r="L33" t="str">
        <f t="shared" ca="1" si="2"/>
        <v>FALSE</v>
      </c>
    </row>
    <row r="34" spans="1:12">
      <c r="A34">
        <v>33</v>
      </c>
      <c r="B34">
        <f>ADRESSE!A34</f>
        <v>36300</v>
      </c>
      <c r="D34" t="s">
        <v>553</v>
      </c>
      <c r="E34" t="s">
        <v>554</v>
      </c>
      <c r="F34" t="s">
        <v>555</v>
      </c>
      <c r="G34" s="8">
        <v>744767476</v>
      </c>
      <c r="H34" t="s">
        <v>556</v>
      </c>
      <c r="I34" t="str">
        <f t="shared" ref="I34:I51" ca="1" si="3">IF(RANDBETWEEN(0,1)=1, "TRUE", "FALSE")</f>
        <v>FALSE</v>
      </c>
      <c r="J34" t="s">
        <v>557</v>
      </c>
      <c r="K34" t="str">
        <f t="shared" ref="K34:K51" ca="1" si="4">IF(RANDBETWEEN(0,20)=1, "TRUE", "FALSE")</f>
        <v>FALSE</v>
      </c>
      <c r="L34" t="str">
        <f t="shared" ref="L34:L51" ca="1" si="5">IF(RANDBETWEEN(0,1)=1, "TRUE", "FALSE")</f>
        <v>TRUE</v>
      </c>
    </row>
    <row r="35" spans="1:12">
      <c r="A35">
        <v>34</v>
      </c>
      <c r="B35">
        <f>ADRESSE!A35</f>
        <v>41300</v>
      </c>
      <c r="D35" t="s">
        <v>558</v>
      </c>
      <c r="E35" t="s">
        <v>559</v>
      </c>
      <c r="F35" t="s">
        <v>560</v>
      </c>
      <c r="G35" s="8">
        <v>568334107</v>
      </c>
      <c r="H35" t="s">
        <v>561</v>
      </c>
      <c r="I35" t="str">
        <f t="shared" ca="1" si="3"/>
        <v>FALSE</v>
      </c>
      <c r="J35" t="s">
        <v>562</v>
      </c>
      <c r="K35" t="str">
        <f t="shared" ca="1" si="4"/>
        <v>FALSE</v>
      </c>
      <c r="L35" t="str">
        <f t="shared" ca="1" si="5"/>
        <v>FALSE</v>
      </c>
    </row>
    <row r="36" spans="1:12">
      <c r="A36">
        <v>35</v>
      </c>
      <c r="B36">
        <f>ADRESSE!A36</f>
        <v>42440</v>
      </c>
      <c r="D36" t="s">
        <v>563</v>
      </c>
      <c r="E36" t="s">
        <v>512</v>
      </c>
      <c r="F36" t="s">
        <v>564</v>
      </c>
      <c r="G36" s="8">
        <v>758884577</v>
      </c>
      <c r="H36" t="s">
        <v>565</v>
      </c>
      <c r="I36" t="str">
        <f t="shared" ca="1" si="3"/>
        <v>FALSE</v>
      </c>
      <c r="J36" t="s">
        <v>566</v>
      </c>
      <c r="K36" t="str">
        <f t="shared" ca="1" si="4"/>
        <v>FALSE</v>
      </c>
      <c r="L36" t="str">
        <f t="shared" ca="1" si="5"/>
        <v>FALSE</v>
      </c>
    </row>
    <row r="37" spans="1:12">
      <c r="A37">
        <v>36</v>
      </c>
      <c r="B37">
        <f>ADRESSE!A37</f>
        <v>45230</v>
      </c>
      <c r="D37" t="s">
        <v>567</v>
      </c>
      <c r="E37" t="s">
        <v>568</v>
      </c>
      <c r="F37" t="s">
        <v>569</v>
      </c>
      <c r="G37" s="8">
        <v>767709819</v>
      </c>
      <c r="H37" t="s">
        <v>570</v>
      </c>
      <c r="I37" t="str">
        <f t="shared" ca="1" si="3"/>
        <v>TRUE</v>
      </c>
      <c r="J37" t="s">
        <v>571</v>
      </c>
      <c r="K37" t="str">
        <f t="shared" ca="1" si="4"/>
        <v>FALSE</v>
      </c>
      <c r="L37" t="str">
        <f t="shared" ca="1" si="5"/>
        <v>TRUE</v>
      </c>
    </row>
    <row r="38" spans="1:12">
      <c r="A38">
        <v>37</v>
      </c>
      <c r="B38">
        <f>ADRESSE!A38</f>
        <v>47180</v>
      </c>
      <c r="D38" t="s">
        <v>572</v>
      </c>
      <c r="E38" t="s">
        <v>573</v>
      </c>
      <c r="F38" t="s">
        <v>574</v>
      </c>
      <c r="G38" s="8">
        <v>832975852</v>
      </c>
      <c r="H38" t="s">
        <v>575</v>
      </c>
      <c r="I38" t="str">
        <f t="shared" ca="1" si="3"/>
        <v>FALSE</v>
      </c>
      <c r="J38" t="s">
        <v>576</v>
      </c>
      <c r="K38" t="str">
        <f t="shared" ca="1" si="4"/>
        <v>FALSE</v>
      </c>
      <c r="L38" t="str">
        <f t="shared" ca="1" si="5"/>
        <v>FALSE</v>
      </c>
    </row>
    <row r="39" spans="1:12">
      <c r="A39">
        <v>38</v>
      </c>
      <c r="B39">
        <f>ADRESSE!A39</f>
        <v>47800</v>
      </c>
      <c r="D39" t="s">
        <v>577</v>
      </c>
      <c r="E39" t="s">
        <v>484</v>
      </c>
      <c r="F39" t="s">
        <v>578</v>
      </c>
      <c r="G39" s="8">
        <v>741736191</v>
      </c>
      <c r="H39" t="s">
        <v>579</v>
      </c>
      <c r="I39" t="str">
        <f t="shared" ca="1" si="3"/>
        <v>TRUE</v>
      </c>
      <c r="J39" t="s">
        <v>580</v>
      </c>
      <c r="K39" t="str">
        <f t="shared" ca="1" si="4"/>
        <v>FALSE</v>
      </c>
      <c r="L39" t="str">
        <f t="shared" ca="1" si="5"/>
        <v>TRUE</v>
      </c>
    </row>
    <row r="40" spans="1:12">
      <c r="A40">
        <v>39</v>
      </c>
      <c r="B40">
        <f>ADRESSE!A40</f>
        <v>52160</v>
      </c>
      <c r="D40" t="s">
        <v>581</v>
      </c>
      <c r="E40" t="s">
        <v>541</v>
      </c>
      <c r="F40" t="s">
        <v>582</v>
      </c>
      <c r="G40" s="8">
        <v>299141445</v>
      </c>
      <c r="H40" t="s">
        <v>583</v>
      </c>
      <c r="I40" t="str">
        <f t="shared" ca="1" si="3"/>
        <v>FALSE</v>
      </c>
      <c r="J40" t="s">
        <v>584</v>
      </c>
      <c r="K40" t="str">
        <f t="shared" ca="1" si="4"/>
        <v>FALSE</v>
      </c>
      <c r="L40" t="str">
        <f t="shared" ca="1" si="5"/>
        <v>FALSE</v>
      </c>
    </row>
    <row r="41" spans="1:12">
      <c r="A41">
        <v>40</v>
      </c>
      <c r="B41">
        <f>ADRESSE!A41</f>
        <v>53300</v>
      </c>
      <c r="D41" t="s">
        <v>585</v>
      </c>
      <c r="E41" t="s">
        <v>332</v>
      </c>
      <c r="F41" t="s">
        <v>586</v>
      </c>
      <c r="G41" s="8">
        <v>913112443</v>
      </c>
      <c r="H41" t="s">
        <v>587</v>
      </c>
      <c r="I41" t="str">
        <f t="shared" ca="1" si="3"/>
        <v>TRUE</v>
      </c>
      <c r="J41" t="s">
        <v>588</v>
      </c>
      <c r="K41" t="str">
        <f t="shared" ca="1" si="4"/>
        <v>FALSE</v>
      </c>
      <c r="L41" t="str">
        <f t="shared" ca="1" si="5"/>
        <v>FALSE</v>
      </c>
    </row>
    <row r="42" spans="1:12">
      <c r="A42">
        <v>41</v>
      </c>
      <c r="B42">
        <f>ADRESSE!A42</f>
        <v>54260</v>
      </c>
      <c r="D42" t="s">
        <v>589</v>
      </c>
      <c r="E42" t="s">
        <v>338</v>
      </c>
      <c r="F42" t="s">
        <v>590</v>
      </c>
      <c r="G42" s="8">
        <v>233859552</v>
      </c>
      <c r="H42" t="s">
        <v>591</v>
      </c>
      <c r="I42" t="str">
        <f t="shared" ca="1" si="3"/>
        <v>FALSE</v>
      </c>
      <c r="J42" t="s">
        <v>453</v>
      </c>
      <c r="K42" t="str">
        <f t="shared" ca="1" si="4"/>
        <v>FALSE</v>
      </c>
      <c r="L42" t="str">
        <f t="shared" ca="1" si="5"/>
        <v>TRUE</v>
      </c>
    </row>
    <row r="43" spans="1:12">
      <c r="A43">
        <v>42</v>
      </c>
      <c r="B43">
        <f>ADRESSE!A43</f>
        <v>57220</v>
      </c>
      <c r="D43" t="s">
        <v>592</v>
      </c>
      <c r="E43" t="s">
        <v>450</v>
      </c>
      <c r="F43" t="s">
        <v>593</v>
      </c>
      <c r="G43" s="8">
        <v>956462395</v>
      </c>
      <c r="H43" t="s">
        <v>594</v>
      </c>
      <c r="I43" t="str">
        <f t="shared" ca="1" si="3"/>
        <v>TRUE</v>
      </c>
      <c r="J43" t="s">
        <v>595</v>
      </c>
      <c r="K43" t="str">
        <f t="shared" ca="1" si="4"/>
        <v>FALSE</v>
      </c>
      <c r="L43" t="str">
        <f t="shared" ca="1" si="5"/>
        <v>FALSE</v>
      </c>
    </row>
    <row r="44" spans="1:12">
      <c r="A44">
        <v>43</v>
      </c>
      <c r="B44">
        <f>ADRESSE!A44</f>
        <v>63270</v>
      </c>
      <c r="D44" t="s">
        <v>596</v>
      </c>
      <c r="E44" t="s">
        <v>340</v>
      </c>
      <c r="F44" t="s">
        <v>597</v>
      </c>
      <c r="G44" s="8">
        <v>567715424</v>
      </c>
      <c r="H44" t="s">
        <v>598</v>
      </c>
      <c r="I44" t="str">
        <f t="shared" ca="1" si="3"/>
        <v>TRUE</v>
      </c>
      <c r="J44" t="s">
        <v>599</v>
      </c>
      <c r="K44" t="str">
        <f t="shared" ca="1" si="4"/>
        <v>FALSE</v>
      </c>
      <c r="L44" t="str">
        <f t="shared" ca="1" si="5"/>
        <v>FALSE</v>
      </c>
    </row>
    <row r="45" spans="1:12">
      <c r="A45">
        <v>44</v>
      </c>
      <c r="B45">
        <f>ADRESSE!A45</f>
        <v>65100</v>
      </c>
      <c r="D45" t="s">
        <v>600</v>
      </c>
      <c r="E45" t="s">
        <v>601</v>
      </c>
      <c r="F45" t="s">
        <v>602</v>
      </c>
      <c r="G45" s="8">
        <v>157538538</v>
      </c>
      <c r="H45" t="s">
        <v>603</v>
      </c>
      <c r="I45" t="str">
        <f t="shared" ca="1" si="3"/>
        <v>TRUE</v>
      </c>
      <c r="J45" t="s">
        <v>604</v>
      </c>
      <c r="K45" t="str">
        <f t="shared" ca="1" si="4"/>
        <v>FALSE</v>
      </c>
      <c r="L45" t="str">
        <f t="shared" ca="1" si="5"/>
        <v>FALSE</v>
      </c>
    </row>
    <row r="46" spans="1:12">
      <c r="A46">
        <v>45</v>
      </c>
      <c r="B46">
        <f>ADRESSE!A46</f>
        <v>68230</v>
      </c>
      <c r="D46" t="s">
        <v>605</v>
      </c>
      <c r="E46" t="s">
        <v>606</v>
      </c>
      <c r="F46" t="s">
        <v>607</v>
      </c>
      <c r="G46" s="8">
        <v>551245761</v>
      </c>
      <c r="H46" t="s">
        <v>608</v>
      </c>
      <c r="I46" t="str">
        <f t="shared" ca="1" si="3"/>
        <v>TRUE</v>
      </c>
      <c r="J46" t="s">
        <v>609</v>
      </c>
      <c r="K46" t="str">
        <f t="shared" ca="1" si="4"/>
        <v>FALSE</v>
      </c>
      <c r="L46" t="str">
        <f t="shared" ca="1" si="5"/>
        <v>TRUE</v>
      </c>
    </row>
    <row r="47" spans="1:12">
      <c r="A47">
        <v>46</v>
      </c>
      <c r="B47">
        <f>ADRESSE!A47</f>
        <v>68720</v>
      </c>
      <c r="D47" t="s">
        <v>610</v>
      </c>
      <c r="E47" t="s">
        <v>611</v>
      </c>
      <c r="F47" t="s">
        <v>612</v>
      </c>
      <c r="G47" s="8">
        <v>625425448</v>
      </c>
      <c r="H47" t="s">
        <v>613</v>
      </c>
      <c r="I47" t="str">
        <f t="shared" ca="1" si="3"/>
        <v>FALSE</v>
      </c>
      <c r="J47" t="s">
        <v>614</v>
      </c>
      <c r="K47" t="str">
        <f t="shared" ca="1" si="4"/>
        <v>FALSE</v>
      </c>
      <c r="L47" t="str">
        <f t="shared" ca="1" si="5"/>
        <v>TRUE</v>
      </c>
    </row>
    <row r="48" spans="1:12">
      <c r="A48">
        <v>47</v>
      </c>
      <c r="B48">
        <f>ADRESSE!A48</f>
        <v>69800</v>
      </c>
      <c r="D48" t="s">
        <v>615</v>
      </c>
      <c r="E48" t="s">
        <v>616</v>
      </c>
      <c r="F48" t="s">
        <v>617</v>
      </c>
      <c r="G48" s="8">
        <v>595848811</v>
      </c>
      <c r="H48" t="s">
        <v>618</v>
      </c>
      <c r="I48" t="str">
        <f t="shared" ca="1" si="3"/>
        <v>FALSE</v>
      </c>
      <c r="J48" t="s">
        <v>492</v>
      </c>
      <c r="K48" t="str">
        <f t="shared" ca="1" si="4"/>
        <v>FALSE</v>
      </c>
      <c r="L48" t="str">
        <f t="shared" ca="1" si="5"/>
        <v>FALSE</v>
      </c>
    </row>
    <row r="49" spans="1:12">
      <c r="A49">
        <v>48</v>
      </c>
      <c r="B49">
        <f>ADRESSE!A49</f>
        <v>72300</v>
      </c>
      <c r="D49" t="s">
        <v>619</v>
      </c>
      <c r="E49" t="s">
        <v>620</v>
      </c>
      <c r="F49" t="s">
        <v>621</v>
      </c>
      <c r="G49" s="8">
        <v>601851121</v>
      </c>
      <c r="H49" t="s">
        <v>622</v>
      </c>
      <c r="I49" t="str">
        <f t="shared" ca="1" si="3"/>
        <v>FALSE</v>
      </c>
      <c r="J49" t="s">
        <v>623</v>
      </c>
      <c r="K49" t="str">
        <f t="shared" ca="1" si="4"/>
        <v>FALSE</v>
      </c>
      <c r="L49" t="str">
        <f t="shared" ca="1" si="5"/>
        <v>TRUE</v>
      </c>
    </row>
    <row r="50" spans="1:12">
      <c r="A50">
        <v>49</v>
      </c>
      <c r="B50">
        <f>ADRESSE!A50</f>
        <v>79290</v>
      </c>
      <c r="D50" t="s">
        <v>624</v>
      </c>
      <c r="E50" t="s">
        <v>625</v>
      </c>
      <c r="F50" t="s">
        <v>626</v>
      </c>
      <c r="G50" s="8">
        <v>278277863</v>
      </c>
      <c r="H50" t="s">
        <v>627</v>
      </c>
      <c r="I50" t="str">
        <f t="shared" ca="1" si="3"/>
        <v>FALSE</v>
      </c>
      <c r="J50" t="s">
        <v>628</v>
      </c>
      <c r="K50" t="str">
        <f t="shared" ca="1" si="4"/>
        <v>FALSE</v>
      </c>
      <c r="L50" t="str">
        <f t="shared" ca="1" si="5"/>
        <v>TRUE</v>
      </c>
    </row>
    <row r="51" spans="1:12">
      <c r="A51">
        <v>50</v>
      </c>
      <c r="B51">
        <f>ADRESSE!A51</f>
        <v>79390</v>
      </c>
      <c r="D51" t="s">
        <v>629</v>
      </c>
      <c r="E51" t="s">
        <v>630</v>
      </c>
      <c r="F51" t="s">
        <v>631</v>
      </c>
      <c r="G51" s="8">
        <v>605163686</v>
      </c>
      <c r="H51" t="s">
        <v>632</v>
      </c>
      <c r="I51" t="str">
        <f t="shared" ca="1" si="3"/>
        <v>FALSE</v>
      </c>
      <c r="J51" t="s">
        <v>633</v>
      </c>
      <c r="K51" t="str">
        <f t="shared" ca="1" si="4"/>
        <v>FALSE</v>
      </c>
      <c r="L51" t="str">
        <f t="shared" ca="1" si="5"/>
        <v>FALSE</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FD5D2-E2D0-46F5-B40A-78257F5B8AE7}">
  <dimension ref="A1:E31"/>
  <sheetViews>
    <sheetView workbookViewId="0">
      <selection activeCell="E3" sqref="E3"/>
    </sheetView>
  </sheetViews>
  <sheetFormatPr defaultColWidth="9.140625" defaultRowHeight="15"/>
  <cols>
    <col min="1" max="1" width="14.28515625" bestFit="1" customWidth="1"/>
    <col min="2" max="2" width="10.5703125" bestFit="1" customWidth="1"/>
    <col min="3" max="3" width="94.28515625" bestFit="1" customWidth="1"/>
    <col min="4" max="4" width="21.140625" bestFit="1" customWidth="1"/>
    <col min="5" max="5" width="27" style="6" bestFit="1" customWidth="1"/>
  </cols>
  <sheetData>
    <row r="1" spans="1:5">
      <c r="A1" t="s">
        <v>218</v>
      </c>
      <c r="B1" t="s">
        <v>119</v>
      </c>
      <c r="C1" t="s">
        <v>634</v>
      </c>
      <c r="D1" t="s">
        <v>635</v>
      </c>
      <c r="E1" t="s">
        <v>636</v>
      </c>
    </row>
    <row r="2" spans="1:5">
      <c r="A2">
        <f t="shared" ref="A2:A31" ca="1" si="0">RANDBETWEEN(1,50)</f>
        <v>31</v>
      </c>
      <c r="B2">
        <f t="shared" ref="B2:B31" ca="1" si="1">RANDBETWEEN(1,30)</f>
        <v>25</v>
      </c>
      <c r="C2" t="s">
        <v>637</v>
      </c>
      <c r="D2">
        <f t="shared" ref="D2:D31" ca="1" si="2">RANDBETWEEN(0,30)</f>
        <v>9</v>
      </c>
      <c r="E2" s="22">
        <v>44576.354166666664</v>
      </c>
    </row>
    <row r="3" spans="1:5">
      <c r="A3">
        <f t="shared" ca="1" si="0"/>
        <v>4</v>
      </c>
      <c r="B3">
        <f t="shared" ca="1" si="1"/>
        <v>28</v>
      </c>
      <c r="C3" t="s">
        <v>638</v>
      </c>
      <c r="D3">
        <f t="shared" ca="1" si="2"/>
        <v>20</v>
      </c>
      <c r="E3" s="22">
        <v>44612.614583333336</v>
      </c>
    </row>
    <row r="4" spans="1:5">
      <c r="A4">
        <f t="shared" ca="1" si="0"/>
        <v>5</v>
      </c>
      <c r="B4">
        <f t="shared" ca="1" si="1"/>
        <v>14</v>
      </c>
      <c r="C4" t="s">
        <v>639</v>
      </c>
      <c r="D4">
        <f t="shared" ca="1" si="2"/>
        <v>20</v>
      </c>
      <c r="E4" s="22">
        <v>44630.510416666664</v>
      </c>
    </row>
    <row r="5" spans="1:5">
      <c r="A5">
        <f t="shared" ca="1" si="0"/>
        <v>41</v>
      </c>
      <c r="B5">
        <f t="shared" ca="1" si="1"/>
        <v>3</v>
      </c>
      <c r="C5" t="s">
        <v>640</v>
      </c>
      <c r="D5">
        <f t="shared" ca="1" si="2"/>
        <v>4</v>
      </c>
      <c r="E5" s="22">
        <v>44656.388888888891</v>
      </c>
    </row>
    <row r="6" spans="1:5">
      <c r="A6">
        <f t="shared" ca="1" si="0"/>
        <v>8</v>
      </c>
      <c r="B6">
        <f t="shared" ca="1" si="1"/>
        <v>17</v>
      </c>
      <c r="C6" t="s">
        <v>641</v>
      </c>
      <c r="D6">
        <f t="shared" ca="1" si="2"/>
        <v>24</v>
      </c>
      <c r="E6" s="22">
        <v>44703.715277777781</v>
      </c>
    </row>
    <row r="7" spans="1:5">
      <c r="A7">
        <f t="shared" ca="1" si="0"/>
        <v>12</v>
      </c>
      <c r="B7">
        <f t="shared" ca="1" si="1"/>
        <v>22</v>
      </c>
      <c r="C7" t="s">
        <v>642</v>
      </c>
      <c r="D7">
        <f t="shared" ca="1" si="2"/>
        <v>1</v>
      </c>
      <c r="E7" s="22">
        <v>44724.267361111109</v>
      </c>
    </row>
    <row r="8" spans="1:5">
      <c r="A8">
        <f t="shared" ca="1" si="0"/>
        <v>23</v>
      </c>
      <c r="B8">
        <f t="shared" ca="1" si="1"/>
        <v>27</v>
      </c>
      <c r="C8" t="s">
        <v>643</v>
      </c>
      <c r="D8">
        <f t="shared" ca="1" si="2"/>
        <v>28</v>
      </c>
      <c r="E8" s="22">
        <v>44772.871527777781</v>
      </c>
    </row>
    <row r="9" spans="1:5">
      <c r="A9">
        <f t="shared" ca="1" si="0"/>
        <v>12</v>
      </c>
      <c r="B9">
        <f t="shared" ca="1" si="1"/>
        <v>11</v>
      </c>
      <c r="C9" t="s">
        <v>644</v>
      </c>
      <c r="D9">
        <f t="shared" ca="1" si="2"/>
        <v>6</v>
      </c>
      <c r="E9" s="22">
        <v>44798.652777777781</v>
      </c>
    </row>
    <row r="10" spans="1:5">
      <c r="A10">
        <f t="shared" ca="1" si="0"/>
        <v>27</v>
      </c>
      <c r="B10">
        <f t="shared" ca="1" si="1"/>
        <v>24</v>
      </c>
      <c r="C10" t="s">
        <v>645</v>
      </c>
      <c r="D10">
        <f t="shared" ca="1" si="2"/>
        <v>27</v>
      </c>
      <c r="E10" s="22">
        <v>44807.128472222219</v>
      </c>
    </row>
    <row r="11" spans="1:5">
      <c r="A11">
        <f t="shared" ca="1" si="0"/>
        <v>39</v>
      </c>
      <c r="B11">
        <f t="shared" ca="1" si="1"/>
        <v>5</v>
      </c>
      <c r="C11" t="s">
        <v>646</v>
      </c>
      <c r="D11">
        <f t="shared" ca="1" si="2"/>
        <v>24</v>
      </c>
      <c r="E11" s="22">
        <v>44848.493055555555</v>
      </c>
    </row>
    <row r="12" spans="1:5">
      <c r="A12">
        <f t="shared" ca="1" si="0"/>
        <v>25</v>
      </c>
      <c r="B12">
        <f t="shared" ca="1" si="1"/>
        <v>20</v>
      </c>
      <c r="C12" t="s">
        <v>647</v>
      </c>
      <c r="D12">
        <f t="shared" ca="1" si="2"/>
        <v>25</v>
      </c>
      <c r="E12" s="22">
        <v>44873.815972222219</v>
      </c>
    </row>
    <row r="13" spans="1:5">
      <c r="A13">
        <f t="shared" ca="1" si="0"/>
        <v>44</v>
      </c>
      <c r="B13">
        <f t="shared" ca="1" si="1"/>
        <v>13</v>
      </c>
      <c r="C13" t="s">
        <v>648</v>
      </c>
      <c r="D13">
        <f t="shared" ca="1" si="2"/>
        <v>17</v>
      </c>
      <c r="E13" s="22">
        <v>44924.9375</v>
      </c>
    </row>
    <row r="14" spans="1:5">
      <c r="A14">
        <f t="shared" ca="1" si="0"/>
        <v>1</v>
      </c>
      <c r="B14">
        <f t="shared" ca="1" si="1"/>
        <v>20</v>
      </c>
      <c r="C14" t="s">
        <v>649</v>
      </c>
      <c r="D14">
        <f t="shared" ca="1" si="2"/>
        <v>21</v>
      </c>
      <c r="E14" s="22">
        <v>44944.204861111109</v>
      </c>
    </row>
    <row r="15" spans="1:5">
      <c r="A15">
        <f t="shared" ca="1" si="0"/>
        <v>41</v>
      </c>
      <c r="B15">
        <f t="shared" ca="1" si="1"/>
        <v>9</v>
      </c>
      <c r="C15" t="s">
        <v>650</v>
      </c>
      <c r="D15">
        <f t="shared" ca="1" si="2"/>
        <v>30</v>
      </c>
      <c r="E15" s="22">
        <v>44966.298611111109</v>
      </c>
    </row>
    <row r="16" spans="1:5">
      <c r="A16">
        <f t="shared" ca="1" si="0"/>
        <v>34</v>
      </c>
      <c r="B16">
        <f t="shared" ca="1" si="1"/>
        <v>29</v>
      </c>
      <c r="C16" t="s">
        <v>651</v>
      </c>
      <c r="D16">
        <f t="shared" ca="1" si="2"/>
        <v>5</v>
      </c>
      <c r="E16" s="22">
        <v>45012.697916666664</v>
      </c>
    </row>
    <row r="17" spans="1:5">
      <c r="A17">
        <f t="shared" ca="1" si="0"/>
        <v>33</v>
      </c>
      <c r="B17">
        <f t="shared" ca="1" si="1"/>
        <v>7</v>
      </c>
      <c r="C17" t="s">
        <v>652</v>
      </c>
      <c r="D17">
        <f t="shared" ca="1" si="2"/>
        <v>11</v>
      </c>
      <c r="E17" s="22">
        <v>45046.434027777781</v>
      </c>
    </row>
    <row r="18" spans="1:5">
      <c r="A18">
        <f t="shared" ca="1" si="0"/>
        <v>14</v>
      </c>
      <c r="B18">
        <f t="shared" ca="1" si="1"/>
        <v>19</v>
      </c>
      <c r="C18" t="s">
        <v>653</v>
      </c>
      <c r="D18">
        <f t="shared" ca="1" si="2"/>
        <v>22</v>
      </c>
      <c r="E18" s="22">
        <v>45053.875</v>
      </c>
    </row>
    <row r="19" spans="1:5">
      <c r="A19">
        <f t="shared" ca="1" si="0"/>
        <v>36</v>
      </c>
      <c r="B19">
        <f t="shared" ca="1" si="1"/>
        <v>16</v>
      </c>
      <c r="C19" t="s">
        <v>654</v>
      </c>
      <c r="D19">
        <f t="shared" ca="1" si="2"/>
        <v>9</v>
      </c>
      <c r="E19" s="22">
        <v>45079.96875</v>
      </c>
    </row>
    <row r="20" spans="1:5">
      <c r="A20">
        <f t="shared" ca="1" si="0"/>
        <v>30</v>
      </c>
      <c r="B20">
        <f t="shared" ca="1" si="1"/>
        <v>16</v>
      </c>
      <c r="C20" t="s">
        <v>655</v>
      </c>
      <c r="D20">
        <f t="shared" ca="1" si="2"/>
        <v>22</v>
      </c>
      <c r="E20" s="22">
        <v>45126.555555555555</v>
      </c>
    </row>
    <row r="21" spans="1:5">
      <c r="A21">
        <f t="shared" ca="1" si="0"/>
        <v>5</v>
      </c>
      <c r="B21">
        <f t="shared" ca="1" si="1"/>
        <v>14</v>
      </c>
      <c r="C21" t="s">
        <v>656</v>
      </c>
      <c r="D21">
        <f t="shared" ca="1" si="2"/>
        <v>22</v>
      </c>
      <c r="E21" s="22">
        <v>45139.354166666664</v>
      </c>
    </row>
    <row r="22" spans="1:5">
      <c r="A22">
        <f t="shared" ca="1" si="0"/>
        <v>5</v>
      </c>
      <c r="B22">
        <f t="shared" ca="1" si="1"/>
        <v>27</v>
      </c>
      <c r="C22" t="s">
        <v>657</v>
      </c>
      <c r="D22">
        <f t="shared" ca="1" si="2"/>
        <v>6</v>
      </c>
      <c r="E22" s="22">
        <v>45185.777777777781</v>
      </c>
    </row>
    <row r="23" spans="1:5">
      <c r="A23">
        <f t="shared" ca="1" si="0"/>
        <v>38</v>
      </c>
      <c r="B23">
        <f t="shared" ca="1" si="1"/>
        <v>3</v>
      </c>
      <c r="C23" t="s">
        <v>658</v>
      </c>
      <c r="D23">
        <f t="shared" ca="1" si="2"/>
        <v>9</v>
      </c>
      <c r="E23" s="22">
        <v>45204.246527777781</v>
      </c>
    </row>
    <row r="24" spans="1:5">
      <c r="A24">
        <f t="shared" ca="1" si="0"/>
        <v>12</v>
      </c>
      <c r="B24">
        <f t="shared" ca="1" si="1"/>
        <v>25</v>
      </c>
      <c r="C24" t="s">
        <v>659</v>
      </c>
      <c r="D24">
        <f t="shared" ca="1" si="2"/>
        <v>26</v>
      </c>
      <c r="E24" s="22">
        <v>45241.40625</v>
      </c>
    </row>
    <row r="25" spans="1:5">
      <c r="A25">
        <f t="shared" ca="1" si="0"/>
        <v>19</v>
      </c>
      <c r="B25">
        <f t="shared" ca="1" si="1"/>
        <v>18</v>
      </c>
      <c r="C25" t="s">
        <v>660</v>
      </c>
      <c r="D25">
        <f t="shared" ca="1" si="2"/>
        <v>22</v>
      </c>
      <c r="E25" s="22">
        <v>45268.586805555555</v>
      </c>
    </row>
    <row r="26" spans="1:5">
      <c r="A26">
        <f t="shared" ca="1" si="0"/>
        <v>10</v>
      </c>
      <c r="B26">
        <f t="shared" ca="1" si="1"/>
        <v>27</v>
      </c>
      <c r="C26" t="s">
        <v>661</v>
      </c>
      <c r="D26">
        <f t="shared" ca="1" si="2"/>
        <v>20</v>
      </c>
      <c r="E26" s="22">
        <v>44592.940972222219</v>
      </c>
    </row>
    <row r="27" spans="1:5">
      <c r="A27">
        <f t="shared" ca="1" si="0"/>
        <v>17</v>
      </c>
      <c r="B27">
        <f t="shared" ca="1" si="1"/>
        <v>28</v>
      </c>
      <c r="C27" t="s">
        <v>662</v>
      </c>
      <c r="D27">
        <f t="shared" ca="1" si="2"/>
        <v>2</v>
      </c>
      <c r="E27" s="22">
        <v>44620.802083333336</v>
      </c>
    </row>
    <row r="28" spans="1:5">
      <c r="A28">
        <f t="shared" ca="1" si="0"/>
        <v>6</v>
      </c>
      <c r="B28">
        <f t="shared" ca="1" si="1"/>
        <v>25</v>
      </c>
      <c r="C28" t="s">
        <v>663</v>
      </c>
      <c r="D28">
        <f t="shared" ca="1" si="2"/>
        <v>5</v>
      </c>
      <c r="E28" s="22">
        <v>44637.493055555555</v>
      </c>
    </row>
    <row r="29" spans="1:5">
      <c r="A29">
        <f t="shared" ca="1" si="0"/>
        <v>41</v>
      </c>
      <c r="B29">
        <f t="shared" ca="1" si="1"/>
        <v>12</v>
      </c>
      <c r="C29" t="s">
        <v>664</v>
      </c>
      <c r="D29">
        <f t="shared" ca="1" si="2"/>
        <v>16</v>
      </c>
      <c r="E29" s="22">
        <v>44665.104166666664</v>
      </c>
    </row>
    <row r="30" spans="1:5">
      <c r="A30">
        <f t="shared" ca="1" si="0"/>
        <v>26</v>
      </c>
      <c r="B30">
        <f t="shared" ca="1" si="1"/>
        <v>13</v>
      </c>
      <c r="C30" t="s">
        <v>665</v>
      </c>
      <c r="D30">
        <f t="shared" ca="1" si="2"/>
        <v>26</v>
      </c>
      <c r="E30" s="22">
        <v>44691.277777777781</v>
      </c>
    </row>
    <row r="31" spans="1:5">
      <c r="A31">
        <f t="shared" ca="1" si="0"/>
        <v>9</v>
      </c>
      <c r="B31">
        <f t="shared" ca="1" si="1"/>
        <v>18</v>
      </c>
      <c r="C31" t="s">
        <v>666</v>
      </c>
      <c r="D31">
        <f t="shared" ca="1" si="2"/>
        <v>28</v>
      </c>
      <c r="E31" s="22">
        <v>44739.142361111109</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3B5B8-BF1C-47D1-8536-1AC51F97C7AB}">
  <dimension ref="A1:B96"/>
  <sheetViews>
    <sheetView workbookViewId="0">
      <selection activeCell="D7" sqref="D7"/>
    </sheetView>
  </sheetViews>
  <sheetFormatPr defaultColWidth="9.140625" defaultRowHeight="15"/>
  <cols>
    <col min="1" max="1" width="23.42578125" bestFit="1" customWidth="1"/>
    <col min="2" max="2" width="19.7109375" bestFit="1" customWidth="1"/>
  </cols>
  <sheetData>
    <row r="1" spans="1:2">
      <c r="A1" t="s">
        <v>667</v>
      </c>
      <c r="B1" t="s">
        <v>668</v>
      </c>
    </row>
    <row r="2" spans="1:2">
      <c r="A2" t="s">
        <v>669</v>
      </c>
      <c r="B2">
        <v>1</v>
      </c>
    </row>
    <row r="3" spans="1:2">
      <c r="A3" t="s">
        <v>670</v>
      </c>
      <c r="B3">
        <v>2</v>
      </c>
    </row>
    <row r="4" spans="1:2">
      <c r="A4" t="s">
        <v>671</v>
      </c>
      <c r="B4">
        <v>3</v>
      </c>
    </row>
    <row r="5" spans="1:2">
      <c r="A5" t="s">
        <v>672</v>
      </c>
      <c r="B5">
        <v>4</v>
      </c>
    </row>
    <row r="6" spans="1:2">
      <c r="A6" t="s">
        <v>673</v>
      </c>
      <c r="B6">
        <v>5</v>
      </c>
    </row>
    <row r="7" spans="1:2">
      <c r="A7" t="s">
        <v>674</v>
      </c>
      <c r="B7">
        <v>6</v>
      </c>
    </row>
    <row r="8" spans="1:2">
      <c r="A8" t="s">
        <v>675</v>
      </c>
      <c r="B8">
        <v>7</v>
      </c>
    </row>
    <row r="9" spans="1:2">
      <c r="A9" t="s">
        <v>676</v>
      </c>
      <c r="B9">
        <v>8</v>
      </c>
    </row>
    <row r="10" spans="1:2">
      <c r="A10" t="s">
        <v>677</v>
      </c>
      <c r="B10">
        <v>9</v>
      </c>
    </row>
    <row r="11" spans="1:2">
      <c r="A11" t="s">
        <v>678</v>
      </c>
      <c r="B11">
        <v>10</v>
      </c>
    </row>
    <row r="12" spans="1:2">
      <c r="A12" t="s">
        <v>679</v>
      </c>
      <c r="B12">
        <v>11</v>
      </c>
    </row>
    <row r="13" spans="1:2">
      <c r="A13" t="s">
        <v>680</v>
      </c>
      <c r="B13">
        <v>12</v>
      </c>
    </row>
    <row r="14" spans="1:2">
      <c r="A14" t="s">
        <v>681</v>
      </c>
      <c r="B14">
        <v>13</v>
      </c>
    </row>
    <row r="15" spans="1:2">
      <c r="A15" t="s">
        <v>682</v>
      </c>
      <c r="B15">
        <v>14</v>
      </c>
    </row>
    <row r="16" spans="1:2">
      <c r="A16" t="s">
        <v>683</v>
      </c>
      <c r="B16">
        <v>15</v>
      </c>
    </row>
    <row r="17" spans="1:2">
      <c r="A17" t="s">
        <v>684</v>
      </c>
      <c r="B17">
        <v>16</v>
      </c>
    </row>
    <row r="18" spans="1:2">
      <c r="A18" t="s">
        <v>685</v>
      </c>
      <c r="B18">
        <v>17</v>
      </c>
    </row>
    <row r="19" spans="1:2">
      <c r="A19" t="s">
        <v>686</v>
      </c>
      <c r="B19">
        <v>18</v>
      </c>
    </row>
    <row r="20" spans="1:2">
      <c r="A20" t="s">
        <v>687</v>
      </c>
      <c r="B20">
        <v>19</v>
      </c>
    </row>
    <row r="21" spans="1:2">
      <c r="A21" t="s">
        <v>688</v>
      </c>
      <c r="B21">
        <v>20</v>
      </c>
    </row>
    <row r="22" spans="1:2">
      <c r="A22" t="s">
        <v>689</v>
      </c>
      <c r="B22">
        <v>21</v>
      </c>
    </row>
    <row r="23" spans="1:2">
      <c r="A23" t="s">
        <v>690</v>
      </c>
      <c r="B23">
        <v>22</v>
      </c>
    </row>
    <row r="24" spans="1:2">
      <c r="A24" t="s">
        <v>691</v>
      </c>
      <c r="B24">
        <v>23</v>
      </c>
    </row>
    <row r="25" spans="1:2">
      <c r="A25" t="s">
        <v>692</v>
      </c>
      <c r="B25">
        <v>24</v>
      </c>
    </row>
    <row r="26" spans="1:2">
      <c r="A26" t="s">
        <v>693</v>
      </c>
      <c r="B26">
        <v>25</v>
      </c>
    </row>
    <row r="27" spans="1:2">
      <c r="A27" t="s">
        <v>694</v>
      </c>
      <c r="B27">
        <v>26</v>
      </c>
    </row>
    <row r="28" spans="1:2">
      <c r="A28" t="s">
        <v>695</v>
      </c>
      <c r="B28">
        <v>27</v>
      </c>
    </row>
    <row r="29" spans="1:2">
      <c r="A29" t="s">
        <v>696</v>
      </c>
      <c r="B29">
        <v>28</v>
      </c>
    </row>
    <row r="30" spans="1:2">
      <c r="A30" t="s">
        <v>697</v>
      </c>
      <c r="B30">
        <v>29</v>
      </c>
    </row>
    <row r="31" spans="1:2">
      <c r="A31" t="s">
        <v>698</v>
      </c>
      <c r="B31">
        <v>30</v>
      </c>
    </row>
    <row r="32" spans="1:2">
      <c r="A32" t="s">
        <v>699</v>
      </c>
      <c r="B32">
        <v>31</v>
      </c>
    </row>
    <row r="33" spans="1:2">
      <c r="A33" t="s">
        <v>700</v>
      </c>
      <c r="B33">
        <v>32</v>
      </c>
    </row>
    <row r="34" spans="1:2">
      <c r="A34" t="s">
        <v>701</v>
      </c>
      <c r="B34">
        <v>33</v>
      </c>
    </row>
    <row r="35" spans="1:2">
      <c r="A35" t="s">
        <v>702</v>
      </c>
      <c r="B35">
        <v>34</v>
      </c>
    </row>
    <row r="36" spans="1:2">
      <c r="A36" t="s">
        <v>703</v>
      </c>
      <c r="B36">
        <v>35</v>
      </c>
    </row>
    <row r="37" spans="1:2">
      <c r="A37" t="s">
        <v>704</v>
      </c>
      <c r="B37">
        <v>36</v>
      </c>
    </row>
    <row r="38" spans="1:2">
      <c r="A38" t="s">
        <v>705</v>
      </c>
      <c r="B38">
        <v>37</v>
      </c>
    </row>
    <row r="39" spans="1:2">
      <c r="A39" t="s">
        <v>706</v>
      </c>
      <c r="B39">
        <v>38</v>
      </c>
    </row>
    <row r="40" spans="1:2">
      <c r="A40" t="s">
        <v>707</v>
      </c>
      <c r="B40">
        <v>39</v>
      </c>
    </row>
    <row r="41" spans="1:2">
      <c r="A41" t="s">
        <v>708</v>
      </c>
      <c r="B41">
        <v>40</v>
      </c>
    </row>
    <row r="42" spans="1:2">
      <c r="A42" t="s">
        <v>709</v>
      </c>
      <c r="B42">
        <v>41</v>
      </c>
    </row>
    <row r="43" spans="1:2">
      <c r="A43" t="s">
        <v>710</v>
      </c>
      <c r="B43">
        <v>42</v>
      </c>
    </row>
    <row r="44" spans="1:2">
      <c r="A44" t="s">
        <v>711</v>
      </c>
      <c r="B44">
        <v>43</v>
      </c>
    </row>
    <row r="45" spans="1:2">
      <c r="A45" t="s">
        <v>712</v>
      </c>
      <c r="B45">
        <v>44</v>
      </c>
    </row>
    <row r="46" spans="1:2">
      <c r="A46" t="s">
        <v>713</v>
      </c>
      <c r="B46">
        <v>45</v>
      </c>
    </row>
    <row r="47" spans="1:2">
      <c r="A47" t="s">
        <v>714</v>
      </c>
      <c r="B47">
        <v>46</v>
      </c>
    </row>
    <row r="48" spans="1:2">
      <c r="A48" t="s">
        <v>715</v>
      </c>
      <c r="B48">
        <v>47</v>
      </c>
    </row>
    <row r="49" spans="1:2">
      <c r="A49" t="s">
        <v>716</v>
      </c>
      <c r="B49">
        <v>48</v>
      </c>
    </row>
    <row r="50" spans="1:2">
      <c r="A50" t="s">
        <v>717</v>
      </c>
      <c r="B50">
        <v>49</v>
      </c>
    </row>
    <row r="51" spans="1:2">
      <c r="A51" t="s">
        <v>718</v>
      </c>
      <c r="B51">
        <v>50</v>
      </c>
    </row>
    <row r="52" spans="1:2">
      <c r="A52" t="s">
        <v>719</v>
      </c>
      <c r="B52">
        <v>51</v>
      </c>
    </row>
    <row r="53" spans="1:2">
      <c r="A53" t="s">
        <v>720</v>
      </c>
      <c r="B53">
        <v>52</v>
      </c>
    </row>
    <row r="54" spans="1:2">
      <c r="A54" t="s">
        <v>721</v>
      </c>
      <c r="B54">
        <v>53</v>
      </c>
    </row>
    <row r="55" spans="1:2">
      <c r="A55" t="s">
        <v>722</v>
      </c>
      <c r="B55">
        <v>54</v>
      </c>
    </row>
    <row r="56" spans="1:2">
      <c r="A56" t="s">
        <v>723</v>
      </c>
      <c r="B56">
        <v>55</v>
      </c>
    </row>
    <row r="57" spans="1:2">
      <c r="A57" t="s">
        <v>724</v>
      </c>
      <c r="B57">
        <v>56</v>
      </c>
    </row>
    <row r="58" spans="1:2">
      <c r="A58" t="s">
        <v>725</v>
      </c>
      <c r="B58">
        <v>57</v>
      </c>
    </row>
    <row r="59" spans="1:2">
      <c r="A59" t="s">
        <v>726</v>
      </c>
      <c r="B59">
        <v>58</v>
      </c>
    </row>
    <row r="60" spans="1:2">
      <c r="A60" t="s">
        <v>727</v>
      </c>
      <c r="B60">
        <v>59</v>
      </c>
    </row>
    <row r="61" spans="1:2">
      <c r="A61" t="s">
        <v>728</v>
      </c>
      <c r="B61">
        <v>60</v>
      </c>
    </row>
    <row r="62" spans="1:2">
      <c r="A62" t="s">
        <v>729</v>
      </c>
      <c r="B62">
        <v>61</v>
      </c>
    </row>
    <row r="63" spans="1:2">
      <c r="A63" t="s">
        <v>730</v>
      </c>
      <c r="B63">
        <v>62</v>
      </c>
    </row>
    <row r="64" spans="1:2">
      <c r="A64" t="s">
        <v>731</v>
      </c>
      <c r="B64">
        <v>63</v>
      </c>
    </row>
    <row r="65" spans="1:2">
      <c r="A65" t="s">
        <v>732</v>
      </c>
      <c r="B65">
        <v>64</v>
      </c>
    </row>
    <row r="66" spans="1:2">
      <c r="A66" t="s">
        <v>733</v>
      </c>
      <c r="B66">
        <v>65</v>
      </c>
    </row>
    <row r="67" spans="1:2">
      <c r="A67" t="s">
        <v>734</v>
      </c>
      <c r="B67">
        <v>66</v>
      </c>
    </row>
    <row r="68" spans="1:2">
      <c r="A68" t="s">
        <v>735</v>
      </c>
      <c r="B68">
        <v>67</v>
      </c>
    </row>
    <row r="69" spans="1:2">
      <c r="A69" t="s">
        <v>736</v>
      </c>
      <c r="B69">
        <v>68</v>
      </c>
    </row>
    <row r="70" spans="1:2">
      <c r="A70" t="s">
        <v>737</v>
      </c>
      <c r="B70">
        <v>69</v>
      </c>
    </row>
    <row r="71" spans="1:2">
      <c r="A71" t="s">
        <v>738</v>
      </c>
      <c r="B71">
        <v>70</v>
      </c>
    </row>
    <row r="72" spans="1:2">
      <c r="A72" t="s">
        <v>739</v>
      </c>
      <c r="B72">
        <v>71</v>
      </c>
    </row>
    <row r="73" spans="1:2">
      <c r="A73" t="s">
        <v>740</v>
      </c>
      <c r="B73">
        <v>72</v>
      </c>
    </row>
    <row r="74" spans="1:2">
      <c r="A74" t="s">
        <v>741</v>
      </c>
      <c r="B74">
        <v>73</v>
      </c>
    </row>
    <row r="75" spans="1:2">
      <c r="A75" t="s">
        <v>742</v>
      </c>
      <c r="B75">
        <v>74</v>
      </c>
    </row>
    <row r="76" spans="1:2">
      <c r="A76" t="s">
        <v>743</v>
      </c>
      <c r="B76">
        <v>75</v>
      </c>
    </row>
    <row r="77" spans="1:2">
      <c r="A77" t="s">
        <v>744</v>
      </c>
      <c r="B77">
        <v>76</v>
      </c>
    </row>
    <row r="78" spans="1:2">
      <c r="A78" t="s">
        <v>745</v>
      </c>
      <c r="B78">
        <v>77</v>
      </c>
    </row>
    <row r="79" spans="1:2">
      <c r="A79" t="s">
        <v>746</v>
      </c>
      <c r="B79">
        <v>78</v>
      </c>
    </row>
    <row r="80" spans="1:2">
      <c r="A80" t="s">
        <v>747</v>
      </c>
      <c r="B80">
        <v>79</v>
      </c>
    </row>
    <row r="81" spans="1:2">
      <c r="A81" t="s">
        <v>748</v>
      </c>
      <c r="B81">
        <v>80</v>
      </c>
    </row>
    <row r="82" spans="1:2">
      <c r="A82" t="s">
        <v>749</v>
      </c>
      <c r="B82">
        <v>81</v>
      </c>
    </row>
    <row r="83" spans="1:2">
      <c r="A83" t="s">
        <v>750</v>
      </c>
      <c r="B83">
        <v>82</v>
      </c>
    </row>
    <row r="84" spans="1:2">
      <c r="A84" t="s">
        <v>751</v>
      </c>
      <c r="B84">
        <v>83</v>
      </c>
    </row>
    <row r="85" spans="1:2">
      <c r="A85" t="s">
        <v>752</v>
      </c>
      <c r="B85">
        <v>84</v>
      </c>
    </row>
    <row r="86" spans="1:2">
      <c r="A86" t="s">
        <v>753</v>
      </c>
      <c r="B86">
        <v>85</v>
      </c>
    </row>
    <row r="87" spans="1:2">
      <c r="A87" t="s">
        <v>754</v>
      </c>
      <c r="B87">
        <v>86</v>
      </c>
    </row>
    <row r="88" spans="1:2">
      <c r="A88" t="s">
        <v>755</v>
      </c>
      <c r="B88">
        <v>87</v>
      </c>
    </row>
    <row r="89" spans="1:2">
      <c r="A89" t="s">
        <v>756</v>
      </c>
      <c r="B89">
        <v>88</v>
      </c>
    </row>
    <row r="90" spans="1:2">
      <c r="A90" t="s">
        <v>757</v>
      </c>
      <c r="B90">
        <v>89</v>
      </c>
    </row>
    <row r="91" spans="1:2">
      <c r="A91" t="s">
        <v>758</v>
      </c>
      <c r="B91">
        <v>90</v>
      </c>
    </row>
    <row r="92" spans="1:2">
      <c r="A92" t="s">
        <v>759</v>
      </c>
      <c r="B92">
        <v>91</v>
      </c>
    </row>
    <row r="93" spans="1:2">
      <c r="A93" t="s">
        <v>760</v>
      </c>
      <c r="B93">
        <v>92</v>
      </c>
    </row>
    <row r="94" spans="1:2">
      <c r="A94" t="s">
        <v>761</v>
      </c>
      <c r="B94">
        <v>93</v>
      </c>
    </row>
    <row r="95" spans="1:2">
      <c r="A95" t="s">
        <v>762</v>
      </c>
      <c r="B95">
        <v>94</v>
      </c>
    </row>
    <row r="96" spans="1:2">
      <c r="A96" t="s">
        <v>763</v>
      </c>
      <c r="B96">
        <v>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0FCB5-96E0-4074-9E65-5339137680F7}">
  <dimension ref="A1:B4"/>
  <sheetViews>
    <sheetView workbookViewId="0">
      <selection activeCell="F11" sqref="F11"/>
    </sheetView>
  </sheetViews>
  <sheetFormatPr defaultColWidth="9.140625" defaultRowHeight="15"/>
  <cols>
    <col min="1" max="1" width="20" bestFit="1" customWidth="1"/>
    <col min="2" max="2" width="32.140625" bestFit="1" customWidth="1"/>
  </cols>
  <sheetData>
    <row r="1" spans="1:2">
      <c r="A1" t="s">
        <v>343</v>
      </c>
      <c r="B1" t="s">
        <v>764</v>
      </c>
    </row>
    <row r="2" spans="1:2">
      <c r="A2">
        <v>1</v>
      </c>
      <c r="B2" t="s">
        <v>765</v>
      </c>
    </row>
    <row r="3" spans="1:2">
      <c r="A3">
        <v>2</v>
      </c>
      <c r="B3" t="s">
        <v>766</v>
      </c>
    </row>
    <row r="4" spans="1:2">
      <c r="A4">
        <v>3</v>
      </c>
      <c r="B4" t="s">
        <v>767</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35E2B-ABED-4221-9A89-BA3B64962D61}">
  <dimension ref="A1:E11"/>
  <sheetViews>
    <sheetView topLeftCell="B1" workbookViewId="0">
      <selection activeCell="E16" sqref="E16"/>
    </sheetView>
  </sheetViews>
  <sheetFormatPr defaultColWidth="9.140625" defaultRowHeight="15"/>
  <cols>
    <col min="1" max="1" width="10.5703125" bestFit="1" customWidth="1"/>
    <col min="2" max="2" width="15.140625" bestFit="1" customWidth="1"/>
    <col min="3" max="3" width="23" customWidth="1"/>
    <col min="4" max="4" width="23.28515625" bestFit="1" customWidth="1"/>
    <col min="5" max="5" width="23.85546875" bestFit="1" customWidth="1"/>
  </cols>
  <sheetData>
    <row r="1" spans="1:5">
      <c r="A1" t="s">
        <v>119</v>
      </c>
      <c r="B1" t="s">
        <v>768</v>
      </c>
      <c r="C1" t="s">
        <v>769</v>
      </c>
      <c r="D1" t="s">
        <v>770</v>
      </c>
      <c r="E1" t="s">
        <v>771</v>
      </c>
    </row>
    <row r="2" spans="1:5" ht="21.75" customHeight="1">
      <c r="A2">
        <v>6</v>
      </c>
      <c r="B2">
        <v>6</v>
      </c>
      <c r="C2" s="16" t="s">
        <v>49</v>
      </c>
      <c r="D2" s="18"/>
      <c r="E2" s="17" t="s">
        <v>50</v>
      </c>
    </row>
    <row r="3" spans="1:5" ht="21.75" customHeight="1">
      <c r="A3">
        <v>7</v>
      </c>
      <c r="B3">
        <v>7</v>
      </c>
      <c r="C3" s="19" t="s">
        <v>51</v>
      </c>
      <c r="D3" s="18"/>
      <c r="E3" s="20" t="s">
        <v>52</v>
      </c>
    </row>
    <row r="4" spans="1:5" ht="21.75" customHeight="1">
      <c r="A4">
        <v>11</v>
      </c>
      <c r="B4">
        <v>14</v>
      </c>
      <c r="C4" s="19" t="s">
        <v>59</v>
      </c>
      <c r="D4" s="6"/>
      <c r="E4" s="20" t="s">
        <v>60</v>
      </c>
    </row>
    <row r="5" spans="1:5" ht="21.75" customHeight="1">
      <c r="A5">
        <v>12</v>
      </c>
      <c r="B5">
        <v>20</v>
      </c>
      <c r="C5" s="16" t="s">
        <v>61</v>
      </c>
      <c r="D5" s="6"/>
      <c r="E5" s="17" t="s">
        <v>62</v>
      </c>
    </row>
    <row r="6" spans="1:5" ht="21.75" customHeight="1">
      <c r="A6">
        <v>13</v>
      </c>
      <c r="B6">
        <v>19</v>
      </c>
      <c r="C6" s="19" t="s">
        <v>63</v>
      </c>
      <c r="D6" s="6"/>
      <c r="E6" s="20" t="s">
        <v>64</v>
      </c>
    </row>
    <row r="7" spans="1:5" ht="21.75" customHeight="1">
      <c r="A7">
        <v>17</v>
      </c>
      <c r="B7">
        <v>17</v>
      </c>
      <c r="C7" s="19" t="s">
        <v>71</v>
      </c>
      <c r="D7" s="6"/>
      <c r="E7" s="20" t="s">
        <v>72</v>
      </c>
    </row>
    <row r="8" spans="1:5" ht="21.75" customHeight="1">
      <c r="A8">
        <v>19</v>
      </c>
      <c r="B8">
        <v>19</v>
      </c>
      <c r="C8" s="19" t="s">
        <v>75</v>
      </c>
      <c r="D8" s="6"/>
      <c r="E8" s="20" t="s">
        <v>76</v>
      </c>
    </row>
    <row r="9" spans="1:5" ht="21.75" customHeight="1">
      <c r="A9">
        <v>25</v>
      </c>
      <c r="B9">
        <v>5</v>
      </c>
      <c r="C9" s="19" t="s">
        <v>87</v>
      </c>
      <c r="D9" s="6"/>
      <c r="E9" s="20" t="s">
        <v>88</v>
      </c>
    </row>
    <row r="10" spans="1:5" ht="21.75" customHeight="1">
      <c r="A10">
        <v>27</v>
      </c>
      <c r="B10">
        <v>7</v>
      </c>
      <c r="C10" s="19" t="s">
        <v>90</v>
      </c>
      <c r="D10" s="6"/>
      <c r="E10" s="20" t="s">
        <v>91</v>
      </c>
    </row>
    <row r="11" spans="1:5">
      <c r="D11" s="6"/>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AEDB9-4DCC-4734-BE47-7A04130A2475}">
  <dimension ref="A1:D21"/>
  <sheetViews>
    <sheetView workbookViewId="0">
      <selection activeCell="G10" sqref="G10"/>
    </sheetView>
  </sheetViews>
  <sheetFormatPr defaultColWidth="9.140625" defaultRowHeight="15"/>
  <cols>
    <col min="1" max="1" width="13.5703125" bestFit="1" customWidth="1"/>
    <col min="2" max="2" width="18" bestFit="1" customWidth="1"/>
    <col min="3" max="3" width="20" bestFit="1" customWidth="1"/>
    <col min="4" max="4" width="18" customWidth="1"/>
    <col min="6" max="6" width="18" bestFit="1" customWidth="1"/>
    <col min="7" max="7" width="22.28515625" bestFit="1" customWidth="1"/>
  </cols>
  <sheetData>
    <row r="1" spans="1:4">
      <c r="A1" t="s">
        <v>772</v>
      </c>
      <c r="B1" t="s">
        <v>773</v>
      </c>
      <c r="C1" t="s">
        <v>774</v>
      </c>
      <c r="D1" t="s">
        <v>775</v>
      </c>
    </row>
    <row r="2" spans="1:4">
      <c r="A2">
        <v>1</v>
      </c>
      <c r="B2">
        <f t="shared" ref="B2:B21" ca="1" si="0">RANDBETWEEN(1,3)</f>
        <v>1</v>
      </c>
      <c r="C2">
        <f t="shared" ref="C2:C21" ca="1" si="1">ROUNDUP(RANDBETWEEN(1,20),0)*5</f>
        <v>10</v>
      </c>
      <c r="D2" s="22">
        <v>44576.354166666664</v>
      </c>
    </row>
    <row r="3" spans="1:4">
      <c r="A3">
        <v>2</v>
      </c>
      <c r="B3">
        <f t="shared" ca="1" si="0"/>
        <v>3</v>
      </c>
      <c r="C3">
        <f t="shared" ca="1" si="1"/>
        <v>40</v>
      </c>
      <c r="D3" s="22">
        <v>44612.614583333336</v>
      </c>
    </row>
    <row r="4" spans="1:4">
      <c r="A4">
        <v>3</v>
      </c>
      <c r="B4">
        <f t="shared" ca="1" si="0"/>
        <v>2</v>
      </c>
      <c r="C4">
        <f t="shared" ca="1" si="1"/>
        <v>80</v>
      </c>
      <c r="D4" s="22">
        <v>44630.510416666664</v>
      </c>
    </row>
    <row r="5" spans="1:4">
      <c r="A5">
        <v>4</v>
      </c>
      <c r="B5">
        <f t="shared" ca="1" si="0"/>
        <v>3</v>
      </c>
      <c r="C5">
        <f t="shared" ca="1" si="1"/>
        <v>5</v>
      </c>
      <c r="D5" s="22">
        <v>44656.388888888891</v>
      </c>
    </row>
    <row r="6" spans="1:4">
      <c r="A6">
        <v>5</v>
      </c>
      <c r="B6">
        <f t="shared" ca="1" si="0"/>
        <v>1</v>
      </c>
      <c r="C6">
        <f t="shared" ca="1" si="1"/>
        <v>20</v>
      </c>
      <c r="D6" s="22">
        <v>44703.715277777781</v>
      </c>
    </row>
    <row r="7" spans="1:4">
      <c r="A7">
        <v>6</v>
      </c>
      <c r="B7">
        <f t="shared" ca="1" si="0"/>
        <v>2</v>
      </c>
      <c r="C7">
        <f t="shared" ca="1" si="1"/>
        <v>45</v>
      </c>
      <c r="D7" s="22">
        <v>44724.267361111109</v>
      </c>
    </row>
    <row r="8" spans="1:4">
      <c r="A8">
        <v>7</v>
      </c>
      <c r="B8">
        <f t="shared" ca="1" si="0"/>
        <v>1</v>
      </c>
      <c r="C8">
        <f t="shared" ca="1" si="1"/>
        <v>10</v>
      </c>
      <c r="D8" s="22">
        <v>44772.871527777781</v>
      </c>
    </row>
    <row r="9" spans="1:4">
      <c r="A9">
        <v>8</v>
      </c>
      <c r="B9">
        <f t="shared" ca="1" si="0"/>
        <v>2</v>
      </c>
      <c r="C9">
        <f t="shared" ca="1" si="1"/>
        <v>20</v>
      </c>
      <c r="D9" s="22">
        <v>44798.652777777781</v>
      </c>
    </row>
    <row r="10" spans="1:4">
      <c r="A10">
        <v>9</v>
      </c>
      <c r="B10">
        <f t="shared" ca="1" si="0"/>
        <v>1</v>
      </c>
      <c r="C10">
        <f t="shared" ca="1" si="1"/>
        <v>90</v>
      </c>
      <c r="D10" s="22">
        <v>44807.128472222219</v>
      </c>
    </row>
    <row r="11" spans="1:4">
      <c r="A11">
        <v>10</v>
      </c>
      <c r="B11">
        <f t="shared" ca="1" si="0"/>
        <v>1</v>
      </c>
      <c r="C11">
        <f t="shared" ca="1" si="1"/>
        <v>80</v>
      </c>
      <c r="D11" s="22">
        <v>44848.493055555555</v>
      </c>
    </row>
    <row r="12" spans="1:4">
      <c r="A12">
        <v>11</v>
      </c>
      <c r="B12">
        <f t="shared" ca="1" si="0"/>
        <v>1</v>
      </c>
      <c r="C12">
        <f t="shared" ca="1" si="1"/>
        <v>100</v>
      </c>
      <c r="D12" s="22">
        <v>44873.815972222219</v>
      </c>
    </row>
    <row r="13" spans="1:4">
      <c r="A13">
        <v>12</v>
      </c>
      <c r="B13">
        <f t="shared" ca="1" si="0"/>
        <v>1</v>
      </c>
      <c r="C13">
        <f t="shared" ca="1" si="1"/>
        <v>5</v>
      </c>
      <c r="D13" s="22">
        <v>44924.9375</v>
      </c>
    </row>
    <row r="14" spans="1:4">
      <c r="A14">
        <v>13</v>
      </c>
      <c r="B14">
        <f t="shared" ca="1" si="0"/>
        <v>2</v>
      </c>
      <c r="C14">
        <f t="shared" ca="1" si="1"/>
        <v>10</v>
      </c>
      <c r="D14" s="22">
        <v>44944.204861111109</v>
      </c>
    </row>
    <row r="15" spans="1:4">
      <c r="A15">
        <v>14</v>
      </c>
      <c r="B15">
        <f t="shared" ca="1" si="0"/>
        <v>3</v>
      </c>
      <c r="C15">
        <f t="shared" ca="1" si="1"/>
        <v>30</v>
      </c>
      <c r="D15" s="22">
        <v>44966.298611111109</v>
      </c>
    </row>
    <row r="16" spans="1:4">
      <c r="A16">
        <v>15</v>
      </c>
      <c r="B16">
        <f t="shared" ca="1" si="0"/>
        <v>3</v>
      </c>
      <c r="C16">
        <f t="shared" ca="1" si="1"/>
        <v>15</v>
      </c>
      <c r="D16" s="22">
        <v>45012.697916666664</v>
      </c>
    </row>
    <row r="17" spans="1:4">
      <c r="A17">
        <v>16</v>
      </c>
      <c r="B17">
        <f t="shared" ca="1" si="0"/>
        <v>3</v>
      </c>
      <c r="C17">
        <f t="shared" ca="1" si="1"/>
        <v>100</v>
      </c>
      <c r="D17" s="22">
        <v>45046.434027777781</v>
      </c>
    </row>
    <row r="18" spans="1:4">
      <c r="A18">
        <v>17</v>
      </c>
      <c r="B18">
        <f t="shared" ca="1" si="0"/>
        <v>1</v>
      </c>
      <c r="C18">
        <f t="shared" ca="1" si="1"/>
        <v>90</v>
      </c>
      <c r="D18" s="22">
        <v>45053.875</v>
      </c>
    </row>
    <row r="19" spans="1:4">
      <c r="A19">
        <v>18</v>
      </c>
      <c r="B19">
        <f t="shared" ca="1" si="0"/>
        <v>2</v>
      </c>
      <c r="C19">
        <f t="shared" ca="1" si="1"/>
        <v>100</v>
      </c>
      <c r="D19" s="22">
        <v>45079.96875</v>
      </c>
    </row>
    <row r="20" spans="1:4">
      <c r="A20">
        <v>19</v>
      </c>
      <c r="B20">
        <f t="shared" ca="1" si="0"/>
        <v>2</v>
      </c>
      <c r="C20">
        <f t="shared" ca="1" si="1"/>
        <v>65</v>
      </c>
      <c r="D20" s="22">
        <v>45126.555555555555</v>
      </c>
    </row>
    <row r="21" spans="1:4">
      <c r="A21">
        <v>20</v>
      </c>
      <c r="B21">
        <f t="shared" ca="1" si="0"/>
        <v>2</v>
      </c>
      <c r="C21">
        <f t="shared" ca="1" si="1"/>
        <v>100</v>
      </c>
      <c r="D21" s="22">
        <v>45139.354166666664</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AE6D1-C892-4646-A6BD-88C5CB774301}">
  <dimension ref="A1:B4"/>
  <sheetViews>
    <sheetView workbookViewId="0">
      <selection activeCell="E31" sqref="E31"/>
    </sheetView>
  </sheetViews>
  <sheetFormatPr defaultColWidth="9.140625" defaultRowHeight="15"/>
  <cols>
    <col min="1" max="1" width="18" bestFit="1" customWidth="1"/>
    <col min="2" max="2" width="22.28515625" bestFit="1" customWidth="1"/>
  </cols>
  <sheetData>
    <row r="1" spans="1:2">
      <c r="A1" t="s">
        <v>773</v>
      </c>
      <c r="B1" t="s">
        <v>776</v>
      </c>
    </row>
    <row r="2" spans="1:2">
      <c r="A2">
        <v>1</v>
      </c>
      <c r="B2" t="s">
        <v>777</v>
      </c>
    </row>
    <row r="3" spans="1:2">
      <c r="A3">
        <v>2</v>
      </c>
      <c r="B3" t="s">
        <v>778</v>
      </c>
    </row>
    <row r="4" spans="1:2">
      <c r="A4">
        <v>3</v>
      </c>
      <c r="B4" t="s">
        <v>779</v>
      </c>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71DCA-C96B-4739-ACFA-464C85EC7342}">
  <dimension ref="A1:C14"/>
  <sheetViews>
    <sheetView workbookViewId="0">
      <selection activeCell="E3" sqref="E3"/>
    </sheetView>
  </sheetViews>
  <sheetFormatPr defaultColWidth="9.140625" defaultRowHeight="15"/>
  <cols>
    <col min="1" max="1" width="14.85546875" bestFit="1" customWidth="1"/>
    <col min="2" max="2" width="34.85546875" customWidth="1"/>
    <col min="3" max="3" width="69.85546875" customWidth="1"/>
  </cols>
  <sheetData>
    <row r="1" spans="1:3">
      <c r="A1" t="s">
        <v>780</v>
      </c>
      <c r="B1" t="s">
        <v>781</v>
      </c>
      <c r="C1" t="s">
        <v>782</v>
      </c>
    </row>
    <row r="2" spans="1:3" ht="18" customHeight="1">
      <c r="A2">
        <v>1</v>
      </c>
      <c r="B2" t="s">
        <v>783</v>
      </c>
      <c r="C2" s="5" t="s">
        <v>784</v>
      </c>
    </row>
    <row r="3" spans="1:3" ht="18" customHeight="1">
      <c r="A3">
        <v>2</v>
      </c>
      <c r="B3" t="s">
        <v>785</v>
      </c>
      <c r="C3" s="5" t="s">
        <v>786</v>
      </c>
    </row>
    <row r="4" spans="1:3" ht="18" customHeight="1">
      <c r="A4">
        <v>3</v>
      </c>
      <c r="B4" t="s">
        <v>787</v>
      </c>
      <c r="C4" s="5" t="s">
        <v>788</v>
      </c>
    </row>
    <row r="5" spans="1:3" ht="18" customHeight="1">
      <c r="A5">
        <v>4</v>
      </c>
      <c r="B5" t="s">
        <v>789</v>
      </c>
      <c r="C5" s="5" t="s">
        <v>790</v>
      </c>
    </row>
    <row r="6" spans="1:3" ht="26.25" customHeight="1">
      <c r="A6">
        <v>5</v>
      </c>
      <c r="B6" t="s">
        <v>791</v>
      </c>
      <c r="C6" t="s">
        <v>792</v>
      </c>
    </row>
    <row r="7" spans="1:3" ht="18" customHeight="1">
      <c r="A7">
        <v>6</v>
      </c>
      <c r="B7" t="s">
        <v>793</v>
      </c>
      <c r="C7" s="5" t="s">
        <v>794</v>
      </c>
    </row>
    <row r="8" spans="1:3" ht="18" customHeight="1">
      <c r="A8">
        <v>7</v>
      </c>
      <c r="B8" t="s">
        <v>795</v>
      </c>
      <c r="C8" s="5" t="s">
        <v>796</v>
      </c>
    </row>
    <row r="9" spans="1:3" ht="18" customHeight="1">
      <c r="A9">
        <v>8</v>
      </c>
      <c r="B9" t="s">
        <v>797</v>
      </c>
      <c r="C9" s="5" t="s">
        <v>798</v>
      </c>
    </row>
    <row r="10" spans="1:3" ht="18" customHeight="1">
      <c r="A10">
        <v>9</v>
      </c>
      <c r="B10" t="s">
        <v>799</v>
      </c>
      <c r="C10" s="5" t="s">
        <v>800</v>
      </c>
    </row>
    <row r="11" spans="1:3" ht="18" customHeight="1">
      <c r="A11">
        <v>10</v>
      </c>
      <c r="B11" t="s">
        <v>801</v>
      </c>
      <c r="C11" s="5" t="s">
        <v>802</v>
      </c>
    </row>
    <row r="12" spans="1:3" ht="18" customHeight="1">
      <c r="A12">
        <v>11</v>
      </c>
      <c r="B12" t="s">
        <v>803</v>
      </c>
      <c r="C12" s="5" t="s">
        <v>804</v>
      </c>
    </row>
    <row r="13" spans="1:3" ht="18" customHeight="1">
      <c r="A13">
        <v>12</v>
      </c>
      <c r="B13" t="s">
        <v>805</v>
      </c>
      <c r="C13" s="5" t="s">
        <v>806</v>
      </c>
    </row>
    <row r="14" spans="1:3" ht="18" customHeight="1">
      <c r="A14">
        <v>13</v>
      </c>
      <c r="B14" t="s">
        <v>807</v>
      </c>
      <c r="C14" s="5" t="s">
        <v>808</v>
      </c>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018C7-D90B-48EB-A42C-5C16FB5F223B}">
  <dimension ref="A1:B9"/>
  <sheetViews>
    <sheetView workbookViewId="0">
      <selection activeCell="A2" sqref="A2:B9"/>
    </sheetView>
  </sheetViews>
  <sheetFormatPr defaultColWidth="9.140625" defaultRowHeight="15"/>
  <cols>
    <col min="1" max="1" width="22.85546875" bestFit="1" customWidth="1"/>
    <col min="2" max="2" width="21.140625" bestFit="1" customWidth="1"/>
  </cols>
  <sheetData>
    <row r="1" spans="1:2">
      <c r="A1" t="s">
        <v>25</v>
      </c>
      <c r="B1" t="s">
        <v>809</v>
      </c>
    </row>
    <row r="2" spans="1:2">
      <c r="A2">
        <v>1</v>
      </c>
      <c r="B2" s="6">
        <v>45250</v>
      </c>
    </row>
    <row r="3" spans="1:2">
      <c r="A3">
        <v>2</v>
      </c>
      <c r="B3" s="6">
        <v>45276</v>
      </c>
    </row>
    <row r="4" spans="1:2">
      <c r="A4">
        <v>3</v>
      </c>
      <c r="B4" s="6">
        <v>45293</v>
      </c>
    </row>
    <row r="5" spans="1:2">
      <c r="A5">
        <v>4</v>
      </c>
      <c r="B5" s="6">
        <v>45261</v>
      </c>
    </row>
    <row r="6" spans="1:2">
      <c r="A6">
        <v>5</v>
      </c>
      <c r="B6" s="6">
        <v>45265</v>
      </c>
    </row>
    <row r="7" spans="1:2">
      <c r="A7">
        <v>6</v>
      </c>
      <c r="B7" s="6">
        <v>45239</v>
      </c>
    </row>
    <row r="8" spans="1:2">
      <c r="A8">
        <v>7</v>
      </c>
      <c r="B8" s="6">
        <v>45323</v>
      </c>
    </row>
    <row r="9" spans="1:2">
      <c r="A9">
        <v>8</v>
      </c>
      <c r="B9" s="6">
        <v>45654</v>
      </c>
    </row>
  </sheetData>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BC93F-ED37-4BA4-AFAF-24D0E480B961}">
  <dimension ref="A1:B9"/>
  <sheetViews>
    <sheetView workbookViewId="0">
      <selection activeCell="F4" sqref="F4"/>
    </sheetView>
  </sheetViews>
  <sheetFormatPr defaultColWidth="9.140625" defaultRowHeight="15"/>
  <cols>
    <col min="1" max="1" width="21.140625" bestFit="1" customWidth="1"/>
    <col min="2" max="2" width="18.85546875" bestFit="1" customWidth="1"/>
  </cols>
  <sheetData>
    <row r="1" spans="1:2">
      <c r="A1" t="s">
        <v>31</v>
      </c>
      <c r="B1" t="s">
        <v>810</v>
      </c>
    </row>
    <row r="2" spans="1:2">
      <c r="A2">
        <v>1</v>
      </c>
      <c r="B2" s="6">
        <v>45270</v>
      </c>
    </row>
    <row r="3" spans="1:2">
      <c r="A3">
        <v>2</v>
      </c>
      <c r="B3" s="6">
        <v>45242</v>
      </c>
    </row>
    <row r="4" spans="1:2">
      <c r="A4">
        <v>3</v>
      </c>
      <c r="B4" s="6">
        <v>45276</v>
      </c>
    </row>
    <row r="5" spans="1:2">
      <c r="A5">
        <v>4</v>
      </c>
      <c r="B5" s="6">
        <v>45279</v>
      </c>
    </row>
    <row r="6" spans="1:2">
      <c r="A6">
        <v>5</v>
      </c>
      <c r="B6" s="6">
        <v>45292</v>
      </c>
    </row>
    <row r="7" spans="1:2">
      <c r="A7">
        <v>6</v>
      </c>
      <c r="B7" s="6">
        <v>45324</v>
      </c>
    </row>
    <row r="8" spans="1:2">
      <c r="A8">
        <v>7</v>
      </c>
      <c r="B8" s="6">
        <v>45296</v>
      </c>
    </row>
    <row r="9" spans="1:2">
      <c r="A9">
        <v>8</v>
      </c>
      <c r="B9" s="6">
        <v>45278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25A52-43D6-41BB-BFCB-9834E3C9B745}">
  <dimension ref="A1:G9"/>
  <sheetViews>
    <sheetView workbookViewId="0">
      <selection activeCell="F13" sqref="F13"/>
    </sheetView>
  </sheetViews>
  <sheetFormatPr defaultColWidth="9.140625" defaultRowHeight="15"/>
  <cols>
    <col min="1" max="1" width="21.140625" bestFit="1" customWidth="1"/>
    <col min="2" max="2" width="23" bestFit="1" customWidth="1"/>
    <col min="3" max="3" width="16.85546875" bestFit="1" customWidth="1"/>
    <col min="4" max="4" width="21.140625" bestFit="1" customWidth="1"/>
    <col min="5" max="5" width="17" customWidth="1"/>
    <col min="6" max="6" width="19.7109375" customWidth="1"/>
    <col min="7" max="7" width="16.7109375" customWidth="1"/>
  </cols>
  <sheetData>
    <row r="1" spans="1:7">
      <c r="A1" t="s">
        <v>0</v>
      </c>
      <c r="B1" t="s">
        <v>1</v>
      </c>
      <c r="C1" t="s">
        <v>30</v>
      </c>
      <c r="D1" t="s">
        <v>31</v>
      </c>
      <c r="E1" t="s">
        <v>5</v>
      </c>
      <c r="F1" t="s">
        <v>32</v>
      </c>
      <c r="G1" t="s">
        <v>33</v>
      </c>
    </row>
    <row r="2" spans="1:7" ht="16.5" customHeight="1">
      <c r="A2" s="5">
        <v>1</v>
      </c>
      <c r="B2">
        <v>1</v>
      </c>
      <c r="C2">
        <v>1</v>
      </c>
      <c r="D2">
        <f t="shared" ref="D2:D9" ca="1" si="0">RANDBETWEEN(1,8)</f>
        <v>1</v>
      </c>
      <c r="E2" t="s">
        <v>9</v>
      </c>
      <c r="F2" s="23">
        <v>0.5</v>
      </c>
      <c r="G2" s="23">
        <v>0.66666666666666663</v>
      </c>
    </row>
    <row r="3" spans="1:7" ht="16.5" customHeight="1">
      <c r="A3" s="5">
        <v>2</v>
      </c>
      <c r="B3">
        <v>2</v>
      </c>
      <c r="C3">
        <v>2</v>
      </c>
      <c r="D3">
        <f t="shared" ca="1" si="0"/>
        <v>1</v>
      </c>
      <c r="E3" t="s">
        <v>9</v>
      </c>
      <c r="F3" s="23">
        <v>0.5</v>
      </c>
      <c r="G3" s="23">
        <v>0.66666666666666663</v>
      </c>
    </row>
    <row r="4" spans="1:7" ht="16.5" customHeight="1">
      <c r="A4" s="5">
        <v>3</v>
      </c>
      <c r="B4">
        <v>3</v>
      </c>
      <c r="C4">
        <v>3</v>
      </c>
      <c r="D4">
        <f t="shared" ca="1" si="0"/>
        <v>1</v>
      </c>
      <c r="E4" t="s">
        <v>7</v>
      </c>
      <c r="F4" s="23">
        <v>0.54166666666666696</v>
      </c>
      <c r="G4" s="23">
        <v>0.58333333333333337</v>
      </c>
    </row>
    <row r="5" spans="1:7" ht="16.5" customHeight="1">
      <c r="A5" s="5">
        <v>4</v>
      </c>
      <c r="B5">
        <v>4</v>
      </c>
      <c r="C5">
        <v>4</v>
      </c>
      <c r="D5">
        <f t="shared" ca="1" si="0"/>
        <v>1</v>
      </c>
      <c r="E5" t="s">
        <v>9</v>
      </c>
      <c r="F5" s="23">
        <v>0.66666666666666663</v>
      </c>
      <c r="G5" s="23">
        <v>0.75</v>
      </c>
    </row>
    <row r="6" spans="1:7" ht="16.5" customHeight="1">
      <c r="A6" s="5">
        <v>5</v>
      </c>
      <c r="B6">
        <v>5</v>
      </c>
      <c r="C6">
        <v>5</v>
      </c>
      <c r="D6">
        <f t="shared" ca="1" si="0"/>
        <v>1</v>
      </c>
      <c r="E6" t="s">
        <v>7</v>
      </c>
      <c r="F6" s="23">
        <v>0.5</v>
      </c>
      <c r="G6" s="23">
        <v>0.66666666666666663</v>
      </c>
    </row>
    <row r="7" spans="1:7" ht="16.5" customHeight="1">
      <c r="A7" s="5">
        <v>6</v>
      </c>
      <c r="B7">
        <v>6</v>
      </c>
      <c r="C7">
        <v>6</v>
      </c>
      <c r="D7">
        <f t="shared" ca="1" si="0"/>
        <v>2</v>
      </c>
      <c r="E7" t="s">
        <v>7</v>
      </c>
      <c r="F7" s="23">
        <v>0.45833333333333331</v>
      </c>
      <c r="G7" s="23">
        <v>0.52083333333333337</v>
      </c>
    </row>
    <row r="8" spans="1:7" ht="16.5" customHeight="1">
      <c r="A8" s="5">
        <v>7</v>
      </c>
      <c r="B8">
        <v>7</v>
      </c>
      <c r="C8">
        <v>7</v>
      </c>
      <c r="D8">
        <f t="shared" ca="1" si="0"/>
        <v>5</v>
      </c>
      <c r="E8" t="s">
        <v>9</v>
      </c>
      <c r="F8" s="23">
        <v>0.66666666666666663</v>
      </c>
      <c r="G8" s="23">
        <v>0.72916666666666663</v>
      </c>
    </row>
    <row r="9" spans="1:7" ht="16.5" customHeight="1">
      <c r="A9" s="5">
        <v>8</v>
      </c>
      <c r="B9">
        <v>8</v>
      </c>
      <c r="C9">
        <v>8</v>
      </c>
      <c r="D9">
        <f t="shared" ca="1" si="0"/>
        <v>5</v>
      </c>
      <c r="E9" t="s">
        <v>9</v>
      </c>
      <c r="F9" s="23">
        <v>0.54166666666666663</v>
      </c>
      <c r="G9" s="23">
        <v>0.625</v>
      </c>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6803D-DBB1-4DFB-970E-7F463F8D4DF1}">
  <dimension ref="A1:B10"/>
  <sheetViews>
    <sheetView workbookViewId="0">
      <selection activeCell="C4" sqref="C4"/>
    </sheetView>
  </sheetViews>
  <sheetFormatPr defaultColWidth="9.140625" defaultRowHeight="15"/>
  <cols>
    <col min="1" max="1" width="10.85546875" bestFit="1" customWidth="1"/>
  </cols>
  <sheetData>
    <row r="1" spans="1:2">
      <c r="A1" t="s">
        <v>398</v>
      </c>
      <c r="B1" t="s">
        <v>811</v>
      </c>
    </row>
    <row r="2" spans="1:2">
      <c r="A2">
        <v>1</v>
      </c>
    </row>
    <row r="3" spans="1:2">
      <c r="A3">
        <v>2</v>
      </c>
    </row>
    <row r="4" spans="1:2">
      <c r="A4">
        <v>3</v>
      </c>
    </row>
    <row r="5" spans="1:2">
      <c r="A5">
        <v>4</v>
      </c>
    </row>
    <row r="6" spans="1:2">
      <c r="A6">
        <v>5</v>
      </c>
    </row>
    <row r="7" spans="1:2">
      <c r="A7">
        <v>6</v>
      </c>
    </row>
    <row r="8" spans="1:2">
      <c r="A8">
        <v>7</v>
      </c>
    </row>
    <row r="9" spans="1:2">
      <c r="A9">
        <v>8</v>
      </c>
    </row>
    <row r="10" spans="1:2">
      <c r="A10">
        <v>9</v>
      </c>
    </row>
  </sheetData>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C6660-DE49-4BB9-B594-5267B206659E}">
  <dimension ref="A1:B12"/>
  <sheetViews>
    <sheetView workbookViewId="0">
      <selection activeCell="B11" sqref="B11"/>
    </sheetView>
  </sheetViews>
  <sheetFormatPr defaultColWidth="9.140625" defaultRowHeight="15"/>
  <cols>
    <col min="1" max="1" width="16" bestFit="1" customWidth="1"/>
    <col min="2" max="2" width="20.28515625" bestFit="1" customWidth="1"/>
  </cols>
  <sheetData>
    <row r="1" spans="1:2">
      <c r="A1" t="s">
        <v>219</v>
      </c>
      <c r="B1" t="s">
        <v>812</v>
      </c>
    </row>
    <row r="2" spans="1:2">
      <c r="A2">
        <v>1</v>
      </c>
      <c r="B2" t="s">
        <v>813</v>
      </c>
    </row>
    <row r="3" spans="1:2">
      <c r="A3">
        <v>2</v>
      </c>
      <c r="B3" t="s">
        <v>814</v>
      </c>
    </row>
    <row r="4" spans="1:2">
      <c r="A4">
        <v>3</v>
      </c>
      <c r="B4" t="s">
        <v>815</v>
      </c>
    </row>
    <row r="5" spans="1:2">
      <c r="A5">
        <v>4</v>
      </c>
      <c r="B5" t="s">
        <v>816</v>
      </c>
    </row>
    <row r="6" spans="1:2">
      <c r="A6">
        <v>5</v>
      </c>
      <c r="B6" t="s">
        <v>817</v>
      </c>
    </row>
    <row r="7" spans="1:2">
      <c r="A7">
        <v>6</v>
      </c>
      <c r="B7" t="s">
        <v>818</v>
      </c>
    </row>
    <row r="8" spans="1:2">
      <c r="A8">
        <v>7</v>
      </c>
      <c r="B8" t="s">
        <v>819</v>
      </c>
    </row>
    <row r="9" spans="1:2">
      <c r="A9">
        <v>8</v>
      </c>
      <c r="B9" t="s">
        <v>820</v>
      </c>
    </row>
    <row r="10" spans="1:2">
      <c r="A10">
        <v>9</v>
      </c>
      <c r="B10" t="s">
        <v>821</v>
      </c>
    </row>
    <row r="11" spans="1:2">
      <c r="A11">
        <v>10</v>
      </c>
      <c r="B11" t="s">
        <v>822</v>
      </c>
    </row>
    <row r="12" spans="1:2">
      <c r="A12">
        <v>11</v>
      </c>
      <c r="B12" t="s">
        <v>823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1F039-8594-42B4-968A-B298D7AAF631}">
  <dimension ref="A1:N626"/>
  <sheetViews>
    <sheetView workbookViewId="0">
      <selection activeCell="F13" sqref="F13"/>
    </sheetView>
  </sheetViews>
  <sheetFormatPr defaultColWidth="9.140625" defaultRowHeight="15"/>
  <cols>
    <col min="1" max="1" width="10.85546875" bestFit="1" customWidth="1"/>
    <col min="2" max="2" width="61.42578125" customWidth="1"/>
    <col min="3" max="3" width="25.28515625" style="6" customWidth="1"/>
    <col min="4" max="4" width="31.85546875" customWidth="1"/>
    <col min="5" max="5" width="25.42578125" customWidth="1"/>
    <col min="6" max="6" width="20.28515625" customWidth="1"/>
    <col min="7" max="7" width="10.42578125" bestFit="1" customWidth="1"/>
    <col min="14" max="14" width="11.42578125" bestFit="1" customWidth="1"/>
  </cols>
  <sheetData>
    <row r="1" spans="1:13">
      <c r="A1" t="s">
        <v>34</v>
      </c>
      <c r="B1" t="s">
        <v>35</v>
      </c>
      <c r="C1" s="6" t="s">
        <v>36</v>
      </c>
      <c r="D1" t="s">
        <v>37</v>
      </c>
      <c r="E1" t="s">
        <v>38</v>
      </c>
      <c r="M1" s="6"/>
    </row>
    <row r="2" spans="1:13" ht="15" customHeight="1">
      <c r="A2">
        <v>1</v>
      </c>
      <c r="B2" t="s">
        <v>39</v>
      </c>
      <c r="C2" s="6">
        <v>44682</v>
      </c>
      <c r="D2" s="5" t="s">
        <v>40</v>
      </c>
      <c r="E2">
        <v>1</v>
      </c>
      <c r="M2" s="6"/>
    </row>
    <row r="3" spans="1:13" ht="16.5" customHeight="1">
      <c r="A3">
        <v>2</v>
      </c>
      <c r="B3" t="s">
        <v>41</v>
      </c>
      <c r="C3" s="6">
        <v>45082</v>
      </c>
      <c r="D3" s="5" t="s">
        <v>42</v>
      </c>
      <c r="E3">
        <v>2</v>
      </c>
      <c r="M3" s="6"/>
    </row>
    <row r="4" spans="1:13" ht="16.5" customHeight="1">
      <c r="A4">
        <v>3</v>
      </c>
      <c r="B4" t="s">
        <v>43</v>
      </c>
      <c r="C4" s="6">
        <v>44811</v>
      </c>
      <c r="D4" s="5" t="s">
        <v>44</v>
      </c>
      <c r="E4">
        <v>3</v>
      </c>
      <c r="M4" s="6"/>
    </row>
    <row r="5" spans="1:13" ht="16.5" customHeight="1">
      <c r="A5">
        <v>4</v>
      </c>
      <c r="B5" t="s">
        <v>45</v>
      </c>
      <c r="C5" s="6">
        <v>44910</v>
      </c>
      <c r="D5" s="5" t="s">
        <v>46</v>
      </c>
      <c r="E5">
        <v>4</v>
      </c>
      <c r="M5" s="6"/>
    </row>
    <row r="6" spans="1:13" ht="17.25" customHeight="1">
      <c r="A6">
        <v>5</v>
      </c>
      <c r="B6" t="s">
        <v>47</v>
      </c>
      <c r="C6" s="6">
        <v>45064</v>
      </c>
      <c r="D6" s="5" t="s">
        <v>48</v>
      </c>
      <c r="E6">
        <v>5</v>
      </c>
      <c r="M6" s="6"/>
    </row>
    <row r="7" spans="1:13" ht="16.5" customHeight="1">
      <c r="A7">
        <v>6</v>
      </c>
      <c r="B7" t="s">
        <v>49</v>
      </c>
      <c r="C7" s="6">
        <v>45186</v>
      </c>
      <c r="D7" s="5" t="s">
        <v>50</v>
      </c>
      <c r="E7">
        <v>6</v>
      </c>
      <c r="M7" s="6"/>
    </row>
    <row r="8" spans="1:13" ht="16.5" customHeight="1">
      <c r="A8">
        <v>7</v>
      </c>
      <c r="B8" t="s">
        <v>51</v>
      </c>
      <c r="C8" s="6">
        <v>44683</v>
      </c>
      <c r="D8" s="5" t="s">
        <v>52</v>
      </c>
      <c r="E8">
        <v>7</v>
      </c>
      <c r="M8" s="6"/>
    </row>
    <row r="9" spans="1:13" ht="16.5" customHeight="1">
      <c r="A9">
        <v>8</v>
      </c>
      <c r="B9" t="s">
        <v>53</v>
      </c>
      <c r="C9" s="6">
        <v>45116</v>
      </c>
      <c r="D9" s="5" t="s">
        <v>54</v>
      </c>
      <c r="E9">
        <v>8</v>
      </c>
      <c r="M9" s="6"/>
    </row>
    <row r="10" spans="1:13" ht="15.75">
      <c r="A10">
        <v>9</v>
      </c>
      <c r="B10" t="s">
        <v>55</v>
      </c>
      <c r="C10" s="6">
        <v>45122</v>
      </c>
      <c r="D10" s="11" t="s">
        <v>56</v>
      </c>
      <c r="E10">
        <v>13</v>
      </c>
      <c r="M10" s="6"/>
    </row>
    <row r="11" spans="1:13">
      <c r="A11">
        <v>10</v>
      </c>
      <c r="B11" t="s">
        <v>57</v>
      </c>
      <c r="C11" s="6">
        <v>44609</v>
      </c>
      <c r="D11" t="s">
        <v>58</v>
      </c>
      <c r="E11">
        <v>8</v>
      </c>
      <c r="M11" s="6"/>
    </row>
    <row r="12" spans="1:13" ht="16.5" customHeight="1">
      <c r="A12">
        <v>11</v>
      </c>
      <c r="B12" t="s">
        <v>59</v>
      </c>
      <c r="C12" s="6">
        <v>44611</v>
      </c>
      <c r="D12" s="5" t="s">
        <v>60</v>
      </c>
      <c r="E12">
        <v>14</v>
      </c>
      <c r="M12" s="6"/>
    </row>
    <row r="13" spans="1:13" ht="16.5" customHeight="1">
      <c r="A13">
        <v>12</v>
      </c>
      <c r="B13" t="s">
        <v>61</v>
      </c>
      <c r="C13" s="6">
        <v>45038</v>
      </c>
      <c r="D13" s="5" t="s">
        <v>62</v>
      </c>
      <c r="E13">
        <v>20</v>
      </c>
      <c r="M13" s="6"/>
    </row>
    <row r="14" spans="1:13" ht="16.5" customHeight="1">
      <c r="A14">
        <v>13</v>
      </c>
      <c r="B14" t="s">
        <v>63</v>
      </c>
      <c r="C14" s="6">
        <v>44943</v>
      </c>
      <c r="D14" s="5" t="s">
        <v>64</v>
      </c>
      <c r="E14">
        <v>19</v>
      </c>
      <c r="M14" s="6"/>
    </row>
    <row r="15" spans="1:13" ht="16.5" customHeight="1">
      <c r="A15">
        <v>14</v>
      </c>
      <c r="B15" t="s">
        <v>65</v>
      </c>
      <c r="C15" s="6">
        <v>44819</v>
      </c>
      <c r="D15" s="5" t="s">
        <v>66</v>
      </c>
      <c r="E15">
        <v>9</v>
      </c>
      <c r="M15" s="6"/>
    </row>
    <row r="16" spans="1:13" ht="16.5" customHeight="1">
      <c r="A16">
        <v>15</v>
      </c>
      <c r="B16" t="s">
        <v>67</v>
      </c>
      <c r="C16" s="6">
        <v>44662</v>
      </c>
      <c r="D16" s="5" t="s">
        <v>68</v>
      </c>
      <c r="E16">
        <v>15</v>
      </c>
      <c r="M16" s="6"/>
    </row>
    <row r="17" spans="1:13" ht="16.5" customHeight="1">
      <c r="A17">
        <v>16</v>
      </c>
      <c r="B17" t="s">
        <v>69</v>
      </c>
      <c r="C17" s="6">
        <v>44890</v>
      </c>
      <c r="D17" s="5" t="s">
        <v>70</v>
      </c>
      <c r="E17">
        <v>16</v>
      </c>
      <c r="M17" s="6"/>
    </row>
    <row r="18" spans="1:13" ht="16.5" customHeight="1">
      <c r="A18">
        <v>17</v>
      </c>
      <c r="B18" t="s">
        <v>71</v>
      </c>
      <c r="C18" s="6">
        <v>44940</v>
      </c>
      <c r="D18" s="5" t="s">
        <v>72</v>
      </c>
      <c r="E18">
        <v>17</v>
      </c>
      <c r="M18" s="6"/>
    </row>
    <row r="19" spans="1:13" ht="16.5" customHeight="1">
      <c r="A19">
        <v>18</v>
      </c>
      <c r="B19" t="s">
        <v>73</v>
      </c>
      <c r="C19" s="6">
        <v>44973</v>
      </c>
      <c r="D19" s="5" t="s">
        <v>74</v>
      </c>
      <c r="E19">
        <v>18</v>
      </c>
      <c r="M19" s="6"/>
    </row>
    <row r="20" spans="1:13" ht="16.5" customHeight="1">
      <c r="A20">
        <v>19</v>
      </c>
      <c r="B20" t="s">
        <v>75</v>
      </c>
      <c r="C20" s="6">
        <v>44698</v>
      </c>
      <c r="D20" s="5" t="s">
        <v>76</v>
      </c>
      <c r="E20">
        <v>19</v>
      </c>
      <c r="M20" s="6"/>
    </row>
    <row r="21" spans="1:13">
      <c r="A21">
        <v>21</v>
      </c>
      <c r="B21" t="s">
        <v>77</v>
      </c>
      <c r="C21" s="6">
        <v>44570</v>
      </c>
      <c r="D21" t="s">
        <v>78</v>
      </c>
      <c r="E21">
        <v>1</v>
      </c>
      <c r="M21" s="6"/>
    </row>
    <row r="22" spans="1:13" ht="16.5" customHeight="1">
      <c r="A22">
        <v>20</v>
      </c>
      <c r="B22" t="s">
        <v>79</v>
      </c>
      <c r="C22" s="6">
        <v>45053</v>
      </c>
      <c r="D22" s="5" t="s">
        <v>80</v>
      </c>
      <c r="E22">
        <v>20</v>
      </c>
      <c r="M22" s="6"/>
    </row>
    <row r="23" spans="1:13" ht="16.5" customHeight="1">
      <c r="A23">
        <v>22</v>
      </c>
      <c r="B23" t="s">
        <v>81</v>
      </c>
      <c r="C23" s="6">
        <v>45173</v>
      </c>
      <c r="D23" s="5" t="s">
        <v>82</v>
      </c>
      <c r="E23">
        <v>2</v>
      </c>
      <c r="M23" s="6"/>
    </row>
    <row r="24" spans="1:13" ht="16.5" customHeight="1">
      <c r="A24">
        <v>23</v>
      </c>
      <c r="B24" t="s">
        <v>83</v>
      </c>
      <c r="C24" s="6">
        <v>44933</v>
      </c>
      <c r="D24" s="5" t="s">
        <v>84</v>
      </c>
      <c r="E24">
        <v>3</v>
      </c>
      <c r="M24" s="6"/>
    </row>
    <row r="25" spans="1:13" ht="16.5" customHeight="1">
      <c r="A25">
        <v>24</v>
      </c>
      <c r="B25" t="s">
        <v>85</v>
      </c>
      <c r="C25" s="6">
        <v>45176</v>
      </c>
      <c r="D25" s="5" t="s">
        <v>86</v>
      </c>
      <c r="E25">
        <v>4</v>
      </c>
      <c r="M25" s="6"/>
    </row>
    <row r="26" spans="1:13" ht="16.5" customHeight="1">
      <c r="A26">
        <v>25</v>
      </c>
      <c r="B26" t="s">
        <v>87</v>
      </c>
      <c r="C26" s="6">
        <v>44927</v>
      </c>
      <c r="D26" s="5" t="s">
        <v>88</v>
      </c>
      <c r="E26">
        <v>5</v>
      </c>
      <c r="M26" s="6"/>
    </row>
    <row r="27" spans="1:13" ht="16.5" customHeight="1">
      <c r="A27">
        <v>26</v>
      </c>
      <c r="B27" t="s">
        <v>89</v>
      </c>
      <c r="C27" s="6">
        <v>44805</v>
      </c>
      <c r="D27" s="5" t="s">
        <v>50</v>
      </c>
      <c r="E27">
        <v>6</v>
      </c>
      <c r="M27" s="6"/>
    </row>
    <row r="28" spans="1:13" ht="16.5" customHeight="1">
      <c r="A28">
        <v>27</v>
      </c>
      <c r="B28" t="s">
        <v>90</v>
      </c>
      <c r="C28" s="6">
        <v>44690</v>
      </c>
      <c r="D28" s="5" t="s">
        <v>91</v>
      </c>
      <c r="E28">
        <v>7</v>
      </c>
      <c r="M28" s="6"/>
    </row>
    <row r="29" spans="1:13" ht="16.5" customHeight="1">
      <c r="A29">
        <v>28</v>
      </c>
      <c r="B29" t="s">
        <v>92</v>
      </c>
      <c r="C29" s="6">
        <v>44808</v>
      </c>
      <c r="D29" s="5" t="s">
        <v>93</v>
      </c>
      <c r="E29">
        <v>8</v>
      </c>
      <c r="M29" s="6"/>
    </row>
    <row r="30" spans="1:13" ht="16.5" customHeight="1">
      <c r="A30">
        <v>29</v>
      </c>
      <c r="B30" t="s">
        <v>94</v>
      </c>
      <c r="C30" s="6">
        <v>44986</v>
      </c>
      <c r="D30" s="5" t="s">
        <v>95</v>
      </c>
      <c r="E30">
        <v>9</v>
      </c>
      <c r="M30" s="6"/>
    </row>
    <row r="31" spans="1:13" ht="16.5" customHeight="1">
      <c r="A31">
        <v>30</v>
      </c>
      <c r="B31" t="s">
        <v>96</v>
      </c>
      <c r="C31" s="6">
        <v>44964</v>
      </c>
      <c r="D31" s="5" t="s">
        <v>97</v>
      </c>
      <c r="E31">
        <v>10</v>
      </c>
      <c r="M31" s="6"/>
    </row>
    <row r="32" spans="1:13" ht="16.5" customHeight="1">
      <c r="A32">
        <v>31</v>
      </c>
      <c r="B32" t="s">
        <v>98</v>
      </c>
      <c r="C32" s="6">
        <v>45025</v>
      </c>
      <c r="D32" s="5" t="s">
        <v>99</v>
      </c>
      <c r="E32">
        <v>11</v>
      </c>
      <c r="M32" s="6"/>
    </row>
    <row r="33" spans="1:13" ht="16.5" customHeight="1">
      <c r="A33">
        <v>32</v>
      </c>
      <c r="B33" t="s">
        <v>100</v>
      </c>
      <c r="C33" s="6">
        <v>44927</v>
      </c>
      <c r="D33" s="5" t="s">
        <v>101</v>
      </c>
      <c r="E33">
        <v>12</v>
      </c>
      <c r="M33" s="6"/>
    </row>
    <row r="34" spans="1:13" ht="16.5" customHeight="1">
      <c r="A34">
        <v>33</v>
      </c>
      <c r="B34" t="s">
        <v>102</v>
      </c>
      <c r="C34" s="6">
        <v>45047</v>
      </c>
      <c r="D34" s="5" t="s">
        <v>103</v>
      </c>
      <c r="E34">
        <v>13</v>
      </c>
      <c r="M34" s="6"/>
    </row>
    <row r="35" spans="1:13" ht="16.5" customHeight="1">
      <c r="A35">
        <v>34</v>
      </c>
      <c r="B35" t="s">
        <v>104</v>
      </c>
      <c r="C35" s="6">
        <v>44690</v>
      </c>
      <c r="D35" s="5" t="s">
        <v>105</v>
      </c>
      <c r="E35">
        <v>14</v>
      </c>
      <c r="M35" s="6"/>
    </row>
    <row r="36" spans="1:13" ht="16.5" customHeight="1">
      <c r="A36">
        <v>35</v>
      </c>
      <c r="B36" t="s">
        <v>106</v>
      </c>
      <c r="C36" s="6">
        <v>44688</v>
      </c>
      <c r="D36" s="5" t="s">
        <v>107</v>
      </c>
      <c r="E36">
        <v>15</v>
      </c>
      <c r="M36" s="6"/>
    </row>
    <row r="37" spans="1:13" ht="16.5" customHeight="1">
      <c r="A37">
        <v>36</v>
      </c>
      <c r="B37" t="s">
        <v>108</v>
      </c>
      <c r="C37" s="6">
        <v>44713</v>
      </c>
      <c r="D37" s="5" t="s">
        <v>109</v>
      </c>
      <c r="E37">
        <v>16</v>
      </c>
      <c r="M37" s="6"/>
    </row>
    <row r="38" spans="1:13" ht="16.5" customHeight="1">
      <c r="A38">
        <v>37</v>
      </c>
      <c r="B38" t="s">
        <v>110</v>
      </c>
      <c r="C38" s="6">
        <v>44599</v>
      </c>
      <c r="D38" s="5" t="s">
        <v>111</v>
      </c>
      <c r="E38">
        <v>17</v>
      </c>
      <c r="M38" s="6"/>
    </row>
    <row r="39" spans="1:13" ht="16.5" customHeight="1">
      <c r="A39">
        <v>38</v>
      </c>
      <c r="B39" t="s">
        <v>112</v>
      </c>
      <c r="C39" s="6">
        <v>44567</v>
      </c>
      <c r="D39" s="5" t="s">
        <v>113</v>
      </c>
      <c r="E39">
        <v>18</v>
      </c>
      <c r="M39" s="6"/>
    </row>
    <row r="40" spans="1:13" ht="16.5" customHeight="1">
      <c r="A40">
        <v>39</v>
      </c>
      <c r="B40" t="s">
        <v>114</v>
      </c>
      <c r="C40" s="6">
        <v>44989</v>
      </c>
      <c r="D40" s="5" t="s">
        <v>115</v>
      </c>
      <c r="E40">
        <v>19</v>
      </c>
      <c r="M40" s="6"/>
    </row>
    <row r="41" spans="1:13" ht="16.5" customHeight="1">
      <c r="A41">
        <v>40</v>
      </c>
      <c r="B41" t="s">
        <v>116</v>
      </c>
      <c r="C41" s="6">
        <v>45050</v>
      </c>
      <c r="D41" s="5" t="s">
        <v>117</v>
      </c>
      <c r="E41">
        <v>20</v>
      </c>
      <c r="M41" s="6"/>
    </row>
    <row r="626" spans="14:14">
      <c r="N626" s="7">
        <v>0.62083333333333335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203B0-63D1-4874-BBEA-A7CF6C67B40D}">
  <dimension ref="A1:D25"/>
  <sheetViews>
    <sheetView workbookViewId="0">
      <selection activeCell="F13" sqref="F13"/>
    </sheetView>
  </sheetViews>
  <sheetFormatPr defaultColWidth="9.140625" defaultRowHeight="15"/>
  <cols>
    <col min="1" max="1" width="12.42578125" bestFit="1" customWidth="1"/>
    <col min="2" max="2" width="10.5703125" bestFit="1" customWidth="1"/>
    <col min="3" max="3" width="30.7109375" bestFit="1" customWidth="1"/>
    <col min="4" max="4" width="36.42578125" customWidth="1"/>
  </cols>
  <sheetData>
    <row r="1" spans="1:4">
      <c r="A1" t="s">
        <v>118</v>
      </c>
      <c r="B1" t="s">
        <v>119</v>
      </c>
      <c r="C1" t="s">
        <v>120</v>
      </c>
      <c r="D1" t="s">
        <v>121</v>
      </c>
    </row>
    <row r="2" spans="1:4" ht="16.5" customHeight="1">
      <c r="A2">
        <v>1</v>
      </c>
      <c r="B2">
        <f t="shared" ref="B2:B25" ca="1" si="0">RANDBETWEEN(1,30)</f>
        <v>5</v>
      </c>
      <c r="C2">
        <f t="shared" ref="C2:C25" ca="1" si="1">RANDBETWEEN(1,50)</f>
        <v>35</v>
      </c>
      <c r="D2" s="5" t="s">
        <v>122</v>
      </c>
    </row>
    <row r="3" spans="1:4" ht="16.5" customHeight="1">
      <c r="A3">
        <v>2</v>
      </c>
      <c r="B3">
        <f t="shared" ca="1" si="0"/>
        <v>20</v>
      </c>
      <c r="C3">
        <f t="shared" ca="1" si="1"/>
        <v>20</v>
      </c>
      <c r="D3" s="5" t="s">
        <v>123</v>
      </c>
    </row>
    <row r="4" spans="1:4" ht="16.5" customHeight="1">
      <c r="A4">
        <v>3</v>
      </c>
      <c r="B4">
        <f t="shared" ca="1" si="0"/>
        <v>11</v>
      </c>
      <c r="C4">
        <f t="shared" ca="1" si="1"/>
        <v>49</v>
      </c>
      <c r="D4" s="5" t="s">
        <v>124</v>
      </c>
    </row>
    <row r="5" spans="1:4" ht="16.5" customHeight="1">
      <c r="A5">
        <v>4</v>
      </c>
      <c r="B5">
        <f t="shared" ca="1" si="0"/>
        <v>18</v>
      </c>
      <c r="C5">
        <f t="shared" ca="1" si="1"/>
        <v>23</v>
      </c>
      <c r="D5" s="5" t="s">
        <v>125</v>
      </c>
    </row>
    <row r="6" spans="1:4" ht="16.5" customHeight="1">
      <c r="A6">
        <v>5</v>
      </c>
      <c r="B6">
        <f t="shared" ca="1" si="0"/>
        <v>29</v>
      </c>
      <c r="C6">
        <f t="shared" ca="1" si="1"/>
        <v>50</v>
      </c>
      <c r="D6" s="5" t="s">
        <v>126</v>
      </c>
    </row>
    <row r="7" spans="1:4" ht="16.5" customHeight="1">
      <c r="A7">
        <v>6</v>
      </c>
      <c r="B7">
        <f t="shared" ca="1" si="0"/>
        <v>12</v>
      </c>
      <c r="C7">
        <f t="shared" ca="1" si="1"/>
        <v>14</v>
      </c>
      <c r="D7" s="5" t="s">
        <v>127</v>
      </c>
    </row>
    <row r="8" spans="1:4" ht="16.5" customHeight="1">
      <c r="A8">
        <v>7</v>
      </c>
      <c r="B8">
        <f t="shared" ca="1" si="0"/>
        <v>5</v>
      </c>
      <c r="C8">
        <f t="shared" ca="1" si="1"/>
        <v>3</v>
      </c>
      <c r="D8" s="5" t="s">
        <v>128</v>
      </c>
    </row>
    <row r="9" spans="1:4" ht="16.5" customHeight="1">
      <c r="A9">
        <v>8</v>
      </c>
      <c r="B9">
        <f t="shared" ca="1" si="0"/>
        <v>12</v>
      </c>
      <c r="C9">
        <f t="shared" ca="1" si="1"/>
        <v>43</v>
      </c>
      <c r="D9" s="5" t="s">
        <v>129</v>
      </c>
    </row>
    <row r="10" spans="1:4" ht="16.5" customHeight="1">
      <c r="A10">
        <v>9</v>
      </c>
      <c r="B10">
        <f t="shared" ca="1" si="0"/>
        <v>9</v>
      </c>
      <c r="C10">
        <f t="shared" ca="1" si="1"/>
        <v>25</v>
      </c>
      <c r="D10" s="5" t="s">
        <v>130</v>
      </c>
    </row>
    <row r="11" spans="1:4" ht="16.5" customHeight="1">
      <c r="A11">
        <v>10</v>
      </c>
      <c r="B11">
        <f t="shared" ca="1" si="0"/>
        <v>16</v>
      </c>
      <c r="C11">
        <f t="shared" ca="1" si="1"/>
        <v>38</v>
      </c>
      <c r="D11" s="5" t="s">
        <v>131</v>
      </c>
    </row>
    <row r="12" spans="1:4" ht="16.5" customHeight="1">
      <c r="A12">
        <v>11</v>
      </c>
      <c r="B12">
        <f t="shared" ca="1" si="0"/>
        <v>14</v>
      </c>
      <c r="C12">
        <f t="shared" ca="1" si="1"/>
        <v>9</v>
      </c>
      <c r="D12" s="5" t="s">
        <v>132</v>
      </c>
    </row>
    <row r="13" spans="1:4" ht="16.5" customHeight="1">
      <c r="A13">
        <v>12</v>
      </c>
      <c r="B13">
        <f t="shared" ca="1" si="0"/>
        <v>25</v>
      </c>
      <c r="C13">
        <f t="shared" ca="1" si="1"/>
        <v>46</v>
      </c>
      <c r="D13" s="5" t="s">
        <v>133</v>
      </c>
    </row>
    <row r="14" spans="1:4" ht="16.5" customHeight="1">
      <c r="A14">
        <v>13</v>
      </c>
      <c r="B14">
        <f t="shared" ca="1" si="0"/>
        <v>9</v>
      </c>
      <c r="C14">
        <f t="shared" ca="1" si="1"/>
        <v>29</v>
      </c>
      <c r="D14" s="5" t="s">
        <v>134</v>
      </c>
    </row>
    <row r="15" spans="1:4" ht="16.5" customHeight="1">
      <c r="A15">
        <v>14</v>
      </c>
      <c r="B15">
        <f t="shared" ca="1" si="0"/>
        <v>7</v>
      </c>
      <c r="C15">
        <f t="shared" ca="1" si="1"/>
        <v>44</v>
      </c>
      <c r="D15" s="5" t="s">
        <v>135</v>
      </c>
    </row>
    <row r="16" spans="1:4" ht="16.5" customHeight="1">
      <c r="A16">
        <v>15</v>
      </c>
      <c r="B16">
        <f t="shared" ca="1" si="0"/>
        <v>26</v>
      </c>
      <c r="C16">
        <f t="shared" ca="1" si="1"/>
        <v>29</v>
      </c>
      <c r="D16" s="5" t="s">
        <v>136</v>
      </c>
    </row>
    <row r="17" spans="1:4" ht="16.5" customHeight="1">
      <c r="A17">
        <v>16</v>
      </c>
      <c r="B17">
        <f t="shared" ca="1" si="0"/>
        <v>27</v>
      </c>
      <c r="C17">
        <f t="shared" ca="1" si="1"/>
        <v>46</v>
      </c>
      <c r="D17" s="5" t="s">
        <v>137</v>
      </c>
    </row>
    <row r="18" spans="1:4" ht="16.5" customHeight="1">
      <c r="A18">
        <v>17</v>
      </c>
      <c r="B18">
        <f t="shared" ca="1" si="0"/>
        <v>26</v>
      </c>
      <c r="C18">
        <f t="shared" ca="1" si="1"/>
        <v>32</v>
      </c>
      <c r="D18" s="5" t="s">
        <v>138</v>
      </c>
    </row>
    <row r="19" spans="1:4" ht="16.5" customHeight="1">
      <c r="A19">
        <v>18</v>
      </c>
      <c r="B19">
        <f t="shared" ca="1" si="0"/>
        <v>18</v>
      </c>
      <c r="C19">
        <f t="shared" ca="1" si="1"/>
        <v>32</v>
      </c>
      <c r="D19" s="5" t="s">
        <v>139</v>
      </c>
    </row>
    <row r="20" spans="1:4" ht="16.5" customHeight="1">
      <c r="A20">
        <v>19</v>
      </c>
      <c r="B20">
        <f t="shared" ca="1" si="0"/>
        <v>22</v>
      </c>
      <c r="C20">
        <f t="shared" ca="1" si="1"/>
        <v>30</v>
      </c>
      <c r="D20" s="5" t="s">
        <v>140</v>
      </c>
    </row>
    <row r="21" spans="1:4" ht="16.5" customHeight="1">
      <c r="A21">
        <v>20</v>
      </c>
      <c r="B21">
        <f t="shared" ca="1" si="0"/>
        <v>26</v>
      </c>
      <c r="C21">
        <f t="shared" ca="1" si="1"/>
        <v>18</v>
      </c>
      <c r="D21" s="5" t="s">
        <v>141</v>
      </c>
    </row>
    <row r="22" spans="1:4" ht="16.5" customHeight="1">
      <c r="A22">
        <v>21</v>
      </c>
      <c r="B22">
        <f t="shared" ca="1" si="0"/>
        <v>18</v>
      </c>
      <c r="C22">
        <f t="shared" ca="1" si="1"/>
        <v>11</v>
      </c>
      <c r="D22" s="5" t="s">
        <v>142</v>
      </c>
    </row>
    <row r="23" spans="1:4" ht="16.5" customHeight="1">
      <c r="A23">
        <v>22</v>
      </c>
      <c r="B23">
        <f t="shared" ca="1" si="0"/>
        <v>17</v>
      </c>
      <c r="C23">
        <f t="shared" ca="1" si="1"/>
        <v>43</v>
      </c>
      <c r="D23" s="5" t="s">
        <v>143</v>
      </c>
    </row>
    <row r="24" spans="1:4" ht="16.5" customHeight="1">
      <c r="A24">
        <v>23</v>
      </c>
      <c r="B24">
        <f t="shared" ca="1" si="0"/>
        <v>1</v>
      </c>
      <c r="C24">
        <f t="shared" ca="1" si="1"/>
        <v>18</v>
      </c>
      <c r="D24" s="5" t="s">
        <v>144</v>
      </c>
    </row>
    <row r="25" spans="1:4" ht="16.5" customHeight="1">
      <c r="A25">
        <v>24</v>
      </c>
      <c r="B25">
        <f t="shared" ca="1" si="0"/>
        <v>23</v>
      </c>
      <c r="C25">
        <f t="shared" ca="1" si="1"/>
        <v>39</v>
      </c>
      <c r="D25" s="5" t="s">
        <v>145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D1B9-F04B-4634-85D9-8D11218D36E6}">
  <dimension ref="A1:G16"/>
  <sheetViews>
    <sheetView workbookViewId="0">
      <selection activeCell="C22" sqref="C22"/>
    </sheetView>
  </sheetViews>
  <sheetFormatPr defaultColWidth="9.140625" defaultRowHeight="15"/>
  <cols>
    <col min="1" max="1" width="10.85546875" bestFit="1" customWidth="1"/>
    <col min="2" max="2" width="17.5703125" bestFit="1" customWidth="1"/>
    <col min="3" max="3" width="50.7109375" bestFit="1" customWidth="1"/>
    <col min="4" max="4" width="20.140625" bestFit="1" customWidth="1"/>
    <col min="5" max="5" width="14.140625" bestFit="1" customWidth="1"/>
    <col min="6" max="6" width="16.85546875" bestFit="1" customWidth="1"/>
    <col min="7" max="7" width="15.5703125" bestFit="1" customWidth="1"/>
  </cols>
  <sheetData>
    <row r="1" spans="1:7">
      <c r="A1" t="s">
        <v>0</v>
      </c>
      <c r="B1" t="s">
        <v>146</v>
      </c>
      <c r="C1" t="s">
        <v>147</v>
      </c>
      <c r="D1" t="s">
        <v>148</v>
      </c>
      <c r="E1" t="s">
        <v>149</v>
      </c>
      <c r="F1" t="s">
        <v>150</v>
      </c>
      <c r="G1" t="s">
        <v>38</v>
      </c>
    </row>
    <row r="2" spans="1:7" ht="16.5" customHeight="1">
      <c r="A2">
        <v>5</v>
      </c>
      <c r="B2">
        <v>1</v>
      </c>
      <c r="C2" t="s">
        <v>151</v>
      </c>
      <c r="D2">
        <f t="shared" ref="D2:D16" ca="1" si="0">RANDBETWEEN(0,E2)</f>
        <v>5346</v>
      </c>
      <c r="E2">
        <f t="shared" ref="E2:E16" ca="1" si="1">RANDBETWEEN(1,100)*100</f>
        <v>9200</v>
      </c>
      <c r="F2" t="str">
        <f t="shared" ref="F2:F16" ca="1" si="2">IF(RANDBETWEEN(0,1)=1, "TRUE", "FALSE")</f>
        <v>TRUE</v>
      </c>
      <c r="G2">
        <v>5</v>
      </c>
    </row>
    <row r="3" spans="1:7" ht="16.5" customHeight="1">
      <c r="A3">
        <v>8</v>
      </c>
      <c r="B3">
        <v>2</v>
      </c>
      <c r="C3" t="s">
        <v>152</v>
      </c>
      <c r="D3">
        <f t="shared" ca="1" si="0"/>
        <v>3139</v>
      </c>
      <c r="E3">
        <f t="shared" ca="1" si="1"/>
        <v>3200</v>
      </c>
      <c r="F3" t="str">
        <f t="shared" ca="1" si="2"/>
        <v>FALSE</v>
      </c>
      <c r="G3">
        <v>8</v>
      </c>
    </row>
    <row r="4" spans="1:7" ht="16.5" customHeight="1">
      <c r="A4">
        <v>10</v>
      </c>
      <c r="B4">
        <v>3</v>
      </c>
      <c r="C4" t="s">
        <v>153</v>
      </c>
      <c r="D4">
        <f t="shared" ca="1" si="0"/>
        <v>1590</v>
      </c>
      <c r="E4">
        <f t="shared" ca="1" si="1"/>
        <v>4000</v>
      </c>
      <c r="F4" t="str">
        <f t="shared" ca="1" si="2"/>
        <v>FALSE</v>
      </c>
      <c r="G4">
        <v>8</v>
      </c>
    </row>
    <row r="5" spans="1:7" ht="16.5" customHeight="1">
      <c r="A5">
        <v>15</v>
      </c>
      <c r="B5">
        <v>4</v>
      </c>
      <c r="C5" t="s">
        <v>154</v>
      </c>
      <c r="D5">
        <f t="shared" ca="1" si="0"/>
        <v>1163</v>
      </c>
      <c r="E5">
        <f t="shared" ca="1" si="1"/>
        <v>3100</v>
      </c>
      <c r="F5" t="str">
        <f t="shared" ca="1" si="2"/>
        <v>FALSE</v>
      </c>
      <c r="G5">
        <v>15</v>
      </c>
    </row>
    <row r="6" spans="1:7" ht="16.5" customHeight="1">
      <c r="A6">
        <v>16</v>
      </c>
      <c r="B6">
        <v>5</v>
      </c>
      <c r="C6" t="s">
        <v>155</v>
      </c>
      <c r="D6">
        <f t="shared" ca="1" si="0"/>
        <v>613</v>
      </c>
      <c r="E6">
        <f t="shared" ca="1" si="1"/>
        <v>2300</v>
      </c>
      <c r="F6" t="str">
        <f t="shared" ca="1" si="2"/>
        <v>TRUE</v>
      </c>
      <c r="G6">
        <v>16</v>
      </c>
    </row>
    <row r="7" spans="1:7" ht="16.5" customHeight="1">
      <c r="A7">
        <v>20</v>
      </c>
      <c r="B7">
        <v>6</v>
      </c>
      <c r="C7" t="s">
        <v>156</v>
      </c>
      <c r="D7">
        <f t="shared" ca="1" si="0"/>
        <v>3725</v>
      </c>
      <c r="E7">
        <f t="shared" ca="1" si="1"/>
        <v>9900</v>
      </c>
      <c r="F7" t="str">
        <f t="shared" ca="1" si="2"/>
        <v>FALSE</v>
      </c>
      <c r="G7">
        <v>20</v>
      </c>
    </row>
    <row r="8" spans="1:7" ht="16.5" customHeight="1">
      <c r="A8">
        <v>22</v>
      </c>
      <c r="B8">
        <v>7</v>
      </c>
      <c r="C8" t="s">
        <v>157</v>
      </c>
      <c r="D8">
        <f t="shared" ca="1" si="0"/>
        <v>2613</v>
      </c>
      <c r="E8">
        <f t="shared" ca="1" si="1"/>
        <v>5500</v>
      </c>
      <c r="F8" t="str">
        <f t="shared" ca="1" si="2"/>
        <v>TRUE</v>
      </c>
      <c r="G8">
        <v>2</v>
      </c>
    </row>
    <row r="9" spans="1:7" ht="16.5" customHeight="1">
      <c r="A9">
        <v>26</v>
      </c>
      <c r="B9">
        <v>8</v>
      </c>
      <c r="C9" t="s">
        <v>158</v>
      </c>
      <c r="D9">
        <f t="shared" ca="1" si="0"/>
        <v>298</v>
      </c>
      <c r="E9">
        <f t="shared" ca="1" si="1"/>
        <v>2500</v>
      </c>
      <c r="F9" t="str">
        <f t="shared" ca="1" si="2"/>
        <v>FALSE</v>
      </c>
      <c r="G9">
        <v>6</v>
      </c>
    </row>
    <row r="10" spans="1:7" ht="16.5" customHeight="1">
      <c r="A10">
        <v>28</v>
      </c>
      <c r="B10">
        <v>9</v>
      </c>
      <c r="C10" t="s">
        <v>159</v>
      </c>
      <c r="D10">
        <f t="shared" ca="1" si="0"/>
        <v>519</v>
      </c>
      <c r="E10">
        <f t="shared" ca="1" si="1"/>
        <v>6000</v>
      </c>
      <c r="F10" t="str">
        <f t="shared" ca="1" si="2"/>
        <v>TRUE</v>
      </c>
      <c r="G10">
        <v>8</v>
      </c>
    </row>
    <row r="11" spans="1:7" ht="16.5" customHeight="1">
      <c r="A11">
        <v>30</v>
      </c>
      <c r="B11">
        <v>10</v>
      </c>
      <c r="C11" t="s">
        <v>160</v>
      </c>
      <c r="D11">
        <f t="shared" ca="1" si="0"/>
        <v>1951</v>
      </c>
      <c r="E11">
        <f t="shared" ca="1" si="1"/>
        <v>3200</v>
      </c>
      <c r="F11" t="str">
        <f t="shared" ca="1" si="2"/>
        <v>FALSE</v>
      </c>
      <c r="G11">
        <v>10</v>
      </c>
    </row>
    <row r="12" spans="1:7" ht="16.5" customHeight="1">
      <c r="A12">
        <v>31</v>
      </c>
      <c r="B12">
        <v>11</v>
      </c>
      <c r="C12" t="s">
        <v>161</v>
      </c>
      <c r="D12">
        <f t="shared" ca="1" si="0"/>
        <v>718</v>
      </c>
      <c r="E12">
        <f t="shared" ca="1" si="1"/>
        <v>6900</v>
      </c>
      <c r="F12" t="str">
        <f t="shared" ca="1" si="2"/>
        <v>FALSE</v>
      </c>
      <c r="G12">
        <v>11</v>
      </c>
    </row>
    <row r="13" spans="1:7" ht="16.5" customHeight="1">
      <c r="A13">
        <v>33</v>
      </c>
      <c r="B13">
        <v>12</v>
      </c>
      <c r="C13" t="s">
        <v>162</v>
      </c>
      <c r="D13">
        <f t="shared" ca="1" si="0"/>
        <v>8599</v>
      </c>
      <c r="E13">
        <f t="shared" ca="1" si="1"/>
        <v>8700</v>
      </c>
      <c r="F13" t="str">
        <f t="shared" ca="1" si="2"/>
        <v>FALSE</v>
      </c>
      <c r="G13">
        <v>13</v>
      </c>
    </row>
    <row r="14" spans="1:7" ht="16.5" customHeight="1">
      <c r="A14">
        <v>35</v>
      </c>
      <c r="B14">
        <v>13</v>
      </c>
      <c r="C14" t="s">
        <v>163</v>
      </c>
      <c r="D14">
        <f t="shared" ca="1" si="0"/>
        <v>402</v>
      </c>
      <c r="E14">
        <f t="shared" ca="1" si="1"/>
        <v>500</v>
      </c>
      <c r="F14" t="str">
        <f t="shared" ca="1" si="2"/>
        <v>FALSE</v>
      </c>
      <c r="G14">
        <v>15</v>
      </c>
    </row>
    <row r="15" spans="1:7" ht="16.5" customHeight="1">
      <c r="A15">
        <v>37</v>
      </c>
      <c r="B15">
        <v>14</v>
      </c>
      <c r="C15" t="s">
        <v>164</v>
      </c>
      <c r="D15">
        <f t="shared" ca="1" si="0"/>
        <v>174</v>
      </c>
      <c r="E15">
        <f t="shared" ca="1" si="1"/>
        <v>700</v>
      </c>
      <c r="F15" t="str">
        <f t="shared" ca="1" si="2"/>
        <v>FALSE</v>
      </c>
      <c r="G15">
        <v>17</v>
      </c>
    </row>
    <row r="16" spans="1:7" ht="16.5" customHeight="1">
      <c r="A16">
        <v>39</v>
      </c>
      <c r="B16">
        <v>15</v>
      </c>
      <c r="C16" t="s">
        <v>165</v>
      </c>
      <c r="D16">
        <f t="shared" ca="1" si="0"/>
        <v>611</v>
      </c>
      <c r="E16">
        <f t="shared" ca="1" si="1"/>
        <v>900</v>
      </c>
      <c r="F16" t="str">
        <f t="shared" ca="1" si="2"/>
        <v>TRUE</v>
      </c>
      <c r="G16">
        <v>19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EA5D5-C8A5-4816-938B-34F786DE0B94}">
  <dimension ref="A1:C51"/>
  <sheetViews>
    <sheetView workbookViewId="0">
      <selection activeCell="J49" sqref="J49"/>
    </sheetView>
  </sheetViews>
  <sheetFormatPr defaultColWidth="9.140625" defaultRowHeight="15"/>
  <cols>
    <col min="1" max="1" width="14.42578125" bestFit="1" customWidth="1"/>
    <col min="2" max="2" width="20.7109375" bestFit="1" customWidth="1"/>
    <col min="3" max="3" width="20" bestFit="1" customWidth="1"/>
  </cols>
  <sheetData>
    <row r="1" spans="1:3">
      <c r="A1" t="s">
        <v>166</v>
      </c>
      <c r="B1" t="s">
        <v>2</v>
      </c>
      <c r="C1" t="s">
        <v>167</v>
      </c>
    </row>
    <row r="2" spans="1:3">
      <c r="A2" s="1">
        <v>1120</v>
      </c>
      <c r="B2" s="1" t="s">
        <v>168</v>
      </c>
      <c r="C2">
        <v>1</v>
      </c>
    </row>
    <row r="3" spans="1:3">
      <c r="A3" s="1">
        <v>1170</v>
      </c>
      <c r="B3" s="1" t="s">
        <v>169</v>
      </c>
      <c r="C3">
        <v>1</v>
      </c>
    </row>
    <row r="4" spans="1:3">
      <c r="A4" s="1">
        <v>1170</v>
      </c>
      <c r="B4" s="1" t="s">
        <v>170</v>
      </c>
      <c r="C4">
        <v>1</v>
      </c>
    </row>
    <row r="5" spans="1:3">
      <c r="A5" s="1">
        <v>2260</v>
      </c>
      <c r="B5" s="1" t="s">
        <v>171</v>
      </c>
      <c r="C5">
        <v>2</v>
      </c>
    </row>
    <row r="6" spans="1:3">
      <c r="A6" s="1">
        <v>2300</v>
      </c>
      <c r="B6" s="1" t="s">
        <v>172</v>
      </c>
      <c r="C6">
        <v>2</v>
      </c>
    </row>
    <row r="7" spans="1:3">
      <c r="A7" s="1">
        <v>2860</v>
      </c>
      <c r="B7" s="1" t="s">
        <v>173</v>
      </c>
      <c r="C7">
        <v>2</v>
      </c>
    </row>
    <row r="8" spans="1:3">
      <c r="A8" s="1">
        <v>4330</v>
      </c>
      <c r="B8" s="1" t="s">
        <v>174</v>
      </c>
      <c r="C8">
        <v>4</v>
      </c>
    </row>
    <row r="9" spans="1:3">
      <c r="A9" s="1">
        <v>5300</v>
      </c>
      <c r="B9" s="1" t="s">
        <v>175</v>
      </c>
      <c r="C9">
        <v>5</v>
      </c>
    </row>
    <row r="10" spans="1:3">
      <c r="A10" s="1">
        <v>6610</v>
      </c>
      <c r="B10" s="1" t="s">
        <v>176</v>
      </c>
      <c r="C10">
        <v>6</v>
      </c>
    </row>
    <row r="11" spans="1:3">
      <c r="A11" s="1">
        <v>6800</v>
      </c>
      <c r="B11" s="1" t="s">
        <v>177</v>
      </c>
      <c r="C11">
        <v>6</v>
      </c>
    </row>
    <row r="12" spans="1:3">
      <c r="A12" s="1">
        <v>7580</v>
      </c>
      <c r="B12" s="1" t="s">
        <v>178</v>
      </c>
      <c r="C12">
        <v>7</v>
      </c>
    </row>
    <row r="13" spans="1:3">
      <c r="A13" s="1">
        <v>7800</v>
      </c>
      <c r="B13" s="1" t="s">
        <v>179</v>
      </c>
      <c r="C13">
        <v>7</v>
      </c>
    </row>
    <row r="14" spans="1:3">
      <c r="A14" s="1">
        <v>8150</v>
      </c>
      <c r="B14" s="1" t="s">
        <v>180</v>
      </c>
      <c r="C14">
        <v>8</v>
      </c>
    </row>
    <row r="15" spans="1:3">
      <c r="A15" s="1">
        <v>8260</v>
      </c>
      <c r="B15" s="1" t="s">
        <v>181</v>
      </c>
      <c r="C15">
        <v>8</v>
      </c>
    </row>
    <row r="16" spans="1:3">
      <c r="A16" s="1">
        <v>11200</v>
      </c>
      <c r="B16" s="1" t="s">
        <v>182</v>
      </c>
      <c r="C16">
        <v>11</v>
      </c>
    </row>
    <row r="17" spans="1:3">
      <c r="A17" s="1">
        <v>18340</v>
      </c>
      <c r="B17" s="1" t="s">
        <v>183</v>
      </c>
      <c r="C17">
        <v>18</v>
      </c>
    </row>
    <row r="18" spans="1:3">
      <c r="A18" s="1">
        <v>19220</v>
      </c>
      <c r="B18" s="1" t="s">
        <v>184</v>
      </c>
      <c r="C18">
        <v>19</v>
      </c>
    </row>
    <row r="19" spans="1:3">
      <c r="A19" s="1">
        <v>22100</v>
      </c>
      <c r="B19" s="1" t="s">
        <v>185</v>
      </c>
      <c r="C19">
        <v>22</v>
      </c>
    </row>
    <row r="20" spans="1:3">
      <c r="A20" s="1">
        <v>25150</v>
      </c>
      <c r="B20" s="1" t="s">
        <v>186</v>
      </c>
      <c r="C20">
        <v>25</v>
      </c>
    </row>
    <row r="21" spans="1:3">
      <c r="A21" s="1">
        <v>26470</v>
      </c>
      <c r="B21" s="1" t="s">
        <v>187</v>
      </c>
      <c r="C21">
        <v>26</v>
      </c>
    </row>
    <row r="22" spans="1:3">
      <c r="A22" s="1">
        <v>27410</v>
      </c>
      <c r="B22" s="1" t="s">
        <v>188</v>
      </c>
      <c r="C22">
        <v>27</v>
      </c>
    </row>
    <row r="23" spans="1:3">
      <c r="A23" s="1">
        <v>28310</v>
      </c>
      <c r="B23" s="1" t="s">
        <v>189</v>
      </c>
      <c r="C23">
        <v>28</v>
      </c>
    </row>
    <row r="24" spans="1:3">
      <c r="A24" s="1">
        <v>30160</v>
      </c>
      <c r="B24" s="1" t="s">
        <v>190</v>
      </c>
      <c r="C24">
        <v>30</v>
      </c>
    </row>
    <row r="25" spans="1:3">
      <c r="A25" s="1">
        <v>31450</v>
      </c>
      <c r="B25" s="1" t="s">
        <v>191</v>
      </c>
      <c r="C25">
        <v>31</v>
      </c>
    </row>
    <row r="26" spans="1:3">
      <c r="A26" s="1">
        <v>31560</v>
      </c>
      <c r="B26" s="1" t="s">
        <v>192</v>
      </c>
      <c r="C26">
        <v>31</v>
      </c>
    </row>
    <row r="27" spans="1:3">
      <c r="A27" s="1">
        <v>32110</v>
      </c>
      <c r="B27" s="1" t="s">
        <v>193</v>
      </c>
      <c r="C27">
        <v>32</v>
      </c>
    </row>
    <row r="28" spans="1:3">
      <c r="A28" s="1">
        <v>32260</v>
      </c>
      <c r="B28" s="1" t="s">
        <v>194</v>
      </c>
      <c r="C28">
        <v>32</v>
      </c>
    </row>
    <row r="29" spans="1:3">
      <c r="A29" s="21">
        <v>33710</v>
      </c>
      <c r="B29" s="21" t="s">
        <v>195</v>
      </c>
      <c r="C29">
        <v>33</v>
      </c>
    </row>
    <row r="30" spans="1:3">
      <c r="A30" s="1">
        <v>33830</v>
      </c>
      <c r="B30" s="1" t="s">
        <v>196</v>
      </c>
      <c r="C30">
        <v>33</v>
      </c>
    </row>
    <row r="31" spans="1:3">
      <c r="A31" s="21">
        <v>34310</v>
      </c>
      <c r="B31" s="21" t="s">
        <v>197</v>
      </c>
      <c r="C31">
        <v>34</v>
      </c>
    </row>
    <row r="32" spans="1:3">
      <c r="A32" s="21">
        <v>35310</v>
      </c>
      <c r="B32" s="21" t="s">
        <v>198</v>
      </c>
      <c r="C32">
        <v>35</v>
      </c>
    </row>
    <row r="33" spans="1:3">
      <c r="A33" s="1">
        <v>35720</v>
      </c>
      <c r="B33" s="1" t="s">
        <v>199</v>
      </c>
      <c r="C33">
        <v>35</v>
      </c>
    </row>
    <row r="34" spans="1:3">
      <c r="A34" s="1">
        <v>36300</v>
      </c>
      <c r="B34" s="1" t="s">
        <v>200</v>
      </c>
      <c r="C34">
        <v>36</v>
      </c>
    </row>
    <row r="35" spans="1:3">
      <c r="A35" s="1">
        <v>41300</v>
      </c>
      <c r="B35" s="1" t="s">
        <v>201</v>
      </c>
      <c r="C35">
        <v>41</v>
      </c>
    </row>
    <row r="36" spans="1:3">
      <c r="A36" s="1">
        <v>42440</v>
      </c>
      <c r="B36" s="1" t="s">
        <v>202</v>
      </c>
      <c r="C36">
        <v>42</v>
      </c>
    </row>
    <row r="37" spans="1:3">
      <c r="A37" s="1">
        <v>45230</v>
      </c>
      <c r="B37" s="1" t="s">
        <v>203</v>
      </c>
      <c r="C37">
        <v>45</v>
      </c>
    </row>
    <row r="38" spans="1:3">
      <c r="A38" s="1">
        <v>47180</v>
      </c>
      <c r="B38" s="1" t="s">
        <v>204</v>
      </c>
      <c r="C38">
        <v>47</v>
      </c>
    </row>
    <row r="39" spans="1:3">
      <c r="A39" s="1">
        <v>47800</v>
      </c>
      <c r="B39" s="1" t="s">
        <v>205</v>
      </c>
      <c r="C39">
        <v>47</v>
      </c>
    </row>
    <row r="40" spans="1:3">
      <c r="A40" s="1">
        <v>52160</v>
      </c>
      <c r="B40" s="1" t="s">
        <v>206</v>
      </c>
      <c r="C40">
        <v>52</v>
      </c>
    </row>
    <row r="41" spans="1:3">
      <c r="A41" s="1">
        <v>53300</v>
      </c>
      <c r="B41" s="1" t="s">
        <v>207</v>
      </c>
      <c r="C41">
        <v>53</v>
      </c>
    </row>
    <row r="42" spans="1:3">
      <c r="A42" s="1">
        <v>54260</v>
      </c>
      <c r="B42" s="1" t="s">
        <v>208</v>
      </c>
      <c r="C42">
        <v>54</v>
      </c>
    </row>
    <row r="43" spans="1:3">
      <c r="A43" s="1">
        <v>57220</v>
      </c>
      <c r="B43" s="1" t="s">
        <v>209</v>
      </c>
      <c r="C43">
        <v>57</v>
      </c>
    </row>
    <row r="44" spans="1:3">
      <c r="A44" s="1">
        <v>63270</v>
      </c>
      <c r="B44" s="1" t="s">
        <v>210</v>
      </c>
      <c r="C44">
        <v>63</v>
      </c>
    </row>
    <row r="45" spans="1:3">
      <c r="A45" s="1">
        <v>65100</v>
      </c>
      <c r="B45" s="1" t="s">
        <v>211</v>
      </c>
      <c r="C45">
        <v>65</v>
      </c>
    </row>
    <row r="46" spans="1:3">
      <c r="A46" s="1">
        <v>68230</v>
      </c>
      <c r="B46" s="1" t="s">
        <v>212</v>
      </c>
      <c r="C46">
        <v>68</v>
      </c>
    </row>
    <row r="47" spans="1:3">
      <c r="A47" s="1">
        <v>68720</v>
      </c>
      <c r="B47" s="1" t="s">
        <v>213</v>
      </c>
      <c r="C47">
        <v>68</v>
      </c>
    </row>
    <row r="48" spans="1:3">
      <c r="A48" s="1">
        <v>69800</v>
      </c>
      <c r="B48" s="1" t="s">
        <v>214</v>
      </c>
      <c r="C48">
        <v>69</v>
      </c>
    </row>
    <row r="49" spans="1:3">
      <c r="A49" s="1">
        <v>72300</v>
      </c>
      <c r="B49" s="1" t="s">
        <v>215</v>
      </c>
      <c r="C49">
        <v>72</v>
      </c>
    </row>
    <row r="50" spans="1:3">
      <c r="A50" s="1">
        <v>79290</v>
      </c>
      <c r="B50" s="1" t="s">
        <v>216</v>
      </c>
      <c r="C50">
        <v>79</v>
      </c>
    </row>
    <row r="51" spans="1:3">
      <c r="A51" s="21">
        <v>79390</v>
      </c>
      <c r="B51" s="21" t="s">
        <v>217</v>
      </c>
      <c r="C51">
        <v>79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4FA52-C907-4DF5-B327-DDDECEB6F486}">
  <dimension ref="A1:B51"/>
  <sheetViews>
    <sheetView workbookViewId="0">
      <selection activeCell="B1" sqref="A1:B1"/>
    </sheetView>
  </sheetViews>
  <sheetFormatPr defaultColWidth="9.140625" defaultRowHeight="15"/>
  <cols>
    <col min="1" max="1" width="14.28515625" bestFit="1" customWidth="1"/>
    <col min="2" max="2" width="16" bestFit="1" customWidth="1"/>
  </cols>
  <sheetData>
    <row r="1" spans="1:2">
      <c r="A1" s="25" t="s">
        <v>218</v>
      </c>
      <c r="B1" s="25" t="s">
        <v>219</v>
      </c>
    </row>
    <row r="2" spans="1:2">
      <c r="A2" s="24">
        <v>1</v>
      </c>
      <c r="B2" s="24">
        <f ca="1">RANDBETWEEN(1,11)</f>
        <v>11</v>
      </c>
    </row>
    <row r="3" spans="1:2">
      <c r="A3" s="24">
        <v>2</v>
      </c>
      <c r="B3" s="24">
        <f t="shared" ref="B3:B31" ca="1" si="0">RANDBETWEEN(1,11)</f>
        <v>11</v>
      </c>
    </row>
    <row r="4" spans="1:2">
      <c r="A4" s="24">
        <v>3</v>
      </c>
      <c r="B4" s="24">
        <f t="shared" ca="1" si="0"/>
        <v>9</v>
      </c>
    </row>
    <row r="5" spans="1:2">
      <c r="A5" s="24">
        <v>4</v>
      </c>
      <c r="B5" s="24">
        <f t="shared" ca="1" si="0"/>
        <v>5</v>
      </c>
    </row>
    <row r="6" spans="1:2">
      <c r="A6" s="24">
        <v>5</v>
      </c>
      <c r="B6" s="24">
        <f t="shared" ca="1" si="0"/>
        <v>2</v>
      </c>
    </row>
    <row r="7" spans="1:2">
      <c r="A7" s="24">
        <v>6</v>
      </c>
      <c r="B7" s="24">
        <f t="shared" ca="1" si="0"/>
        <v>2</v>
      </c>
    </row>
    <row r="8" spans="1:2">
      <c r="A8" s="24">
        <v>7</v>
      </c>
      <c r="B8" s="24">
        <f t="shared" ca="1" si="0"/>
        <v>6</v>
      </c>
    </row>
    <row r="9" spans="1:2">
      <c r="A9" s="24">
        <v>8</v>
      </c>
      <c r="B9" s="24">
        <f t="shared" ca="1" si="0"/>
        <v>1</v>
      </c>
    </row>
    <row r="10" spans="1:2">
      <c r="A10" s="24">
        <v>9</v>
      </c>
      <c r="B10" s="24">
        <f t="shared" ca="1" si="0"/>
        <v>4</v>
      </c>
    </row>
    <row r="11" spans="1:2">
      <c r="A11" s="24">
        <v>10</v>
      </c>
      <c r="B11" s="24">
        <f t="shared" ca="1" si="0"/>
        <v>5</v>
      </c>
    </row>
    <row r="12" spans="1:2">
      <c r="A12" s="24">
        <v>11</v>
      </c>
      <c r="B12" s="24">
        <f t="shared" ca="1" si="0"/>
        <v>1</v>
      </c>
    </row>
    <row r="13" spans="1:2">
      <c r="A13" s="24">
        <v>12</v>
      </c>
      <c r="B13" s="24">
        <f t="shared" ca="1" si="0"/>
        <v>10</v>
      </c>
    </row>
    <row r="14" spans="1:2">
      <c r="A14" s="24">
        <v>13</v>
      </c>
      <c r="B14" s="24">
        <f t="shared" ca="1" si="0"/>
        <v>2</v>
      </c>
    </row>
    <row r="15" spans="1:2">
      <c r="A15" s="24">
        <v>14</v>
      </c>
      <c r="B15" s="24">
        <f t="shared" ca="1" si="0"/>
        <v>9</v>
      </c>
    </row>
    <row r="16" spans="1:2">
      <c r="A16" s="24">
        <v>15</v>
      </c>
      <c r="B16" s="24">
        <f t="shared" ca="1" si="0"/>
        <v>11</v>
      </c>
    </row>
    <row r="17" spans="1:2">
      <c r="A17" s="24">
        <v>16</v>
      </c>
      <c r="B17" s="24">
        <f t="shared" ca="1" si="0"/>
        <v>6</v>
      </c>
    </row>
    <row r="18" spans="1:2">
      <c r="A18" s="24">
        <v>17</v>
      </c>
      <c r="B18" s="24">
        <f t="shared" ca="1" si="0"/>
        <v>5</v>
      </c>
    </row>
    <row r="19" spans="1:2">
      <c r="A19" s="24">
        <v>18</v>
      </c>
      <c r="B19" s="24">
        <f t="shared" ca="1" si="0"/>
        <v>11</v>
      </c>
    </row>
    <row r="20" spans="1:2">
      <c r="A20" s="24">
        <v>19</v>
      </c>
      <c r="B20" s="24">
        <f t="shared" ca="1" si="0"/>
        <v>7</v>
      </c>
    </row>
    <row r="21" spans="1:2">
      <c r="A21" s="24">
        <v>20</v>
      </c>
      <c r="B21" s="24">
        <f t="shared" ca="1" si="0"/>
        <v>6</v>
      </c>
    </row>
    <row r="22" spans="1:2">
      <c r="A22" s="24">
        <v>21</v>
      </c>
      <c r="B22" s="24">
        <f t="shared" ca="1" si="0"/>
        <v>7</v>
      </c>
    </row>
    <row r="23" spans="1:2">
      <c r="A23" s="24">
        <v>22</v>
      </c>
      <c r="B23" s="24">
        <f t="shared" ca="1" si="0"/>
        <v>1</v>
      </c>
    </row>
    <row r="24" spans="1:2">
      <c r="A24" s="24">
        <v>23</v>
      </c>
      <c r="B24" s="24">
        <f t="shared" ca="1" si="0"/>
        <v>5</v>
      </c>
    </row>
    <row r="25" spans="1:2">
      <c r="A25" s="24">
        <v>24</v>
      </c>
      <c r="B25" s="24">
        <f t="shared" ca="1" si="0"/>
        <v>9</v>
      </c>
    </row>
    <row r="26" spans="1:2">
      <c r="A26" s="24">
        <v>25</v>
      </c>
      <c r="B26" s="24">
        <f t="shared" ca="1" si="0"/>
        <v>10</v>
      </c>
    </row>
    <row r="27" spans="1:2">
      <c r="A27" s="24">
        <v>26</v>
      </c>
      <c r="B27" s="24">
        <f t="shared" ca="1" si="0"/>
        <v>4</v>
      </c>
    </row>
    <row r="28" spans="1:2">
      <c r="A28" s="24">
        <v>27</v>
      </c>
      <c r="B28" s="24">
        <f t="shared" ca="1" si="0"/>
        <v>6</v>
      </c>
    </row>
    <row r="29" spans="1:2">
      <c r="A29" s="24">
        <v>28</v>
      </c>
      <c r="B29" s="24">
        <f t="shared" ca="1" si="0"/>
        <v>7</v>
      </c>
    </row>
    <row r="30" spans="1:2">
      <c r="A30" s="24">
        <v>29</v>
      </c>
      <c r="B30" s="24">
        <f t="shared" ca="1" si="0"/>
        <v>7</v>
      </c>
    </row>
    <row r="31" spans="1:2">
      <c r="A31" s="24">
        <v>30</v>
      </c>
      <c r="B31" s="24">
        <f t="shared" ca="1" si="0"/>
        <v>4</v>
      </c>
    </row>
    <row r="32" spans="1:2">
      <c r="A32" s="24">
        <v>31</v>
      </c>
      <c r="B32" s="24">
        <f t="shared" ref="B32:B51" ca="1" si="1">RANDBETWEEN(1,11)</f>
        <v>3</v>
      </c>
    </row>
    <row r="33" spans="1:2">
      <c r="A33" s="24">
        <v>32</v>
      </c>
      <c r="B33" s="24">
        <f t="shared" ca="1" si="1"/>
        <v>5</v>
      </c>
    </row>
    <row r="34" spans="1:2">
      <c r="A34" s="24">
        <v>33</v>
      </c>
      <c r="B34" s="24">
        <f t="shared" ca="1" si="1"/>
        <v>4</v>
      </c>
    </row>
    <row r="35" spans="1:2">
      <c r="A35" s="24">
        <v>34</v>
      </c>
      <c r="B35" s="24">
        <f t="shared" ca="1" si="1"/>
        <v>4</v>
      </c>
    </row>
    <row r="36" spans="1:2">
      <c r="A36" s="24">
        <v>35</v>
      </c>
      <c r="B36" s="24">
        <f t="shared" ca="1" si="1"/>
        <v>5</v>
      </c>
    </row>
    <row r="37" spans="1:2">
      <c r="A37" s="24">
        <v>36</v>
      </c>
      <c r="B37" s="24">
        <f t="shared" ca="1" si="1"/>
        <v>9</v>
      </c>
    </row>
    <row r="38" spans="1:2">
      <c r="A38" s="24">
        <v>37</v>
      </c>
      <c r="B38" s="24">
        <f t="shared" ca="1" si="1"/>
        <v>2</v>
      </c>
    </row>
    <row r="39" spans="1:2">
      <c r="A39" s="24">
        <v>38</v>
      </c>
      <c r="B39" s="24">
        <f t="shared" ca="1" si="1"/>
        <v>7</v>
      </c>
    </row>
    <row r="40" spans="1:2">
      <c r="A40" s="24">
        <v>39</v>
      </c>
      <c r="B40" s="24">
        <f t="shared" ca="1" si="1"/>
        <v>9</v>
      </c>
    </row>
    <row r="41" spans="1:2">
      <c r="A41" s="24">
        <v>40</v>
      </c>
      <c r="B41" s="24">
        <f t="shared" ca="1" si="1"/>
        <v>5</v>
      </c>
    </row>
    <row r="42" spans="1:2">
      <c r="A42" s="24">
        <v>41</v>
      </c>
      <c r="B42" s="24">
        <f t="shared" ca="1" si="1"/>
        <v>5</v>
      </c>
    </row>
    <row r="43" spans="1:2">
      <c r="A43" s="24">
        <v>42</v>
      </c>
      <c r="B43" s="24">
        <f t="shared" ca="1" si="1"/>
        <v>1</v>
      </c>
    </row>
    <row r="44" spans="1:2">
      <c r="A44" s="24">
        <v>43</v>
      </c>
      <c r="B44" s="24">
        <f t="shared" ca="1" si="1"/>
        <v>4</v>
      </c>
    </row>
    <row r="45" spans="1:2">
      <c r="A45" s="24">
        <v>44</v>
      </c>
      <c r="B45" s="24">
        <f t="shared" ca="1" si="1"/>
        <v>1</v>
      </c>
    </row>
    <row r="46" spans="1:2">
      <c r="A46" s="24">
        <v>45</v>
      </c>
      <c r="B46" s="24">
        <f t="shared" ca="1" si="1"/>
        <v>3</v>
      </c>
    </row>
    <row r="47" spans="1:2">
      <c r="A47" s="24">
        <v>46</v>
      </c>
      <c r="B47" s="24">
        <f t="shared" ca="1" si="1"/>
        <v>11</v>
      </c>
    </row>
    <row r="48" spans="1:2">
      <c r="A48" s="24">
        <v>47</v>
      </c>
      <c r="B48" s="24">
        <f t="shared" ca="1" si="1"/>
        <v>9</v>
      </c>
    </row>
    <row r="49" spans="1:2">
      <c r="A49" s="24">
        <v>48</v>
      </c>
      <c r="B49" s="24">
        <f t="shared" ca="1" si="1"/>
        <v>9</v>
      </c>
    </row>
    <row r="50" spans="1:2">
      <c r="A50" s="24">
        <v>49</v>
      </c>
      <c r="B50" s="24">
        <f t="shared" ca="1" si="1"/>
        <v>5</v>
      </c>
    </row>
    <row r="51" spans="1:2">
      <c r="A51" s="24">
        <v>50</v>
      </c>
      <c r="B51" s="24">
        <f t="shared" ca="1" si="1"/>
        <v>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F4174-159D-482A-82A3-87F6F9911FFB}">
  <dimension ref="A1:G21"/>
  <sheetViews>
    <sheetView workbookViewId="0">
      <selection activeCell="D23" sqref="D23"/>
    </sheetView>
  </sheetViews>
  <sheetFormatPr defaultColWidth="9.140625" defaultRowHeight="15"/>
  <cols>
    <col min="1" max="1" width="14.28515625" customWidth="1"/>
    <col min="2" max="2" width="10.140625" customWidth="1"/>
    <col min="3" max="3" width="33.28515625" customWidth="1"/>
    <col min="4" max="4" width="21" customWidth="1"/>
    <col min="5" max="5" width="35.85546875" customWidth="1"/>
    <col min="6" max="6" width="37.140625" customWidth="1"/>
    <col min="7" max="7" width="255" customWidth="1"/>
  </cols>
  <sheetData>
    <row r="1" spans="1:7">
      <c r="A1" t="s">
        <v>220</v>
      </c>
      <c r="B1" t="s">
        <v>221</v>
      </c>
      <c r="C1" t="s">
        <v>222</v>
      </c>
      <c r="D1" t="s">
        <v>223</v>
      </c>
      <c r="E1" t="s">
        <v>224</v>
      </c>
      <c r="F1" t="s">
        <v>225</v>
      </c>
      <c r="G1" t="s">
        <v>226</v>
      </c>
    </row>
    <row r="2" spans="1:7">
      <c r="A2">
        <v>1</v>
      </c>
      <c r="B2">
        <f t="shared" ref="B2:B21" ca="1" si="0">RANDBETWEEN(1,9)</f>
        <v>6</v>
      </c>
      <c r="C2" t="s">
        <v>227</v>
      </c>
      <c r="D2" s="1">
        <v>516428504</v>
      </c>
      <c r="E2" s="2" t="s">
        <v>228</v>
      </c>
      <c r="F2" s="2" t="s">
        <v>229</v>
      </c>
      <c r="G2" t="s">
        <v>230</v>
      </c>
    </row>
    <row r="3" spans="1:7">
      <c r="A3">
        <v>2</v>
      </c>
      <c r="B3">
        <f t="shared" ca="1" si="0"/>
        <v>1</v>
      </c>
      <c r="C3" t="s">
        <v>231</v>
      </c>
      <c r="D3" s="1">
        <v>212575484</v>
      </c>
      <c r="E3" s="2" t="s">
        <v>232</v>
      </c>
      <c r="F3" s="2" t="s">
        <v>233</v>
      </c>
      <c r="G3" t="s">
        <v>234</v>
      </c>
    </row>
    <row r="4" spans="1:7">
      <c r="A4">
        <v>3</v>
      </c>
      <c r="B4">
        <f t="shared" ca="1" si="0"/>
        <v>9</v>
      </c>
      <c r="C4" t="s">
        <v>235</v>
      </c>
      <c r="D4" s="1">
        <v>444286337</v>
      </c>
      <c r="E4" s="2" t="s">
        <v>236</v>
      </c>
      <c r="F4" s="2" t="s">
        <v>237</v>
      </c>
      <c r="G4" t="s">
        <v>238</v>
      </c>
    </row>
    <row r="5" spans="1:7">
      <c r="A5">
        <v>4</v>
      </c>
      <c r="B5">
        <f t="shared" ca="1" si="0"/>
        <v>7</v>
      </c>
      <c r="C5" t="s">
        <v>239</v>
      </c>
      <c r="D5" s="1">
        <v>476138195</v>
      </c>
      <c r="E5" s="2" t="s">
        <v>240</v>
      </c>
      <c r="F5" s="2" t="s">
        <v>241</v>
      </c>
      <c r="G5" t="s">
        <v>242</v>
      </c>
    </row>
    <row r="6" spans="1:7">
      <c r="A6">
        <v>5</v>
      </c>
      <c r="B6">
        <f t="shared" ca="1" si="0"/>
        <v>7</v>
      </c>
      <c r="C6" t="s">
        <v>243</v>
      </c>
      <c r="D6" s="1">
        <v>657754279</v>
      </c>
      <c r="E6" s="2" t="s">
        <v>244</v>
      </c>
      <c r="F6" s="2" t="s">
        <v>245</v>
      </c>
      <c r="G6" t="s">
        <v>246</v>
      </c>
    </row>
    <row r="7" spans="1:7">
      <c r="A7">
        <v>6</v>
      </c>
      <c r="B7">
        <f t="shared" ca="1" si="0"/>
        <v>4</v>
      </c>
      <c r="C7" t="s">
        <v>247</v>
      </c>
      <c r="D7" s="1">
        <v>752796392</v>
      </c>
      <c r="E7" s="2" t="s">
        <v>248</v>
      </c>
      <c r="F7" s="2" t="s">
        <v>249</v>
      </c>
      <c r="G7" t="s">
        <v>250</v>
      </c>
    </row>
    <row r="8" spans="1:7">
      <c r="A8">
        <v>7</v>
      </c>
      <c r="B8">
        <f t="shared" ca="1" si="0"/>
        <v>9</v>
      </c>
      <c r="C8" t="s">
        <v>251</v>
      </c>
      <c r="D8" s="1">
        <v>388476304</v>
      </c>
      <c r="E8" s="2" t="s">
        <v>252</v>
      </c>
      <c r="F8" s="2" t="s">
        <v>253</v>
      </c>
      <c r="G8" t="s">
        <v>254</v>
      </c>
    </row>
    <row r="9" spans="1:7">
      <c r="A9">
        <v>8</v>
      </c>
      <c r="B9">
        <f t="shared" ca="1" si="0"/>
        <v>5</v>
      </c>
      <c r="C9" t="s">
        <v>255</v>
      </c>
      <c r="D9" s="1">
        <v>600435158</v>
      </c>
      <c r="E9" s="2" t="s">
        <v>256</v>
      </c>
      <c r="F9" s="2" t="s">
        <v>257</v>
      </c>
      <c r="G9" t="s">
        <v>258</v>
      </c>
    </row>
    <row r="10" spans="1:7">
      <c r="A10">
        <v>9</v>
      </c>
      <c r="B10">
        <f t="shared" ca="1" si="0"/>
        <v>1</v>
      </c>
      <c r="C10" t="s">
        <v>259</v>
      </c>
      <c r="D10" s="1">
        <v>856683465</v>
      </c>
      <c r="E10" s="2" t="s">
        <v>260</v>
      </c>
      <c r="F10" s="2" t="s">
        <v>261</v>
      </c>
      <c r="G10" t="s">
        <v>262</v>
      </c>
    </row>
    <row r="11" spans="1:7">
      <c r="A11">
        <v>10</v>
      </c>
      <c r="B11">
        <f t="shared" ca="1" si="0"/>
        <v>8</v>
      </c>
      <c r="C11" t="s">
        <v>263</v>
      </c>
      <c r="D11" s="1">
        <v>583445858</v>
      </c>
      <c r="E11" s="2" t="s">
        <v>264</v>
      </c>
      <c r="F11" s="2" t="s">
        <v>265</v>
      </c>
      <c r="G11" t="s">
        <v>266</v>
      </c>
    </row>
    <row r="12" spans="1:7">
      <c r="A12">
        <v>11</v>
      </c>
      <c r="B12">
        <f t="shared" ca="1" si="0"/>
        <v>8</v>
      </c>
      <c r="C12" t="s">
        <v>267</v>
      </c>
      <c r="D12" s="1">
        <v>638769438</v>
      </c>
      <c r="E12" s="2" t="s">
        <v>268</v>
      </c>
      <c r="F12" s="2" t="s">
        <v>269</v>
      </c>
      <c r="G12" t="s">
        <v>270</v>
      </c>
    </row>
    <row r="13" spans="1:7">
      <c r="A13">
        <v>12</v>
      </c>
      <c r="B13">
        <f t="shared" ca="1" si="0"/>
        <v>1</v>
      </c>
      <c r="C13" t="s">
        <v>271</v>
      </c>
      <c r="D13" s="1">
        <v>748756727</v>
      </c>
      <c r="E13" s="2" t="s">
        <v>272</v>
      </c>
      <c r="F13" s="2" t="s">
        <v>273</v>
      </c>
      <c r="G13" t="s">
        <v>274</v>
      </c>
    </row>
    <row r="14" spans="1:7">
      <c r="A14">
        <v>13</v>
      </c>
      <c r="B14">
        <f t="shared" ca="1" si="0"/>
        <v>9</v>
      </c>
      <c r="C14" t="s">
        <v>275</v>
      </c>
      <c r="D14" s="1">
        <v>666429571</v>
      </c>
      <c r="E14" s="2" t="s">
        <v>276</v>
      </c>
      <c r="F14" s="2" t="s">
        <v>277</v>
      </c>
      <c r="G14" t="s">
        <v>278</v>
      </c>
    </row>
    <row r="15" spans="1:7">
      <c r="A15">
        <v>14</v>
      </c>
      <c r="B15">
        <f t="shared" ca="1" si="0"/>
        <v>9</v>
      </c>
      <c r="C15" t="s">
        <v>279</v>
      </c>
      <c r="D15" s="1">
        <v>627282465</v>
      </c>
      <c r="E15" s="2" t="s">
        <v>280</v>
      </c>
      <c r="F15" s="2" t="s">
        <v>281</v>
      </c>
      <c r="G15" t="s">
        <v>282</v>
      </c>
    </row>
    <row r="16" spans="1:7">
      <c r="A16">
        <v>15</v>
      </c>
      <c r="B16">
        <f t="shared" ca="1" si="0"/>
        <v>3</v>
      </c>
      <c r="C16" t="s">
        <v>283</v>
      </c>
      <c r="D16" s="1">
        <v>725555200</v>
      </c>
      <c r="E16" s="2" t="s">
        <v>284</v>
      </c>
      <c r="F16" s="2" t="s">
        <v>285</v>
      </c>
      <c r="G16" t="s">
        <v>286</v>
      </c>
    </row>
    <row r="17" spans="1:7">
      <c r="A17">
        <v>16</v>
      </c>
      <c r="B17">
        <f t="shared" ca="1" si="0"/>
        <v>6</v>
      </c>
      <c r="C17" t="s">
        <v>287</v>
      </c>
      <c r="D17" s="1">
        <v>139554637</v>
      </c>
      <c r="E17" s="2" t="s">
        <v>288</v>
      </c>
      <c r="F17" s="2" t="s">
        <v>289</v>
      </c>
      <c r="G17" t="s">
        <v>290</v>
      </c>
    </row>
    <row r="18" spans="1:7">
      <c r="A18">
        <v>17</v>
      </c>
      <c r="B18">
        <f t="shared" ca="1" si="0"/>
        <v>9</v>
      </c>
      <c r="C18" t="s">
        <v>291</v>
      </c>
      <c r="D18" s="1">
        <v>847385993</v>
      </c>
      <c r="E18" s="2" t="s">
        <v>292</v>
      </c>
      <c r="F18" s="2" t="s">
        <v>293</v>
      </c>
      <c r="G18" t="s">
        <v>294</v>
      </c>
    </row>
    <row r="19" spans="1:7">
      <c r="A19">
        <v>18</v>
      </c>
      <c r="B19">
        <f t="shared" ca="1" si="0"/>
        <v>9</v>
      </c>
      <c r="C19" t="s">
        <v>295</v>
      </c>
      <c r="D19" s="1">
        <v>448265668</v>
      </c>
      <c r="E19" s="2" t="s">
        <v>296</v>
      </c>
      <c r="F19" s="2" t="s">
        <v>297</v>
      </c>
      <c r="G19" t="s">
        <v>298</v>
      </c>
    </row>
    <row r="20" spans="1:7">
      <c r="A20">
        <v>19</v>
      </c>
      <c r="B20">
        <f t="shared" ca="1" si="0"/>
        <v>8</v>
      </c>
      <c r="C20" t="s">
        <v>299</v>
      </c>
      <c r="D20" s="1">
        <v>717267455</v>
      </c>
      <c r="E20" s="2" t="s">
        <v>300</v>
      </c>
      <c r="F20" s="2" t="s">
        <v>301</v>
      </c>
      <c r="G20" t="s">
        <v>302</v>
      </c>
    </row>
    <row r="21" spans="1:7">
      <c r="A21">
        <v>20</v>
      </c>
      <c r="B21">
        <f t="shared" ca="1" si="0"/>
        <v>9</v>
      </c>
      <c r="C21" t="s">
        <v>303</v>
      </c>
      <c r="D21" s="1">
        <v>802323663</v>
      </c>
      <c r="E21" s="2" t="s">
        <v>304</v>
      </c>
      <c r="F21" s="2" t="s">
        <v>305</v>
      </c>
      <c r="G21" t="s">
        <v>306</v>
      </c>
    </row>
  </sheetData>
  <hyperlinks>
    <hyperlink ref="F2" r:id="rId1" xr:uid="{455D912E-F921-4108-BEC5-6EA497D76E78}"/>
    <hyperlink ref="F3" r:id="rId2" xr:uid="{454404F2-60C7-4F55-AAE4-71C3C21A925A}"/>
    <hyperlink ref="F4" r:id="rId3" xr:uid="{11CBD963-70F5-4307-86D6-0FDD495D2FA9}"/>
    <hyperlink ref="F5" r:id="rId4" xr:uid="{B4EDAFE5-B715-4A6B-9C2E-315F435D150C}"/>
    <hyperlink ref="F6" r:id="rId5" xr:uid="{FF848DF8-7FFA-4FEE-BF19-98DB9ED6D3DB}"/>
    <hyperlink ref="F7" r:id="rId6" xr:uid="{4A086FC3-E486-4A35-BA61-A9998E171BBF}"/>
    <hyperlink ref="F9" r:id="rId7" xr:uid="{8AFA8508-0536-4B69-AF73-CB97930D15B2}"/>
    <hyperlink ref="F8" r:id="rId8" xr:uid="{A1D9B397-2467-46CA-BE40-2FA46A5B1846}"/>
    <hyperlink ref="F10" r:id="rId9" xr:uid="{70DD7B42-FD92-41B1-935D-871EF73FDC94}"/>
    <hyperlink ref="F11" r:id="rId10" xr:uid="{B625A237-B870-45D8-894C-D9E364CE1E30}"/>
    <hyperlink ref="F12" r:id="rId11" xr:uid="{B7D3B4B1-C613-4F53-94B1-E54416160FFB}"/>
    <hyperlink ref="F13" r:id="rId12" xr:uid="{88D01B66-58B4-47FF-81DD-AB15AD76B3A6}"/>
    <hyperlink ref="F14" r:id="rId13" xr:uid="{649A1308-35B3-4B44-8D19-EBE6CA665302}"/>
    <hyperlink ref="F15" r:id="rId14" xr:uid="{5A97866A-34BE-4E4E-B313-B70D747D1B22}"/>
    <hyperlink ref="F16" r:id="rId15" xr:uid="{17CA9674-CFCD-4C5D-9E7A-458FB4755290}"/>
    <hyperlink ref="F17" r:id="rId16" xr:uid="{85F1A4F3-1A16-4E3B-A94E-B65CDEF278DA}"/>
    <hyperlink ref="F18" r:id="rId17" xr:uid="{3D846ED8-E8D4-4D36-9FD8-F35F1405680E}"/>
    <hyperlink ref="F19" r:id="rId18" xr:uid="{7DD8DCE5-7CA1-43CE-9429-3D327D84E44D}"/>
    <hyperlink ref="F20" r:id="rId19" xr:uid="{17F2A2DF-B117-4ED4-85F5-60828CCA9EF9}"/>
    <hyperlink ref="F21" r:id="rId20" xr:uid="{AB2908A0-BE47-40FB-A56B-EBBC7B227E6E}"/>
    <hyperlink ref="E2" r:id="rId21" xr:uid="{31D3E6FE-6983-461B-922F-B64FC4D28E74}"/>
    <hyperlink ref="E3" r:id="rId22" xr:uid="{8FEF81C9-C0D0-4CF8-BAA6-FECE2608D920}"/>
    <hyperlink ref="E4" r:id="rId23" xr:uid="{2D7BC7B3-6061-4FA4-8039-51F0C2590C3F}"/>
    <hyperlink ref="E5" r:id="rId24" xr:uid="{226D76FB-1A51-4BC1-AE1B-43BECA868642}"/>
    <hyperlink ref="E6" r:id="rId25" xr:uid="{68B226FE-C0CF-4DA1-8756-17DEFE9109D2}"/>
    <hyperlink ref="E7" r:id="rId26" xr:uid="{D271E83C-7901-4E6B-B41A-4E09585FE8B6}"/>
    <hyperlink ref="E8" r:id="rId27" xr:uid="{091460C9-3610-4C40-9FF6-28DB265098FC}"/>
    <hyperlink ref="E9" r:id="rId28" xr:uid="{61E8BC6E-3453-43B6-8568-17CF8F36DBA1}"/>
    <hyperlink ref="E10" r:id="rId29" xr:uid="{B0BC9781-6674-4A26-80C0-C5932BED6392}"/>
    <hyperlink ref="E11" r:id="rId30" xr:uid="{6A1AF0FE-7832-403E-9A2D-954FFBD1F44D}"/>
    <hyperlink ref="E12" r:id="rId31" xr:uid="{0AB59839-94AD-4343-9A2C-851BAB7D67A7}"/>
    <hyperlink ref="E13" r:id="rId32" xr:uid="{FC403B78-5904-47A8-9A98-41B7C2DD6861}"/>
    <hyperlink ref="E14" r:id="rId33" xr:uid="{27BDF4F2-5685-4952-A3DA-373D439BCC25}"/>
    <hyperlink ref="E15" r:id="rId34" xr:uid="{23E166DB-15CB-4DFC-9DD5-3B5D5C401F6F}"/>
    <hyperlink ref="E16" r:id="rId35" xr:uid="{382F9BA0-FA08-4C60-9873-2632D29DDA7B}"/>
    <hyperlink ref="E17" r:id="rId36" xr:uid="{635385C0-3238-4C6B-B795-D6B60CF3C1D2}"/>
    <hyperlink ref="E18" r:id="rId37" xr:uid="{9DD2CDBB-EDD4-435A-9A89-7E00F6222251}"/>
    <hyperlink ref="E19" r:id="rId38" xr:uid="{15386270-5D3C-4968-AE37-77F3FB1C8D83}"/>
    <hyperlink ref="E20" r:id="rId39" xr:uid="{8F7608B5-09BC-4C9D-8242-4023C7957695}"/>
    <hyperlink ref="E21" r:id="rId40" xr:uid="{D958106B-E8DB-4999-A15E-C9AB36B0F360}"/>
  </hyperlinks>
  <pageMargins left="0.7" right="0.7" top="0.75" bottom="0.75" header="0.3" footer="0.3"/>
  <tableParts count="1">
    <tablePart r:id="rId4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318cc0f-e735-4f72-8208-1a679e955c95" xsi:nil="true"/>
    <lcf76f155ced4ddcb4097134ff3c332f xmlns="7a8c53a0-77ab-4ad0-861a-d0d3952e0a11">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C02B1E2546EFE42B2B04245AA513E13" ma:contentTypeVersion="9" ma:contentTypeDescription="Create a new document." ma:contentTypeScope="" ma:versionID="93d703c080b64016bc6075c677ad5cde">
  <xsd:schema xmlns:xsd="http://www.w3.org/2001/XMLSchema" xmlns:xs="http://www.w3.org/2001/XMLSchema" xmlns:p="http://schemas.microsoft.com/office/2006/metadata/properties" xmlns:ns2="7a8c53a0-77ab-4ad0-861a-d0d3952e0a11" xmlns:ns3="d318cc0f-e735-4f72-8208-1a679e955c95" targetNamespace="http://schemas.microsoft.com/office/2006/metadata/properties" ma:root="true" ma:fieldsID="38859c4c5a1837e183e748974a1c48c1" ns2:_="" ns3:_="">
    <xsd:import namespace="7a8c53a0-77ab-4ad0-861a-d0d3952e0a11"/>
    <xsd:import namespace="d318cc0f-e735-4f72-8208-1a679e955c95"/>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8c53a0-77ab-4ad0-861a-d0d3952e0a11"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88c3168-a240-49a5-981b-89ab6abaef89"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318cc0f-e735-4f72-8208-1a679e955c95"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cbe9b6cd-c82f-41a0-acc2-9be3df3814f8}" ma:internalName="TaxCatchAll" ma:showField="CatchAllData" ma:web="d318cc0f-e735-4f72-8208-1a679e955c9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H w E A A B Q S w M E F A A C A A g A t E x Q V z A 3 x 5 m l A A A A 9 Q A A A B I A H A B D b 2 5 m a W c v U G F j a 2 F n Z S 5 4 b W w g o h g A K K A U A A A A A A A A A A A A A A A A A A A A A A A A A A A A h Y 8 x D o I w A E W v Q r r T l m o M k l I G E y d J j C b G t S k F G q G Y t l j u 5 u C R v I I Y R d 0 c / / t v + P 9 + v d F s a J v g I o 1 V n U 5 B B D E I p B Z d o X S V g t 6 V Y Q w y R r d c n H g l g 1 H W N h l s k Y L a u X O C k P c e + h n s T I U I x h E 6 5 p u 9 q G X L w U d W / + V Q a e u 4 F h I w e n i N Y Q Q u F z C e E 4 g p m h j N l f 7 2 Z J z 7 b H 8 g X f W N 6 4 1 k p Q n X O 4 q m S N H 7 A n s A U E s D B B Q A A g A I A L R M U 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0 T F B X N U 3 S 0 X U B A A C M A g A A E w A c A E Z v c m 1 1 b G F z L 1 N l Y 3 R p b 2 4 x L m 0 g o h g A K K A U A A A A A A A A A A A A A A A A A A A A A A A A A A A A d V D L T l s x E N 1 H y j 9 Y Z p N I 5 k o g H m 3 R X d D c F J A A h d 5 k R V i 4 v p P E q u 2 J P G M g i v g g + h v 8 W B 1 S B G q C N + M 5 M 2 f m z C E w b D G I e h 3 3 T t q t d o t m O k I j d m S j W e / W 6 f R s t J h 8 r 3 7 f 1 O a K p l 8 O z L G R o h Q O u N 0 S + d W Y o o G M 9 O i + q N A k D 4 E 7 P 6 y D o o e B c 0 I d 2 f s 2 H h F E G n s d 2 W u G c Y U P w a F u a P z 5 n s L Q v e y q 2 w q c 9 Z Y h l l J J J X r o k g 9 U f l W i H w w 2 N k z L v f 3 D f S V u E j L U v H B Q v n + L a w x w 1 1 V r u T u y H 3 b 5 5 Q 8 D i X l E n 2 h 1 z V D / y o 2 D n G f W O e g m a + 2 s L 1 P i 9 h 9 + 6 l x t t N O R S o 7 p 4 8 j h Y g 7 C Z y U T + / L 8 P m 8 Y d a A J R r 9 W v O q i z h Y B a r m U t h m x d Z a y N y n m I y 8 C H x 0 U K 8 q T E k s 5 i B D Q Z 5 x X q x g e + R W + 3 o L 1 v b Z u s z P 5 I T i Y z 7 I Z m + O v k C s Y a C L Y J M I D X Q J n 9 9 9 K D q c 2 + / B a / Z k 2 G Y M Z M m b P J v / J e O q 2 W z Z s 9 + z k L 1 B L A Q I t A B Q A A g A I A L R M U F c w N 8 e Z p Q A A A P U A A A A S A A A A A A A A A A A A A A A A A A A A A A B D b 2 5 m a W c v U G F j a 2 F n Z S 5 4 b W x Q S w E C L Q A U A A I A C A C 0 T F B X D 8 r p q 6 Q A A A D p A A A A E w A A A A A A A A A A A A A A A A D x A A A A W 0 N v b n R l b n R f V H l w Z X N d L n h t b F B L A Q I t A B Q A A g A I A L R M U F c 1 T d L R d Q E A A I w C A A A T A A A A A A A A A A A A A A A A A O I B A A B G b 3 J t d W x h c y 9 T Z W N 0 a W 9 u M S 5 t U E s F B g A A A A A D A A M A w g A A A K 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w O A A A A A A A A C g 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k Y X R h L V N 1 Q U d V e W Z C R G t R U 2 N N c 2 c 4 N G M 3 Y 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h d G F f U 3 V B R 1 V 5 Z k J E a 1 F T Y 0 1 z Z z g 0 Y z d j 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z L T E w L T E 2 V D A 3 O j M 3 O j Q w L j M 0 O T Y y N T B a I i A v P j x F b n R y e S B U e X B l P S J G a W x s Q 2 9 s d W 1 u V H l w Z X M i I F Z h b H V l P S J z Q X d Z R 0 J n T U d B U V l H I i A v P j x F b n R y e S B U e X B l P S J G a W x s Q 2 9 s d W 1 u T m F t Z X M i I F Z h b H V l P S J z W y Z x d W 9 0 O 2 l k V X R p b G l z Y X R l d X I m c X V v d D s s J n F 1 b 3 Q 7 U H J l b m 9 t J n F 1 b 3 Q 7 L C Z x d W 9 0 O 0 5 v b S Z x d W 9 0 O y w m c X V v d D t F b W F p b C Z x d W 9 0 O y w m c X V v d D t O d W 1 U Z W x l c G h v b m U m c X V v d D s s J n F 1 b 3 Q 7 T W 9 0 R G V Q Y X N z Z S Z x d W 9 0 O y w m c X V v d D t O Z X d z T G V 0 d G V y J n F 1 b 3 Q 7 L C Z x d W 9 0 O 1 J 1 Z S Z x d W 9 0 O y w m c X V v d D t Q a G 9 0 b 1 B y b 2 Z p b 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R h d G E t U 3 V B R 1 V 5 Z k J E a 1 F T Y 0 1 z Z z g 0 Y z d j L 1 R 5 c G U g b W 9 k a W Z p w 6 k u e 2 l k V X R p b G l z Y X R l d X I s M H 0 m c X V v d D s s J n F 1 b 3 Q 7 U 2 V j d G l v b j E v Z G F 0 Y S 1 T d U F H V X l m Q k R r U V N j T X N n O D R j N 2 M v V H l w Z S B t b 2 R p Z m n D q S 5 7 U H J l b m 9 t L D F 9 J n F 1 b 3 Q 7 L C Z x d W 9 0 O 1 N l Y 3 R p b 2 4 x L 2 R h d G E t U 3 V B R 1 V 5 Z k J E a 1 F T Y 0 1 z Z z g 0 Y z d j L 1 R 5 c G U g b W 9 k a W Z p w 6 k u e 0 5 v b S w y f S Z x d W 9 0 O y w m c X V v d D t T Z W N 0 a W 9 u M S 9 k Y X R h L V N 1 Q U d V e W Z C R G t R U 2 N N c 2 c 4 N G M 3 Y y 9 U e X B l I G 1 v Z G l m a c O p L n t F b W F p b C w z f S Z x d W 9 0 O y w m c X V v d D t T Z W N 0 a W 9 u M S 9 k Y X R h L V N 1 Q U d V e W Z C R G t R U 2 N N c 2 c 4 N G M 3 Y y 9 U e X B l I G 1 v Z G l m a c O p L n t O d W 1 U Z W x l c G h v b m U s N H 0 m c X V v d D s s J n F 1 b 3 Q 7 U 2 V j d G l v b j E v Z G F 0 Y S 1 T d U F H V X l m Q k R r U V N j T X N n O D R j N 2 M v V H l w Z S B t b 2 R p Z m n D q S 5 7 T W 9 0 R G V Q Y X N z Z S w 1 f S Z x d W 9 0 O y w m c X V v d D t T Z W N 0 a W 9 u M S 9 k Y X R h L V N 1 Q U d V e W Z C R G t R U 2 N N c 2 c 4 N G M 3 Y y 9 U e X B l I G 1 v Z G l m a c O p L n t O Z X d z T G V 0 d G V y L D Z 9 J n F 1 b 3 Q 7 L C Z x d W 9 0 O 1 N l Y 3 R p b 2 4 x L 2 R h d G E t U 3 V B R 1 V 5 Z k J E a 1 F T Y 0 1 z Z z g 0 Y z d j L 1 R 5 c G U g b W 9 k a W Z p w 6 k u e 1 J 1 Z S w 3 f S Z x d W 9 0 O y w m c X V v d D t T Z W N 0 a W 9 u M S 9 k Y X R h L V N 1 Q U d V e W Z C R G t R U 2 N N c 2 c 4 N G M 3 Y y 9 U e X B l I G 1 v Z G l m a c O p L n t Q a G 9 0 b 1 B y b 2 Z p b C w 4 f S Z x d W 9 0 O 1 0 s J n F 1 b 3 Q 7 Q 2 9 s d W 1 u Q 2 9 1 b n Q m c X V v d D s 6 O S w m c X V v d D t L Z X l D b 2 x 1 b W 5 O Y W 1 l c y Z x d W 9 0 O z p b X S w m c X V v d D t D b 2 x 1 b W 5 J Z G V u d G l 0 a W V z J n F 1 b 3 Q 7 O l s m c X V v d D t T Z W N 0 a W 9 u M S 9 k Y X R h L V N 1 Q U d V e W Z C R G t R U 2 N N c 2 c 4 N G M 3 Y y 9 U e X B l I G 1 v Z G l m a c O p L n t p Z F V 0 a W x p c 2 F 0 Z X V y L D B 9 J n F 1 b 3 Q 7 L C Z x d W 9 0 O 1 N l Y 3 R p b 2 4 x L 2 R h d G E t U 3 V B R 1 V 5 Z k J E a 1 F T Y 0 1 z Z z g 0 Y z d j L 1 R 5 c G U g b W 9 k a W Z p w 6 k u e 1 B y Z W 5 v b S w x f S Z x d W 9 0 O y w m c X V v d D t T Z W N 0 a W 9 u M S 9 k Y X R h L V N 1 Q U d V e W Z C R G t R U 2 N N c 2 c 4 N G M 3 Y y 9 U e X B l I G 1 v Z G l m a c O p L n t O b 2 0 s M n 0 m c X V v d D s s J n F 1 b 3 Q 7 U 2 V j d G l v b j E v Z G F 0 Y S 1 T d U F H V X l m Q k R r U V N j T X N n O D R j N 2 M v V H l w Z S B t b 2 R p Z m n D q S 5 7 R W 1 h a W w s M 3 0 m c X V v d D s s J n F 1 b 3 Q 7 U 2 V j d G l v b j E v Z G F 0 Y S 1 T d U F H V X l m Q k R r U V N j T X N n O D R j N 2 M v V H l w Z S B t b 2 R p Z m n D q S 5 7 T n V t V G V s Z X B o b 2 5 l L D R 9 J n F 1 b 3 Q 7 L C Z x d W 9 0 O 1 N l Y 3 R p b 2 4 x L 2 R h d G E t U 3 V B R 1 V 5 Z k J E a 1 F T Y 0 1 z Z z g 0 Y z d j L 1 R 5 c G U g b W 9 k a W Z p w 6 k u e 0 1 v d E R l U G F z c 2 U s N X 0 m c X V v d D s s J n F 1 b 3 Q 7 U 2 V j d G l v b j E v Z G F 0 Y S 1 T d U F H V X l m Q k R r U V N j T X N n O D R j N 2 M v V H l w Z S B t b 2 R p Z m n D q S 5 7 T m V 3 c 0 x l d H R l c i w 2 f S Z x d W 9 0 O y w m c X V v d D t T Z W N 0 a W 9 u M S 9 k Y X R h L V N 1 Q U d V e W Z C R G t R U 2 N N c 2 c 4 N G M 3 Y y 9 U e X B l I G 1 v Z G l m a c O p L n t S d W U s N 3 0 m c X V v d D s s J n F 1 b 3 Q 7 U 2 V j d G l v b j E v Z G F 0 Y S 1 T d U F H V X l m Q k R r U V N j T X N n O D R j N 2 M v V H l w Z S B t b 2 R p Z m n D q S 5 7 U G h v d G 9 Q c m 9 m a W w s O H 0 m c X V v d D t d L C Z x d W 9 0 O 1 J l b G F 0 a W 9 u c 2 h p c E l u Z m 8 m c X V v d D s 6 W 1 1 9 I i A v P j w v U 3 R h Y m x l R W 5 0 c m l l c z 4 8 L 0 l 0 Z W 0 + P E l 0 Z W 0 + P E l 0 Z W 1 M b 2 N h d G l v b j 4 8 S X R l b V R 5 c G U + R m 9 y b X V s Y T w v S X R l b V R 5 c G U + P E l 0 Z W 1 Q Y X R o P l N l Y 3 R p b 2 4 x L 2 R h d G E t U 3 V B R 1 V 5 Z k J E a 1 F T Y 0 1 z Z z g 0 Y z d j L 1 N v d X J j Z T w v S X R l b V B h d G g + P C 9 J d G V t T G 9 j Y X R p b 2 4 + P F N 0 Y W J s Z U V u d H J p Z X M g L z 4 8 L 0 l 0 Z W 0 + P E l 0 Z W 0 + P E l 0 Z W 1 M b 2 N h d G l v b j 4 8 S X R l b V R 5 c G U + R m 9 y b X V s Y T w v S X R l b V R 5 c G U + P E l 0 Z W 1 Q Y X R o P l N l Y 3 R p b 2 4 x L 2 R h d G E t U 3 V B R 1 V 5 Z k J E a 1 F T Y 0 1 z Z z g 0 Y z d j L 0 V u L X Q l Q z M l Q U F 0 Z X M l M j B w c m 9 t d X M 8 L 0 l 0 Z W 1 Q Y X R o P j w v S X R l b U x v Y 2 F 0 a W 9 u P j x T d G F i b G V F b n R y a W V z I C 8 + P C 9 J d G V t P j x J d G V t P j x J d G V t T G 9 j Y X R p b 2 4 + P E l 0 Z W 1 U e X B l P k Z v c m 1 1 b G E 8 L 0 l 0 Z W 1 U e X B l P j x J d G V t U G F 0 a D 5 T Z W N 0 a W 9 u M S 9 k Y X R h L V N 1 Q U d V e W Z C R G t R U 2 N N c 2 c 4 N G M 3 Y y 9 U e X B l J T I w b W 9 k a W Z p J U M z J U E 5 P C 9 J d G V t U G F 0 a D 4 8 L 0 l 0 Z W 1 M b 2 N h d G l v b j 4 8 U 3 R h Y m x l R W 5 0 c m l l c y A v P j w v S X R l b T 4 8 L 0 l 0 Z W 1 z P j w v T G 9 j Y W x Q Y W N r Y W d l T W V 0 Y W R h d G F G a W x l P h Y A A A B Q S w U G A A A A A A A A A A A A A A A A A A A A A A A A 2 g A A A A E A A A D Q j J 3 f A R X R E Y x 6 A M B P w p f r A Q A A A O p i h X T I + P h M g R y c X v 6 A P V 8 A A A A A A g A A A A A A A 2 Y A A M A A A A A Q A A A A c g y v e 3 t C p L k 8 w 4 T j u c N y 2 A A A A A A E g A A A o A A A A B A A A A B O V 2 M g g j z Y A c G 5 N W 8 Y / S c 5 U A A A A D p m 0 y W D 6 Q J C U s + h B 2 h u S Z h A b J Y / I l F H l k K w B R g M Y t X B + K D 2 S + w t l V 4 1 t 5 4 N y e l F U N X e 5 Z f f E c R W k 4 / C F o Y u K Z v Y N C x n u Q Z y y f r 9 J f D l G K F t F A A A A J v S o r j p U x j 5 p A 5 E S g P F 1 D c D c f F R < / D a t a M a s h u p > 
</file>

<file path=customXml/itemProps1.xml><?xml version="1.0" encoding="utf-8"?>
<ds:datastoreItem xmlns:ds="http://schemas.openxmlformats.org/officeDocument/2006/customXml" ds:itemID="{04C9EF39-E2E7-46BD-AC75-2088153552CC}"/>
</file>

<file path=customXml/itemProps2.xml><?xml version="1.0" encoding="utf-8"?>
<ds:datastoreItem xmlns:ds="http://schemas.openxmlformats.org/officeDocument/2006/customXml" ds:itemID="{7B5ADE07-D85A-4EC8-B059-DD7821715D98}"/>
</file>

<file path=customXml/itemProps3.xml><?xml version="1.0" encoding="utf-8"?>
<ds:datastoreItem xmlns:ds="http://schemas.openxmlformats.org/officeDocument/2006/customXml" ds:itemID="{D90A64F4-F502-4029-A963-C5F5778EC38C}"/>
</file>

<file path=customXml/itemProps4.xml><?xml version="1.0" encoding="utf-8"?>
<ds:datastoreItem xmlns:ds="http://schemas.openxmlformats.org/officeDocument/2006/customXml" ds:itemID="{711379E3-DB67-42D9-8617-8C539CB2631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Maxime Gallotta</cp:lastModifiedBy>
  <cp:revision/>
  <dcterms:created xsi:type="dcterms:W3CDTF">2023-10-16T06:57:44Z</dcterms:created>
  <dcterms:modified xsi:type="dcterms:W3CDTF">2023-12-25T10:04:05Z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0x0101000C02B1E2546EFE42B2B04245AA513E13</vt:lpwstr>
  </property>
  <property fmtid="{D5CDD505-2E9C-101B-9397-08002B2CF9AE}" pid="3" name="MediaServiceImageTags">
    <vt:lpwstr/>
  </property>
</Properties>
</file>