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<sst xmlns="http://schemas.openxmlformats.org/spreadsheetml/2006/main" count="49" uniqueCount="47">
  <si>
    <t>num_mil_factories</t>
  </si>
  <si>
    <t>defence01</t>
  </si>
  <si>
    <t>defence02</t>
  </si>
  <si>
    <t>defence03</t>
  </si>
  <si>
    <t>defence04</t>
  </si>
  <si>
    <t>defence05</t>
  </si>
  <si>
    <t>defence06</t>
  </si>
  <si>
    <t>defence07</t>
  </si>
  <si>
    <t>defence08</t>
  </si>
  <si>
    <t>defence09</t>
  </si>
  <si>
    <t>actual effect</t>
  </si>
  <si>
    <t>also</t>
  </si>
  <si>
    <t>10mic, def2</t>
  </si>
  <si>
    <t>10mic, def4</t>
  </si>
  <si>
    <t>10mic, def9</t>
  </si>
  <si>
    <t>purchase parity adjusted</t>
  </si>
  <si>
    <t>Sample  20Kgdp, 100btn, 100fighters, 10navy</t>
  </si>
  <si>
    <t>btncost</t>
  </si>
  <si>
    <t>adjust down</t>
  </si>
  <si>
    <t>cc_factor</t>
  </si>
  <si>
    <t>navycost</t>
  </si>
  <si>
    <t>aircost</t>
  </si>
  <si>
    <t>after mil laws rebate btn&amp;cc</t>
  </si>
  <si>
    <t>mic factor</t>
  </si>
  <si>
    <t>armysize_factor</t>
  </si>
  <si>
    <t>total</t>
  </si>
  <si>
    <t>gdp_7</t>
  </si>
  <si>
    <t>Country</t>
  </si>
  <si>
    <t>btn</t>
  </si>
  <si>
    <t>avg_btn_cost</t>
  </si>
  <si>
    <t>btn_cost</t>
  </si>
  <si>
    <t>airforce</t>
  </si>
  <si>
    <t>avg air cost</t>
  </si>
  <si>
    <t>air_cost</t>
  </si>
  <si>
    <t>navy_cost</t>
  </si>
  <si>
    <t>avg navy cost</t>
  </si>
  <si>
    <t>C&amp;C</t>
  </si>
  <si>
    <t>C&amp;C_cost</t>
  </si>
  <si>
    <t>policyadj</t>
  </si>
  <si>
    <t>personell cost</t>
  </si>
  <si>
    <t>armtot</t>
  </si>
  <si>
    <t>factor</t>
  </si>
  <si>
    <t>MIC</t>
  </si>
  <si>
    <t>defence</t>
  </si>
  <si>
    <t>after GDP_rebate</t>
  </si>
  <si>
    <t>per_year</t>
  </si>
  <si>
    <t>USA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</si>
</sst>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rial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62"/>
    </font>
    <font>
      <sz val="10"/>
      <color rgb="FF00000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0" activeCellId="0" sqref="E20"/>
    </sheetView>
  </sheetViews>
  <sheetFormatPr defaultRowHeight="15"/>
  <cols>
    <col collapsed="false" hidden="false" max="1" min="1" style="1" width="19.5674418604651"/>
    <col collapsed="false" hidden="false" max="2" min="2" style="1" width="9.84651162790698"/>
    <col collapsed="false" hidden="false" max="3" min="3" style="1" width="10.4604651162791"/>
    <col collapsed="false" hidden="false" max="4" min="4" style="1" width="12.0604651162791"/>
    <col collapsed="false" hidden="false" max="5" min="5" style="1" width="10.2139534883721"/>
    <col collapsed="false" hidden="false" max="6" min="6" style="1" width="13.293023255814"/>
    <col collapsed="false" hidden="false" max="7" min="7" style="1" width="12.4279069767442"/>
    <col collapsed="false" hidden="false" max="8" min="8" style="1" width="11.2"/>
    <col collapsed="false" hidden="false" max="9" min="9" style="1" width="13.293023255814"/>
    <col collapsed="false" hidden="false" max="12" min="10" style="1" width="11.446511627907"/>
    <col collapsed="false" hidden="false" max="13" min="13" style="1" width="12.553488372093"/>
    <col collapsed="false" hidden="false" max="14" min="14" style="1" width="11.446511627907"/>
    <col collapsed="false" hidden="false" max="15" min="15" style="1" width="9.10697674418605"/>
    <col collapsed="false" hidden="false" max="16" min="16" style="1" width="3.81395348837209"/>
    <col collapsed="false" hidden="false" max="17" min="17" style="1" width="5.29302325581395"/>
    <col collapsed="false" hidden="false" max="18" min="18" style="1" width="10.2139534883721"/>
    <col collapsed="false" hidden="false" max="19" min="19" style="1" width="5.90697674418605"/>
    <col collapsed="false" hidden="false" max="20" min="20" style="1" width="10.8279069767442"/>
    <col collapsed="false" hidden="false" max="1025" min="21" style="1" width="13.534883720930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n">
        <v>365</v>
      </c>
      <c r="L1" s="2"/>
      <c r="M1" s="2"/>
      <c r="N1" s="2"/>
      <c r="O1" s="0"/>
      <c r="P1" s="0"/>
      <c r="Q1" s="0"/>
      <c r="R1" s="2"/>
      <c r="S1" s="2"/>
      <c r="T1" s="2"/>
      <c r="U1" s="0"/>
    </row>
    <row r="2" customFormat="false" ht="13.8" hidden="false" customHeight="false" outlineLevel="0" collapsed="false">
      <c r="A2" s="3" t="n">
        <v>1</v>
      </c>
      <c r="B2" s="0" t="n">
        <f aca="false">SUM(($A2)/B$9)*365</f>
        <v>1.21666666666667</v>
      </c>
      <c r="C2" s="0" t="n">
        <f aca="false">SUM(($A2)/C$9)*365</f>
        <v>2.43333333333333</v>
      </c>
      <c r="D2" s="0" t="n">
        <f aca="false">SUM(($A2)/D$9)*365</f>
        <v>3.65</v>
      </c>
      <c r="E2" s="0" t="n">
        <f aca="false">SUM(($A2)/E$9)*365</f>
        <v>4.86666666666667</v>
      </c>
      <c r="F2" s="0" t="n">
        <f aca="false">SUM(($A2)/F$9)*365</f>
        <v>7.3</v>
      </c>
      <c r="G2" s="0" t="n">
        <f aca="false">SUM(($A2)/G$9)*365</f>
        <v>9.73333333333333</v>
      </c>
      <c r="H2" s="0" t="n">
        <f aca="false">SUM(($A2)/H$9)*365</f>
        <v>12.1666666666667</v>
      </c>
      <c r="I2" s="0" t="n">
        <f aca="false">SUM(($A2)/I$9)*365</f>
        <v>15.2083333333333</v>
      </c>
      <c r="J2" s="0" t="n">
        <f aca="false">SUM(($A2)/J$9)*365</f>
        <v>24.3333333333333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</row>
    <row r="3" customFormat="false" ht="13.8" hidden="false" customHeight="false" outlineLevel="0" collapsed="false">
      <c r="A3" s="3" t="n">
        <v>2</v>
      </c>
      <c r="B3" s="0" t="n">
        <f aca="false">SUM(($A3)/B$9)*365</f>
        <v>2.43333333333333</v>
      </c>
      <c r="C3" s="0" t="n">
        <f aca="false">SUM(($A3)/C$9)*365</f>
        <v>4.86666666666667</v>
      </c>
      <c r="D3" s="0" t="n">
        <f aca="false">SUM(($A3)/D$9)*365</f>
        <v>7.3</v>
      </c>
      <c r="E3" s="0" t="n">
        <f aca="false">SUM(($A3)/E$9)*365</f>
        <v>9.73333333333333</v>
      </c>
      <c r="F3" s="0" t="n">
        <f aca="false">SUM(($A3)/F$9)*365</f>
        <v>14.6</v>
      </c>
      <c r="G3" s="0" t="n">
        <f aca="false">SUM(($A3)/G$9)*365</f>
        <v>19.4666666666667</v>
      </c>
      <c r="H3" s="0" t="n">
        <f aca="false">SUM(($A3)/H$9)*365</f>
        <v>24.3333333333333</v>
      </c>
      <c r="I3" s="0" t="n">
        <f aca="false">SUM(($A3)/I$9)*365</f>
        <v>30.4166666666667</v>
      </c>
      <c r="J3" s="0" t="n">
        <f aca="false">SUM(($A3)/J$9)*365</f>
        <v>48.6666666666667</v>
      </c>
      <c r="K3" s="2"/>
      <c r="L3" s="2"/>
      <c r="M3" s="2"/>
      <c r="N3" s="2"/>
      <c r="O3" s="2"/>
      <c r="P3" s="2"/>
      <c r="Q3" s="2"/>
      <c r="R3" s="2"/>
      <c r="S3" s="2"/>
      <c r="T3" s="2"/>
      <c r="U3" s="0"/>
    </row>
    <row r="4" customFormat="false" ht="13.8" hidden="false" customHeight="false" outlineLevel="0" collapsed="false">
      <c r="A4" s="2" t="n">
        <v>5</v>
      </c>
      <c r="B4" s="0" t="n">
        <f aca="false">SUM(($A4)/B$9)*365</f>
        <v>6.08333333333333</v>
      </c>
      <c r="C4" s="0" t="n">
        <f aca="false">SUM(($A4)/C$9)*365</f>
        <v>12.1666666666667</v>
      </c>
      <c r="D4" s="0" t="n">
        <f aca="false">SUM(($A4)/D$9)*365</f>
        <v>18.25</v>
      </c>
      <c r="E4" s="0" t="n">
        <f aca="false">SUM(($A4)/E$9)*365</f>
        <v>24.3333333333333</v>
      </c>
      <c r="F4" s="0" t="n">
        <f aca="false">SUM(($A4)/F$9)*365</f>
        <v>36.5</v>
      </c>
      <c r="G4" s="0" t="n">
        <f aca="false">SUM(($A4)/G$9)*365</f>
        <v>48.6666666666667</v>
      </c>
      <c r="H4" s="0" t="n">
        <f aca="false">SUM(($A4)/H$9)*365</f>
        <v>60.8333333333333</v>
      </c>
      <c r="I4" s="0" t="n">
        <f aca="false">SUM(($A4)/I$9)*365</f>
        <v>76.0416666666667</v>
      </c>
      <c r="J4" s="0" t="n">
        <f aca="false">SUM(($A4)/J$9)*365</f>
        <v>121.666666666667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</row>
    <row r="5" customFormat="false" ht="13.8" hidden="false" customHeight="false" outlineLevel="0" collapsed="false">
      <c r="A5" s="3" t="n">
        <v>10</v>
      </c>
      <c r="B5" s="0" t="n">
        <f aca="false">SUM(($A5)/B$9)*365</f>
        <v>12.1666666666667</v>
      </c>
      <c r="C5" s="0" t="n">
        <f aca="false">SUM(($A5)/C$9)*365</f>
        <v>24.3333333333333</v>
      </c>
      <c r="D5" s="0" t="n">
        <f aca="false">SUM(($A5)/D$9)*365</f>
        <v>36.5</v>
      </c>
      <c r="E5" s="0" t="n">
        <f aca="false">SUM(($A5)/E$9)*365</f>
        <v>48.6666666666667</v>
      </c>
      <c r="F5" s="0" t="n">
        <f aca="false">SUM(($A5)/F$9)*365</f>
        <v>73</v>
      </c>
      <c r="G5" s="0" t="n">
        <f aca="false">SUM(($A5)/G$9)*365</f>
        <v>97.3333333333333</v>
      </c>
      <c r="H5" s="0" t="n">
        <f aca="false">SUM(($A5)/H$9)*365</f>
        <v>121.666666666667</v>
      </c>
      <c r="I5" s="0" t="n">
        <f aca="false">SUM(($A5)/I$9)*365</f>
        <v>152.083333333333</v>
      </c>
      <c r="J5" s="0" t="n">
        <f aca="false">SUM(($A5)/J$9)*365</f>
        <v>243.333333333333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</row>
    <row r="6" customFormat="false" ht="13.8" hidden="false" customHeight="false" outlineLevel="0" collapsed="false">
      <c r="A6" s="2" t="n">
        <v>20</v>
      </c>
      <c r="B6" s="0" t="n">
        <f aca="false">SUM(($A6)/B$9)*365</f>
        <v>24.3333333333333</v>
      </c>
      <c r="C6" s="0" t="n">
        <f aca="false">SUM(($A6)/C$9)*365</f>
        <v>48.6666666666667</v>
      </c>
      <c r="D6" s="0" t="n">
        <f aca="false">SUM(($A6)/D$9)*365</f>
        <v>73</v>
      </c>
      <c r="E6" s="0" t="n">
        <f aca="false">SUM(($A6)/E$9)*365</f>
        <v>97.3333333333333</v>
      </c>
      <c r="F6" s="0" t="n">
        <f aca="false">SUM(($A6)/F$9)*365</f>
        <v>146</v>
      </c>
      <c r="G6" s="0" t="n">
        <f aca="false">SUM(($A6)/G$9)*365</f>
        <v>194.666666666667</v>
      </c>
      <c r="H6" s="0" t="n">
        <f aca="false">SUM(($A6)/H$9)*365</f>
        <v>243.333333333333</v>
      </c>
      <c r="I6" s="0" t="n">
        <f aca="false">SUM(($A6)/I$9)*365</f>
        <v>304.166666666667</v>
      </c>
      <c r="J6" s="0" t="n">
        <f aca="false">SUM(($A6)/J$9)*365</f>
        <v>486.666666666667</v>
      </c>
      <c r="K6" s="0"/>
      <c r="L6" s="0"/>
      <c r="M6" s="0"/>
      <c r="N6" s="0"/>
      <c r="O6" s="0"/>
      <c r="P6" s="0"/>
      <c r="Q6" s="0"/>
      <c r="R6" s="0"/>
      <c r="S6" s="0"/>
      <c r="T6" s="0"/>
      <c r="U6" s="0"/>
    </row>
    <row r="7" customFormat="false" ht="13.8" hidden="false" customHeight="false" outlineLevel="0" collapsed="false">
      <c r="A7" s="2" t="n">
        <v>50</v>
      </c>
      <c r="B7" s="0" t="n">
        <f aca="false">SUM(($A7)/B$9)*365</f>
        <v>60.8333333333333</v>
      </c>
      <c r="C7" s="0" t="n">
        <f aca="false">SUM(($A7)/C$9)*365</f>
        <v>121.666666666667</v>
      </c>
      <c r="D7" s="0" t="n">
        <f aca="false">SUM(($A7)/D$9)*365</f>
        <v>182.5</v>
      </c>
      <c r="E7" s="0" t="n">
        <f aca="false">SUM(($A7)/E$9)*365</f>
        <v>243.333333333333</v>
      </c>
      <c r="F7" s="0" t="n">
        <f aca="false">SUM(($A7)/F$9)*365</f>
        <v>365</v>
      </c>
      <c r="G7" s="0" t="n">
        <f aca="false">SUM(($A7)/G$9)*365</f>
        <v>486.666666666667</v>
      </c>
      <c r="H7" s="0" t="n">
        <f aca="false">SUM(($A7)/H$9)*365</f>
        <v>608.333333333333</v>
      </c>
      <c r="I7" s="0" t="n">
        <f aca="false">SUM(($A7)/I$9)*365</f>
        <v>760.416666666667</v>
      </c>
      <c r="J7" s="0" t="n">
        <f aca="false">SUM(($A7)/J$9)*365</f>
        <v>1216.66666666667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</row>
    <row r="8" customFormat="false" ht="13.8" hidden="false" customHeight="false" outlineLevel="0" collapsed="false">
      <c r="A8" s="2" t="n">
        <v>100</v>
      </c>
      <c r="B8" s="0" t="n">
        <f aca="false">SUM(($A8)/B$9)*365</f>
        <v>121.666666666667</v>
      </c>
      <c r="C8" s="0" t="n">
        <f aca="false">SUM(($A8)/C$9)*365</f>
        <v>243.333333333333</v>
      </c>
      <c r="D8" s="0" t="n">
        <f aca="false">SUM(($A8)/D$9)*365</f>
        <v>365</v>
      </c>
      <c r="E8" s="0" t="n">
        <f aca="false">SUM(($A8)/E$9)*365</f>
        <v>486.666666666667</v>
      </c>
      <c r="F8" s="0" t="n">
        <f aca="false">SUM(($A8)/F$9)*365</f>
        <v>730</v>
      </c>
      <c r="G8" s="0" t="n">
        <f aca="false">SUM(($A8)/G$9)*365</f>
        <v>973.333333333333</v>
      </c>
      <c r="H8" s="0" t="n">
        <f aca="false">SUM(($A8)/H$9)*365</f>
        <v>1216.66666666667</v>
      </c>
      <c r="I8" s="0" t="n">
        <f aca="false">SUM(($A8)/I$9)*365</f>
        <v>1520.83333333333</v>
      </c>
      <c r="J8" s="0" t="n">
        <f aca="false">SUM(($A8)/J$9)*365</f>
        <v>2433.33333333333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</row>
    <row r="9" customFormat="false" ht="13.8" hidden="false" customHeight="false" outlineLevel="0" collapsed="false">
      <c r="A9" s="2" t="n">
        <v>3</v>
      </c>
      <c r="B9" s="0" t="n">
        <f aca="false">SUM($A$9)/B10</f>
        <v>300</v>
      </c>
      <c r="C9" s="0" t="n">
        <f aca="false">SUM($A$9)/C10</f>
        <v>150</v>
      </c>
      <c r="D9" s="0" t="n">
        <f aca="false">SUM($A$9)/D10</f>
        <v>100</v>
      </c>
      <c r="E9" s="0" t="n">
        <f aca="false">SUM($A$9)/E10</f>
        <v>75</v>
      </c>
      <c r="F9" s="0" t="n">
        <f aca="false">SUM($A$9)/F10</f>
        <v>50</v>
      </c>
      <c r="G9" s="0" t="n">
        <f aca="false">SUM($A$9)/G10</f>
        <v>37.5</v>
      </c>
      <c r="H9" s="0" t="n">
        <f aca="false">SUM($A$9)/H10</f>
        <v>30</v>
      </c>
      <c r="I9" s="0" t="n">
        <f aca="false">SUM($A$9)/I10</f>
        <v>24</v>
      </c>
      <c r="J9" s="0" t="n">
        <f aca="false">SUM($A$9)/J10</f>
        <v>15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</row>
    <row r="10" customFormat="false" ht="13.8" hidden="false" customHeight="false" outlineLevel="0" collapsed="false">
      <c r="A10" s="2"/>
      <c r="B10" s="0" t="n">
        <v>0.01</v>
      </c>
      <c r="C10" s="0" t="n">
        <v>0.02</v>
      </c>
      <c r="D10" s="0" t="n">
        <v>0.03</v>
      </c>
      <c r="E10" s="0" t="n">
        <v>0.04</v>
      </c>
      <c r="F10" s="0" t="n">
        <v>0.06</v>
      </c>
      <c r="G10" s="0" t="n">
        <v>0.08</v>
      </c>
      <c r="H10" s="0" t="n">
        <v>0.1</v>
      </c>
      <c r="I10" s="0" t="n">
        <v>0.125</v>
      </c>
      <c r="J10" s="0" t="n">
        <v>0.2</v>
      </c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</row>
    <row r="11" customFormat="false" ht="13.8" hidden="false" customHeight="false" outlineLevel="0" collapsed="false">
      <c r="A11" s="2"/>
      <c r="B11" s="0"/>
      <c r="C11" s="0"/>
      <c r="D11" s="0"/>
      <c r="E11" s="0"/>
      <c r="F11" s="4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</row>
    <row r="12" customFormat="false" ht="13.8" hidden="false" customHeight="false" outlineLevel="0" collapsed="false">
      <c r="A12" s="2"/>
      <c r="B12" s="0" t="s">
        <v>10</v>
      </c>
      <c r="C12" s="0" t="s">
        <v>11</v>
      </c>
      <c r="D12" s="0" t="s">
        <v>12</v>
      </c>
      <c r="E12" s="0" t="s">
        <v>13</v>
      </c>
      <c r="F12" s="0" t="s">
        <v>14</v>
      </c>
      <c r="G12" s="0"/>
      <c r="H12" s="2"/>
      <c r="I12" s="0" t="s">
        <v>10</v>
      </c>
      <c r="J12" s="0" t="s">
        <v>15</v>
      </c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</row>
    <row r="13" customFormat="false" ht="13.8" hidden="false" customHeight="false" outlineLevel="0" collapsed="false">
      <c r="A13" s="2" t="n">
        <v>1</v>
      </c>
      <c r="B13" s="0" t="n">
        <f aca="false">SUM(A13:A13)/$A$24</f>
        <v>0.005</v>
      </c>
      <c r="C13" s="0" t="n">
        <v>7.8</v>
      </c>
      <c r="D13" s="0" t="n">
        <f aca="false">SUM($C$5)/C13</f>
        <v>3.11965811965812</v>
      </c>
      <c r="E13" s="0" t="n">
        <f aca="false">SUM($E$5)/C13</f>
        <v>6.23931623931624</v>
      </c>
      <c r="F13" s="0" t="n">
        <f aca="false">SUM($J$5)/$C13</f>
        <v>31.1965811965812</v>
      </c>
      <c r="G13" s="0"/>
      <c r="H13" s="2" t="n">
        <v>1</v>
      </c>
      <c r="I13" s="0" t="n">
        <f aca="false">SUM(H13:H13)/$A$24</f>
        <v>0.005</v>
      </c>
      <c r="J13" s="0" t="n">
        <v>5</v>
      </c>
      <c r="K13" s="0" t="n">
        <f aca="false">SUM(I13)*J13</f>
        <v>0.025</v>
      </c>
      <c r="L13" s="0"/>
      <c r="M13" s="0"/>
      <c r="N13" s="0"/>
      <c r="O13" s="0"/>
      <c r="P13" s="0"/>
      <c r="Q13" s="0"/>
      <c r="R13" s="0"/>
      <c r="S13" s="0"/>
      <c r="T13" s="0"/>
      <c r="U13" s="0"/>
    </row>
    <row r="14" customFormat="false" ht="13.8" hidden="false" customHeight="false" outlineLevel="0" collapsed="false">
      <c r="A14" s="2" t="n">
        <v>2</v>
      </c>
      <c r="B14" s="0" t="n">
        <f aca="false">SUM(A14:A14)/$A$24</f>
        <v>0.01</v>
      </c>
      <c r="C14" s="0" t="n">
        <v>6.7</v>
      </c>
      <c r="D14" s="0" t="n">
        <f aca="false">SUM($C$5)/C14</f>
        <v>3.6318407960199</v>
      </c>
      <c r="E14" s="0" t="n">
        <f aca="false">SUM($E$5)/C14</f>
        <v>7.2636815920398</v>
      </c>
      <c r="F14" s="0" t="n">
        <f aca="false">SUM($J$5)/$C14</f>
        <v>36.318407960199</v>
      </c>
      <c r="G14" s="0"/>
      <c r="H14" s="2" t="n">
        <v>2</v>
      </c>
      <c r="I14" s="0" t="n">
        <f aca="false">SUM(H14:H14)/$A$24</f>
        <v>0.01</v>
      </c>
      <c r="J14" s="0" t="n">
        <v>4.4</v>
      </c>
      <c r="K14" s="0" t="n">
        <f aca="false">SUM(I14)*J14</f>
        <v>0.044</v>
      </c>
      <c r="L14" s="0"/>
      <c r="M14" s="0"/>
      <c r="N14" s="0"/>
      <c r="O14" s="0"/>
      <c r="P14" s="0"/>
      <c r="Q14" s="0"/>
      <c r="R14" s="0"/>
      <c r="S14" s="0"/>
      <c r="T14" s="0"/>
      <c r="U14" s="0"/>
    </row>
    <row r="15" customFormat="false" ht="13.8" hidden="false" customHeight="false" outlineLevel="0" collapsed="false">
      <c r="A15" s="2" t="n">
        <v>4</v>
      </c>
      <c r="B15" s="0" t="n">
        <f aca="false">SUM(A15:A15)/$A$24</f>
        <v>0.02</v>
      </c>
      <c r="C15" s="0" t="n">
        <v>5.7</v>
      </c>
      <c r="D15" s="0" t="n">
        <f aca="false">SUM($C$5)/C15</f>
        <v>4.26900584795322</v>
      </c>
      <c r="E15" s="0" t="n">
        <f aca="false">SUM($E$5)/C15</f>
        <v>8.53801169590643</v>
      </c>
      <c r="F15" s="0" t="n">
        <f aca="false">SUM($J$5)/$C15</f>
        <v>42.6900584795322</v>
      </c>
      <c r="G15" s="0"/>
      <c r="H15" s="2" t="n">
        <v>4</v>
      </c>
      <c r="I15" s="0" t="n">
        <f aca="false">SUM(H15:H15)/$A$24</f>
        <v>0.02</v>
      </c>
      <c r="J15" s="0" t="n">
        <v>3.9</v>
      </c>
      <c r="K15" s="0" t="n">
        <f aca="false">SUM(I15)*J15</f>
        <v>0.078</v>
      </c>
      <c r="L15" s="0"/>
      <c r="M15" s="0"/>
      <c r="N15" s="0"/>
      <c r="O15" s="0"/>
      <c r="P15" s="0"/>
      <c r="Q15" s="0"/>
      <c r="R15" s="0"/>
      <c r="S15" s="0"/>
      <c r="T15" s="0"/>
      <c r="U15" s="0"/>
    </row>
    <row r="16" customFormat="false" ht="13.8" hidden="false" customHeight="false" outlineLevel="0" collapsed="false">
      <c r="A16" s="2" t="n">
        <v>7</v>
      </c>
      <c r="B16" s="0" t="n">
        <f aca="false">SUM(A16:A16)/$A$24</f>
        <v>0.035</v>
      </c>
      <c r="C16" s="0" t="n">
        <v>4.9</v>
      </c>
      <c r="D16" s="0" t="n">
        <f aca="false">SUM($C$5)/C16</f>
        <v>4.96598639455782</v>
      </c>
      <c r="E16" s="0" t="n">
        <f aca="false">SUM($E$5)/C16</f>
        <v>9.93197278911565</v>
      </c>
      <c r="F16" s="0" t="n">
        <f aca="false">SUM($J$5)/$C16</f>
        <v>49.6598639455782</v>
      </c>
      <c r="G16" s="0"/>
      <c r="H16" s="2" t="n">
        <v>7</v>
      </c>
      <c r="I16" s="0" t="n">
        <f aca="false">SUM(H16:H16)/$A$24</f>
        <v>0.035</v>
      </c>
      <c r="J16" s="0" t="n">
        <v>3.3</v>
      </c>
      <c r="K16" s="0" t="n">
        <f aca="false">SUM(I16)*J16</f>
        <v>0.1155</v>
      </c>
      <c r="L16" s="0"/>
      <c r="M16" s="0"/>
      <c r="N16" s="0"/>
      <c r="O16" s="0"/>
      <c r="P16" s="0"/>
      <c r="Q16" s="0"/>
      <c r="R16" s="0"/>
      <c r="S16" s="0"/>
      <c r="T16" s="0"/>
      <c r="U16" s="0"/>
    </row>
    <row r="17" customFormat="false" ht="13.8" hidden="false" customHeight="false" outlineLevel="0" collapsed="false">
      <c r="A17" s="2" t="n">
        <v>10</v>
      </c>
      <c r="B17" s="0" t="n">
        <f aca="false">SUM(A17:A17)/$A$24</f>
        <v>0.05</v>
      </c>
      <c r="C17" s="0" t="n">
        <v>4.2</v>
      </c>
      <c r="D17" s="0" t="n">
        <f aca="false">SUM($C$5)/C17</f>
        <v>5.79365079365079</v>
      </c>
      <c r="E17" s="0" t="n">
        <f aca="false">SUM($E$5)/C17</f>
        <v>11.5873015873016</v>
      </c>
      <c r="F17" s="0" t="n">
        <f aca="false">SUM($J$5)/$C17</f>
        <v>57.9365079365079</v>
      </c>
      <c r="G17" s="0"/>
      <c r="H17" s="2" t="n">
        <v>10</v>
      </c>
      <c r="I17" s="0" t="n">
        <f aca="false">SUM(H17:H17)/$A$24</f>
        <v>0.05</v>
      </c>
      <c r="J17" s="0" t="n">
        <v>2.9</v>
      </c>
      <c r="K17" s="0" t="n">
        <f aca="false">SUM(I17)*J17</f>
        <v>0.145</v>
      </c>
      <c r="L17" s="0"/>
      <c r="M17" s="0"/>
      <c r="N17" s="0"/>
      <c r="O17" s="0"/>
      <c r="P17" s="0"/>
      <c r="Q17" s="0"/>
      <c r="R17" s="0"/>
      <c r="S17" s="0"/>
      <c r="T17" s="0"/>
      <c r="U17" s="0"/>
    </row>
    <row r="18" customFormat="false" ht="13.8" hidden="false" customHeight="false" outlineLevel="0" collapsed="false">
      <c r="A18" s="2" t="n">
        <v>15</v>
      </c>
      <c r="B18" s="0" t="n">
        <f aca="false">SUM(A18:A18)/$A$24</f>
        <v>0.075</v>
      </c>
      <c r="C18" s="2" t="n">
        <v>3.6</v>
      </c>
      <c r="D18" s="0" t="n">
        <f aca="false">SUM($C$5)/C18</f>
        <v>6.75925925925926</v>
      </c>
      <c r="E18" s="0" t="n">
        <f aca="false">SUM($E$5)/C18</f>
        <v>13.5185185185185</v>
      </c>
      <c r="F18" s="0" t="n">
        <f aca="false">SUM($J$5)/$C18</f>
        <v>67.5925925925926</v>
      </c>
      <c r="G18" s="2"/>
      <c r="H18" s="2" t="n">
        <v>15</v>
      </c>
      <c r="I18" s="0" t="n">
        <f aca="false">SUM(H18:H18)/$A$24</f>
        <v>0.075</v>
      </c>
      <c r="J18" s="2" t="n">
        <v>2.4</v>
      </c>
      <c r="K18" s="0" t="n">
        <f aca="false">SUM(I18)*J18</f>
        <v>0.18</v>
      </c>
      <c r="L18" s="2"/>
      <c r="M18" s="2"/>
      <c r="N18" s="2"/>
      <c r="O18" s="0"/>
      <c r="P18" s="2"/>
      <c r="Q18" s="2"/>
      <c r="R18" s="2"/>
      <c r="S18" s="2"/>
      <c r="T18" s="2"/>
      <c r="U18" s="0"/>
    </row>
    <row r="19" customFormat="false" ht="13.8" hidden="false" customHeight="false" outlineLevel="0" collapsed="false">
      <c r="A19" s="2" t="n">
        <v>20</v>
      </c>
      <c r="B19" s="0" t="n">
        <f aca="false">SUM(A19:A19)/$A$24</f>
        <v>0.1</v>
      </c>
      <c r="C19" s="0" t="n">
        <v>3</v>
      </c>
      <c r="D19" s="0" t="n">
        <f aca="false">SUM($C$5)/C19</f>
        <v>8.11111111111111</v>
      </c>
      <c r="E19" s="0" t="n">
        <f aca="false">SUM($E$5)/C19</f>
        <v>16.2222222222222</v>
      </c>
      <c r="F19" s="0" t="n">
        <f aca="false">SUM($J$5)/$C19</f>
        <v>81.1111111111111</v>
      </c>
      <c r="G19" s="0"/>
      <c r="H19" s="2" t="n">
        <v>20</v>
      </c>
      <c r="I19" s="0" t="n">
        <f aca="false">SUM(H19:H19)/$A$24</f>
        <v>0.1</v>
      </c>
      <c r="J19" s="0" t="n">
        <v>2.1</v>
      </c>
      <c r="K19" s="0" t="n">
        <f aca="false">SUM(I19)*J19</f>
        <v>0.21</v>
      </c>
      <c r="L19" s="0"/>
      <c r="M19" s="0"/>
      <c r="N19" s="0"/>
      <c r="O19" s="0"/>
      <c r="P19" s="0"/>
      <c r="Q19" s="0"/>
      <c r="R19" s="0"/>
      <c r="S19" s="0"/>
      <c r="T19" s="0"/>
      <c r="U19" s="0"/>
    </row>
    <row r="20" customFormat="false" ht="13.8" hidden="false" customHeight="false" outlineLevel="0" collapsed="false">
      <c r="A20" s="2" t="n">
        <v>30</v>
      </c>
      <c r="B20" s="0" t="n">
        <f aca="false">SUM(A20:A20)/$A$24</f>
        <v>0.15</v>
      </c>
      <c r="C20" s="0" t="n">
        <v>2.5</v>
      </c>
      <c r="D20" s="0" t="n">
        <f aca="false">SUM($C$5)/C20</f>
        <v>9.73333333333333</v>
      </c>
      <c r="E20" s="0" t="n">
        <f aca="false">SUM($E$5)/C20</f>
        <v>19.4666666666667</v>
      </c>
      <c r="F20" s="0" t="n">
        <f aca="false">SUM($J$5)/$C20</f>
        <v>97.3333333333333</v>
      </c>
      <c r="G20" s="0"/>
      <c r="H20" s="2" t="n">
        <v>30</v>
      </c>
      <c r="I20" s="0" t="n">
        <f aca="false">SUM(H20:H20)/$A$24</f>
        <v>0.15</v>
      </c>
      <c r="J20" s="0" t="n">
        <v>1.7</v>
      </c>
      <c r="K20" s="0" t="n">
        <f aca="false">SUM(I20)*J20</f>
        <v>0.255</v>
      </c>
      <c r="L20" s="0"/>
      <c r="M20" s="0"/>
      <c r="N20" s="0"/>
      <c r="O20" s="0"/>
      <c r="P20" s="0"/>
      <c r="Q20" s="0"/>
      <c r="R20" s="0"/>
      <c r="S20" s="0"/>
      <c r="T20" s="0"/>
      <c r="U20" s="0"/>
    </row>
    <row r="21" customFormat="false" ht="13.8" hidden="false" customHeight="false" outlineLevel="0" collapsed="false">
      <c r="A21" s="2" t="n">
        <v>50</v>
      </c>
      <c r="B21" s="0" t="n">
        <f aca="false">SUM(A21:A21)/$A$24</f>
        <v>0.25</v>
      </c>
      <c r="C21" s="0" t="n">
        <v>2</v>
      </c>
      <c r="D21" s="0" t="n">
        <f aca="false">SUM($C$5)/C21</f>
        <v>12.1666666666667</v>
      </c>
      <c r="E21" s="0" t="n">
        <f aca="false">SUM($E$5)/C21</f>
        <v>24.3333333333333</v>
      </c>
      <c r="F21" s="0" t="n">
        <f aca="false">SUM($J$5)/$C21</f>
        <v>121.666666666667</v>
      </c>
      <c r="G21" s="0"/>
      <c r="H21" s="2" t="n">
        <v>50</v>
      </c>
      <c r="I21" s="0" t="n">
        <f aca="false">SUM(H21:H21)/$A$24</f>
        <v>0.25</v>
      </c>
      <c r="J21" s="5" t="n">
        <v>1.4</v>
      </c>
      <c r="K21" s="0" t="n">
        <f aca="false">SUM(I21)*J21</f>
        <v>0.35</v>
      </c>
      <c r="L21" s="0"/>
      <c r="M21" s="0"/>
      <c r="N21" s="0"/>
      <c r="O21" s="0"/>
      <c r="P21" s="0"/>
      <c r="Q21" s="0"/>
      <c r="R21" s="0"/>
      <c r="S21" s="0"/>
      <c r="T21" s="0"/>
      <c r="U21" s="0"/>
    </row>
    <row r="22" customFormat="false" ht="13.8" hidden="false" customHeight="false" outlineLevel="0" collapsed="false">
      <c r="A22" s="2" t="n">
        <v>90</v>
      </c>
      <c r="B22" s="0" t="n">
        <f aca="false">SUM(A22:A22)/$A$24</f>
        <v>0.45</v>
      </c>
      <c r="C22" s="0" t="n">
        <v>1.6</v>
      </c>
      <c r="D22" s="0" t="n">
        <f aca="false">SUM($C$5)/C22</f>
        <v>15.2083333333333</v>
      </c>
      <c r="E22" s="0" t="n">
        <f aca="false">SUM($E$5)/C22</f>
        <v>30.4166666666667</v>
      </c>
      <c r="F22" s="0" t="n">
        <f aca="false">SUM($J$5)/$C22</f>
        <v>152.083333333333</v>
      </c>
      <c r="G22" s="0"/>
      <c r="H22" s="2" t="n">
        <v>90</v>
      </c>
      <c r="I22" s="0" t="n">
        <f aca="false">SUM(H22:H22)/$A$24</f>
        <v>0.45</v>
      </c>
      <c r="J22" s="0" t="n">
        <v>1</v>
      </c>
      <c r="K22" s="0" t="n">
        <f aca="false">SUM(I22)*J22</f>
        <v>0.45</v>
      </c>
      <c r="L22" s="0"/>
      <c r="M22" s="0"/>
      <c r="N22" s="0"/>
      <c r="O22" s="0"/>
      <c r="P22" s="0"/>
      <c r="Q22" s="0"/>
      <c r="R22" s="0"/>
      <c r="S22" s="0"/>
      <c r="T22" s="0"/>
      <c r="U22" s="0"/>
    </row>
    <row r="23" customFormat="false" ht="13.8" hidden="false" customHeight="false" outlineLevel="0" collapsed="false">
      <c r="A23" s="2" t="n">
        <v>140</v>
      </c>
      <c r="B23" s="0" t="n">
        <f aca="false">SUM(A23:A23)/$A$24</f>
        <v>0.7</v>
      </c>
      <c r="C23" s="0" t="n">
        <v>1.3</v>
      </c>
      <c r="D23" s="0" t="n">
        <f aca="false">SUM($C$5)/C23</f>
        <v>18.7179487179487</v>
      </c>
      <c r="E23" s="0" t="n">
        <f aca="false">SUM($E$5)/C23</f>
        <v>37.4358974358974</v>
      </c>
      <c r="F23" s="0" t="n">
        <f aca="false">SUM($J$5)/$C23</f>
        <v>187.179487179487</v>
      </c>
      <c r="G23" s="0"/>
      <c r="H23" s="2" t="n">
        <v>140</v>
      </c>
      <c r="I23" s="0" t="n">
        <f aca="false">SUM(H23:H23)/$A$24</f>
        <v>0.7</v>
      </c>
      <c r="J23" s="5" t="n">
        <v>0.95</v>
      </c>
      <c r="K23" s="0" t="n">
        <f aca="false">SUM(I23)*J23</f>
        <v>0.665</v>
      </c>
      <c r="L23" s="0"/>
      <c r="M23" s="0"/>
      <c r="N23" s="0"/>
      <c r="O23" s="0"/>
      <c r="P23" s="0"/>
      <c r="Q23" s="0"/>
      <c r="R23" s="0"/>
      <c r="S23" s="0"/>
      <c r="T23" s="0"/>
      <c r="U23" s="0"/>
    </row>
    <row r="24" customFormat="false" ht="13.8" hidden="false" customHeight="false" outlineLevel="0" collapsed="false">
      <c r="A24" s="2" t="n">
        <v>200</v>
      </c>
      <c r="B24" s="2" t="n">
        <v>1</v>
      </c>
      <c r="C24" s="0" t="n">
        <v>1</v>
      </c>
      <c r="D24" s="0" t="n">
        <f aca="false">SUM($C$5)/C24</f>
        <v>24.3333333333333</v>
      </c>
      <c r="E24" s="0" t="n">
        <f aca="false">SUM($E$5)/C24</f>
        <v>48.6666666666667</v>
      </c>
      <c r="F24" s="0" t="n">
        <f aca="false">SUM($J$5)/$C24</f>
        <v>243.333333333333</v>
      </c>
      <c r="G24" s="0"/>
      <c r="H24" s="2" t="n">
        <v>200</v>
      </c>
      <c r="I24" s="2" t="n">
        <v>1</v>
      </c>
      <c r="J24" s="0" t="n">
        <v>0.9</v>
      </c>
      <c r="K24" s="0" t="n">
        <f aca="false">SUM(I24)*J24</f>
        <v>0.9</v>
      </c>
      <c r="L24" s="0"/>
      <c r="M24" s="0"/>
      <c r="N24" s="0"/>
      <c r="O24" s="0"/>
      <c r="P24" s="0"/>
      <c r="Q24" s="0"/>
      <c r="R24" s="0"/>
      <c r="S24" s="0"/>
      <c r="T24" s="0"/>
      <c r="U24" s="0"/>
    </row>
    <row r="25" customFormat="false" ht="15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</row>
    <row r="26" customFormat="false" ht="1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</row>
    <row r="27" customFormat="false" ht="15" hidden="false" customHeight="false" outlineLevel="0" collapsed="false">
      <c r="A27" s="1" t="s">
        <v>16</v>
      </c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</row>
    <row r="28" customFormat="false" ht="15" hidden="false" customHeight="false" outlineLevel="0" collapsed="false">
      <c r="A28" s="1" t="s">
        <v>17</v>
      </c>
      <c r="B28" s="1" t="n">
        <v>220</v>
      </c>
      <c r="C28" s="1" t="s">
        <v>18</v>
      </c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</row>
    <row r="29" customFormat="false" ht="13.8" hidden="false" customHeight="false" outlineLevel="0" collapsed="false">
      <c r="A29" s="1" t="s">
        <v>19</v>
      </c>
      <c r="B29" s="1" t="n">
        <v>66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</row>
    <row r="30" customFormat="false" ht="15" hidden="false" customHeight="false" outlineLevel="0" collapsed="false">
      <c r="A30" s="1" t="s">
        <v>20</v>
      </c>
      <c r="B30" s="1" t="n">
        <v>10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</row>
    <row r="31" customFormat="false" ht="15" hidden="false" customHeight="false" outlineLevel="0" collapsed="false">
      <c r="A31" s="1" t="s">
        <v>21</v>
      </c>
      <c r="B31" s="1" t="n">
        <v>30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</row>
    <row r="32" customFormat="false" ht="15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</row>
    <row r="33" customFormat="false" ht="13.8" hidden="false" customHeight="false" outlineLevel="0" collapsed="false">
      <c r="A33" s="1" t="s">
        <v>22</v>
      </c>
      <c r="B33" s="1" t="n">
        <v>178.75</v>
      </c>
      <c r="C33" s="0"/>
      <c r="D33" s="1" t="s">
        <v>23</v>
      </c>
      <c r="E33" s="1" t="s">
        <v>24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</row>
    <row r="34" customFormat="false" ht="13.8" hidden="false" customHeight="false" outlineLevel="0" collapsed="false">
      <c r="A34" s="1" t="s">
        <v>25</v>
      </c>
      <c r="B34" s="1" t="n">
        <f aca="false">SUM(B30:B33)</f>
        <v>218.75</v>
      </c>
      <c r="C34" s="0"/>
      <c r="D34" s="1" t="n">
        <f aca="false">SUM(E19)/365</f>
        <v>0.0444444444444444</v>
      </c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</row>
    <row r="35" customFormat="false" ht="13.8" hidden="false" customHeight="false" outlineLevel="0" collapsed="false">
      <c r="A35" s="1" t="s">
        <v>26</v>
      </c>
      <c r="B35" s="1" t="n">
        <f aca="false">SUM(B34:B34)*0.1</f>
        <v>21.875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</row>
    <row r="36" customFormat="false" ht="15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</row>
    <row r="37" customFormat="false" ht="15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</row>
    <row r="38" customFormat="false" ht="13.8" hidden="false" customHeight="false" outlineLevel="0" collapsed="false">
      <c r="A38" s="0" t="s">
        <v>27</v>
      </c>
      <c r="B38" s="1" t="s">
        <v>28</v>
      </c>
      <c r="C38" s="1" t="s">
        <v>29</v>
      </c>
      <c r="D38" s="0" t="s">
        <v>30</v>
      </c>
      <c r="E38" s="1" t="s">
        <v>31</v>
      </c>
      <c r="F38" s="1" t="s">
        <v>32</v>
      </c>
      <c r="G38" s="0" t="s">
        <v>33</v>
      </c>
      <c r="H38" s="1" t="s">
        <v>34</v>
      </c>
      <c r="I38" s="1" t="s">
        <v>35</v>
      </c>
      <c r="J38" s="1" t="s">
        <v>36</v>
      </c>
      <c r="K38" s="1" t="s">
        <v>37</v>
      </c>
      <c r="L38" s="0" t="s">
        <v>38</v>
      </c>
      <c r="M38" s="1" t="s">
        <v>39</v>
      </c>
      <c r="N38" s="0" t="s">
        <v>40</v>
      </c>
      <c r="O38" s="0" t="s">
        <v>41</v>
      </c>
      <c r="P38" s="0" t="n">
        <v>365</v>
      </c>
      <c r="Q38" s="1" t="s">
        <v>42</v>
      </c>
      <c r="R38" s="1" t="s">
        <v>43</v>
      </c>
      <c r="S38" s="0" t="s">
        <v>44</v>
      </c>
      <c r="T38" s="1" t="s">
        <v>45</v>
      </c>
      <c r="U38" s="1" t="s">
        <v>25</v>
      </c>
    </row>
    <row r="39" customFormat="false" ht="13.8" hidden="false" customHeight="false" outlineLevel="0" collapsed="false">
      <c r="A39" s="1" t="s">
        <v>46</v>
      </c>
      <c r="B39" s="1" t="n">
        <v>570</v>
      </c>
      <c r="C39" s="1" t="n">
        <v>3</v>
      </c>
      <c r="D39" s="0" t="n">
        <f aca="false">SUM((B39)*C39)/5</f>
        <v>342</v>
      </c>
      <c r="E39" s="1" t="n">
        <v>5500</v>
      </c>
      <c r="F39" s="1" t="n">
        <v>3.64</v>
      </c>
      <c r="G39" s="0" t="n">
        <f aca="false">SUM((E39)*F39)/30</f>
        <v>667.333333333333</v>
      </c>
      <c r="H39" s="1" t="n">
        <v>746</v>
      </c>
      <c r="J39" s="1" t="n">
        <v>11354</v>
      </c>
      <c r="K39" s="1" t="n">
        <f aca="false">SUM(J39:J39)/30</f>
        <v>378.466666666667</v>
      </c>
      <c r="L39" s="0" t="n">
        <f aca="false">SUM((D39)+K39)</f>
        <v>720.466666666667</v>
      </c>
      <c r="M39" s="1" t="n">
        <f aca="false">SUM(N39)/365</f>
        <v>1.46150684931507</v>
      </c>
      <c r="N39" s="0" t="n">
        <f aca="false">SUM(+G39+H39+L39)*B21</f>
        <v>533.45</v>
      </c>
      <c r="O39" s="0" t="n">
        <v>0.002</v>
      </c>
      <c r="P39" s="0" t="n">
        <f aca="false">SUM((N39)*O39)*P38</f>
        <v>389.4185</v>
      </c>
      <c r="Q39" s="1" t="n">
        <v>123</v>
      </c>
      <c r="R39" s="1" t="n">
        <f aca="false">SUM(Q39:Q39)/E9</f>
        <v>1.64</v>
      </c>
      <c r="S39" s="1" t="n">
        <f aca="false">SUM(R39)/C21</f>
        <v>0.82</v>
      </c>
      <c r="T39" s="1" t="n">
        <f aca="false">SUM(S39)*365</f>
        <v>299.3</v>
      </c>
      <c r="U39" s="1" t="n">
        <f aca="false">SUM(P39)+T39</f>
        <v>688.7185</v>
      </c>
    </row>
    <row r="40" customFormat="false" ht="13.8" hidden="false" customHeight="false" outlineLevel="0" collapsed="false">
      <c r="D40" s="0"/>
      <c r="E40" s="0"/>
    </row>
    <row r="41" customFormat="false" ht="13.8" hidden="false" customHeight="false" outlineLevel="0" collapsed="false">
      <c r="D41" s="0"/>
      <c r="E41" s="0"/>
      <c r="N41" s="1" t="n">
        <v>0.867</v>
      </c>
      <c r="P41" s="1" t="n">
        <f aca="false">SUM(N41)*P38</f>
        <v>316.455</v>
      </c>
      <c r="S41" s="1" t="n">
        <v>0.492</v>
      </c>
      <c r="T41" s="1" t="n">
        <f aca="false">SUM(S41:S41)*365</f>
        <v>179.58</v>
      </c>
      <c r="U41" s="1" t="n">
        <f aca="false">SUM((S41)+N41)*P38</f>
        <v>496.035</v>
      </c>
    </row>
    <row r="42" customFormat="false" ht="13.8" hidden="false" customHeight="false" outlineLevel="0" collapsed="false">
      <c r="D42" s="0"/>
      <c r="E42" s="0"/>
    </row>
    <row r="43" customFormat="false" ht="13.8" hidden="false" customHeight="false" outlineLevel="0" collapsed="false">
      <c r="D43" s="0"/>
      <c r="E43" s="0"/>
    </row>
    <row r="44" customFormat="false" ht="13.8" hidden="false" customHeight="false" outlineLevel="0" collapsed="false">
      <c r="D44" s="0"/>
      <c r="E44" s="0"/>
    </row>
    <row r="45" customFormat="false" ht="15" hidden="false" customHeight="false" outlineLevel="0" collapsed="false">
      <c r="D45" s="0"/>
      <c r="E45" s="0"/>
    </row>
    <row r="46" customFormat="false" ht="13.8" hidden="false" customHeight="false" outlineLevel="0" collapsed="false">
      <c r="D46" s="1" t="n">
        <v>820</v>
      </c>
      <c r="E46" s="1" t="n">
        <v>4920</v>
      </c>
    </row>
    <row r="47" customFormat="false" ht="13.8" hidden="false" customHeight="false" outlineLevel="0" collapsed="false">
      <c r="D47" s="1" t="n">
        <v>3500</v>
      </c>
      <c r="E47" s="1" t="n">
        <v>10500</v>
      </c>
    </row>
    <row r="48" customFormat="false" ht="13.8" hidden="false" customHeight="false" outlineLevel="0" collapsed="false">
      <c r="D48" s="1" t="n">
        <v>1000</v>
      </c>
      <c r="E48" s="1" t="n">
        <v>1000</v>
      </c>
    </row>
    <row r="49" customFormat="false" ht="13.8" hidden="false" customHeight="false" outlineLevel="0" collapsed="false">
      <c r="D49" s="1" t="n">
        <v>180</v>
      </c>
      <c r="E49" s="1" t="n">
        <v>3600</v>
      </c>
    </row>
    <row r="50" customFormat="false" ht="13.8" hidden="false" customHeight="false" outlineLevel="0" collapsed="false">
      <c r="D50" s="1" t="n">
        <f aca="false">SUM(D46:D49)</f>
        <v>5500</v>
      </c>
      <c r="E50" s="1" t="n">
        <f aca="false">SUM(E46:E49)</f>
        <v>20020</v>
      </c>
    </row>
    <row r="51" customFormat="false" ht="15" hidden="false" customHeight="false" outlineLevel="0" collapsed="false">
      <c r="D51" s="1" t="n">
        <f aca="false">SUM(E50)/D50</f>
        <v>3.64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2047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2018-05-01T01:27:09Z</dcterms:created>
  <dc:creator>haciii</dc:creator>
  <dc:language>nb-NO</dc:language>
  <dcterms:modified xsi:type="dcterms:W3CDTF">2019-03-07T14:07:33Z</dcterms:modified>
  <cp:revision>14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