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9\Documents\Paradox Interactive\Hearts of Iron IV\mod\Millennium_Dawn\Modding resources\economy spreadsheets\"/>
    </mc:Choice>
  </mc:AlternateContent>
  <xr:revisionPtr revIDLastSave="0" documentId="13_ncr:1_{B4692231-D8C4-43A1-AADC-7965DA7F93DD}" xr6:coauthVersionLast="47" xr6:coauthVersionMax="47" xr10:uidLastSave="{00000000-0000-0000-0000-000000000000}"/>
  <bookViews>
    <workbookView xWindow="-108" yWindow="-108" windowWidth="23256" windowHeight="12456" xr2:uid="{0E70C792-2DF5-4B1D-9929-9C2C021F288C}"/>
  </bookViews>
  <sheets>
    <sheet name="Random Calculations" sheetId="1" r:id="rId1"/>
    <sheet name="Starting GDP Bal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/>
  <c r="F3" i="1" s="1"/>
  <c r="C4" i="1"/>
  <c r="E4" i="1"/>
  <c r="C5" i="1"/>
  <c r="E5" i="1"/>
  <c r="C6" i="1"/>
  <c r="E6" i="1"/>
  <c r="C8" i="1"/>
  <c r="E8" i="1"/>
  <c r="F8" i="1" s="1"/>
  <c r="C9" i="1"/>
  <c r="E14" i="1"/>
  <c r="E13" i="1"/>
  <c r="E12" i="1"/>
  <c r="E11" i="1"/>
  <c r="E10" i="1"/>
  <c r="E9" i="1"/>
  <c r="E7" i="1"/>
  <c r="F7" i="1" s="1"/>
  <c r="C14" i="1"/>
  <c r="C13" i="1"/>
  <c r="C12" i="1"/>
  <c r="C11" i="1"/>
  <c r="C10" i="1"/>
  <c r="C7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E49" i="1" s="1"/>
  <c r="D50" i="1"/>
  <c r="E50" i="1" s="1"/>
  <c r="D51" i="1"/>
  <c r="D52" i="1"/>
  <c r="D53" i="1"/>
  <c r="D54" i="1"/>
  <c r="D55" i="1"/>
  <c r="D56" i="1"/>
  <c r="D32" i="1"/>
  <c r="E52" i="1"/>
  <c r="D28" i="1"/>
  <c r="D29" i="1"/>
  <c r="D30" i="1"/>
  <c r="D31" i="1"/>
  <c r="D27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I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I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I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I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I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I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E2" i="2"/>
  <c r="I2" i="2" s="1"/>
  <c r="E3" i="2"/>
  <c r="E4" i="2"/>
  <c r="E5" i="2"/>
  <c r="E6" i="2"/>
  <c r="E7" i="2"/>
  <c r="E8" i="2"/>
  <c r="E9" i="2"/>
  <c r="E10" i="2"/>
  <c r="I10" i="2" s="1"/>
  <c r="E11" i="2"/>
  <c r="E12" i="2"/>
  <c r="E13" i="2"/>
  <c r="E14" i="2"/>
  <c r="E15" i="2"/>
  <c r="E16" i="2"/>
  <c r="E17" i="2"/>
  <c r="E18" i="2"/>
  <c r="I18" i="2" s="1"/>
  <c r="E19" i="2"/>
  <c r="E20" i="2"/>
  <c r="E21" i="2"/>
  <c r="E22" i="2"/>
  <c r="E23" i="2"/>
  <c r="E24" i="2"/>
  <c r="I24" i="2" s="1"/>
  <c r="E25" i="2"/>
  <c r="I25" i="2" s="1"/>
  <c r="E26" i="2"/>
  <c r="E27" i="2"/>
  <c r="I27" i="2" s="1"/>
  <c r="E28" i="2"/>
  <c r="I28" i="2" s="1"/>
  <c r="E29" i="2"/>
  <c r="I29" i="2" s="1"/>
  <c r="E30" i="2"/>
  <c r="I30" i="2" s="1"/>
  <c r="E31" i="2"/>
  <c r="E32" i="2"/>
  <c r="I32" i="2" s="1"/>
  <c r="E33" i="2"/>
  <c r="I33" i="2" s="1"/>
  <c r="E34" i="2"/>
  <c r="I34" i="2" s="1"/>
  <c r="E35" i="2"/>
  <c r="I35" i="2" s="1"/>
  <c r="E36" i="2"/>
  <c r="I36" i="2" s="1"/>
  <c r="E37" i="2"/>
  <c r="I37" i="2" s="1"/>
  <c r="E38" i="2"/>
  <c r="I38" i="2" s="1"/>
  <c r="E39" i="2"/>
  <c r="I39" i="2" s="1"/>
  <c r="E40" i="2"/>
  <c r="I40" i="2" s="1"/>
  <c r="E41" i="2"/>
  <c r="I41" i="2" s="1"/>
  <c r="E42" i="2"/>
  <c r="I42" i="2" s="1"/>
  <c r="E43" i="2"/>
  <c r="I43" i="2" s="1"/>
  <c r="E44" i="2"/>
  <c r="E45" i="2"/>
  <c r="I45" i="2" s="1"/>
  <c r="E46" i="2"/>
  <c r="I46" i="2" s="1"/>
  <c r="E47" i="2"/>
  <c r="I47" i="2" s="1"/>
  <c r="E48" i="2"/>
  <c r="I48" i="2" s="1"/>
  <c r="E49" i="2"/>
  <c r="I49" i="2" s="1"/>
  <c r="E50" i="2"/>
  <c r="E51" i="2"/>
  <c r="I51" i="2" s="1"/>
  <c r="E52" i="2"/>
  <c r="I52" i="2" s="1"/>
  <c r="E53" i="2"/>
  <c r="E54" i="2"/>
  <c r="I54" i="2" s="1"/>
  <c r="E55" i="2"/>
  <c r="I55" i="2" s="1"/>
  <c r="E56" i="2"/>
  <c r="I56" i="2" s="1"/>
  <c r="E57" i="2"/>
  <c r="I57" i="2" s="1"/>
  <c r="E58" i="2"/>
  <c r="I58" i="2" s="1"/>
  <c r="E59" i="2"/>
  <c r="I59" i="2" s="1"/>
  <c r="E60" i="2"/>
  <c r="I60" i="2" s="1"/>
  <c r="E61" i="2"/>
  <c r="E62" i="2"/>
  <c r="I62" i="2" s="1"/>
  <c r="E63" i="2"/>
  <c r="E64" i="2"/>
  <c r="I64" i="2" s="1"/>
  <c r="E65" i="2"/>
  <c r="I65" i="2" s="1"/>
  <c r="E66" i="2"/>
  <c r="I66" i="2" s="1"/>
  <c r="E67" i="2"/>
  <c r="E68" i="2"/>
  <c r="I68" i="2" s="1"/>
  <c r="E69" i="2"/>
  <c r="I69" i="2" s="1"/>
  <c r="E70" i="2"/>
  <c r="I70" i="2" s="1"/>
  <c r="E71" i="2"/>
  <c r="I71" i="2" s="1"/>
  <c r="E72" i="2"/>
  <c r="I72" i="2" s="1"/>
  <c r="E73" i="2"/>
  <c r="I73" i="2" s="1"/>
  <c r="E74" i="2"/>
  <c r="I74" i="2" s="1"/>
  <c r="E75" i="2"/>
  <c r="I75" i="2" s="1"/>
  <c r="E76" i="2"/>
  <c r="E77" i="2"/>
  <c r="I77" i="2" s="1"/>
  <c r="E78" i="2"/>
  <c r="I78" i="2" s="1"/>
  <c r="E79" i="2"/>
  <c r="I79" i="2" s="1"/>
  <c r="E80" i="2"/>
  <c r="E81" i="2"/>
  <c r="I81" i="2" s="1"/>
  <c r="E82" i="2"/>
  <c r="E83" i="2"/>
  <c r="I83" i="2" s="1"/>
  <c r="E84" i="2"/>
  <c r="I84" i="2" s="1"/>
  <c r="E85" i="2"/>
  <c r="I85" i="2" s="1"/>
  <c r="E86" i="2"/>
  <c r="I86" i="2" s="1"/>
  <c r="E87" i="2"/>
  <c r="I87" i="2" s="1"/>
  <c r="E88" i="2"/>
  <c r="I88" i="2" s="1"/>
  <c r="E89" i="2"/>
  <c r="I89" i="2" s="1"/>
  <c r="E90" i="2"/>
  <c r="I90" i="2" s="1"/>
  <c r="E91" i="2"/>
  <c r="I91" i="2" s="1"/>
  <c r="E92" i="2"/>
  <c r="I92" i="2" s="1"/>
  <c r="E93" i="2"/>
  <c r="E94" i="2"/>
  <c r="I94" i="2" s="1"/>
  <c r="E95" i="2"/>
  <c r="E96" i="2"/>
  <c r="I96" i="2" s="1"/>
  <c r="E97" i="2"/>
  <c r="I97" i="2" s="1"/>
  <c r="E98" i="2"/>
  <c r="I98" i="2" s="1"/>
  <c r="E99" i="2"/>
  <c r="E100" i="2"/>
  <c r="I100" i="2" s="1"/>
  <c r="E101" i="2"/>
  <c r="I101" i="2" s="1"/>
  <c r="E102" i="2"/>
  <c r="I102" i="2" s="1"/>
  <c r="E103" i="2"/>
  <c r="I103" i="2" s="1"/>
  <c r="E104" i="2"/>
  <c r="I104" i="2" s="1"/>
  <c r="E105" i="2"/>
  <c r="I105" i="2" s="1"/>
  <c r="E106" i="2"/>
  <c r="I106" i="2" s="1"/>
  <c r="E107" i="2"/>
  <c r="I107" i="2" s="1"/>
  <c r="E108" i="2"/>
  <c r="E109" i="2"/>
  <c r="I109" i="2" s="1"/>
  <c r="E110" i="2"/>
  <c r="I110" i="2" s="1"/>
  <c r="E111" i="2"/>
  <c r="I111" i="2" s="1"/>
  <c r="E112" i="2"/>
  <c r="E113" i="2"/>
  <c r="I113" i="2" s="1"/>
  <c r="E114" i="2"/>
  <c r="E115" i="2"/>
  <c r="I115" i="2" s="1"/>
  <c r="E116" i="2"/>
  <c r="I116" i="2" s="1"/>
  <c r="E117" i="2"/>
  <c r="I117" i="2" s="1"/>
  <c r="E118" i="2"/>
  <c r="I118" i="2" s="1"/>
  <c r="E119" i="2"/>
  <c r="I119" i="2" s="1"/>
  <c r="E120" i="2"/>
  <c r="I120" i="2" s="1"/>
  <c r="E121" i="2"/>
  <c r="I121" i="2" s="1"/>
  <c r="E122" i="2"/>
  <c r="I122" i="2" s="1"/>
  <c r="E123" i="2"/>
  <c r="I123" i="2" s="1"/>
  <c r="E124" i="2"/>
  <c r="I124" i="2" s="1"/>
  <c r="E125" i="2"/>
  <c r="E126" i="2"/>
  <c r="I126" i="2" s="1"/>
  <c r="E127" i="2"/>
  <c r="E128" i="2"/>
  <c r="I128" i="2" s="1"/>
  <c r="E129" i="2"/>
  <c r="I129" i="2" s="1"/>
  <c r="E130" i="2"/>
  <c r="I130" i="2" s="1"/>
  <c r="E131" i="2"/>
  <c r="E132" i="2"/>
  <c r="I132" i="2" s="1"/>
  <c r="E133" i="2"/>
  <c r="I133" i="2" s="1"/>
  <c r="E134" i="2"/>
  <c r="I134" i="2" s="1"/>
  <c r="E135" i="2"/>
  <c r="I135" i="2" s="1"/>
  <c r="E136" i="2"/>
  <c r="I136" i="2" s="1"/>
  <c r="E137" i="2"/>
  <c r="I137" i="2" s="1"/>
  <c r="E138" i="2"/>
  <c r="I138" i="2" s="1"/>
  <c r="E139" i="2"/>
  <c r="I139" i="2" s="1"/>
  <c r="E140" i="2"/>
  <c r="E141" i="2"/>
  <c r="I141" i="2" s="1"/>
  <c r="E142" i="2"/>
  <c r="I142" i="2" s="1"/>
  <c r="E143" i="2"/>
  <c r="I143" i="2" s="1"/>
  <c r="E144" i="2"/>
  <c r="E145" i="2"/>
  <c r="I145" i="2" s="1"/>
  <c r="E146" i="2"/>
  <c r="E147" i="2"/>
  <c r="I147" i="2" s="1"/>
  <c r="E148" i="2"/>
  <c r="I148" i="2" s="1"/>
  <c r="E149" i="2"/>
  <c r="I149" i="2" s="1"/>
  <c r="E150" i="2"/>
  <c r="I150" i="2" s="1"/>
  <c r="E151" i="2"/>
  <c r="I151" i="2" s="1"/>
  <c r="E152" i="2"/>
  <c r="I152" i="2" s="1"/>
  <c r="E153" i="2"/>
  <c r="I153" i="2" s="1"/>
  <c r="E154" i="2"/>
  <c r="I154" i="2" s="1"/>
  <c r="E155" i="2"/>
  <c r="I155" i="2" s="1"/>
  <c r="E156" i="2"/>
  <c r="I156" i="2" s="1"/>
  <c r="E157" i="2"/>
  <c r="E158" i="2"/>
  <c r="I158" i="2" s="1"/>
  <c r="E159" i="2"/>
  <c r="E160" i="2"/>
  <c r="I160" i="2" s="1"/>
  <c r="E161" i="2"/>
  <c r="I161" i="2" s="1"/>
  <c r="E162" i="2"/>
  <c r="I162" i="2" s="1"/>
  <c r="E163" i="2"/>
  <c r="E164" i="2"/>
  <c r="I164" i="2" s="1"/>
  <c r="E165" i="2"/>
  <c r="I165" i="2" s="1"/>
  <c r="E166" i="2"/>
  <c r="I166" i="2" s="1"/>
  <c r="E167" i="2"/>
  <c r="I167" i="2" s="1"/>
  <c r="E168" i="2"/>
  <c r="I168" i="2" s="1"/>
  <c r="E169" i="2"/>
  <c r="I169" i="2" s="1"/>
  <c r="E170" i="2"/>
  <c r="I170" i="2" s="1"/>
  <c r="E171" i="2"/>
  <c r="I171" i="2" s="1"/>
  <c r="E172" i="2"/>
  <c r="E173" i="2"/>
  <c r="I173" i="2" s="1"/>
  <c r="E174" i="2"/>
  <c r="I174" i="2" s="1"/>
  <c r="E175" i="2"/>
  <c r="I175" i="2" s="1"/>
  <c r="E176" i="2"/>
  <c r="E177" i="2"/>
  <c r="I177" i="2" s="1"/>
  <c r="E178" i="2"/>
  <c r="E179" i="2"/>
  <c r="I179" i="2" s="1"/>
  <c r="E180" i="2"/>
  <c r="I180" i="2" s="1"/>
  <c r="E181" i="2"/>
  <c r="I181" i="2" s="1"/>
  <c r="E182" i="2"/>
  <c r="I182" i="2" s="1"/>
  <c r="E183" i="2"/>
  <c r="I183" i="2" s="1"/>
  <c r="E184" i="2"/>
  <c r="I184" i="2" s="1"/>
  <c r="E185" i="2"/>
  <c r="I185" i="2" s="1"/>
  <c r="E186" i="2"/>
  <c r="I186" i="2" s="1"/>
  <c r="E187" i="2"/>
  <c r="I187" i="2" s="1"/>
  <c r="E188" i="2"/>
  <c r="I188" i="2" s="1"/>
  <c r="E189" i="2"/>
  <c r="E190" i="2"/>
  <c r="I190" i="2" s="1"/>
  <c r="E191" i="2"/>
  <c r="E192" i="2"/>
  <c r="I192" i="2" s="1"/>
  <c r="E193" i="2"/>
  <c r="I193" i="2" s="1"/>
  <c r="E194" i="2"/>
  <c r="I194" i="2" s="1"/>
  <c r="E195" i="2"/>
  <c r="E196" i="2"/>
  <c r="I196" i="2" s="1"/>
  <c r="E197" i="2"/>
  <c r="I197" i="2" s="1"/>
  <c r="E198" i="2"/>
  <c r="I198" i="2" s="1"/>
  <c r="E199" i="2"/>
  <c r="I199" i="2" s="1"/>
  <c r="E200" i="2"/>
  <c r="I200" i="2" s="1"/>
  <c r="E201" i="2"/>
  <c r="I201" i="2" s="1"/>
  <c r="E202" i="2"/>
  <c r="I202" i="2" s="1"/>
  <c r="E203" i="2"/>
  <c r="I203" i="2" s="1"/>
  <c r="E204" i="2"/>
  <c r="E205" i="2"/>
  <c r="I205" i="2" s="1"/>
  <c r="E206" i="2"/>
  <c r="I206" i="2" s="1"/>
  <c r="E207" i="2"/>
  <c r="I207" i="2" s="1"/>
  <c r="E208" i="2"/>
  <c r="E209" i="2"/>
  <c r="I209" i="2" s="1"/>
  <c r="E210" i="2"/>
  <c r="E211" i="2"/>
  <c r="I211" i="2" s="1"/>
  <c r="E212" i="2"/>
  <c r="I212" i="2" s="1"/>
  <c r="E213" i="2"/>
  <c r="I213" i="2" s="1"/>
  <c r="E214" i="2"/>
  <c r="I214" i="2" s="1"/>
  <c r="E215" i="2"/>
  <c r="I215" i="2" s="1"/>
  <c r="E216" i="2"/>
  <c r="I216" i="2" s="1"/>
  <c r="E217" i="2"/>
  <c r="I217" i="2" s="1"/>
  <c r="E218" i="2"/>
  <c r="I218" i="2" s="1"/>
  <c r="E219" i="2"/>
  <c r="I219" i="2" s="1"/>
  <c r="E220" i="2"/>
  <c r="I220" i="2" s="1"/>
  <c r="E221" i="2"/>
  <c r="E222" i="2"/>
  <c r="I222" i="2" s="1"/>
  <c r="E223" i="2"/>
  <c r="K5" i="1"/>
  <c r="I5" i="1"/>
  <c r="M5" i="1" s="1"/>
  <c r="N5" i="1" s="1"/>
  <c r="I3" i="1"/>
  <c r="M3" i="1" s="1"/>
  <c r="N3" i="1" s="1"/>
  <c r="O3" i="1" s="1"/>
  <c r="K25" i="1"/>
  <c r="K26" i="1"/>
  <c r="K27" i="1"/>
  <c r="D25" i="1"/>
  <c r="E54" i="1" s="1"/>
  <c r="J19" i="1"/>
  <c r="J20" i="1"/>
  <c r="J21" i="1"/>
  <c r="J22" i="1"/>
  <c r="J18" i="1"/>
  <c r="F19" i="1"/>
  <c r="I19" i="1" s="1"/>
  <c r="F11" i="1"/>
  <c r="P18" i="1"/>
  <c r="N20" i="1"/>
  <c r="O20" i="1" s="1"/>
  <c r="H18" i="1"/>
  <c r="H19" i="1"/>
  <c r="H20" i="1"/>
  <c r="H21" i="1"/>
  <c r="H22" i="1"/>
  <c r="F20" i="1"/>
  <c r="I20" i="1" s="1"/>
  <c r="F21" i="1"/>
  <c r="I21" i="1" s="1"/>
  <c r="F22" i="1"/>
  <c r="D19" i="1"/>
  <c r="D20" i="1"/>
  <c r="D21" i="1"/>
  <c r="D22" i="1"/>
  <c r="D18" i="1"/>
  <c r="F18" i="1"/>
  <c r="G18" i="1" s="1"/>
  <c r="P14" i="1"/>
  <c r="O14" i="1"/>
  <c r="R11" i="1"/>
  <c r="R12" i="1"/>
  <c r="R10" i="1"/>
  <c r="O12" i="1"/>
  <c r="P12" i="1"/>
  <c r="Q12" i="1" s="1"/>
  <c r="O11" i="1"/>
  <c r="Q11" i="1" s="1"/>
  <c r="P11" i="1"/>
  <c r="P10" i="1"/>
  <c r="O10" i="1"/>
  <c r="Q10" i="1" s="1"/>
  <c r="F10" i="1"/>
  <c r="F12" i="1"/>
  <c r="F4" i="1" l="1"/>
  <c r="F5" i="1"/>
  <c r="F6" i="1"/>
  <c r="E51" i="1"/>
  <c r="F9" i="1"/>
  <c r="E56" i="1"/>
  <c r="E55" i="1"/>
  <c r="E53" i="1"/>
  <c r="E36" i="1"/>
  <c r="I23" i="2"/>
  <c r="I53" i="2"/>
  <c r="I26" i="2"/>
  <c r="I208" i="2"/>
  <c r="I176" i="2"/>
  <c r="I144" i="2"/>
  <c r="I112" i="2"/>
  <c r="I80" i="2"/>
  <c r="I191" i="2"/>
  <c r="I159" i="2"/>
  <c r="I127" i="2"/>
  <c r="I95" i="2"/>
  <c r="I63" i="2"/>
  <c r="I31" i="2"/>
  <c r="I189" i="2"/>
  <c r="I157" i="2"/>
  <c r="I125" i="2"/>
  <c r="I93" i="2"/>
  <c r="I61" i="2"/>
  <c r="I204" i="2"/>
  <c r="I172" i="2"/>
  <c r="I140" i="2"/>
  <c r="I108" i="2"/>
  <c r="I76" i="2"/>
  <c r="I44" i="2"/>
  <c r="I221" i="2"/>
  <c r="I195" i="2"/>
  <c r="I163" i="2"/>
  <c r="I131" i="2"/>
  <c r="I99" i="2"/>
  <c r="I67" i="2"/>
  <c r="I223" i="2"/>
  <c r="I21" i="2"/>
  <c r="I13" i="2"/>
  <c r="I5" i="2"/>
  <c r="I19" i="2"/>
  <c r="I11" i="2"/>
  <c r="I3" i="2"/>
  <c r="I9" i="2"/>
  <c r="I16" i="2"/>
  <c r="I8" i="2"/>
  <c r="I15" i="2"/>
  <c r="I7" i="2"/>
  <c r="I22" i="2"/>
  <c r="I14" i="2"/>
  <c r="I6" i="2"/>
  <c r="I17" i="2"/>
  <c r="I20" i="2"/>
  <c r="I12" i="2"/>
  <c r="I4" i="2"/>
  <c r="Q14" i="1"/>
  <c r="G22" i="1"/>
  <c r="F14" i="1"/>
  <c r="F13" i="1"/>
  <c r="E44" i="1"/>
  <c r="E28" i="1"/>
  <c r="E43" i="1"/>
  <c r="E35" i="1"/>
  <c r="E34" i="1"/>
  <c r="E42" i="1"/>
  <c r="E27" i="1"/>
  <c r="E41" i="1"/>
  <c r="E33" i="1"/>
  <c r="E32" i="1"/>
  <c r="E31" i="1"/>
  <c r="E40" i="1"/>
  <c r="E46" i="1"/>
  <c r="E38" i="1"/>
  <c r="E30" i="1"/>
  <c r="E48" i="1"/>
  <c r="E47" i="1"/>
  <c r="E39" i="1"/>
  <c r="E45" i="1"/>
  <c r="E37" i="1"/>
  <c r="E29" i="1"/>
  <c r="G19" i="1"/>
  <c r="I18" i="1"/>
  <c r="G21" i="1"/>
  <c r="N21" i="1"/>
  <c r="P20" i="1"/>
  <c r="I22" i="1"/>
  <c r="G20" i="1"/>
  <c r="N22" i="1" l="1"/>
  <c r="O21" i="1"/>
  <c r="P21" i="1" s="1"/>
  <c r="N23" i="1" l="1"/>
  <c r="O22" i="1"/>
  <c r="P22" i="1" s="1"/>
  <c r="N24" i="1" l="1"/>
  <c r="O23" i="1"/>
  <c r="P23" i="1" s="1"/>
  <c r="N25" i="1" l="1"/>
  <c r="O24" i="1"/>
  <c r="P24" i="1" s="1"/>
  <c r="N26" i="1" l="1"/>
  <c r="O25" i="1"/>
  <c r="P25" i="1" s="1"/>
  <c r="N27" i="1" l="1"/>
  <c r="O26" i="1"/>
  <c r="P26" i="1" s="1"/>
  <c r="O27" i="1" l="1"/>
  <c r="P27" i="1" s="1"/>
  <c r="N28" i="1"/>
  <c r="N29" i="1" l="1"/>
  <c r="O28" i="1"/>
  <c r="P28" i="1" s="1"/>
  <c r="N30" i="1" l="1"/>
  <c r="O29" i="1"/>
  <c r="P29" i="1" s="1"/>
  <c r="N31" i="1" l="1"/>
  <c r="O30" i="1"/>
  <c r="P30" i="1" s="1"/>
  <c r="N32" i="1" l="1"/>
  <c r="O31" i="1"/>
  <c r="P31" i="1" s="1"/>
  <c r="N33" i="1" l="1"/>
  <c r="O32" i="1"/>
  <c r="P32" i="1" s="1"/>
  <c r="N34" i="1" l="1"/>
  <c r="O33" i="1"/>
  <c r="P33" i="1" s="1"/>
  <c r="N35" i="1" l="1"/>
  <c r="O34" i="1"/>
  <c r="P34" i="1" s="1"/>
  <c r="N36" i="1" l="1"/>
  <c r="O35" i="1"/>
  <c r="P35" i="1" s="1"/>
  <c r="N37" i="1" l="1"/>
  <c r="O36" i="1"/>
  <c r="P36" i="1" s="1"/>
  <c r="N38" i="1" l="1"/>
  <c r="O37" i="1"/>
  <c r="P37" i="1" s="1"/>
  <c r="N39" i="1" l="1"/>
  <c r="O39" i="1" s="1"/>
  <c r="P39" i="1" s="1"/>
  <c r="O38" i="1"/>
  <c r="P38" i="1" s="1"/>
</calcChain>
</file>

<file path=xl/sharedStrings.xml><?xml version="1.0" encoding="utf-8"?>
<sst xmlns="http://schemas.openxmlformats.org/spreadsheetml/2006/main" count="518" uniqueCount="512">
  <si>
    <t>gdp/c</t>
  </si>
  <si>
    <t>share in agricolture of pop</t>
  </si>
  <si>
    <t>share of agricolture in gdp</t>
  </si>
  <si>
    <t>ita</t>
  </si>
  <si>
    <t>gdp (b)</t>
  </si>
  <si>
    <t>population (m)</t>
  </si>
  <si>
    <t>gdp from agricolture (b)</t>
  </si>
  <si>
    <t>pop in agricolture (M)</t>
  </si>
  <si>
    <t>gdp (b) / workers (M)</t>
  </si>
  <si>
    <t>usa</t>
  </si>
  <si>
    <t>sierra leo</t>
  </si>
  <si>
    <t>stima</t>
  </si>
  <si>
    <t>mining</t>
  </si>
  <si>
    <t>agricolture</t>
  </si>
  <si>
    <t>numero fabbriche</t>
  </si>
  <si>
    <t>gdp per fabbrica</t>
  </si>
  <si>
    <t>gdp totale</t>
  </si>
  <si>
    <t>fulfillment</t>
  </si>
  <si>
    <t>lavoratori tot</t>
  </si>
  <si>
    <t>gdp finale</t>
  </si>
  <si>
    <t>tax tot</t>
  </si>
  <si>
    <t>tax x fabbrica</t>
  </si>
  <si>
    <t>tax modifier</t>
  </si>
  <si>
    <t>leased</t>
  </si>
  <si>
    <t>base cost</t>
  </si>
  <si>
    <t>gdp/c multiplier</t>
  </si>
  <si>
    <t>cumulative</t>
  </si>
  <si>
    <t>final cost (b/w)</t>
  </si>
  <si>
    <t>new function</t>
  </si>
  <si>
    <t>tax finale no fix</t>
  </si>
  <si>
    <t>fix fulfillment</t>
  </si>
  <si>
    <t>expected tax</t>
  </si>
  <si>
    <t>unemployment %</t>
  </si>
  <si>
    <t>global productivity</t>
  </si>
  <si>
    <t>country productivity</t>
  </si>
  <si>
    <t>base gain</t>
  </si>
  <si>
    <t>modified gain</t>
  </si>
  <si>
    <t>agri workers with</t>
  </si>
  <si>
    <t>overflow check</t>
  </si>
  <si>
    <t>population total</t>
  </si>
  <si>
    <t>tax rate</t>
  </si>
  <si>
    <t>pop tax multiplier</t>
  </si>
  <si>
    <t>tax gain multiplier</t>
  </si>
  <si>
    <t>final tax</t>
  </si>
  <si>
    <t>max tax calc variable 1</t>
  </si>
  <si>
    <t>max tax calc variable 2</t>
  </si>
  <si>
    <t>pop</t>
  </si>
  <si>
    <t>gdp modif</t>
  </si>
  <si>
    <t>social modifier</t>
  </si>
  <si>
    <t>max variable</t>
  </si>
  <si>
    <t>final base spending</t>
  </si>
  <si>
    <t>Population</t>
  </si>
  <si>
    <t>GDP/C PPP (2017) in 2000</t>
  </si>
  <si>
    <t>GDP PPP (b)</t>
  </si>
  <si>
    <t>ITA</t>
  </si>
  <si>
    <t>Country Name</t>
  </si>
  <si>
    <t>Country Code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</si>
  <si>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</si>
  <si>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</si>
  <si>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</si>
  <si>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</si>
  <si>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</si>
  <si>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</si>
  <si>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</si>
  <si>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</si>
  <si>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</si>
  <si>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</si>
  <si>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</si>
  <si>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</si>
  <si>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</si>
  <si>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</si>
  <si>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</si>
  <si>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</si>
  <si>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</si>
  <si>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</si>
  <si>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</si>
  <si>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</si>
  <si>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</si>
  <si>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</si>
  <si>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</si>
  <si>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</si>
  <si>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</si>
  <si>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</si>
  <si>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</si>
  <si>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</si>
  <si>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</si>
  <si>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</si>
  <si>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</si>
  <si>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</si>
  <si>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</si>
  <si>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</si>
  <si>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</si>
  <si>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</si>
  <si>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</si>
  <si>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</si>
  <si>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</si>
  <si>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</si>
  <si>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</si>
  <si>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</si>
  <si>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</si>
  <si>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</si>
  <si>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</si>
  <si>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</si>
  <si>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</si>
  <si>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</si>
  <si>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</si>
  <si>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</si>
  <si>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</si>
  <si>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</si>
  <si>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</si>
  <si>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</si>
  <si>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</si>
  <si>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</si>
  <si>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</si>
  <si>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</si>
  <si>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</si>
  <si>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</si>
  <si>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</si>
  <si>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</si>
  <si>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</si>
  <si>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</si>
  <si>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</si>
  <si>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</si>
  <si>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</si>
  <si>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</si>
  <si>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</si>
  <si>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</si>
  <si>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</si>
  <si>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</si>
  <si>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</si>
  <si>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</si>
  <si>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</si>
  <si>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</si>
  <si>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</si>
  <si>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</si>
  <si>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</si>
  <si>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</si>
  <si>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</si>
  <si>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</si>
  <si>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</si>
  <si>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</si>
  <si>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</si>
  <si>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</si>
  <si>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</si>
  <si>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</si>
  <si>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</si>
  <si>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</si>
  <si>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</si>
  <si>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</si>
  <si>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</si>
  <si>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</si>
  <si>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</si>
  <si>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</si>
  <si>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</si>
  <si>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</si>
  <si>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</si>
  <si>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</si>
  <si>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</si>
  <si>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</si>
  <si>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</si>
  <si>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</si>
  <si>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</si>
  <si>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</si>
  <si>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</si>
  <si>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</si>
  <si>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</si>
  <si>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</si>
  <si>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</si>
  <si>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</si>
  <si>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</si>
  <si>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</si>
  <si>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</si>
  <si>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</si>
  <si>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</si>
  <si>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</si>
  <si>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</si>
  <si>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</si>
  <si>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</si>
  <si>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</si>
  <si>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</si>
  <si>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</si>
  <si>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</si>
  <si>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</si>
  <si>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</si>
  <si>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</si>
  <si>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</si>
  <si>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</si>
  <si>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</si>
  <si>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</si>
  <si>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</si>
  <si>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</si>
  <si>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</si>
  <si>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</si>
  <si>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</si>
  <si>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</si>
  <si>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</si>
  <si>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</si>
  <si>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</si>
  <si>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</si>
  <si>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</si>
  <si>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</si>
  <si>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</si>
  <si>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</si>
  <si>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</si>
  <si>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</si>
  <si>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</si>
  <si>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</si>
  <si>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</si>
  <si>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</si>
  <si>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</si>
  <si>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</si>
  <si>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</si>
  <si>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</si>
  <si>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</si>
  <si>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</si>
  <si>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</si>
  <si>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</si>
  <si>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</si>
  <si>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</si>
  <si>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</si>
  <si>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</si>
  <si>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</si>
  <si>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</si>
  <si>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</si>
  <si>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</si>
  <si>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</si>
  <si>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</si>
  <si>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</si>
  <si>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</si>
  <si>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</si>
  <si>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</si>
  <si>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</si>
  <si>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</si>
  <si>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</si>
  <si>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</si>
  <si>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</si>
  <si>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</si>
  <si>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</si>
  <si>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</si>
  <si>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</si>
  <si>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</si>
  <si>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</si>
  <si>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</si>
  <si>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</si>
  <si>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</si>
  <si>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</si>
  <si>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</si>
  <si>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</si>
  <si>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</si>
  <si>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</si>
  <si>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</si>
  <si>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</si>
  <si>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</si>
  <si>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</si>
  <si>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</si>
  <si>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</si>
  <si>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</si>
  <si>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</si>
  <si>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</si>
  <si>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</si>
  <si>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</si>
  <si>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</si>
  <si>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</si>
  <si>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</si>
  <si>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</si>
  <si>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</si>
  <si>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</si>
  <si>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</si>
  <si>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</si>
  <si>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</si>
  <si>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</si>
  <si>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</si>
  <si>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</si>
  <si>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</si>
  <si>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</si>
  <si>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</si>
  <si>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</si>
  <si>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</si>
  <si>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</si>
  <si>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</si>
  <si>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</si>
  <si>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</si>
  <si>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</si>
  <si>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</si>
  <si>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</si>
  <si>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</si>
  <si>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</si>
  <si>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</si>
  <si>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</si>
  <si>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</si>
  <si>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</si>
  <si>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</si>
  <si>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</si>
  <si>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</si>
  <si>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</si>
  <si>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</si>
  <si>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</si>
  <si>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</si>
  <si>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</si>
  <si>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</si>
  <si>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</si>
  <si>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</si>
  <si>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</si>
  <si>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</si>
  <si>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</si>
  <si>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</si>
  <si>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</si>
  <si>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</si>
  <si>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</si>
  <si>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</si>
  <si>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</si>
  <si>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</si>
  <si>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</si>
  <si>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</si>
  <si>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</si>
  <si>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</si>
  <si>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</si>
  <si>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</si>
  <si>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</si>
  <si>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</si>
  <si>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</si>
  <si>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</si>
  <si>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</si>
  <si>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</si>
  <si>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</si>
  <si>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</si>
  <si>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</si>
  <si>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</si>
  <si>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</si>
  <si>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</si>
  <si>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</si>
  <si>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</si>
  <si>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</si>
  <si>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</si>
  <si>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</si>
  <si>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</si>
  <si>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</si>
  <si>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</si>
  <si>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</si>
  <si>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</si>
  <si>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</si>
  <si>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</si>
  <si>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</si>
  <si>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</si>
  <si>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</si>
  <si>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</si>
  <si>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</si>
  <si>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</si>
  <si>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</si>
  <si>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</si>
  <si>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</si>
  <si>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</si>
  <si>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</si>
  <si>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</si>
  <si>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</si>
  <si>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</si>
  <si>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</si>
  <si>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</si>
  <si>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</si>
  <si>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</si>
  <si>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</si>
  <si>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</si>
  <si>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</si>
  <si>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</si>
  <si>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</si>
  <si>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</si>
  <si>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</si>
  <si>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</si>
  <si>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</si>
  <si>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</si>
  <si>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</si>
  <si>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</si>
  <si>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</si>
  <si>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</si>
  <si>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</si>
  <si>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</si>
  <si>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</si>
  <si>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</si>
  <si>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</si>
  <si>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</si>
  <si>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</si>
  <si>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</si>
  <si>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</si>
  <si>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</si>
  <si>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</si>
  <si>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</si>
  <si>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</si>
  <si>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</si>
  <si>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</si>
  <si>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</si>
  <si>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</si>
  <si>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</si>
  <si>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</si>
  <si>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</si>
  <si>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</si>
  <si>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</si>
  <si>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</si>
  <si>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</si>
  <si>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</si>
  <si>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</si>
  <si>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</si>
  <si>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</si>
  <si>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</si>
  <si>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</si>
  <si>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</si>
  <si>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</si>
  <si>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</si>
  <si>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</si>
  <si>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</si>
  <si>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</si>
  <si>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</si>
  <si>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</si>
  <si>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</si>
  <si>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</si>
  <si>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</si>
  <si>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</si>
  <si>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</si>
  <si>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</si>
  <si>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</si>
  <si>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</si>
  <si>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</si>
  <si>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</si>
  <si>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</si>
  <si>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</si>
  <si>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</si>
  <si>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</si>
  <si>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</si>
  <si>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</si>
  <si>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</si>
  <si>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</si>
  <si>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</si>
  <si>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</si>
  <si>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</si>
  <si>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</si>
  <si>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</si>
  <si>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</si>
  <si>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</si>
  <si>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</si>
  <si>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</si>
  <si>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</si>
  <si>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</si>
  <si>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</si>
  <si>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</si>
  <si>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</si>
  <si>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</si>
  <si>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</si>
  <si>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</si>
  <si>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</si>
  <si>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</si>
  <si>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</si>
  <si>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</si>
  <si>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</si>
  <si>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</si>
  <si>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</si>
  <si>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</si>
  <si>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</si>
  <si>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</si>
  <si>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</si>
  <si>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</si>
  <si>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</si>
  <si>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</si>
  <si>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</si>
  <si>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</si>
  <si>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</si>
  <si>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</si>
  <si>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</si>
  <si>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</si>
  <si>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</si>
  <si>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</si>
  <si>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</si>
  <si>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</si>
  <si>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</si>
  <si>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</si>
  <si>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</si>
  <si>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</si>
  <si>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</si>
  <si>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</si>
  <si>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</si>
  <si>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</si>
  <si>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</si>
  <si>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</si>
  <si>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</si>
  <si>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</si>
  <si>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</si>
  <si>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</si>
  <si>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</si>
  <si>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</si>
  <si>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</si>
  <si>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</si>
  <si>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</si>
  <si>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</si>
  <si>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</si>
  <si>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</si>
  <si>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</si>
  <si>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</si>
  <si>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</si>
  <si>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</si>
  <si>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</si>
  <si>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</si>
  <si>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</si>
  <si>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Ingame GDP</t>
  </si>
  <si>
    <t>current prod</t>
  </si>
  <si>
    <t>base gdp</t>
  </si>
  <si>
    <t>needed prod modifier</t>
  </si>
  <si>
    <t>countries that need more buildings</t>
  </si>
  <si>
    <t>countries that need less buildings</t>
  </si>
  <si>
    <t>(needed productivity is too high)</t>
  </si>
  <si>
    <t>(needed productivity is too low)</t>
  </si>
  <si>
    <t>base malus</t>
  </si>
  <si>
    <t>modified malus</t>
  </si>
  <si>
    <t>2 - (2/x)</t>
  </si>
  <si>
    <t>agri workers % 1,8/x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</si>
</sst>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900F-E37C-4E90-BDE5-C44AC9D2388E}">
  <dimension ref="C1:R56"/>
  <sheetViews>
    <sheetView tabSelected="1" workbookViewId="0">
      <selection activeCell="C14" sqref="C14"/>
    </sheetView>
  </sheetViews>
  <sheetFormatPr defaultRowHeight="14.4" x14ac:dyDescent="0.3"/>
  <cols>
    <col min="3" max="3" width="16.88671875" customWidth="1"/>
    <col min="4" max="4" width="9.44140625" customWidth="1"/>
    <col min="5" max="5" width="11.6640625" customWidth="1"/>
    <col min="6" max="6" width="9.109375" customWidth="1"/>
    <col min="8" max="8" width="13.77734375" customWidth="1"/>
    <col min="9" max="9" width="13.88671875" customWidth="1"/>
    <col min="10" max="10" width="11.21875" customWidth="1"/>
    <col min="11" max="11" width="15.5546875" customWidth="1"/>
    <col min="12" max="12" width="17.44140625" customWidth="1"/>
    <col min="13" max="13" width="22" customWidth="1"/>
    <col min="14" max="14" width="22.44140625" customWidth="1"/>
    <col min="15" max="15" width="17.6640625" customWidth="1"/>
    <col min="16" max="16" width="15.5546875" customWidth="1"/>
    <col min="17" max="17" width="17.88671875" customWidth="1"/>
  </cols>
  <sheetData>
    <row r="1" spans="3:18" x14ac:dyDescent="0.3">
      <c r="F1" t="s">
        <v>37</v>
      </c>
      <c r="I1" t="s">
        <v>38</v>
      </c>
    </row>
    <row r="2" spans="3:18" x14ac:dyDescent="0.3">
      <c r="C2" t="s">
        <v>511</v>
      </c>
      <c r="D2" t="s">
        <v>0</v>
      </c>
      <c r="E2" t="s">
        <v>510</v>
      </c>
      <c r="F2" t="s">
        <v>28</v>
      </c>
      <c r="H2" t="s">
        <v>46</v>
      </c>
      <c r="I2" t="s">
        <v>39</v>
      </c>
      <c r="J2" t="s">
        <v>40</v>
      </c>
      <c r="K2" t="s">
        <v>41</v>
      </c>
      <c r="L2" t="s">
        <v>42</v>
      </c>
      <c r="M2" t="s">
        <v>44</v>
      </c>
      <c r="N2" t="s">
        <v>45</v>
      </c>
      <c r="O2" t="s">
        <v>43</v>
      </c>
    </row>
    <row r="3" spans="3:18" x14ac:dyDescent="0.3">
      <c r="C3">
        <f t="shared" ref="C3:C6" si="0">1.8/D3</f>
        <v>18</v>
      </c>
      <c r="D3">
        <v>0.1</v>
      </c>
      <c r="E3">
        <f t="shared" ref="E3:E6" si="1">2-(2/D3)</f>
        <v>-18</v>
      </c>
      <c r="F3">
        <f t="shared" ref="F3:F6" si="2">C3*E3</f>
        <v>-324</v>
      </c>
      <c r="H3">
        <v>50000</v>
      </c>
      <c r="I3">
        <f>H3/100000</f>
        <v>0.5</v>
      </c>
      <c r="J3">
        <v>10</v>
      </c>
      <c r="K3">
        <v>1</v>
      </c>
      <c r="L3">
        <v>1</v>
      </c>
      <c r="M3">
        <f>I3*J3</f>
        <v>5</v>
      </c>
      <c r="N3">
        <f>(M3/22)*K3*L3*7</f>
        <v>1.5909090909090908</v>
      </c>
      <c r="O3">
        <f>N3/1000</f>
        <v>1.5909090909090907E-3</v>
      </c>
    </row>
    <row r="4" spans="3:18" x14ac:dyDescent="0.3">
      <c r="C4">
        <f t="shared" si="0"/>
        <v>9</v>
      </c>
      <c r="D4">
        <v>0.2</v>
      </c>
      <c r="E4">
        <f t="shared" si="1"/>
        <v>-8</v>
      </c>
      <c r="F4">
        <f t="shared" si="2"/>
        <v>-72</v>
      </c>
      <c r="J4" t="s">
        <v>0</v>
      </c>
      <c r="K4" t="s">
        <v>47</v>
      </c>
      <c r="L4" t="s">
        <v>48</v>
      </c>
      <c r="M4" t="s">
        <v>49</v>
      </c>
      <c r="N4" t="s">
        <v>50</v>
      </c>
    </row>
    <row r="5" spans="3:18" x14ac:dyDescent="0.3">
      <c r="C5">
        <f t="shared" si="0"/>
        <v>3.6</v>
      </c>
      <c r="D5">
        <v>0.5</v>
      </c>
      <c r="E5">
        <f t="shared" si="1"/>
        <v>-2</v>
      </c>
      <c r="F5">
        <f t="shared" si="2"/>
        <v>-7.2</v>
      </c>
      <c r="H5">
        <v>10000000000</v>
      </c>
      <c r="I5">
        <f>H5/100000</f>
        <v>100000</v>
      </c>
      <c r="J5">
        <v>1</v>
      </c>
      <c r="K5">
        <f>(J5*(-0.086))+2.182</f>
        <v>2.0960000000000001</v>
      </c>
      <c r="L5">
        <v>1.5</v>
      </c>
      <c r="M5">
        <f>I5*K5*L5*7</f>
        <v>2200800</v>
      </c>
      <c r="N5">
        <f>(M5/100)*0.02</f>
        <v>440.16</v>
      </c>
    </row>
    <row r="6" spans="3:18" x14ac:dyDescent="0.3">
      <c r="C6">
        <f t="shared" si="0"/>
        <v>2</v>
      </c>
      <c r="D6">
        <v>0.9</v>
      </c>
      <c r="E6">
        <f t="shared" si="1"/>
        <v>-0.22222222222222232</v>
      </c>
      <c r="F6">
        <f t="shared" si="2"/>
        <v>-0.44444444444444464</v>
      </c>
    </row>
    <row r="7" spans="3:18" x14ac:dyDescent="0.3">
      <c r="C7">
        <f>1.8/D7</f>
        <v>1.8</v>
      </c>
      <c r="D7">
        <v>1</v>
      </c>
      <c r="E7">
        <f>2-(2/D7)</f>
        <v>0</v>
      </c>
      <c r="F7">
        <f>C7*E7</f>
        <v>0</v>
      </c>
    </row>
    <row r="8" spans="3:18" x14ac:dyDescent="0.3">
      <c r="C8">
        <f>1.8/D8</f>
        <v>0.9</v>
      </c>
      <c r="D8">
        <v>2</v>
      </c>
      <c r="E8">
        <f>2-(2/D8)</f>
        <v>1</v>
      </c>
      <c r="F8">
        <f>C8*E8</f>
        <v>0.9</v>
      </c>
    </row>
    <row r="9" spans="3:18" x14ac:dyDescent="0.3">
      <c r="C9">
        <f>1.8/D9</f>
        <v>0.45</v>
      </c>
      <c r="D9">
        <v>4</v>
      </c>
      <c r="E9">
        <f>2-(2/D9)</f>
        <v>1.5</v>
      </c>
      <c r="F9">
        <f>C9*E9</f>
        <v>0.67500000000000004</v>
      </c>
      <c r="H9" t="s">
        <v>13</v>
      </c>
      <c r="J9" t="s">
        <v>0</v>
      </c>
      <c r="K9" t="s">
        <v>4</v>
      </c>
      <c r="L9" t="s">
        <v>5</v>
      </c>
      <c r="M9" t="s">
        <v>1</v>
      </c>
      <c r="N9" t="s">
        <v>2</v>
      </c>
      <c r="O9" t="s">
        <v>6</v>
      </c>
      <c r="P9" t="s">
        <v>7</v>
      </c>
      <c r="Q9" t="s">
        <v>8</v>
      </c>
      <c r="R9" t="s">
        <v>11</v>
      </c>
    </row>
    <row r="10" spans="3:18" x14ac:dyDescent="0.3">
      <c r="C10">
        <f>1.8/D10</f>
        <v>0.22500000000000001</v>
      </c>
      <c r="D10">
        <v>8</v>
      </c>
      <c r="E10">
        <f>2-(2/D10)</f>
        <v>1.75</v>
      </c>
      <c r="F10">
        <f>C10*E10</f>
        <v>0.39374999999999999</v>
      </c>
      <c r="I10" t="s">
        <v>3</v>
      </c>
      <c r="J10">
        <v>32717</v>
      </c>
      <c r="K10">
        <v>1840</v>
      </c>
      <c r="L10">
        <v>56.97</v>
      </c>
      <c r="M10">
        <v>5.2299999999999999E-2</v>
      </c>
      <c r="N10">
        <v>2.5600000000000001E-2</v>
      </c>
      <c r="O10">
        <f>N10*K10</f>
        <v>47.103999999999999</v>
      </c>
      <c r="P10">
        <f>L10*M10</f>
        <v>2.9795309999999997</v>
      </c>
      <c r="Q10">
        <f>O10/P10</f>
        <v>15.809199501532289</v>
      </c>
      <c r="R10">
        <f>(0.5*J10)/1000</f>
        <v>16.358499999999999</v>
      </c>
    </row>
    <row r="11" spans="3:18" x14ac:dyDescent="0.3">
      <c r="C11">
        <f>1.8/D11</f>
        <v>0.1125</v>
      </c>
      <c r="D11">
        <v>16</v>
      </c>
      <c r="E11">
        <f>2-(2/D11)</f>
        <v>1.875</v>
      </c>
      <c r="F11">
        <f>C11*E11</f>
        <v>0.2109375</v>
      </c>
      <c r="I11" t="s">
        <v>9</v>
      </c>
      <c r="J11">
        <v>45886</v>
      </c>
      <c r="K11">
        <v>13740</v>
      </c>
      <c r="L11">
        <v>282.39999999999998</v>
      </c>
      <c r="M11">
        <v>1.6299999999999999E-2</v>
      </c>
      <c r="N11">
        <v>1.15E-2</v>
      </c>
      <c r="O11">
        <f>N11*K11</f>
        <v>158.01</v>
      </c>
      <c r="P11">
        <f>L11*M11</f>
        <v>4.6031199999999988</v>
      </c>
      <c r="Q11">
        <f>O11/P11</f>
        <v>34.326717530718305</v>
      </c>
      <c r="R11">
        <f t="shared" ref="R11:R12" si="3">(0.5*J11)/1000</f>
        <v>22.943000000000001</v>
      </c>
    </row>
    <row r="12" spans="3:18" x14ac:dyDescent="0.3">
      <c r="C12">
        <f>1.8/D12</f>
        <v>5.6250000000000001E-2</v>
      </c>
      <c r="D12">
        <v>32</v>
      </c>
      <c r="E12">
        <f>2-(2/D12)</f>
        <v>1.9375</v>
      </c>
      <c r="F12">
        <f>C12*E12</f>
        <v>0.10898437500000001</v>
      </c>
      <c r="I12" t="s">
        <v>10</v>
      </c>
      <c r="J12">
        <v>829</v>
      </c>
      <c r="K12">
        <v>1.85</v>
      </c>
      <c r="L12">
        <v>4.58</v>
      </c>
      <c r="M12">
        <v>0.70650000000000002</v>
      </c>
      <c r="N12">
        <v>0.55100000000000005</v>
      </c>
      <c r="O12">
        <f>N12*K12</f>
        <v>1.0193500000000002</v>
      </c>
      <c r="P12">
        <f>L12*M12</f>
        <v>3.23577</v>
      </c>
      <c r="Q12">
        <f>O12/P12</f>
        <v>0.31502548079746095</v>
      </c>
      <c r="R12">
        <f t="shared" si="3"/>
        <v>0.41449999999999998</v>
      </c>
    </row>
    <row r="13" spans="3:18" x14ac:dyDescent="0.3">
      <c r="C13">
        <f>1.8/D13</f>
        <v>2.8125000000000001E-2</v>
      </c>
      <c r="D13">
        <v>64</v>
      </c>
      <c r="E13">
        <f>2-(2/D13)</f>
        <v>1.96875</v>
      </c>
      <c r="F13">
        <f>C13*E13</f>
        <v>5.5371093750000003E-2</v>
      </c>
      <c r="H13" t="s">
        <v>12</v>
      </c>
    </row>
    <row r="14" spans="3:18" x14ac:dyDescent="0.3">
      <c r="C14">
        <f>1.8/D14</f>
        <v>1.40625E-2</v>
      </c>
      <c r="D14">
        <v>128</v>
      </c>
      <c r="E14">
        <f>2-(2/D14)</f>
        <v>1.984375</v>
      </c>
      <c r="F14">
        <f>C14*E14</f>
        <v>2.7905273437499999E-2</v>
      </c>
      <c r="I14" t="s">
        <v>9</v>
      </c>
      <c r="J14">
        <v>45886</v>
      </c>
      <c r="K14">
        <v>13740</v>
      </c>
      <c r="L14">
        <v>282.39999999999998</v>
      </c>
      <c r="M14">
        <v>4.0000000000000001E-3</v>
      </c>
      <c r="N14">
        <v>1.9E-2</v>
      </c>
      <c r="O14">
        <f t="shared" ref="O14" si="4">N14*K14</f>
        <v>261.06</v>
      </c>
      <c r="P14">
        <f t="shared" ref="P14" si="5">L14*M14</f>
        <v>1.1295999999999999</v>
      </c>
      <c r="Q14">
        <f t="shared" ref="Q14" si="6">O14/P14</f>
        <v>231.10835694050994</v>
      </c>
    </row>
    <row r="15" spans="3:18" x14ac:dyDescent="0.3">
      <c r="C15" t="s">
        <v>15</v>
      </c>
      <c r="D15" t="s">
        <v>21</v>
      </c>
      <c r="E15" t="s">
        <v>22</v>
      </c>
    </row>
    <row r="16" spans="3:18" x14ac:dyDescent="0.3">
      <c r="C16">
        <v>20</v>
      </c>
      <c r="D16">
        <v>2</v>
      </c>
      <c r="E16">
        <v>0.7</v>
      </c>
    </row>
    <row r="17" spans="3:16" x14ac:dyDescent="0.3">
      <c r="C17" t="s">
        <v>14</v>
      </c>
      <c r="D17" t="s">
        <v>16</v>
      </c>
      <c r="E17" t="s">
        <v>18</v>
      </c>
      <c r="F17" t="s">
        <v>17</v>
      </c>
      <c r="G17" t="s">
        <v>19</v>
      </c>
      <c r="H17" t="s">
        <v>20</v>
      </c>
      <c r="I17" t="s">
        <v>29</v>
      </c>
      <c r="J17" t="s">
        <v>31</v>
      </c>
      <c r="K17" t="s">
        <v>30</v>
      </c>
      <c r="O17" t="s">
        <v>0</v>
      </c>
      <c r="P17" t="s">
        <v>25</v>
      </c>
    </row>
    <row r="18" spans="3:16" x14ac:dyDescent="0.3">
      <c r="C18">
        <v>10</v>
      </c>
      <c r="D18">
        <f>C18*$C$16</f>
        <v>200</v>
      </c>
      <c r="E18">
        <v>10</v>
      </c>
      <c r="F18">
        <f>E18/C18</f>
        <v>1</v>
      </c>
      <c r="G18">
        <f>D18*F18</f>
        <v>200</v>
      </c>
      <c r="H18">
        <f>C18*$D$16*$E$16</f>
        <v>14</v>
      </c>
      <c r="I18">
        <f>C18*$D$16*$E$16*F18</f>
        <v>14</v>
      </c>
      <c r="J18">
        <f>E18*$D$16*$E$16</f>
        <v>14</v>
      </c>
      <c r="O18">
        <v>40</v>
      </c>
      <c r="P18">
        <f>O18/1000</f>
        <v>0.04</v>
      </c>
    </row>
    <row r="19" spans="3:16" x14ac:dyDescent="0.3">
      <c r="C19">
        <v>11</v>
      </c>
      <c r="D19">
        <f t="shared" ref="D19:D22" si="7">C19*$C$16</f>
        <v>220</v>
      </c>
      <c r="E19">
        <v>10</v>
      </c>
      <c r="F19">
        <f>E19/C19</f>
        <v>0.90909090909090906</v>
      </c>
      <c r="G19">
        <f t="shared" ref="G19:G22" si="8">D19*F19</f>
        <v>200</v>
      </c>
      <c r="H19">
        <f t="shared" ref="H19:H22" si="9">C19*$D$16*$E$16</f>
        <v>15.399999999999999</v>
      </c>
      <c r="I19">
        <f>C19*$D$16*$E$16*F19</f>
        <v>13.999999999999998</v>
      </c>
      <c r="J19">
        <f t="shared" ref="J19:J22" si="10">E19*$D$16*$E$16</f>
        <v>14</v>
      </c>
      <c r="M19" t="s">
        <v>23</v>
      </c>
      <c r="N19" t="s">
        <v>26</v>
      </c>
      <c r="O19" t="s">
        <v>24</v>
      </c>
      <c r="P19" t="s">
        <v>27</v>
      </c>
    </row>
    <row r="20" spans="3:16" x14ac:dyDescent="0.3">
      <c r="C20">
        <v>12</v>
      </c>
      <c r="D20">
        <f t="shared" si="7"/>
        <v>240</v>
      </c>
      <c r="E20">
        <v>10</v>
      </c>
      <c r="F20">
        <f t="shared" ref="F20:F22" si="11">E20/C20</f>
        <v>0.83333333333333337</v>
      </c>
      <c r="G20">
        <f t="shared" si="8"/>
        <v>200</v>
      </c>
      <c r="H20">
        <f t="shared" si="9"/>
        <v>16.799999999999997</v>
      </c>
      <c r="I20">
        <f t="shared" ref="I20:I22" si="12">C20*$D$16*$E$16*F20</f>
        <v>13.999999999999998</v>
      </c>
      <c r="J20">
        <f t="shared" si="10"/>
        <v>14</v>
      </c>
      <c r="M20">
        <v>1</v>
      </c>
      <c r="N20">
        <f>M20</f>
        <v>1</v>
      </c>
      <c r="O20">
        <f>N20/10</f>
        <v>0.1</v>
      </c>
      <c r="P20">
        <f t="shared" ref="P20:P39" si="13">O20+(N20*$P$18)</f>
        <v>0.14000000000000001</v>
      </c>
    </row>
    <row r="21" spans="3:16" x14ac:dyDescent="0.3">
      <c r="C21">
        <v>50</v>
      </c>
      <c r="D21">
        <f t="shared" si="7"/>
        <v>1000</v>
      </c>
      <c r="E21">
        <v>10</v>
      </c>
      <c r="F21">
        <f t="shared" si="11"/>
        <v>0.2</v>
      </c>
      <c r="G21">
        <f t="shared" si="8"/>
        <v>200</v>
      </c>
      <c r="H21">
        <f t="shared" si="9"/>
        <v>70</v>
      </c>
      <c r="I21">
        <f t="shared" si="12"/>
        <v>14</v>
      </c>
      <c r="J21">
        <f t="shared" si="10"/>
        <v>14</v>
      </c>
      <c r="M21">
        <v>2</v>
      </c>
      <c r="N21">
        <f>N20+M21</f>
        <v>3</v>
      </c>
      <c r="O21">
        <f t="shared" ref="O21:O39" si="14">N21/10</f>
        <v>0.3</v>
      </c>
      <c r="P21">
        <f t="shared" si="13"/>
        <v>0.42</v>
      </c>
    </row>
    <row r="22" spans="3:16" x14ac:dyDescent="0.3">
      <c r="C22">
        <v>100</v>
      </c>
      <c r="D22">
        <f t="shared" si="7"/>
        <v>2000</v>
      </c>
      <c r="E22">
        <v>10</v>
      </c>
      <c r="F22">
        <f t="shared" si="11"/>
        <v>0.1</v>
      </c>
      <c r="G22">
        <f t="shared" si="8"/>
        <v>200</v>
      </c>
      <c r="H22">
        <f t="shared" si="9"/>
        <v>140</v>
      </c>
      <c r="I22">
        <f t="shared" si="12"/>
        <v>14</v>
      </c>
      <c r="J22">
        <f t="shared" si="10"/>
        <v>14</v>
      </c>
      <c r="M22">
        <v>3</v>
      </c>
      <c r="N22">
        <f t="shared" ref="N22:N39" si="15">N21+M22</f>
        <v>6</v>
      </c>
      <c r="O22">
        <f t="shared" si="14"/>
        <v>0.6</v>
      </c>
      <c r="P22">
        <f t="shared" si="13"/>
        <v>0.84</v>
      </c>
    </row>
    <row r="23" spans="3:16" x14ac:dyDescent="0.3">
      <c r="M23">
        <v>4</v>
      </c>
      <c r="N23">
        <f t="shared" si="15"/>
        <v>10</v>
      </c>
      <c r="O23">
        <f t="shared" si="14"/>
        <v>1</v>
      </c>
      <c r="P23">
        <f t="shared" si="13"/>
        <v>1.4</v>
      </c>
    </row>
    <row r="24" spans="3:16" x14ac:dyDescent="0.3">
      <c r="C24" t="s">
        <v>0</v>
      </c>
      <c r="D24" t="s">
        <v>25</v>
      </c>
      <c r="H24" t="s">
        <v>33</v>
      </c>
      <c r="I24" t="s">
        <v>34</v>
      </c>
      <c r="J24" t="s">
        <v>35</v>
      </c>
      <c r="K24" t="s">
        <v>36</v>
      </c>
      <c r="M24">
        <v>5</v>
      </c>
      <c r="N24">
        <f t="shared" si="15"/>
        <v>15</v>
      </c>
      <c r="O24">
        <f t="shared" si="14"/>
        <v>1.5</v>
      </c>
      <c r="P24">
        <f t="shared" si="13"/>
        <v>2.1</v>
      </c>
    </row>
    <row r="25" spans="3:16" x14ac:dyDescent="0.3">
      <c r="C25">
        <v>40</v>
      </c>
      <c r="D25">
        <f>C25/40</f>
        <v>1</v>
      </c>
      <c r="H25">
        <v>0.9</v>
      </c>
      <c r="I25">
        <v>1</v>
      </c>
      <c r="J25">
        <v>-0.05</v>
      </c>
      <c r="K25">
        <f>(H25/I25)*J25</f>
        <v>-4.5000000000000005E-2</v>
      </c>
      <c r="M25">
        <v>6</v>
      </c>
      <c r="N25">
        <f t="shared" si="15"/>
        <v>21</v>
      </c>
      <c r="O25">
        <f t="shared" si="14"/>
        <v>2.1</v>
      </c>
      <c r="P25">
        <f t="shared" si="13"/>
        <v>2.94</v>
      </c>
    </row>
    <row r="26" spans="3:16" x14ac:dyDescent="0.3">
      <c r="C26" t="s">
        <v>32</v>
      </c>
      <c r="D26" t="s">
        <v>508</v>
      </c>
      <c r="E26" t="s">
        <v>509</v>
      </c>
      <c r="H26">
        <v>0.9</v>
      </c>
      <c r="I26">
        <v>0.5</v>
      </c>
      <c r="J26">
        <v>-0.05</v>
      </c>
      <c r="K26">
        <f t="shared" ref="K26:K27" si="16">(H26/I26)*J26</f>
        <v>-9.0000000000000011E-2</v>
      </c>
      <c r="M26">
        <v>7</v>
      </c>
      <c r="N26">
        <f t="shared" si="15"/>
        <v>28</v>
      </c>
      <c r="O26">
        <f t="shared" si="14"/>
        <v>2.8</v>
      </c>
      <c r="P26">
        <f t="shared" si="13"/>
        <v>3.92</v>
      </c>
    </row>
    <row r="27" spans="3:16" x14ac:dyDescent="0.3">
      <c r="C27">
        <v>0.01</v>
      </c>
      <c r="D27">
        <f>(C27-0.05)*(-2)</f>
        <v>0.08</v>
      </c>
      <c r="E27">
        <f>D27*$D$25</f>
        <v>0.08</v>
      </c>
      <c r="H27">
        <v>0.9</v>
      </c>
      <c r="I27">
        <v>1.5</v>
      </c>
      <c r="J27">
        <v>-0.05</v>
      </c>
      <c r="K27">
        <f t="shared" si="16"/>
        <v>-0.03</v>
      </c>
      <c r="M27">
        <v>8</v>
      </c>
      <c r="N27">
        <f t="shared" si="15"/>
        <v>36</v>
      </c>
      <c r="O27">
        <f t="shared" si="14"/>
        <v>3.6</v>
      </c>
      <c r="P27">
        <f t="shared" si="13"/>
        <v>5.04</v>
      </c>
    </row>
    <row r="28" spans="3:16" x14ac:dyDescent="0.3">
      <c r="C28">
        <v>0.02</v>
      </c>
      <c r="D28">
        <f t="shared" ref="D28:D31" si="17">(C28-0.05)*(-2)</f>
        <v>6.0000000000000005E-2</v>
      </c>
      <c r="E28">
        <f t="shared" ref="E28:E50" si="18">D28*$D$25</f>
        <v>6.0000000000000005E-2</v>
      </c>
      <c r="M28">
        <v>9</v>
      </c>
      <c r="N28">
        <f t="shared" si="15"/>
        <v>45</v>
      </c>
      <c r="O28">
        <f t="shared" si="14"/>
        <v>4.5</v>
      </c>
      <c r="P28">
        <f t="shared" si="13"/>
        <v>6.3</v>
      </c>
    </row>
    <row r="29" spans="3:16" x14ac:dyDescent="0.3">
      <c r="C29">
        <v>0.03</v>
      </c>
      <c r="D29">
        <f t="shared" si="17"/>
        <v>4.0000000000000008E-2</v>
      </c>
      <c r="E29">
        <f t="shared" si="18"/>
        <v>4.0000000000000008E-2</v>
      </c>
      <c r="M29">
        <v>10</v>
      </c>
      <c r="N29">
        <f t="shared" si="15"/>
        <v>55</v>
      </c>
      <c r="O29">
        <f t="shared" si="14"/>
        <v>5.5</v>
      </c>
      <c r="P29">
        <f t="shared" si="13"/>
        <v>7.7</v>
      </c>
    </row>
    <row r="30" spans="3:16" x14ac:dyDescent="0.3">
      <c r="C30">
        <v>0.04</v>
      </c>
      <c r="D30">
        <f t="shared" si="17"/>
        <v>2.0000000000000004E-2</v>
      </c>
      <c r="E30">
        <f t="shared" si="18"/>
        <v>2.0000000000000004E-2</v>
      </c>
      <c r="M30">
        <v>11</v>
      </c>
      <c r="N30">
        <f t="shared" si="15"/>
        <v>66</v>
      </c>
      <c r="O30">
        <f t="shared" si="14"/>
        <v>6.6</v>
      </c>
      <c r="P30">
        <f t="shared" si="13"/>
        <v>9.24</v>
      </c>
    </row>
    <row r="31" spans="3:16" x14ac:dyDescent="0.3">
      <c r="C31">
        <v>0.05</v>
      </c>
      <c r="D31">
        <f t="shared" si="17"/>
        <v>0</v>
      </c>
      <c r="E31">
        <f t="shared" si="18"/>
        <v>0</v>
      </c>
      <c r="M31">
        <v>12</v>
      </c>
      <c r="N31">
        <f t="shared" si="15"/>
        <v>78</v>
      </c>
      <c r="O31">
        <f t="shared" si="14"/>
        <v>7.8</v>
      </c>
      <c r="P31">
        <f t="shared" si="13"/>
        <v>10.92</v>
      </c>
    </row>
    <row r="32" spans="3:16" x14ac:dyDescent="0.3">
      <c r="C32">
        <v>0.06</v>
      </c>
      <c r="D32">
        <f>(C32-0.05)*(-1)</f>
        <v>-9.999999999999995E-3</v>
      </c>
      <c r="E32">
        <f t="shared" si="18"/>
        <v>-9.999999999999995E-3</v>
      </c>
      <c r="M32">
        <v>13</v>
      </c>
      <c r="N32">
        <f t="shared" si="15"/>
        <v>91</v>
      </c>
      <c r="O32">
        <f t="shared" si="14"/>
        <v>9.1</v>
      </c>
      <c r="P32">
        <f t="shared" si="13"/>
        <v>12.74</v>
      </c>
    </row>
    <row r="33" spans="3:16" x14ac:dyDescent="0.3">
      <c r="C33">
        <v>7.0000000000000007E-2</v>
      </c>
      <c r="D33">
        <f t="shared" ref="D33:D56" si="19">(C33-0.05)*(-1)</f>
        <v>-2.0000000000000004E-2</v>
      </c>
      <c r="E33">
        <f t="shared" si="18"/>
        <v>-2.0000000000000004E-2</v>
      </c>
      <c r="M33">
        <v>14</v>
      </c>
      <c r="N33">
        <f t="shared" si="15"/>
        <v>105</v>
      </c>
      <c r="O33">
        <f t="shared" si="14"/>
        <v>10.5</v>
      </c>
      <c r="P33">
        <f t="shared" si="13"/>
        <v>14.7</v>
      </c>
    </row>
    <row r="34" spans="3:16" x14ac:dyDescent="0.3">
      <c r="C34">
        <v>0.08</v>
      </c>
      <c r="D34">
        <f t="shared" si="19"/>
        <v>-0.03</v>
      </c>
      <c r="E34">
        <f t="shared" si="18"/>
        <v>-0.03</v>
      </c>
      <c r="M34">
        <v>15</v>
      </c>
      <c r="N34">
        <f t="shared" si="15"/>
        <v>120</v>
      </c>
      <c r="O34">
        <f t="shared" si="14"/>
        <v>12</v>
      </c>
      <c r="P34">
        <f t="shared" si="13"/>
        <v>16.8</v>
      </c>
    </row>
    <row r="35" spans="3:16" x14ac:dyDescent="0.3">
      <c r="C35">
        <v>0.09</v>
      </c>
      <c r="D35">
        <f t="shared" si="19"/>
        <v>-3.9999999999999994E-2</v>
      </c>
      <c r="E35">
        <f t="shared" si="18"/>
        <v>-3.9999999999999994E-2</v>
      </c>
      <c r="M35">
        <v>16</v>
      </c>
      <c r="N35">
        <f t="shared" si="15"/>
        <v>136</v>
      </c>
      <c r="O35">
        <f t="shared" si="14"/>
        <v>13.6</v>
      </c>
      <c r="P35">
        <f t="shared" si="13"/>
        <v>19.04</v>
      </c>
    </row>
    <row r="36" spans="3:16" x14ac:dyDescent="0.3">
      <c r="C36">
        <v>0.1</v>
      </c>
      <c r="D36">
        <f t="shared" si="19"/>
        <v>-0.05</v>
      </c>
      <c r="E36">
        <f t="shared" si="18"/>
        <v>-0.05</v>
      </c>
      <c r="M36">
        <v>17</v>
      </c>
      <c r="N36">
        <f t="shared" si="15"/>
        <v>153</v>
      </c>
      <c r="O36">
        <f t="shared" si="14"/>
        <v>15.3</v>
      </c>
      <c r="P36">
        <f t="shared" si="13"/>
        <v>21.42</v>
      </c>
    </row>
    <row r="37" spans="3:16" x14ac:dyDescent="0.3">
      <c r="C37">
        <v>0.11</v>
      </c>
      <c r="D37">
        <f t="shared" si="19"/>
        <v>-0.06</v>
      </c>
      <c r="E37">
        <f t="shared" si="18"/>
        <v>-0.06</v>
      </c>
      <c r="M37">
        <v>18</v>
      </c>
      <c r="N37">
        <f t="shared" si="15"/>
        <v>171</v>
      </c>
      <c r="O37">
        <f t="shared" si="14"/>
        <v>17.100000000000001</v>
      </c>
      <c r="P37">
        <f t="shared" si="13"/>
        <v>23.94</v>
      </c>
    </row>
    <row r="38" spans="3:16" x14ac:dyDescent="0.3">
      <c r="C38">
        <v>0.12</v>
      </c>
      <c r="D38">
        <f t="shared" si="19"/>
        <v>-6.9999999999999993E-2</v>
      </c>
      <c r="E38">
        <f t="shared" si="18"/>
        <v>-6.9999999999999993E-2</v>
      </c>
      <c r="M38">
        <v>19</v>
      </c>
      <c r="N38">
        <f t="shared" si="15"/>
        <v>190</v>
      </c>
      <c r="O38">
        <f t="shared" si="14"/>
        <v>19</v>
      </c>
      <c r="P38">
        <f t="shared" si="13"/>
        <v>26.6</v>
      </c>
    </row>
    <row r="39" spans="3:16" x14ac:dyDescent="0.3">
      <c r="C39">
        <v>0.13</v>
      </c>
      <c r="D39">
        <f t="shared" si="19"/>
        <v>-0.08</v>
      </c>
      <c r="E39">
        <f t="shared" si="18"/>
        <v>-0.08</v>
      </c>
      <c r="M39">
        <v>20</v>
      </c>
      <c r="N39">
        <f t="shared" si="15"/>
        <v>210</v>
      </c>
      <c r="O39">
        <f t="shared" si="14"/>
        <v>21</v>
      </c>
      <c r="P39">
        <f t="shared" si="13"/>
        <v>29.4</v>
      </c>
    </row>
    <row r="40" spans="3:16" x14ac:dyDescent="0.3">
      <c r="C40">
        <v>0.14000000000000001</v>
      </c>
      <c r="D40">
        <f t="shared" si="19"/>
        <v>-9.0000000000000011E-2</v>
      </c>
      <c r="E40">
        <f t="shared" si="18"/>
        <v>-9.0000000000000011E-2</v>
      </c>
      <c r="I40" s="3"/>
    </row>
    <row r="41" spans="3:16" x14ac:dyDescent="0.3">
      <c r="C41">
        <v>0.15</v>
      </c>
      <c r="D41">
        <f t="shared" si="19"/>
        <v>-9.9999999999999992E-2</v>
      </c>
      <c r="E41">
        <f t="shared" si="18"/>
        <v>-9.9999999999999992E-2</v>
      </c>
    </row>
    <row r="42" spans="3:16" x14ac:dyDescent="0.3">
      <c r="C42">
        <v>0.16</v>
      </c>
      <c r="D42">
        <f t="shared" si="19"/>
        <v>-0.11</v>
      </c>
      <c r="E42">
        <f t="shared" si="18"/>
        <v>-0.11</v>
      </c>
    </row>
    <row r="43" spans="3:16" x14ac:dyDescent="0.3">
      <c r="C43">
        <v>0.17</v>
      </c>
      <c r="D43">
        <f t="shared" si="19"/>
        <v>-0.12000000000000001</v>
      </c>
      <c r="E43">
        <f t="shared" si="18"/>
        <v>-0.12000000000000001</v>
      </c>
    </row>
    <row r="44" spans="3:16" x14ac:dyDescent="0.3">
      <c r="C44">
        <v>0.18</v>
      </c>
      <c r="D44">
        <f t="shared" si="19"/>
        <v>-0.13</v>
      </c>
      <c r="E44">
        <f t="shared" si="18"/>
        <v>-0.13</v>
      </c>
    </row>
    <row r="45" spans="3:16" x14ac:dyDescent="0.3">
      <c r="C45">
        <v>0.19</v>
      </c>
      <c r="D45">
        <f t="shared" si="19"/>
        <v>-0.14000000000000001</v>
      </c>
      <c r="E45">
        <f t="shared" si="18"/>
        <v>-0.14000000000000001</v>
      </c>
    </row>
    <row r="46" spans="3:16" x14ac:dyDescent="0.3">
      <c r="C46">
        <v>0.2</v>
      </c>
      <c r="D46">
        <f t="shared" si="19"/>
        <v>-0.15000000000000002</v>
      </c>
      <c r="E46">
        <f t="shared" si="18"/>
        <v>-0.15000000000000002</v>
      </c>
    </row>
    <row r="47" spans="3:16" x14ac:dyDescent="0.3">
      <c r="C47">
        <v>0.21</v>
      </c>
      <c r="D47">
        <f t="shared" si="19"/>
        <v>-0.15999999999999998</v>
      </c>
      <c r="E47">
        <f t="shared" si="18"/>
        <v>-0.15999999999999998</v>
      </c>
    </row>
    <row r="48" spans="3:16" x14ac:dyDescent="0.3">
      <c r="C48">
        <v>0.22</v>
      </c>
      <c r="D48">
        <f t="shared" si="19"/>
        <v>-0.16999999999999998</v>
      </c>
      <c r="E48">
        <f t="shared" si="18"/>
        <v>-0.16999999999999998</v>
      </c>
    </row>
    <row r="49" spans="3:5" x14ac:dyDescent="0.3">
      <c r="C49">
        <v>0.3</v>
      </c>
      <c r="D49">
        <f t="shared" si="19"/>
        <v>-0.25</v>
      </c>
      <c r="E49">
        <f t="shared" si="18"/>
        <v>-0.25</v>
      </c>
    </row>
    <row r="50" spans="3:5" x14ac:dyDescent="0.3">
      <c r="C50">
        <v>0.4</v>
      </c>
      <c r="D50">
        <f t="shared" si="19"/>
        <v>-0.35000000000000003</v>
      </c>
      <c r="E50">
        <f t="shared" si="18"/>
        <v>-0.35000000000000003</v>
      </c>
    </row>
    <row r="51" spans="3:5" x14ac:dyDescent="0.3">
      <c r="C51">
        <v>0.5</v>
      </c>
      <c r="D51">
        <f t="shared" si="19"/>
        <v>-0.45</v>
      </c>
      <c r="E51">
        <f t="shared" ref="E51:E56" si="20">D51*$D$25</f>
        <v>-0.45</v>
      </c>
    </row>
    <row r="52" spans="3:5" x14ac:dyDescent="0.3">
      <c r="C52">
        <v>0.6</v>
      </c>
      <c r="D52">
        <f t="shared" si="19"/>
        <v>-0.54999999999999993</v>
      </c>
      <c r="E52">
        <f t="shared" si="20"/>
        <v>-0.54999999999999993</v>
      </c>
    </row>
    <row r="53" spans="3:5" x14ac:dyDescent="0.3">
      <c r="C53">
        <v>0.7</v>
      </c>
      <c r="D53">
        <f t="shared" si="19"/>
        <v>-0.64999999999999991</v>
      </c>
      <c r="E53">
        <f t="shared" si="20"/>
        <v>-0.64999999999999991</v>
      </c>
    </row>
    <row r="54" spans="3:5" x14ac:dyDescent="0.3">
      <c r="C54">
        <v>0.8</v>
      </c>
      <c r="D54">
        <f t="shared" si="19"/>
        <v>-0.75</v>
      </c>
      <c r="E54">
        <f t="shared" si="20"/>
        <v>-0.75</v>
      </c>
    </row>
    <row r="55" spans="3:5" x14ac:dyDescent="0.3">
      <c r="C55">
        <v>0.9</v>
      </c>
      <c r="D55">
        <f t="shared" si="19"/>
        <v>-0.85</v>
      </c>
      <c r="E55">
        <f t="shared" si="20"/>
        <v>-0.85</v>
      </c>
    </row>
    <row r="56" spans="3:5" x14ac:dyDescent="0.3">
      <c r="C56">
        <v>1</v>
      </c>
      <c r="D56">
        <f t="shared" si="19"/>
        <v>-0.95</v>
      </c>
      <c r="E56">
        <f t="shared" si="20"/>
        <v>-0.95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D0A9-2072-4AC8-9C36-FF05411D7F05}">
  <dimension ref="A1:N223"/>
  <sheetViews>
    <sheetView topLeftCell="A4" workbookViewId="0">
      <selection activeCell="I22" sqref="I22"/>
    </sheetView>
  </sheetViews>
  <sheetFormatPr defaultRowHeight="14.4" x14ac:dyDescent="0.3"/>
  <cols>
    <col min="1" max="1" width="23.77734375" customWidth="1"/>
    <col min="2" max="2" width="11.88671875" customWidth="1"/>
    <col min="3" max="3" width="21.44140625" customWidth="1"/>
    <col min="4" max="4" width="10" customWidth="1"/>
    <col min="5" max="5" width="11.5546875" customWidth="1"/>
    <col min="6" max="6" width="10.88671875" customWidth="1"/>
    <col min="7" max="7" width="11" customWidth="1"/>
    <col min="9" max="9" width="17.77734375" customWidth="1"/>
  </cols>
  <sheetData>
    <row r="1" spans="1:14" x14ac:dyDescent="0.3">
      <c r="A1" t="s">
        <v>55</v>
      </c>
      <c r="B1" t="s">
        <v>56</v>
      </c>
      <c r="C1" t="s">
        <v>52</v>
      </c>
      <c r="D1" t="s">
        <v>51</v>
      </c>
      <c r="E1" t="s">
        <v>53</v>
      </c>
      <c r="F1" t="s">
        <v>500</v>
      </c>
      <c r="G1" t="s">
        <v>501</v>
      </c>
      <c r="H1" t="s">
        <v>502</v>
      </c>
      <c r="I1" t="s">
        <v>503</v>
      </c>
      <c r="K1" s="1" t="s">
        <v>504</v>
      </c>
      <c r="L1" s="1"/>
      <c r="M1" s="1"/>
      <c r="N1" s="1"/>
    </row>
    <row r="2" spans="1:14" x14ac:dyDescent="0.3">
      <c r="A2" t="s">
        <v>129</v>
      </c>
      <c r="B2" t="s">
        <v>130</v>
      </c>
      <c r="C2">
        <v>3451.679230928577</v>
      </c>
      <c r="D2">
        <v>1262645000</v>
      </c>
      <c r="E2">
        <f t="shared" ref="E2" si="0">(C2*D2)/1000000000</f>
        <v>4358.2455225358126</v>
      </c>
      <c r="F2">
        <v>3337.8</v>
      </c>
      <c r="G2">
        <v>0.65</v>
      </c>
      <c r="H2">
        <f t="shared" ref="H2" si="1">F2/G2</f>
        <v>5135.0769230769229</v>
      </c>
      <c r="I2">
        <f t="shared" ref="I2" si="2">E2/H2</f>
        <v>0.84872059130213862</v>
      </c>
      <c r="K2" s="1" t="s">
        <v>506</v>
      </c>
      <c r="L2" s="1"/>
      <c r="M2" s="1"/>
      <c r="N2" s="1"/>
    </row>
    <row r="3" spans="1:14" x14ac:dyDescent="0.3">
      <c r="A3" t="s">
        <v>237</v>
      </c>
      <c r="B3" t="s">
        <v>238</v>
      </c>
      <c r="C3">
        <v>2571.1496556883076</v>
      </c>
      <c r="D3">
        <v>1059633675</v>
      </c>
      <c r="E3">
        <f t="shared" ref="E3:E22" si="3">(C3*D3)/1000000000</f>
        <v>2724.4767586319858</v>
      </c>
      <c r="F3">
        <v>1871</v>
      </c>
      <c r="G3">
        <v>0.65</v>
      </c>
      <c r="H3">
        <f t="shared" ref="H3:H22" si="4">F3/G3</f>
        <v>2878.4615384615386</v>
      </c>
      <c r="I3">
        <f t="shared" ref="I3:I22" si="5">E3/H3</f>
        <v>0.94650448589566583</v>
      </c>
      <c r="K3" s="2" t="s">
        <v>505</v>
      </c>
      <c r="L3" s="2"/>
      <c r="M3" s="2"/>
      <c r="N3" s="2"/>
    </row>
    <row r="4" spans="1:14" x14ac:dyDescent="0.3">
      <c r="A4" t="s">
        <v>472</v>
      </c>
      <c r="B4" t="s">
        <v>473</v>
      </c>
      <c r="C4">
        <v>50169.856362262195</v>
      </c>
      <c r="D4">
        <v>282162411</v>
      </c>
      <c r="E4">
        <f t="shared" si="3"/>
        <v>14156.04763069959</v>
      </c>
      <c r="F4">
        <v>10234.700000000001</v>
      </c>
      <c r="G4">
        <v>1.25</v>
      </c>
      <c r="H4">
        <f t="shared" si="4"/>
        <v>8187.76</v>
      </c>
      <c r="I4">
        <f t="shared" si="5"/>
        <v>1.7289280133638003</v>
      </c>
      <c r="K4" s="2" t="s">
        <v>507</v>
      </c>
      <c r="L4" s="2"/>
      <c r="M4" s="2"/>
      <c r="N4" s="2"/>
    </row>
    <row r="5" spans="1:14" x14ac:dyDescent="0.3">
      <c r="A5" t="s">
        <v>233</v>
      </c>
      <c r="B5" t="s">
        <v>234</v>
      </c>
      <c r="C5">
        <v>5621.2620405978705</v>
      </c>
      <c r="D5">
        <v>214072421</v>
      </c>
      <c r="E5">
        <f t="shared" si="3"/>
        <v>1203.3571741061864</v>
      </c>
      <c r="F5">
        <v>752.4</v>
      </c>
      <c r="G5">
        <v>0.65</v>
      </c>
      <c r="H5">
        <f t="shared" si="4"/>
        <v>1157.5384615384614</v>
      </c>
      <c r="I5">
        <f t="shared" si="5"/>
        <v>1.039582885657923</v>
      </c>
    </row>
    <row r="6" spans="1:14" x14ac:dyDescent="0.3">
      <c r="A6" t="s">
        <v>109</v>
      </c>
      <c r="B6" t="s">
        <v>110</v>
      </c>
      <c r="C6">
        <v>11529.486615164395</v>
      </c>
      <c r="D6">
        <v>175873720</v>
      </c>
      <c r="E6">
        <f t="shared" si="3"/>
        <v>2027.7337006991704</v>
      </c>
      <c r="F6">
        <v>1135.8</v>
      </c>
      <c r="G6">
        <v>0.85</v>
      </c>
      <c r="H6">
        <f t="shared" si="4"/>
        <v>1336.2352941176471</v>
      </c>
      <c r="I6" s="1">
        <f t="shared" si="5"/>
        <v>1.5174974868764701</v>
      </c>
    </row>
    <row r="7" spans="1:14" x14ac:dyDescent="0.3">
      <c r="A7" t="s">
        <v>362</v>
      </c>
      <c r="B7" t="s">
        <v>363</v>
      </c>
      <c r="C7">
        <v>3368.6818968547368</v>
      </c>
      <c r="D7">
        <v>154369924</v>
      </c>
      <c r="E7">
        <f t="shared" si="3"/>
        <v>520.02316839764148</v>
      </c>
      <c r="F7">
        <v>264.10000000000002</v>
      </c>
      <c r="G7">
        <v>0.65</v>
      </c>
      <c r="H7">
        <f t="shared" si="4"/>
        <v>406.30769230769232</v>
      </c>
      <c r="I7" s="1">
        <f t="shared" si="5"/>
        <v>1.2798752724667435</v>
      </c>
    </row>
    <row r="8" spans="1:14" x14ac:dyDescent="0.3">
      <c r="A8" t="s">
        <v>394</v>
      </c>
      <c r="B8" t="s">
        <v>395</v>
      </c>
      <c r="C8">
        <v>14569.9365234375</v>
      </c>
      <c r="D8">
        <v>146596869</v>
      </c>
      <c r="E8">
        <f t="shared" si="3"/>
        <v>2135.9070758646826</v>
      </c>
      <c r="F8">
        <v>1847</v>
      </c>
      <c r="G8">
        <v>1</v>
      </c>
      <c r="H8">
        <f t="shared" si="4"/>
        <v>1847</v>
      </c>
      <c r="I8">
        <f t="shared" si="5"/>
        <v>1.1564196404248417</v>
      </c>
    </row>
    <row r="9" spans="1:14" x14ac:dyDescent="0.3">
      <c r="A9" t="s">
        <v>91</v>
      </c>
      <c r="B9" t="s">
        <v>92</v>
      </c>
      <c r="C9">
        <v>2267.0753475587858</v>
      </c>
      <c r="D9">
        <v>129193327</v>
      </c>
      <c r="E9">
        <f t="shared" si="3"/>
        <v>292.89100671080087</v>
      </c>
      <c r="F9">
        <v>157.4</v>
      </c>
      <c r="G9">
        <v>0.65</v>
      </c>
      <c r="H9">
        <f t="shared" si="4"/>
        <v>242.15384615384616</v>
      </c>
      <c r="I9" s="1">
        <f t="shared" si="5"/>
        <v>1.2095244876875513</v>
      </c>
    </row>
    <row r="10" spans="1:14" x14ac:dyDescent="0.3">
      <c r="A10" t="s">
        <v>256</v>
      </c>
      <c r="B10" t="s">
        <v>257</v>
      </c>
      <c r="C10">
        <v>36323.095297341068</v>
      </c>
      <c r="D10">
        <v>126843000</v>
      </c>
      <c r="E10">
        <f t="shared" si="3"/>
        <v>4607.3303768006326</v>
      </c>
      <c r="F10">
        <v>3490</v>
      </c>
      <c r="G10">
        <v>1.1000000000000001</v>
      </c>
      <c r="H10">
        <f t="shared" si="4"/>
        <v>3172.7272727272725</v>
      </c>
      <c r="I10">
        <f t="shared" si="5"/>
        <v>1.4521671674729788</v>
      </c>
    </row>
    <row r="11" spans="1:14" x14ac:dyDescent="0.3">
      <c r="A11" t="s">
        <v>344</v>
      </c>
      <c r="B11" t="s">
        <v>345</v>
      </c>
      <c r="C11">
        <v>2963.2740977763096</v>
      </c>
      <c r="D11">
        <v>122851984</v>
      </c>
      <c r="E11">
        <f t="shared" si="3"/>
        <v>364.04410204762962</v>
      </c>
      <c r="H11" t="e">
        <f t="shared" si="4"/>
        <v>#DIV/0!</v>
      </c>
      <c r="I11" t="e">
        <f t="shared" si="5"/>
        <v>#DIV/0!</v>
      </c>
    </row>
    <row r="12" spans="1:14" x14ac:dyDescent="0.3">
      <c r="A12" t="s">
        <v>310</v>
      </c>
      <c r="B12" t="s">
        <v>311</v>
      </c>
      <c r="C12">
        <v>17942.780345094034</v>
      </c>
      <c r="D12">
        <v>97873442</v>
      </c>
      <c r="E12">
        <f t="shared" si="3"/>
        <v>1756.1216714243008</v>
      </c>
      <c r="H12" t="e">
        <f t="shared" si="4"/>
        <v>#DIV/0!</v>
      </c>
      <c r="I12" t="e">
        <f t="shared" si="5"/>
        <v>#DIV/0!</v>
      </c>
    </row>
    <row r="13" spans="1:14" x14ac:dyDescent="0.3">
      <c r="A13" t="s">
        <v>159</v>
      </c>
      <c r="B13" t="s">
        <v>160</v>
      </c>
      <c r="C13">
        <v>42928.181336671885</v>
      </c>
      <c r="D13">
        <v>82211508</v>
      </c>
      <c r="E13">
        <f t="shared" si="3"/>
        <v>3529.1905233852513</v>
      </c>
      <c r="F13">
        <v>2655</v>
      </c>
      <c r="G13">
        <v>1</v>
      </c>
      <c r="H13">
        <f t="shared" si="4"/>
        <v>2655</v>
      </c>
      <c r="I13" s="2">
        <f t="shared" si="5"/>
        <v>1.3292619673767425</v>
      </c>
    </row>
    <row r="14" spans="1:14" x14ac:dyDescent="0.3">
      <c r="A14" t="s">
        <v>484</v>
      </c>
      <c r="B14" t="s">
        <v>485</v>
      </c>
      <c r="C14">
        <v>3690.8681664052842</v>
      </c>
      <c r="D14">
        <v>79001142</v>
      </c>
      <c r="E14">
        <f t="shared" si="3"/>
        <v>291.58280011746348</v>
      </c>
      <c r="H14" t="e">
        <f t="shared" si="4"/>
        <v>#DIV/0!</v>
      </c>
      <c r="I14" t="e">
        <f t="shared" si="5"/>
        <v>#DIV/0!</v>
      </c>
    </row>
    <row r="15" spans="1:14" x14ac:dyDescent="0.3">
      <c r="A15" t="s">
        <v>368</v>
      </c>
      <c r="B15" t="s">
        <v>369</v>
      </c>
      <c r="C15">
        <v>4455.6724634458142</v>
      </c>
      <c r="D15">
        <v>77958223</v>
      </c>
      <c r="E15">
        <f t="shared" si="3"/>
        <v>347.3563075202681</v>
      </c>
      <c r="H15" t="e">
        <f t="shared" si="4"/>
        <v>#DIV/0!</v>
      </c>
      <c r="I15" t="e">
        <f t="shared" si="5"/>
        <v>#DIV/0!</v>
      </c>
    </row>
    <row r="16" spans="1:14" x14ac:dyDescent="0.3">
      <c r="A16" t="s">
        <v>173</v>
      </c>
      <c r="B16" t="s">
        <v>174</v>
      </c>
      <c r="C16">
        <v>7869.2594931027143</v>
      </c>
      <c r="D16">
        <v>71371371</v>
      </c>
      <c r="E16">
        <f t="shared" si="3"/>
        <v>561.6398387775057</v>
      </c>
      <c r="H16" t="e">
        <f t="shared" si="4"/>
        <v>#DIV/0!</v>
      </c>
      <c r="I16" t="e">
        <f t="shared" si="5"/>
        <v>#DIV/0!</v>
      </c>
    </row>
    <row r="17" spans="1:9" x14ac:dyDescent="0.3">
      <c r="A17" t="s">
        <v>181</v>
      </c>
      <c r="B17" t="s">
        <v>182</v>
      </c>
      <c r="C17">
        <v>719.00443551405112</v>
      </c>
      <c r="D17">
        <v>67031867</v>
      </c>
      <c r="E17">
        <f t="shared" si="3"/>
        <v>48.196209693787949</v>
      </c>
      <c r="H17" t="e">
        <f t="shared" si="4"/>
        <v>#DIV/0!</v>
      </c>
      <c r="I17" t="e">
        <f t="shared" si="5"/>
        <v>#DIV/0!</v>
      </c>
    </row>
    <row r="18" spans="1:9" x14ac:dyDescent="0.3">
      <c r="A18" t="s">
        <v>243</v>
      </c>
      <c r="B18" t="s">
        <v>244</v>
      </c>
      <c r="C18">
        <v>11026.10180735844</v>
      </c>
      <c r="D18">
        <v>65544383</v>
      </c>
      <c r="E18">
        <f t="shared" si="3"/>
        <v>722.69903985849373</v>
      </c>
      <c r="H18" t="e">
        <f t="shared" si="4"/>
        <v>#DIV/0!</v>
      </c>
      <c r="I18" t="e">
        <f t="shared" si="5"/>
        <v>#DIV/0!</v>
      </c>
    </row>
    <row r="19" spans="1:9" x14ac:dyDescent="0.3">
      <c r="A19" t="s">
        <v>460</v>
      </c>
      <c r="B19" t="s">
        <v>461</v>
      </c>
      <c r="C19">
        <v>15223.351693472137</v>
      </c>
      <c r="D19">
        <v>64113547</v>
      </c>
      <c r="E19">
        <f t="shared" si="3"/>
        <v>976.02307429695543</v>
      </c>
      <c r="H19" t="e">
        <f t="shared" si="4"/>
        <v>#DIV/0!</v>
      </c>
      <c r="I19" t="e">
        <f t="shared" si="5"/>
        <v>#DIV/0!</v>
      </c>
    </row>
    <row r="20" spans="1:9" x14ac:dyDescent="0.3">
      <c r="A20" t="s">
        <v>446</v>
      </c>
      <c r="B20" t="s">
        <v>447</v>
      </c>
      <c r="C20">
        <v>9791.8959705876805</v>
      </c>
      <c r="D20">
        <v>63066603</v>
      </c>
      <c r="E20">
        <f t="shared" si="3"/>
        <v>617.54161579435288</v>
      </c>
      <c r="H20" t="e">
        <f t="shared" si="4"/>
        <v>#DIV/0!</v>
      </c>
      <c r="I20" t="e">
        <f t="shared" si="5"/>
        <v>#DIV/0!</v>
      </c>
    </row>
    <row r="21" spans="1:9" x14ac:dyDescent="0.3">
      <c r="A21" t="s">
        <v>187</v>
      </c>
      <c r="B21" t="s">
        <v>188</v>
      </c>
      <c r="C21">
        <v>39726.488400715869</v>
      </c>
      <c r="D21">
        <v>60921384</v>
      </c>
      <c r="E21">
        <f t="shared" si="3"/>
        <v>2420.1926548315573</v>
      </c>
      <c r="F21">
        <v>1680</v>
      </c>
      <c r="G21">
        <v>1</v>
      </c>
      <c r="H21">
        <f t="shared" si="4"/>
        <v>1680</v>
      </c>
      <c r="I21">
        <f t="shared" si="5"/>
        <v>1.440590865971165</v>
      </c>
    </row>
    <row r="22" spans="1:9" x14ac:dyDescent="0.3">
      <c r="A22" t="s">
        <v>195</v>
      </c>
      <c r="B22" t="s">
        <v>196</v>
      </c>
      <c r="C22">
        <v>38854.727520231907</v>
      </c>
      <c r="D22">
        <v>58892514</v>
      </c>
      <c r="E22">
        <f t="shared" si="3"/>
        <v>2288.252584451443</v>
      </c>
      <c r="F22">
        <v>1695</v>
      </c>
      <c r="G22">
        <v>1</v>
      </c>
      <c r="H22">
        <f t="shared" si="4"/>
        <v>1695</v>
      </c>
      <c r="I22" s="2">
        <f t="shared" si="5"/>
        <v>1.3500015247501138</v>
      </c>
    </row>
    <row r="23" spans="1:9" x14ac:dyDescent="0.3">
      <c r="A23" t="s">
        <v>251</v>
      </c>
      <c r="B23" t="s">
        <v>54</v>
      </c>
      <c r="C23">
        <v>43053.933064289988</v>
      </c>
      <c r="D23">
        <v>56942108</v>
      </c>
      <c r="E23">
        <f t="shared" ref="E23:E86" si="6">(C23*D23)/1000000000</f>
        <v>2451.5817063715713</v>
      </c>
      <c r="F23">
        <v>1706.6</v>
      </c>
      <c r="G23">
        <v>1</v>
      </c>
      <c r="H23">
        <f t="shared" ref="H23:H86" si="7">F23/G23</f>
        <v>1706.6</v>
      </c>
      <c r="I23">
        <f t="shared" ref="I23:I86" si="8">E23/H23</f>
        <v>1.4365297705212536</v>
      </c>
    </row>
    <row r="24" spans="1:9" x14ac:dyDescent="0.3">
      <c r="A24" t="s">
        <v>468</v>
      </c>
      <c r="B24" t="s">
        <v>469</v>
      </c>
      <c r="C24">
        <v>7496.81298828125</v>
      </c>
      <c r="D24">
        <v>49176500</v>
      </c>
      <c r="E24">
        <f t="shared" si="6"/>
        <v>368.66702391821286</v>
      </c>
      <c r="H24" t="e">
        <f t="shared" si="7"/>
        <v>#DIV/0!</v>
      </c>
      <c r="I24" t="e">
        <f t="shared" si="8"/>
        <v>#DIV/0!</v>
      </c>
    </row>
    <row r="25" spans="1:9" x14ac:dyDescent="0.3">
      <c r="A25" t="s">
        <v>135</v>
      </c>
      <c r="B25" t="s">
        <v>136</v>
      </c>
      <c r="C25">
        <v>728.20719690248507</v>
      </c>
      <c r="D25">
        <v>48616317</v>
      </c>
      <c r="E25">
        <f t="shared" si="6"/>
        <v>35.40275192629263</v>
      </c>
      <c r="H25" t="e">
        <f t="shared" si="7"/>
        <v>#DIV/0!</v>
      </c>
      <c r="I25" t="e">
        <f t="shared" si="8"/>
        <v>#DIV/0!</v>
      </c>
    </row>
    <row r="26" spans="1:9" x14ac:dyDescent="0.3">
      <c r="A26" t="s">
        <v>270</v>
      </c>
      <c r="B26" t="s">
        <v>271</v>
      </c>
      <c r="C26">
        <v>22963.638542808021</v>
      </c>
      <c r="D26">
        <v>47008111</v>
      </c>
      <c r="E26">
        <f t="shared" si="6"/>
        <v>1079.4772695841978</v>
      </c>
      <c r="F26">
        <v>828.6</v>
      </c>
      <c r="G26">
        <v>1</v>
      </c>
      <c r="H26">
        <f t="shared" si="7"/>
        <v>828.6</v>
      </c>
      <c r="I26">
        <f t="shared" si="8"/>
        <v>1.302772471137096</v>
      </c>
    </row>
    <row r="27" spans="1:9" x14ac:dyDescent="0.3">
      <c r="A27" t="s">
        <v>494</v>
      </c>
      <c r="B27" t="s">
        <v>495</v>
      </c>
      <c r="C27">
        <v>10598.860669142972</v>
      </c>
      <c r="D27">
        <v>46813266</v>
      </c>
      <c r="E27">
        <f t="shared" si="6"/>
        <v>496.16728380152796</v>
      </c>
      <c r="H27" t="e">
        <f t="shared" si="7"/>
        <v>#DIV/0!</v>
      </c>
      <c r="I27" t="e">
        <f t="shared" si="8"/>
        <v>#DIV/0!</v>
      </c>
    </row>
    <row r="28" spans="1:9" x14ac:dyDescent="0.3">
      <c r="A28" t="s">
        <v>320</v>
      </c>
      <c r="B28" t="s">
        <v>321</v>
      </c>
      <c r="C28">
        <v>973.39553810539758</v>
      </c>
      <c r="D28">
        <v>45538332</v>
      </c>
      <c r="E28">
        <f t="shared" si="6"/>
        <v>44.326809181562247</v>
      </c>
      <c r="H28" t="e">
        <f t="shared" si="7"/>
        <v>#DIV/0!</v>
      </c>
      <c r="I28" t="e">
        <f t="shared" si="8"/>
        <v>#DIV/0!</v>
      </c>
    </row>
    <row r="29" spans="1:9" x14ac:dyDescent="0.3">
      <c r="A29" t="s">
        <v>177</v>
      </c>
      <c r="B29" t="s">
        <v>178</v>
      </c>
      <c r="C29">
        <v>34756.743374574937</v>
      </c>
      <c r="D29">
        <v>40567864</v>
      </c>
      <c r="E29">
        <f t="shared" si="6"/>
        <v>1410.0068383026569</v>
      </c>
      <c r="F29">
        <v>1072.0999999999999</v>
      </c>
      <c r="G29">
        <v>1</v>
      </c>
      <c r="H29">
        <f t="shared" si="7"/>
        <v>1072.0999999999999</v>
      </c>
      <c r="I29">
        <f t="shared" si="8"/>
        <v>1.3151822015694963</v>
      </c>
    </row>
    <row r="30" spans="1:9" x14ac:dyDescent="0.3">
      <c r="A30" t="s">
        <v>139</v>
      </c>
      <c r="B30" t="s">
        <v>140</v>
      </c>
      <c r="C30">
        <v>9138.3189151308598</v>
      </c>
      <c r="D30">
        <v>39215135</v>
      </c>
      <c r="E30">
        <f t="shared" si="6"/>
        <v>358.36040992991019</v>
      </c>
      <c r="H30" t="e">
        <f t="shared" si="7"/>
        <v>#DIV/0!</v>
      </c>
      <c r="I30" t="e">
        <f t="shared" si="8"/>
        <v>#DIV/0!</v>
      </c>
    </row>
    <row r="31" spans="1:9" x14ac:dyDescent="0.3">
      <c r="A31" t="s">
        <v>374</v>
      </c>
      <c r="B31" t="s">
        <v>375</v>
      </c>
      <c r="C31">
        <v>16177.867669969713</v>
      </c>
      <c r="D31">
        <v>38258629</v>
      </c>
      <c r="E31">
        <f t="shared" si="6"/>
        <v>618.94303719646575</v>
      </c>
      <c r="H31" t="e">
        <f t="shared" si="7"/>
        <v>#DIV/0!</v>
      </c>
      <c r="I31" t="e">
        <f t="shared" si="8"/>
        <v>#DIV/0!</v>
      </c>
    </row>
    <row r="32" spans="1:9" x14ac:dyDescent="0.3">
      <c r="A32" t="s">
        <v>69</v>
      </c>
      <c r="B32" t="s">
        <v>70</v>
      </c>
      <c r="C32">
        <v>18524.809607525836</v>
      </c>
      <c r="D32">
        <v>37070774</v>
      </c>
      <c r="E32">
        <f t="shared" si="6"/>
        <v>686.72903035361901</v>
      </c>
      <c r="H32" t="e">
        <f t="shared" si="7"/>
        <v>#DIV/0!</v>
      </c>
      <c r="I32" t="e">
        <f t="shared" si="8"/>
        <v>#DIV/0!</v>
      </c>
    </row>
    <row r="33" spans="1:9" x14ac:dyDescent="0.3">
      <c r="A33" t="s">
        <v>464</v>
      </c>
      <c r="B33" t="s">
        <v>465</v>
      </c>
      <c r="C33">
        <v>1369.02368164063</v>
      </c>
      <c r="D33">
        <v>34463704</v>
      </c>
      <c r="E33">
        <f t="shared" si="6"/>
        <v>47.181626933052911</v>
      </c>
      <c r="H33" t="e">
        <f t="shared" si="7"/>
        <v>#DIV/0!</v>
      </c>
      <c r="I33" t="e">
        <f t="shared" si="8"/>
        <v>#DIV/0!</v>
      </c>
    </row>
    <row r="34" spans="1:9" x14ac:dyDescent="0.3">
      <c r="A34" t="s">
        <v>260</v>
      </c>
      <c r="B34" t="s">
        <v>261</v>
      </c>
      <c r="C34">
        <v>3303.326444782535</v>
      </c>
      <c r="D34">
        <v>30851606</v>
      </c>
      <c r="E34">
        <f t="shared" si="6"/>
        <v>101.91292596381152</v>
      </c>
      <c r="H34" t="e">
        <f t="shared" si="7"/>
        <v>#DIV/0!</v>
      </c>
      <c r="I34" t="e">
        <f t="shared" si="8"/>
        <v>#DIV/0!</v>
      </c>
    </row>
    <row r="35" spans="1:9" x14ac:dyDescent="0.3">
      <c r="A35" t="s">
        <v>169</v>
      </c>
      <c r="B35" t="s">
        <v>170</v>
      </c>
      <c r="C35">
        <v>8786.1903496569557</v>
      </c>
      <c r="D35">
        <v>30774621</v>
      </c>
      <c r="E35">
        <f t="shared" si="6"/>
        <v>270.3916780445503</v>
      </c>
      <c r="H35" t="e">
        <f t="shared" si="7"/>
        <v>#DIV/0!</v>
      </c>
      <c r="I35" t="e">
        <f t="shared" si="8"/>
        <v>#DIV/0!</v>
      </c>
    </row>
    <row r="36" spans="1:9" x14ac:dyDescent="0.3">
      <c r="A36" t="s">
        <v>121</v>
      </c>
      <c r="B36" t="s">
        <v>122</v>
      </c>
      <c r="C36">
        <v>41338.647017914205</v>
      </c>
      <c r="D36">
        <v>30685730</v>
      </c>
      <c r="E36">
        <f t="shared" si="6"/>
        <v>1268.5065609570206</v>
      </c>
      <c r="F36">
        <v>785.5</v>
      </c>
      <c r="G36">
        <v>1</v>
      </c>
      <c r="H36">
        <f t="shared" si="7"/>
        <v>785.5</v>
      </c>
      <c r="I36">
        <f t="shared" si="8"/>
        <v>1.6149033239427379</v>
      </c>
    </row>
    <row r="37" spans="1:9" x14ac:dyDescent="0.3">
      <c r="A37" t="s">
        <v>420</v>
      </c>
      <c r="B37" t="s">
        <v>421</v>
      </c>
      <c r="C37">
        <v>12819.350086089989</v>
      </c>
      <c r="D37">
        <v>30055791</v>
      </c>
      <c r="E37">
        <f t="shared" si="6"/>
        <v>385.29570694335274</v>
      </c>
      <c r="H37" t="e">
        <f t="shared" si="7"/>
        <v>#DIV/0!</v>
      </c>
      <c r="I37" t="e">
        <f t="shared" si="8"/>
        <v>#DIV/0!</v>
      </c>
    </row>
    <row r="38" spans="1:9" x14ac:dyDescent="0.3">
      <c r="A38" t="s">
        <v>300</v>
      </c>
      <c r="B38" t="s">
        <v>301</v>
      </c>
      <c r="C38">
        <v>4771.34716796875</v>
      </c>
      <c r="D38">
        <v>28554415</v>
      </c>
      <c r="E38">
        <f t="shared" si="6"/>
        <v>136.24302714325438</v>
      </c>
      <c r="H38" t="e">
        <f t="shared" si="7"/>
        <v>#DIV/0!</v>
      </c>
      <c r="I38" t="e">
        <f t="shared" si="8"/>
        <v>#DIV/0!</v>
      </c>
    </row>
    <row r="39" spans="1:9" x14ac:dyDescent="0.3">
      <c r="A39" t="s">
        <v>366</v>
      </c>
      <c r="B39" t="s">
        <v>367</v>
      </c>
      <c r="C39">
        <v>6375.6163158632316</v>
      </c>
      <c r="D39">
        <v>26654439</v>
      </c>
      <c r="E39">
        <f t="shared" si="6"/>
        <v>169.93847617858123</v>
      </c>
      <c r="H39" t="e">
        <f t="shared" si="7"/>
        <v>#DIV/0!</v>
      </c>
      <c r="I39" t="e">
        <f t="shared" si="8"/>
        <v>#DIV/0!</v>
      </c>
    </row>
    <row r="40" spans="1:9" x14ac:dyDescent="0.3">
      <c r="A40" t="s">
        <v>400</v>
      </c>
      <c r="B40" t="s">
        <v>401</v>
      </c>
      <c r="C40">
        <v>4040.61206054688</v>
      </c>
      <c r="D40">
        <v>26298773</v>
      </c>
      <c r="E40">
        <f t="shared" si="6"/>
        <v>106.26313936138466</v>
      </c>
      <c r="H40" t="e">
        <f t="shared" si="7"/>
        <v>#DIV/0!</v>
      </c>
      <c r="I40" t="e">
        <f t="shared" si="8"/>
        <v>#DIV/0!</v>
      </c>
    </row>
    <row r="41" spans="1:9" x14ac:dyDescent="0.3">
      <c r="A41" t="s">
        <v>474</v>
      </c>
      <c r="B41" t="s">
        <v>475</v>
      </c>
      <c r="C41">
        <v>2967.6019103775106</v>
      </c>
      <c r="D41">
        <v>24650400</v>
      </c>
      <c r="E41">
        <f t="shared" si="6"/>
        <v>73.152574131569793</v>
      </c>
      <c r="H41" t="e">
        <f t="shared" si="7"/>
        <v>#DIV/0!</v>
      </c>
      <c r="I41" t="e">
        <f t="shared" si="8"/>
        <v>#DIV/0!</v>
      </c>
    </row>
    <row r="42" spans="1:9" x14ac:dyDescent="0.3">
      <c r="A42" t="s">
        <v>245</v>
      </c>
      <c r="B42" t="s">
        <v>246</v>
      </c>
      <c r="C42">
        <v>8779.7925618612298</v>
      </c>
      <c r="D42">
        <v>24628858</v>
      </c>
      <c r="E42">
        <f t="shared" si="6"/>
        <v>216.23626427553643</v>
      </c>
      <c r="H42" t="e">
        <f t="shared" si="7"/>
        <v>#DIV/0!</v>
      </c>
      <c r="I42" t="e">
        <f t="shared" si="8"/>
        <v>#DIV/0!</v>
      </c>
    </row>
    <row r="43" spans="1:9" x14ac:dyDescent="0.3">
      <c r="A43" t="s">
        <v>352</v>
      </c>
      <c r="B43" t="s">
        <v>353</v>
      </c>
      <c r="C43">
        <v>2020.8554379984721</v>
      </c>
      <c r="D43">
        <v>24559500</v>
      </c>
      <c r="E43">
        <f t="shared" si="6"/>
        <v>49.631199129523473</v>
      </c>
      <c r="H43" t="e">
        <f t="shared" si="7"/>
        <v>#DIV/0!</v>
      </c>
      <c r="I43" t="e">
        <f t="shared" si="8"/>
        <v>#DIV/0!</v>
      </c>
    </row>
    <row r="44" spans="1:9" x14ac:dyDescent="0.3">
      <c r="A44" t="s">
        <v>478</v>
      </c>
      <c r="B44" t="s">
        <v>479</v>
      </c>
      <c r="D44">
        <v>24427729</v>
      </c>
      <c r="E44">
        <f t="shared" si="6"/>
        <v>0</v>
      </c>
      <c r="H44" t="e">
        <f t="shared" si="7"/>
        <v>#DIV/0!</v>
      </c>
      <c r="I44" t="e">
        <f t="shared" si="8"/>
        <v>#DIV/0!</v>
      </c>
    </row>
    <row r="45" spans="1:9" x14ac:dyDescent="0.3">
      <c r="A45" t="s">
        <v>466</v>
      </c>
      <c r="B45" t="s">
        <v>467</v>
      </c>
      <c r="C45">
        <v>1241.5328658524784</v>
      </c>
      <c r="D45">
        <v>24020697</v>
      </c>
      <c r="E45">
        <f t="shared" si="6"/>
        <v>29.822484786184027</v>
      </c>
      <c r="H45" t="e">
        <f t="shared" si="7"/>
        <v>#DIV/0!</v>
      </c>
      <c r="I45" t="e">
        <f t="shared" si="8"/>
        <v>#DIV/0!</v>
      </c>
    </row>
    <row r="46" spans="1:9" x14ac:dyDescent="0.3">
      <c r="A46" t="s">
        <v>378</v>
      </c>
      <c r="B46" t="s">
        <v>379</v>
      </c>
      <c r="D46">
        <v>23367059</v>
      </c>
      <c r="E46">
        <f t="shared" si="6"/>
        <v>0</v>
      </c>
      <c r="H46" t="e">
        <f t="shared" si="7"/>
        <v>#DIV/0!</v>
      </c>
      <c r="I46" t="e">
        <f t="shared" si="8"/>
        <v>#DIV/0!</v>
      </c>
    </row>
    <row r="47" spans="1:9" x14ac:dyDescent="0.3">
      <c r="A47" t="s">
        <v>336</v>
      </c>
      <c r="B47" t="s">
        <v>337</v>
      </c>
      <c r="C47">
        <v>16089.859295829991</v>
      </c>
      <c r="D47">
        <v>22945150</v>
      </c>
      <c r="E47">
        <f t="shared" si="6"/>
        <v>369.1842350217135</v>
      </c>
      <c r="H47" t="e">
        <f t="shared" si="7"/>
        <v>#DIV/0!</v>
      </c>
      <c r="I47" t="e">
        <f t="shared" si="8"/>
        <v>#DIV/0!</v>
      </c>
    </row>
    <row r="48" spans="1:9" x14ac:dyDescent="0.3">
      <c r="A48" t="s">
        <v>392</v>
      </c>
      <c r="B48" t="s">
        <v>393</v>
      </c>
      <c r="C48">
        <v>12176.579499553478</v>
      </c>
      <c r="D48">
        <v>22442971</v>
      </c>
      <c r="E48">
        <f t="shared" si="6"/>
        <v>273.27862058767323</v>
      </c>
      <c r="H48" t="e">
        <f t="shared" si="7"/>
        <v>#DIV/0!</v>
      </c>
      <c r="I48" t="e">
        <f t="shared" si="8"/>
        <v>#DIV/0!</v>
      </c>
    </row>
    <row r="49" spans="1:9" x14ac:dyDescent="0.3">
      <c r="A49" t="s">
        <v>398</v>
      </c>
      <c r="B49" t="s">
        <v>399</v>
      </c>
      <c r="C49">
        <v>40406.33158380862</v>
      </c>
      <c r="D49">
        <v>21547390</v>
      </c>
      <c r="E49">
        <f t="shared" si="6"/>
        <v>870.65098510564201</v>
      </c>
      <c r="H49" t="e">
        <f t="shared" si="7"/>
        <v>#DIV/0!</v>
      </c>
      <c r="I49" t="e">
        <f t="shared" si="8"/>
        <v>#DIV/0!</v>
      </c>
    </row>
    <row r="50" spans="1:9" x14ac:dyDescent="0.3">
      <c r="A50" t="s">
        <v>360</v>
      </c>
      <c r="B50" t="s">
        <v>361</v>
      </c>
      <c r="C50">
        <v>13522.865601302934</v>
      </c>
      <c r="D50">
        <v>21437978</v>
      </c>
      <c r="E50">
        <f t="shared" si="6"/>
        <v>289.90289525768907</v>
      </c>
      <c r="H50" t="e">
        <f t="shared" si="7"/>
        <v>#DIV/0!</v>
      </c>
      <c r="I50" t="e">
        <f t="shared" si="8"/>
        <v>#DIV/0!</v>
      </c>
    </row>
    <row r="51" spans="1:9" x14ac:dyDescent="0.3">
      <c r="A51" t="s">
        <v>199</v>
      </c>
      <c r="B51" t="s">
        <v>200</v>
      </c>
      <c r="C51">
        <v>2752.1647732663268</v>
      </c>
      <c r="D51">
        <v>19665502</v>
      </c>
      <c r="E51">
        <f t="shared" si="6"/>
        <v>54.122701852998496</v>
      </c>
      <c r="H51" t="e">
        <f t="shared" si="7"/>
        <v>#DIV/0!</v>
      </c>
      <c r="I51" t="e">
        <f t="shared" si="8"/>
        <v>#DIV/0!</v>
      </c>
    </row>
    <row r="52" spans="1:9" x14ac:dyDescent="0.3">
      <c r="A52" t="s">
        <v>59</v>
      </c>
      <c r="B52" t="s">
        <v>60</v>
      </c>
      <c r="D52">
        <v>19542982</v>
      </c>
      <c r="E52">
        <f t="shared" si="6"/>
        <v>0</v>
      </c>
      <c r="H52" t="e">
        <f t="shared" si="7"/>
        <v>#DIV/0!</v>
      </c>
      <c r="I52" t="e">
        <f t="shared" si="8"/>
        <v>#DIV/0!</v>
      </c>
    </row>
    <row r="53" spans="1:9" x14ac:dyDescent="0.3">
      <c r="A53" t="s">
        <v>77</v>
      </c>
      <c r="B53" t="s">
        <v>78</v>
      </c>
      <c r="C53">
        <v>38494.886676337272</v>
      </c>
      <c r="D53">
        <v>19028802</v>
      </c>
      <c r="E53">
        <f t="shared" si="6"/>
        <v>732.51157657646013</v>
      </c>
      <c r="F53">
        <v>684.4</v>
      </c>
      <c r="G53">
        <v>1</v>
      </c>
      <c r="H53">
        <f t="shared" si="7"/>
        <v>684.4</v>
      </c>
      <c r="I53">
        <f t="shared" si="8"/>
        <v>1.0702974526248688</v>
      </c>
    </row>
    <row r="54" spans="1:9" x14ac:dyDescent="0.3">
      <c r="A54" t="s">
        <v>286</v>
      </c>
      <c r="B54" t="s">
        <v>287</v>
      </c>
      <c r="C54">
        <v>6154.9510529081936</v>
      </c>
      <c r="D54">
        <v>18776371</v>
      </c>
      <c r="E54">
        <f t="shared" si="6"/>
        <v>115.56764445624488</v>
      </c>
      <c r="H54" t="e">
        <f t="shared" si="7"/>
        <v>#DIV/0!</v>
      </c>
      <c r="I54" t="e">
        <f t="shared" si="8"/>
        <v>#DIV/0!</v>
      </c>
    </row>
    <row r="55" spans="1:9" x14ac:dyDescent="0.3">
      <c r="A55" t="s">
        <v>492</v>
      </c>
      <c r="B55" t="s">
        <v>493</v>
      </c>
      <c r="D55">
        <v>18628700</v>
      </c>
      <c r="E55">
        <f t="shared" si="6"/>
        <v>0</v>
      </c>
      <c r="H55" t="e">
        <f t="shared" si="7"/>
        <v>#DIV/0!</v>
      </c>
      <c r="I55" t="e">
        <f t="shared" si="8"/>
        <v>#DIV/0!</v>
      </c>
    </row>
    <row r="56" spans="1:9" x14ac:dyDescent="0.3">
      <c r="A56" t="s">
        <v>328</v>
      </c>
      <c r="B56" t="s">
        <v>329</v>
      </c>
      <c r="C56">
        <v>628.69327937938613</v>
      </c>
      <c r="D56">
        <v>17768505</v>
      </c>
      <c r="E56">
        <f t="shared" si="6"/>
        <v>11.170939678119019</v>
      </c>
      <c r="H56" t="e">
        <f t="shared" si="7"/>
        <v>#DIV/0!</v>
      </c>
      <c r="I56" t="e">
        <f t="shared" si="8"/>
        <v>#DIV/0!</v>
      </c>
    </row>
    <row r="57" spans="1:9" x14ac:dyDescent="0.3">
      <c r="A57" t="s">
        <v>131</v>
      </c>
      <c r="B57" t="s">
        <v>132</v>
      </c>
      <c r="C57">
        <v>4123.8415687352608</v>
      </c>
      <c r="D57">
        <v>16799670</v>
      </c>
      <c r="E57">
        <f t="shared" si="6"/>
        <v>69.279177487034701</v>
      </c>
      <c r="H57" t="e">
        <f t="shared" si="7"/>
        <v>#DIV/0!</v>
      </c>
      <c r="I57" t="e">
        <f t="shared" si="8"/>
        <v>#DIV/0!</v>
      </c>
    </row>
    <row r="58" spans="1:9" x14ac:dyDescent="0.3">
      <c r="A58" t="s">
        <v>61</v>
      </c>
      <c r="B58" t="s">
        <v>62</v>
      </c>
      <c r="C58">
        <v>4728.3743681359238</v>
      </c>
      <c r="D58">
        <v>16394062</v>
      </c>
      <c r="E58">
        <f t="shared" si="6"/>
        <v>77.517262550431155</v>
      </c>
      <c r="H58" t="e">
        <f t="shared" si="7"/>
        <v>#DIV/0!</v>
      </c>
      <c r="I58" t="e">
        <f t="shared" si="8"/>
        <v>#DIV/0!</v>
      </c>
    </row>
    <row r="59" spans="1:9" x14ac:dyDescent="0.3">
      <c r="A59" t="s">
        <v>438</v>
      </c>
      <c r="B59" t="s">
        <v>439</v>
      </c>
      <c r="D59">
        <v>16307654</v>
      </c>
      <c r="E59">
        <f t="shared" si="6"/>
        <v>0</v>
      </c>
      <c r="H59" t="e">
        <f t="shared" si="7"/>
        <v>#DIV/0!</v>
      </c>
      <c r="I59" t="e">
        <f t="shared" si="8"/>
        <v>#DIV/0!</v>
      </c>
    </row>
    <row r="60" spans="1:9" x14ac:dyDescent="0.3">
      <c r="A60" t="s">
        <v>306</v>
      </c>
      <c r="B60" t="s">
        <v>307</v>
      </c>
      <c r="C60">
        <v>1569.6213381143486</v>
      </c>
      <c r="D60">
        <v>16216431</v>
      </c>
      <c r="E60">
        <f t="shared" si="6"/>
        <v>25.453656125659005</v>
      </c>
      <c r="H60" t="e">
        <f t="shared" si="7"/>
        <v>#DIV/0!</v>
      </c>
      <c r="I60" t="e">
        <f t="shared" si="8"/>
        <v>#DIV/0!</v>
      </c>
    </row>
    <row r="61" spans="1:9" x14ac:dyDescent="0.3">
      <c r="A61" t="s">
        <v>348</v>
      </c>
      <c r="B61" t="s">
        <v>349</v>
      </c>
      <c r="C61">
        <v>47422.20340478373</v>
      </c>
      <c r="D61">
        <v>15925513</v>
      </c>
      <c r="E61">
        <f t="shared" si="6"/>
        <v>755.22291681152763</v>
      </c>
      <c r="H61" t="e">
        <f t="shared" si="7"/>
        <v>#DIV/0!</v>
      </c>
      <c r="I61" t="e">
        <f t="shared" si="8"/>
        <v>#DIV/0!</v>
      </c>
    </row>
    <row r="62" spans="1:9" x14ac:dyDescent="0.3">
      <c r="A62" t="s">
        <v>127</v>
      </c>
      <c r="B62" t="s">
        <v>128</v>
      </c>
      <c r="C62">
        <v>15415.754285376626</v>
      </c>
      <c r="D62">
        <v>15351799</v>
      </c>
      <c r="E62">
        <f t="shared" si="6"/>
        <v>236.65956122249059</v>
      </c>
      <c r="H62" t="e">
        <f t="shared" si="7"/>
        <v>#DIV/0!</v>
      </c>
      <c r="I62" t="e">
        <f t="shared" si="8"/>
        <v>#DIV/0!</v>
      </c>
    </row>
    <row r="63" spans="1:9" x14ac:dyDescent="0.3">
      <c r="A63" t="s">
        <v>133</v>
      </c>
      <c r="B63" t="s">
        <v>134</v>
      </c>
      <c r="C63">
        <v>2937.9918727385102</v>
      </c>
      <c r="D63">
        <v>15091594</v>
      </c>
      <c r="E63">
        <f t="shared" si="6"/>
        <v>44.338980518669267</v>
      </c>
      <c r="H63" t="e">
        <f t="shared" si="7"/>
        <v>#DIV/0!</v>
      </c>
      <c r="I63" t="e">
        <f t="shared" si="8"/>
        <v>#DIV/0!</v>
      </c>
    </row>
    <row r="64" spans="1:9" x14ac:dyDescent="0.3">
      <c r="A64" t="s">
        <v>258</v>
      </c>
      <c r="B64" t="s">
        <v>259</v>
      </c>
      <c r="C64">
        <v>10275.761871298448</v>
      </c>
      <c r="D64">
        <v>14883626</v>
      </c>
      <c r="E64">
        <f t="shared" si="6"/>
        <v>152.94059655746622</v>
      </c>
      <c r="H64" t="e">
        <f t="shared" si="7"/>
        <v>#DIV/0!</v>
      </c>
      <c r="I64" t="e">
        <f t="shared" si="8"/>
        <v>#DIV/0!</v>
      </c>
    </row>
    <row r="65" spans="1:9" x14ac:dyDescent="0.3">
      <c r="A65" t="s">
        <v>171</v>
      </c>
      <c r="B65" t="s">
        <v>172</v>
      </c>
      <c r="C65">
        <v>8211.7112541384467</v>
      </c>
      <c r="D65">
        <v>12626507</v>
      </c>
      <c r="E65">
        <f t="shared" si="6"/>
        <v>103.68522963235787</v>
      </c>
      <c r="H65" t="e">
        <f t="shared" si="7"/>
        <v>#DIV/0!</v>
      </c>
      <c r="I65" t="e">
        <f t="shared" si="8"/>
        <v>#DIV/0!</v>
      </c>
    </row>
    <row r="66" spans="1:9" x14ac:dyDescent="0.3">
      <c r="A66" t="s">
        <v>264</v>
      </c>
      <c r="B66" t="s">
        <v>265</v>
      </c>
      <c r="C66">
        <v>1486.1071138750738</v>
      </c>
      <c r="D66">
        <v>12118841</v>
      </c>
      <c r="E66">
        <f t="shared" si="6"/>
        <v>18.009895822020912</v>
      </c>
      <c r="H66" t="e">
        <f t="shared" si="7"/>
        <v>#DIV/0!</v>
      </c>
      <c r="I66" t="e">
        <f t="shared" si="8"/>
        <v>#DIV/0!</v>
      </c>
    </row>
    <row r="67" spans="1:9" x14ac:dyDescent="0.3">
      <c r="A67" t="s">
        <v>89</v>
      </c>
      <c r="B67" t="s">
        <v>90</v>
      </c>
      <c r="C67">
        <v>1266.7448166380671</v>
      </c>
      <c r="D67">
        <v>11882888</v>
      </c>
      <c r="E67">
        <f t="shared" si="6"/>
        <v>15.052586780690687</v>
      </c>
      <c r="H67" t="e">
        <f t="shared" si="7"/>
        <v>#DIV/0!</v>
      </c>
      <c r="I67" t="e">
        <f t="shared" si="8"/>
        <v>#DIV/0!</v>
      </c>
    </row>
    <row r="68" spans="1:9" x14ac:dyDescent="0.3">
      <c r="A68" t="s">
        <v>498</v>
      </c>
      <c r="B68" t="s">
        <v>499</v>
      </c>
      <c r="C68">
        <v>2750.6012361036546</v>
      </c>
      <c r="D68">
        <v>11834676</v>
      </c>
      <c r="E68">
        <f t="shared" si="6"/>
        <v>32.552474434486257</v>
      </c>
      <c r="H68" t="e">
        <f t="shared" si="7"/>
        <v>#DIV/0!</v>
      </c>
      <c r="I68" t="e">
        <f t="shared" si="8"/>
        <v>#DIV/0!</v>
      </c>
    </row>
    <row r="69" spans="1:9" x14ac:dyDescent="0.3">
      <c r="A69" t="s">
        <v>342</v>
      </c>
      <c r="B69" t="s">
        <v>343</v>
      </c>
      <c r="C69">
        <v>909.31700494112079</v>
      </c>
      <c r="D69">
        <v>11622665</v>
      </c>
      <c r="E69">
        <f t="shared" si="6"/>
        <v>10.568686927233992</v>
      </c>
      <c r="H69" t="e">
        <f t="shared" si="7"/>
        <v>#DIV/0!</v>
      </c>
      <c r="I69" t="e">
        <f t="shared" si="8"/>
        <v>#DIV/0!</v>
      </c>
    </row>
    <row r="70" spans="1:9" x14ac:dyDescent="0.3">
      <c r="A70" t="s">
        <v>217</v>
      </c>
      <c r="B70" t="s">
        <v>218</v>
      </c>
      <c r="C70">
        <v>6499.8832851731131</v>
      </c>
      <c r="D70">
        <v>11589761</v>
      </c>
      <c r="E70">
        <f t="shared" si="6"/>
        <v>75.332093803051222</v>
      </c>
      <c r="H70" t="e">
        <f t="shared" si="7"/>
        <v>#DIV/0!</v>
      </c>
      <c r="I70" t="e">
        <f t="shared" si="8"/>
        <v>#DIV/0!</v>
      </c>
    </row>
    <row r="71" spans="1:9" x14ac:dyDescent="0.3">
      <c r="A71" t="s">
        <v>316</v>
      </c>
      <c r="B71" t="s">
        <v>317</v>
      </c>
      <c r="C71">
        <v>1585.3480784407998</v>
      </c>
      <c r="D71">
        <v>11239101</v>
      </c>
      <c r="E71">
        <f t="shared" si="6"/>
        <v>17.817887173752073</v>
      </c>
      <c r="H71" t="e">
        <f t="shared" si="7"/>
        <v>#DIV/0!</v>
      </c>
      <c r="I71" t="e">
        <f t="shared" si="8"/>
        <v>#DIV/0!</v>
      </c>
    </row>
    <row r="72" spans="1:9" x14ac:dyDescent="0.3">
      <c r="A72" t="s">
        <v>334</v>
      </c>
      <c r="B72" t="s">
        <v>335</v>
      </c>
      <c r="C72">
        <v>1116.492154331246</v>
      </c>
      <c r="D72">
        <v>11229387</v>
      </c>
      <c r="E72">
        <f t="shared" si="6"/>
        <v>12.537522483449287</v>
      </c>
      <c r="H72" t="e">
        <f t="shared" si="7"/>
        <v>#DIV/0!</v>
      </c>
      <c r="I72" t="e">
        <f t="shared" si="8"/>
        <v>#DIV/0!</v>
      </c>
    </row>
    <row r="73" spans="1:9" x14ac:dyDescent="0.3">
      <c r="A73" t="s">
        <v>149</v>
      </c>
      <c r="B73" t="s">
        <v>150</v>
      </c>
      <c r="D73">
        <v>11105791</v>
      </c>
      <c r="E73">
        <f t="shared" si="6"/>
        <v>0</v>
      </c>
      <c r="H73" t="e">
        <f t="shared" si="7"/>
        <v>#DIV/0!</v>
      </c>
      <c r="I73" t="e">
        <f t="shared" si="8"/>
        <v>#DIV/0!</v>
      </c>
    </row>
    <row r="74" spans="1:9" x14ac:dyDescent="0.3">
      <c r="A74" t="s">
        <v>211</v>
      </c>
      <c r="B74" t="s">
        <v>212</v>
      </c>
      <c r="C74">
        <v>29133.839436484293</v>
      </c>
      <c r="D74">
        <v>10805808</v>
      </c>
      <c r="E74">
        <f t="shared" si="6"/>
        <v>314.8146752534775</v>
      </c>
      <c r="H74" t="e">
        <f t="shared" si="7"/>
        <v>#DIV/0!</v>
      </c>
      <c r="I74" t="e">
        <f t="shared" si="8"/>
        <v>#DIV/0!</v>
      </c>
    </row>
    <row r="75" spans="1:9" x14ac:dyDescent="0.3">
      <c r="A75" t="s">
        <v>380</v>
      </c>
      <c r="B75" t="s">
        <v>381</v>
      </c>
      <c r="C75">
        <v>30383.137817517701</v>
      </c>
      <c r="D75">
        <v>10289898</v>
      </c>
      <c r="E75">
        <f t="shared" si="6"/>
        <v>312.63938906219977</v>
      </c>
      <c r="H75" t="e">
        <f t="shared" si="7"/>
        <v>#DIV/0!</v>
      </c>
      <c r="I75" t="e">
        <f t="shared" si="8"/>
        <v>#DIV/0!</v>
      </c>
    </row>
    <row r="76" spans="1:9" x14ac:dyDescent="0.3">
      <c r="A76" t="s">
        <v>157</v>
      </c>
      <c r="B76" t="s">
        <v>158</v>
      </c>
      <c r="C76">
        <v>24976.506318295895</v>
      </c>
      <c r="D76">
        <v>10255063</v>
      </c>
      <c r="E76">
        <f t="shared" si="6"/>
        <v>256.13564581402244</v>
      </c>
      <c r="H76" t="e">
        <f t="shared" si="7"/>
        <v>#DIV/0!</v>
      </c>
      <c r="I76" t="e">
        <f t="shared" si="8"/>
        <v>#DIV/0!</v>
      </c>
    </row>
    <row r="77" spans="1:9" x14ac:dyDescent="0.3">
      <c r="A77" t="s">
        <v>85</v>
      </c>
      <c r="B77" t="s">
        <v>86</v>
      </c>
      <c r="C77">
        <v>43024.139910104226</v>
      </c>
      <c r="D77">
        <v>10251250</v>
      </c>
      <c r="E77">
        <f t="shared" si="6"/>
        <v>441.05121425345595</v>
      </c>
      <c r="H77" t="e">
        <f t="shared" si="7"/>
        <v>#DIV/0!</v>
      </c>
      <c r="I77" t="e">
        <f t="shared" si="8"/>
        <v>#DIV/0!</v>
      </c>
    </row>
    <row r="78" spans="1:9" x14ac:dyDescent="0.3">
      <c r="A78" t="s">
        <v>231</v>
      </c>
      <c r="B78" t="s">
        <v>232</v>
      </c>
      <c r="C78">
        <v>19408.921802553541</v>
      </c>
      <c r="D78">
        <v>10210971</v>
      </c>
      <c r="E78">
        <f t="shared" si="6"/>
        <v>198.18393766714195</v>
      </c>
      <c r="H78" t="e">
        <f t="shared" si="7"/>
        <v>#DIV/0!</v>
      </c>
      <c r="I78" t="e">
        <f t="shared" si="8"/>
        <v>#DIV/0!</v>
      </c>
    </row>
    <row r="79" spans="1:9" x14ac:dyDescent="0.3">
      <c r="A79" t="s">
        <v>101</v>
      </c>
      <c r="B79" t="s">
        <v>102</v>
      </c>
      <c r="C79">
        <v>8053.1731569462063</v>
      </c>
      <c r="D79">
        <v>9979610</v>
      </c>
      <c r="E79">
        <f t="shared" si="6"/>
        <v>80.367527368791926</v>
      </c>
      <c r="H79" t="e">
        <f t="shared" si="7"/>
        <v>#DIV/0!</v>
      </c>
      <c r="I79" t="e">
        <f t="shared" si="8"/>
        <v>#DIV/0!</v>
      </c>
    </row>
    <row r="80" spans="1:9" x14ac:dyDescent="0.3">
      <c r="A80" t="s">
        <v>458</v>
      </c>
      <c r="B80" t="s">
        <v>459</v>
      </c>
      <c r="C80">
        <v>7673.7111291076744</v>
      </c>
      <c r="D80">
        <v>9893316</v>
      </c>
      <c r="E80">
        <f t="shared" si="6"/>
        <v>75.918449092979017</v>
      </c>
      <c r="H80" t="e">
        <f t="shared" si="7"/>
        <v>#DIV/0!</v>
      </c>
      <c r="I80" t="e">
        <f t="shared" si="8"/>
        <v>#DIV/0!</v>
      </c>
    </row>
    <row r="81" spans="1:9" x14ac:dyDescent="0.3">
      <c r="A81" t="s">
        <v>496</v>
      </c>
      <c r="B81" t="s">
        <v>497</v>
      </c>
      <c r="C81">
        <v>2096.4904115653685</v>
      </c>
      <c r="D81">
        <v>9891136</v>
      </c>
      <c r="E81">
        <f t="shared" si="6"/>
        <v>20.736671783489033</v>
      </c>
      <c r="H81" t="e">
        <f t="shared" si="7"/>
        <v>#DIV/0!</v>
      </c>
      <c r="I81" t="e">
        <f t="shared" si="8"/>
        <v>#DIV/0!</v>
      </c>
    </row>
    <row r="82" spans="1:9" x14ac:dyDescent="0.3">
      <c r="A82" t="s">
        <v>402</v>
      </c>
      <c r="B82" t="s">
        <v>403</v>
      </c>
      <c r="C82">
        <v>2620.0979756620418</v>
      </c>
      <c r="D82">
        <v>9704287</v>
      </c>
      <c r="E82">
        <f t="shared" si="6"/>
        <v>25.426182723943469</v>
      </c>
      <c r="H82" t="e">
        <f t="shared" si="7"/>
        <v>#DIV/0!</v>
      </c>
      <c r="I82" t="e">
        <f t="shared" si="8"/>
        <v>#DIV/0!</v>
      </c>
    </row>
    <row r="83" spans="1:9" x14ac:dyDescent="0.3">
      <c r="A83" t="s">
        <v>430</v>
      </c>
      <c r="B83" t="s">
        <v>431</v>
      </c>
      <c r="C83">
        <v>40625.362052053766</v>
      </c>
      <c r="D83">
        <v>8872109</v>
      </c>
      <c r="E83">
        <f t="shared" si="6"/>
        <v>360.43264029028467</v>
      </c>
      <c r="H83" t="e">
        <f t="shared" si="7"/>
        <v>#DIV/0!</v>
      </c>
      <c r="I83" t="e">
        <f t="shared" si="8"/>
        <v>#DIV/0!</v>
      </c>
    </row>
    <row r="84" spans="1:9" x14ac:dyDescent="0.3">
      <c r="A84" t="s">
        <v>414</v>
      </c>
      <c r="B84" t="s">
        <v>415</v>
      </c>
      <c r="D84">
        <v>8721465</v>
      </c>
      <c r="E84">
        <f t="shared" si="6"/>
        <v>0</v>
      </c>
      <c r="H84" t="e">
        <f t="shared" si="7"/>
        <v>#DIV/0!</v>
      </c>
      <c r="I84" t="e">
        <f t="shared" si="8"/>
        <v>#DIV/0!</v>
      </c>
    </row>
    <row r="85" spans="1:9" x14ac:dyDescent="0.3">
      <c r="A85" t="s">
        <v>107</v>
      </c>
      <c r="B85" t="s">
        <v>108</v>
      </c>
      <c r="C85">
        <v>5305.6192605356682</v>
      </c>
      <c r="D85">
        <v>8592656</v>
      </c>
      <c r="E85">
        <f t="shared" si="6"/>
        <v>45.589361172757371</v>
      </c>
      <c r="H85" t="e">
        <f t="shared" si="7"/>
        <v>#DIV/0!</v>
      </c>
      <c r="I85" t="e">
        <f t="shared" si="8"/>
        <v>#DIV/0!</v>
      </c>
    </row>
    <row r="86" spans="1:9" x14ac:dyDescent="0.3">
      <c r="A86" t="s">
        <v>167</v>
      </c>
      <c r="B86" t="s">
        <v>168</v>
      </c>
      <c r="C86">
        <v>9246.3094162092202</v>
      </c>
      <c r="D86">
        <v>8540791</v>
      </c>
      <c r="E86">
        <f t="shared" si="6"/>
        <v>78.970796245174952</v>
      </c>
      <c r="H86" t="e">
        <f t="shared" si="7"/>
        <v>#DIV/0!</v>
      </c>
      <c r="I86" t="e">
        <f t="shared" si="8"/>
        <v>#DIV/0!</v>
      </c>
    </row>
    <row r="87" spans="1:9" x14ac:dyDescent="0.3">
      <c r="A87" t="s">
        <v>229</v>
      </c>
      <c r="B87" t="s">
        <v>230</v>
      </c>
      <c r="C87">
        <v>2991.646162457223</v>
      </c>
      <c r="D87">
        <v>8360225</v>
      </c>
      <c r="E87">
        <f t="shared" ref="E87:E150" si="9">(C87*D87)/1000000000</f>
        <v>25.010835038528938</v>
      </c>
      <c r="H87" t="e">
        <f t="shared" ref="H87:H150" si="10">F87/G87</f>
        <v>#DIV/0!</v>
      </c>
      <c r="I87" t="e">
        <f t="shared" ref="I87:I150" si="11">E87/H87</f>
        <v>#DIV/0!</v>
      </c>
    </row>
    <row r="88" spans="1:9" x14ac:dyDescent="0.3">
      <c r="A88" t="s">
        <v>203</v>
      </c>
      <c r="B88" t="s">
        <v>204</v>
      </c>
      <c r="C88">
        <v>1685.2763312055181</v>
      </c>
      <c r="D88">
        <v>8336967</v>
      </c>
      <c r="E88">
        <f t="shared" si="9"/>
        <v>14.050093159141474</v>
      </c>
      <c r="H88" t="e">
        <f t="shared" si="10"/>
        <v>#DIV/0!</v>
      </c>
      <c r="I88" t="e">
        <f t="shared" si="11"/>
        <v>#DIV/0!</v>
      </c>
    </row>
    <row r="89" spans="1:9" x14ac:dyDescent="0.3">
      <c r="A89" t="s">
        <v>442</v>
      </c>
      <c r="B89" t="s">
        <v>443</v>
      </c>
      <c r="C89">
        <v>907.83351362067617</v>
      </c>
      <c r="D89">
        <v>8259137</v>
      </c>
      <c r="E89">
        <f t="shared" si="9"/>
        <v>7.4979213621845302</v>
      </c>
      <c r="H89" t="e">
        <f t="shared" si="10"/>
        <v>#DIV/0!</v>
      </c>
      <c r="I89" t="e">
        <f t="shared" si="11"/>
        <v>#DIV/0!</v>
      </c>
    </row>
    <row r="90" spans="1:9" x14ac:dyDescent="0.3">
      <c r="A90" t="s">
        <v>93</v>
      </c>
      <c r="B90" t="s">
        <v>94</v>
      </c>
      <c r="C90">
        <v>10503.632762061405</v>
      </c>
      <c r="D90">
        <v>8170172</v>
      </c>
      <c r="E90">
        <f t="shared" si="9"/>
        <v>85.816486290876753</v>
      </c>
      <c r="H90" t="e">
        <f t="shared" si="10"/>
        <v>#DIV/0!</v>
      </c>
      <c r="I90" t="e">
        <f t="shared" si="11"/>
        <v>#DIV/0!</v>
      </c>
    </row>
    <row r="91" spans="1:9" x14ac:dyDescent="0.3">
      <c r="A91" t="s">
        <v>396</v>
      </c>
      <c r="B91" t="s">
        <v>397</v>
      </c>
      <c r="C91">
        <v>849.07820461433357</v>
      </c>
      <c r="D91">
        <v>8109989</v>
      </c>
      <c r="E91">
        <f t="shared" si="9"/>
        <v>6.886014899561995</v>
      </c>
      <c r="H91" t="e">
        <f t="shared" si="10"/>
        <v>#DIV/0!</v>
      </c>
      <c r="I91" t="e">
        <f t="shared" si="11"/>
        <v>#DIV/0!</v>
      </c>
    </row>
    <row r="92" spans="1:9" x14ac:dyDescent="0.3">
      <c r="A92" t="s">
        <v>81</v>
      </c>
      <c r="B92" t="s">
        <v>82</v>
      </c>
      <c r="C92">
        <v>3998.5204831307806</v>
      </c>
      <c r="D92">
        <v>8048600</v>
      </c>
      <c r="E92">
        <f t="shared" si="9"/>
        <v>32.182491960526399</v>
      </c>
      <c r="H92" t="e">
        <f t="shared" si="10"/>
        <v>#DIV/0!</v>
      </c>
      <c r="I92" t="e">
        <f t="shared" si="11"/>
        <v>#DIV/0!</v>
      </c>
    </row>
    <row r="93" spans="1:9" x14ac:dyDescent="0.3">
      <c r="A93" t="s">
        <v>79</v>
      </c>
      <c r="B93" t="s">
        <v>80</v>
      </c>
      <c r="C93">
        <v>46469.86106010362</v>
      </c>
      <c r="D93">
        <v>8011566</v>
      </c>
      <c r="E93">
        <f t="shared" si="9"/>
        <v>372.29635889385008</v>
      </c>
      <c r="H93" t="e">
        <f t="shared" si="10"/>
        <v>#DIV/0!</v>
      </c>
      <c r="I93" t="e">
        <f t="shared" si="11"/>
        <v>#DIV/0!</v>
      </c>
    </row>
    <row r="94" spans="1:9" x14ac:dyDescent="0.3">
      <c r="A94" t="s">
        <v>416</v>
      </c>
      <c r="B94" t="s">
        <v>417</v>
      </c>
      <c r="C94">
        <v>8900.6105778029778</v>
      </c>
      <c r="D94">
        <v>7516346</v>
      </c>
      <c r="E94">
        <f t="shared" si="9"/>
        <v>66.9000687140271</v>
      </c>
      <c r="H94" t="e">
        <f t="shared" si="10"/>
        <v>#DIV/0!</v>
      </c>
      <c r="I94" t="e">
        <f t="shared" si="11"/>
        <v>#DIV/0!</v>
      </c>
    </row>
    <row r="95" spans="1:9" x14ac:dyDescent="0.3">
      <c r="A95" t="s">
        <v>123</v>
      </c>
      <c r="B95" t="s">
        <v>124</v>
      </c>
      <c r="C95">
        <v>59190.415344883826</v>
      </c>
      <c r="D95">
        <v>7184250</v>
      </c>
      <c r="E95">
        <f t="shared" si="9"/>
        <v>425.23874144148164</v>
      </c>
      <c r="H95" t="e">
        <f t="shared" si="10"/>
        <v>#DIV/0!</v>
      </c>
      <c r="I95" t="e">
        <f t="shared" si="11"/>
        <v>#DIV/0!</v>
      </c>
    </row>
    <row r="96" spans="1:9" x14ac:dyDescent="0.3">
      <c r="A96" t="s">
        <v>87</v>
      </c>
      <c r="B96" t="s">
        <v>88</v>
      </c>
      <c r="C96">
        <v>2431.4456520951835</v>
      </c>
      <c r="D96">
        <v>6998023</v>
      </c>
      <c r="E96">
        <f t="shared" si="9"/>
        <v>17.015312596612095</v>
      </c>
      <c r="H96" t="e">
        <f t="shared" si="10"/>
        <v>#DIV/0!</v>
      </c>
      <c r="I96" t="e">
        <f t="shared" si="11"/>
        <v>#DIV/0!</v>
      </c>
    </row>
    <row r="97" spans="1:9" x14ac:dyDescent="0.3">
      <c r="A97" t="s">
        <v>223</v>
      </c>
      <c r="B97" t="s">
        <v>224</v>
      </c>
      <c r="C97">
        <v>36316.272133041814</v>
      </c>
      <c r="D97">
        <v>6665000</v>
      </c>
      <c r="E97">
        <f t="shared" si="9"/>
        <v>242.04795376672368</v>
      </c>
      <c r="H97" t="e">
        <f t="shared" si="10"/>
        <v>#DIV/0!</v>
      </c>
      <c r="I97" t="e">
        <f t="shared" si="11"/>
        <v>#DIV/0!</v>
      </c>
    </row>
    <row r="98" spans="1:9" x14ac:dyDescent="0.3">
      <c r="A98" t="s">
        <v>225</v>
      </c>
      <c r="B98" t="s">
        <v>226</v>
      </c>
      <c r="C98">
        <v>4058.0288618323129</v>
      </c>
      <c r="D98">
        <v>6656725</v>
      </c>
      <c r="E98">
        <f t="shared" si="9"/>
        <v>27.013182175280704</v>
      </c>
      <c r="H98" t="e">
        <f t="shared" si="10"/>
        <v>#DIV/0!</v>
      </c>
      <c r="I98" t="e">
        <f t="shared" si="11"/>
        <v>#DIV/0!</v>
      </c>
    </row>
    <row r="99" spans="1:9" x14ac:dyDescent="0.3">
      <c r="A99" t="s">
        <v>147</v>
      </c>
      <c r="B99" t="s">
        <v>148</v>
      </c>
      <c r="C99">
        <v>12710.566261646103</v>
      </c>
      <c r="D99">
        <v>6582141</v>
      </c>
      <c r="E99">
        <f t="shared" si="9"/>
        <v>83.662739323997542</v>
      </c>
      <c r="H99" t="e">
        <f t="shared" si="10"/>
        <v>#DIV/0!</v>
      </c>
      <c r="I99" t="e">
        <f t="shared" si="11"/>
        <v>#DIV/0!</v>
      </c>
    </row>
    <row r="100" spans="1:9" x14ac:dyDescent="0.3">
      <c r="A100" t="s">
        <v>83</v>
      </c>
      <c r="B100" t="s">
        <v>84</v>
      </c>
      <c r="C100">
        <v>837.34841145109499</v>
      </c>
      <c r="D100">
        <v>6307659</v>
      </c>
      <c r="E100">
        <f t="shared" si="9"/>
        <v>5.2817082436252019</v>
      </c>
      <c r="H100" t="e">
        <f t="shared" si="10"/>
        <v>#DIV/0!</v>
      </c>
      <c r="I100" t="e">
        <f t="shared" si="11"/>
        <v>#DIV/0!</v>
      </c>
    </row>
    <row r="101" spans="1:9" x14ac:dyDescent="0.3">
      <c r="A101" t="s">
        <v>249</v>
      </c>
      <c r="B101" t="s">
        <v>250</v>
      </c>
      <c r="C101">
        <v>30476.391623674564</v>
      </c>
      <c r="D101">
        <v>6289000</v>
      </c>
      <c r="E101">
        <f t="shared" si="9"/>
        <v>191.66602692128933</v>
      </c>
      <c r="H101" t="e">
        <f t="shared" si="10"/>
        <v>#DIV/0!</v>
      </c>
      <c r="I101" t="e">
        <f t="shared" si="11"/>
        <v>#DIV/0!</v>
      </c>
    </row>
    <row r="102" spans="1:9" x14ac:dyDescent="0.3">
      <c r="A102" t="s">
        <v>448</v>
      </c>
      <c r="B102" t="s">
        <v>449</v>
      </c>
      <c r="C102">
        <v>1312.7018429120826</v>
      </c>
      <c r="D102">
        <v>6272998</v>
      </c>
      <c r="E102">
        <f t="shared" si="9"/>
        <v>8.2345760351838084</v>
      </c>
      <c r="H102" t="e">
        <f t="shared" si="10"/>
        <v>#DIV/0!</v>
      </c>
      <c r="I102" t="e">
        <f t="shared" si="11"/>
        <v>#DIV/0!</v>
      </c>
    </row>
    <row r="103" spans="1:9" x14ac:dyDescent="0.3">
      <c r="A103" t="s">
        <v>418</v>
      </c>
      <c r="B103" t="s">
        <v>419</v>
      </c>
      <c r="D103">
        <v>6114440</v>
      </c>
      <c r="E103">
        <f t="shared" si="9"/>
        <v>0</v>
      </c>
      <c r="H103" t="e">
        <f t="shared" si="10"/>
        <v>#DIV/0!</v>
      </c>
      <c r="I103" t="e">
        <f t="shared" si="11"/>
        <v>#DIV/0!</v>
      </c>
    </row>
    <row r="104" spans="1:9" x14ac:dyDescent="0.3">
      <c r="A104" t="s">
        <v>410</v>
      </c>
      <c r="B104" t="s">
        <v>411</v>
      </c>
      <c r="C104">
        <v>6499.4507208216601</v>
      </c>
      <c r="D104">
        <v>5958482</v>
      </c>
      <c r="E104">
        <f t="shared" si="9"/>
        <v>38.726860129902889</v>
      </c>
      <c r="H104" t="e">
        <f t="shared" si="10"/>
        <v>#DIV/0!</v>
      </c>
      <c r="I104" t="e">
        <f t="shared" si="11"/>
        <v>#DIV/0!</v>
      </c>
    </row>
    <row r="105" spans="1:9" x14ac:dyDescent="0.3">
      <c r="A105" t="s">
        <v>372</v>
      </c>
      <c r="B105" t="s">
        <v>373</v>
      </c>
      <c r="C105">
        <v>3047.9696715071773</v>
      </c>
      <c r="D105">
        <v>5508297</v>
      </c>
      <c r="E105">
        <f t="shared" si="9"/>
        <v>16.78912219765397</v>
      </c>
      <c r="H105" t="e">
        <f t="shared" si="10"/>
        <v>#DIV/0!</v>
      </c>
      <c r="I105" t="e">
        <f t="shared" si="11"/>
        <v>#DIV/0!</v>
      </c>
    </row>
    <row r="106" spans="1:9" x14ac:dyDescent="0.3">
      <c r="A106" t="s">
        <v>274</v>
      </c>
      <c r="B106" t="s">
        <v>275</v>
      </c>
      <c r="C106">
        <v>2804.8182770006197</v>
      </c>
      <c r="D106">
        <v>5430853</v>
      </c>
      <c r="E106">
        <f t="shared" si="9"/>
        <v>15.232555754103647</v>
      </c>
      <c r="H106" t="e">
        <f t="shared" si="10"/>
        <v>#DIV/0!</v>
      </c>
      <c r="I106" t="e">
        <f t="shared" si="11"/>
        <v>#DIV/0!</v>
      </c>
    </row>
    <row r="107" spans="1:9" x14ac:dyDescent="0.3">
      <c r="A107" t="s">
        <v>426</v>
      </c>
      <c r="B107" t="s">
        <v>427</v>
      </c>
      <c r="C107">
        <v>15666.544003179097</v>
      </c>
      <c r="D107">
        <v>5388720</v>
      </c>
      <c r="E107">
        <f t="shared" si="9"/>
        <v>84.422619000811267</v>
      </c>
      <c r="H107" t="e">
        <f t="shared" si="10"/>
        <v>#DIV/0!</v>
      </c>
      <c r="I107" t="e">
        <f t="shared" si="11"/>
        <v>#DIV/0!</v>
      </c>
    </row>
    <row r="108" spans="1:9" x14ac:dyDescent="0.3">
      <c r="A108" t="s">
        <v>165</v>
      </c>
      <c r="B108" t="s">
        <v>166</v>
      </c>
      <c r="C108">
        <v>48907.011402102682</v>
      </c>
      <c r="D108">
        <v>5339616</v>
      </c>
      <c r="E108">
        <f t="shared" si="9"/>
        <v>261.14466059484994</v>
      </c>
      <c r="H108" t="e">
        <f t="shared" si="10"/>
        <v>#DIV/0!</v>
      </c>
      <c r="I108" t="e">
        <f t="shared" si="11"/>
        <v>#DIV/0!</v>
      </c>
    </row>
    <row r="109" spans="1:9" x14ac:dyDescent="0.3">
      <c r="A109" t="s">
        <v>183</v>
      </c>
      <c r="B109" t="s">
        <v>184</v>
      </c>
      <c r="C109">
        <v>39894.194456968493</v>
      </c>
      <c r="D109">
        <v>5176209</v>
      </c>
      <c r="E109">
        <f t="shared" si="9"/>
        <v>206.50068839591043</v>
      </c>
      <c r="H109" t="e">
        <f t="shared" si="10"/>
        <v>#DIV/0!</v>
      </c>
      <c r="I109" t="e">
        <f t="shared" si="11"/>
        <v>#DIV/0!</v>
      </c>
    </row>
    <row r="110" spans="1:9" x14ac:dyDescent="0.3">
      <c r="A110" t="s">
        <v>280</v>
      </c>
      <c r="B110" t="s">
        <v>281</v>
      </c>
      <c r="C110">
        <v>27130.468340699383</v>
      </c>
      <c r="D110">
        <v>5154790</v>
      </c>
      <c r="E110">
        <f t="shared" si="9"/>
        <v>139.85186689795376</v>
      </c>
      <c r="H110" t="e">
        <f t="shared" si="10"/>
        <v>#DIV/0!</v>
      </c>
      <c r="I110" t="e">
        <f t="shared" si="11"/>
        <v>#DIV/0!</v>
      </c>
    </row>
    <row r="111" spans="1:9" x14ac:dyDescent="0.3">
      <c r="A111" t="s">
        <v>382</v>
      </c>
      <c r="B111" t="s">
        <v>383</v>
      </c>
      <c r="C111">
        <v>8862.1436921581608</v>
      </c>
      <c r="D111">
        <v>5123819</v>
      </c>
      <c r="E111">
        <f t="shared" si="9"/>
        <v>45.408020230610141</v>
      </c>
      <c r="H111" t="e">
        <f t="shared" si="10"/>
        <v>#DIV/0!</v>
      </c>
      <c r="I111" t="e">
        <f t="shared" si="11"/>
        <v>#DIV/0!</v>
      </c>
    </row>
    <row r="112" spans="1:9" x14ac:dyDescent="0.3">
      <c r="A112" t="s">
        <v>346</v>
      </c>
      <c r="B112" t="s">
        <v>347</v>
      </c>
      <c r="C112">
        <v>3927.0830228194941</v>
      </c>
      <c r="D112">
        <v>5123222</v>
      </c>
      <c r="E112">
        <f t="shared" si="9"/>
        <v>20.119318138335334</v>
      </c>
      <c r="H112" t="e">
        <f t="shared" si="10"/>
        <v>#DIV/0!</v>
      </c>
      <c r="I112" t="e">
        <f t="shared" si="11"/>
        <v>#DIV/0!</v>
      </c>
    </row>
    <row r="113" spans="1:9" x14ac:dyDescent="0.3">
      <c r="A113" t="s">
        <v>254</v>
      </c>
      <c r="B113" t="s">
        <v>255</v>
      </c>
      <c r="C113">
        <v>8866.4776607213662</v>
      </c>
      <c r="D113">
        <v>5056174</v>
      </c>
      <c r="E113">
        <f t="shared" si="9"/>
        <v>44.830453819720191</v>
      </c>
      <c r="H113" t="e">
        <f t="shared" si="10"/>
        <v>#DIV/0!</v>
      </c>
      <c r="I113" t="e">
        <f t="shared" si="11"/>
        <v>#DIV/0!</v>
      </c>
    </row>
    <row r="114" spans="1:9" x14ac:dyDescent="0.3">
      <c r="A114" t="s">
        <v>444</v>
      </c>
      <c r="B114" t="s">
        <v>445</v>
      </c>
      <c r="C114">
        <v>1672.0457863064194</v>
      </c>
      <c r="D114">
        <v>5008035</v>
      </c>
      <c r="E114">
        <f t="shared" si="9"/>
        <v>8.3736638194250688</v>
      </c>
      <c r="H114" t="e">
        <f t="shared" si="10"/>
        <v>#DIV/0!</v>
      </c>
      <c r="I114" t="e">
        <f t="shared" si="11"/>
        <v>#DIV/0!</v>
      </c>
    </row>
    <row r="115" spans="1:9" x14ac:dyDescent="0.3">
      <c r="A115" t="s">
        <v>262</v>
      </c>
      <c r="B115" t="s">
        <v>263</v>
      </c>
      <c r="C115">
        <v>3078.9092516517658</v>
      </c>
      <c r="D115">
        <v>4898400</v>
      </c>
      <c r="E115">
        <f t="shared" si="9"/>
        <v>15.08172907829101</v>
      </c>
      <c r="H115" t="e">
        <f t="shared" si="10"/>
        <v>#DIV/0!</v>
      </c>
      <c r="I115" t="e">
        <f t="shared" si="11"/>
        <v>#DIV/0!</v>
      </c>
    </row>
    <row r="116" spans="1:9" x14ac:dyDescent="0.3">
      <c r="A116" t="s">
        <v>408</v>
      </c>
      <c r="B116" t="s">
        <v>409</v>
      </c>
      <c r="C116">
        <v>1044.6363271564853</v>
      </c>
      <c r="D116">
        <v>4584067</v>
      </c>
      <c r="E116">
        <f t="shared" si="9"/>
        <v>4.7886829143192484</v>
      </c>
      <c r="H116" t="e">
        <f t="shared" si="10"/>
        <v>#DIV/0!</v>
      </c>
      <c r="I116" t="e">
        <f t="shared" si="11"/>
        <v>#DIV/0!</v>
      </c>
    </row>
    <row r="117" spans="1:9" x14ac:dyDescent="0.3">
      <c r="A117" t="s">
        <v>450</v>
      </c>
      <c r="B117" t="s">
        <v>451</v>
      </c>
      <c r="C117">
        <v>4568.4605502119657</v>
      </c>
      <c r="D117">
        <v>4569132</v>
      </c>
      <c r="E117">
        <f t="shared" si="9"/>
        <v>20.873899290711098</v>
      </c>
      <c r="H117" t="e">
        <f t="shared" si="10"/>
        <v>#DIV/0!</v>
      </c>
      <c r="I117" t="e">
        <f t="shared" si="11"/>
        <v>#DIV/0!</v>
      </c>
    </row>
    <row r="118" spans="1:9" x14ac:dyDescent="0.3">
      <c r="A118" t="s">
        <v>350</v>
      </c>
      <c r="B118" t="s">
        <v>351</v>
      </c>
      <c r="C118">
        <v>57473.184548046083</v>
      </c>
      <c r="D118">
        <v>4490967</v>
      </c>
      <c r="E118">
        <f t="shared" si="9"/>
        <v>258.11017519018486</v>
      </c>
      <c r="H118" t="e">
        <f t="shared" si="10"/>
        <v>#DIV/0!</v>
      </c>
      <c r="I118" t="e">
        <f t="shared" si="11"/>
        <v>#DIV/0!</v>
      </c>
    </row>
    <row r="119" spans="1:9" x14ac:dyDescent="0.3">
      <c r="A119" t="s">
        <v>227</v>
      </c>
      <c r="B119" t="s">
        <v>228</v>
      </c>
      <c r="C119">
        <v>18330.928329480554</v>
      </c>
      <c r="D119">
        <v>4468302</v>
      </c>
      <c r="E119">
        <f t="shared" si="9"/>
        <v>81.908123716474606</v>
      </c>
      <c r="H119" t="e">
        <f t="shared" si="10"/>
        <v>#DIV/0!</v>
      </c>
      <c r="I119" t="e">
        <f t="shared" si="11"/>
        <v>#DIV/0!</v>
      </c>
    </row>
    <row r="120" spans="1:9" x14ac:dyDescent="0.3">
      <c r="A120" t="s">
        <v>276</v>
      </c>
      <c r="B120" t="s">
        <v>277</v>
      </c>
      <c r="C120">
        <v>12696.700941870526</v>
      </c>
      <c r="D120">
        <v>4320642</v>
      </c>
      <c r="E120">
        <f t="shared" si="9"/>
        <v>54.857899350885354</v>
      </c>
      <c r="H120" t="e">
        <f t="shared" si="10"/>
        <v>#DIV/0!</v>
      </c>
      <c r="I120" t="e">
        <f t="shared" si="11"/>
        <v>#DIV/0!</v>
      </c>
    </row>
    <row r="121" spans="1:9" x14ac:dyDescent="0.3">
      <c r="A121" t="s">
        <v>99</v>
      </c>
      <c r="B121" t="s">
        <v>100</v>
      </c>
      <c r="C121">
        <v>6826.0044625348892</v>
      </c>
      <c r="D121">
        <v>4179350</v>
      </c>
      <c r="E121">
        <f t="shared" si="9"/>
        <v>28.52826175049519</v>
      </c>
      <c r="H121" t="e">
        <f t="shared" si="10"/>
        <v>#DIV/0!</v>
      </c>
      <c r="I121" t="e">
        <f t="shared" si="11"/>
        <v>#DIV/0!</v>
      </c>
    </row>
    <row r="122" spans="1:9" x14ac:dyDescent="0.3">
      <c r="A122" t="s">
        <v>197</v>
      </c>
      <c r="B122" t="s">
        <v>198</v>
      </c>
      <c r="C122">
        <v>4919.2318799561644</v>
      </c>
      <c r="D122">
        <v>4077131</v>
      </c>
      <c r="E122">
        <f t="shared" si="9"/>
        <v>20.056352793957558</v>
      </c>
      <c r="H122" t="e">
        <f t="shared" si="10"/>
        <v>#DIV/0!</v>
      </c>
      <c r="I122" t="e">
        <f t="shared" si="11"/>
        <v>#DIV/0!</v>
      </c>
    </row>
    <row r="123" spans="1:9" x14ac:dyDescent="0.3">
      <c r="A123" t="s">
        <v>404</v>
      </c>
      <c r="B123" t="s">
        <v>405</v>
      </c>
      <c r="C123">
        <v>55959.032607248162</v>
      </c>
      <c r="D123">
        <v>4027887</v>
      </c>
      <c r="E123">
        <f t="shared" si="9"/>
        <v>225.39665997131098</v>
      </c>
      <c r="H123" t="e">
        <f t="shared" si="10"/>
        <v>#DIV/0!</v>
      </c>
      <c r="I123" t="e">
        <f t="shared" si="11"/>
        <v>#DIV/0!</v>
      </c>
    </row>
    <row r="124" spans="1:9" x14ac:dyDescent="0.3">
      <c r="A124" t="s">
        <v>145</v>
      </c>
      <c r="B124" t="s">
        <v>146</v>
      </c>
      <c r="C124">
        <v>12570.696086779702</v>
      </c>
      <c r="D124">
        <v>3979193</v>
      </c>
      <c r="E124">
        <f t="shared" si="9"/>
        <v>50.021225873641185</v>
      </c>
      <c r="H124" t="e">
        <f t="shared" si="10"/>
        <v>#DIV/0!</v>
      </c>
      <c r="I124" t="e">
        <f t="shared" si="11"/>
        <v>#DIV/0!</v>
      </c>
    </row>
    <row r="125" spans="1:9" x14ac:dyDescent="0.3">
      <c r="A125" t="s">
        <v>356</v>
      </c>
      <c r="B125" t="s">
        <v>357</v>
      </c>
      <c r="C125">
        <v>32728.273157424501</v>
      </c>
      <c r="D125">
        <v>3857700</v>
      </c>
      <c r="E125">
        <f t="shared" si="9"/>
        <v>126.2558593593965</v>
      </c>
      <c r="H125" t="e">
        <f t="shared" si="10"/>
        <v>#DIV/0!</v>
      </c>
      <c r="I125" t="e">
        <f t="shared" si="11"/>
        <v>#DIV/0!</v>
      </c>
    </row>
    <row r="126" spans="1:9" x14ac:dyDescent="0.3">
      <c r="A126" t="s">
        <v>376</v>
      </c>
      <c r="B126" t="s">
        <v>377</v>
      </c>
      <c r="C126">
        <v>30124.693120874326</v>
      </c>
      <c r="D126">
        <v>3810605</v>
      </c>
      <c r="E126">
        <f t="shared" si="9"/>
        <v>114.7933062298693</v>
      </c>
      <c r="H126" t="e">
        <f t="shared" si="10"/>
        <v>#DIV/0!</v>
      </c>
      <c r="I126" t="e">
        <f t="shared" si="11"/>
        <v>#DIV/0!</v>
      </c>
    </row>
    <row r="127" spans="1:9" x14ac:dyDescent="0.3">
      <c r="A127" t="s">
        <v>241</v>
      </c>
      <c r="B127" t="s">
        <v>242</v>
      </c>
      <c r="C127">
        <v>48637.227603255211</v>
      </c>
      <c r="D127">
        <v>3805174</v>
      </c>
      <c r="E127">
        <f t="shared" si="9"/>
        <v>185.07311390798904</v>
      </c>
      <c r="H127" t="e">
        <f t="shared" si="10"/>
        <v>#DIV/0!</v>
      </c>
      <c r="I127" t="e">
        <f t="shared" si="11"/>
        <v>#DIV/0!</v>
      </c>
    </row>
    <row r="128" spans="1:9" x14ac:dyDescent="0.3">
      <c r="A128" t="s">
        <v>119</v>
      </c>
      <c r="B128" t="s">
        <v>120</v>
      </c>
      <c r="C128">
        <v>1007.2478344294059</v>
      </c>
      <c r="D128">
        <v>3759170</v>
      </c>
      <c r="E128">
        <f t="shared" si="9"/>
        <v>3.7864158417519898</v>
      </c>
      <c r="H128" t="e">
        <f t="shared" si="10"/>
        <v>#DIV/0!</v>
      </c>
      <c r="I128" t="e">
        <f t="shared" si="11"/>
        <v>#DIV/0!</v>
      </c>
    </row>
    <row r="129" spans="1:9" x14ac:dyDescent="0.3">
      <c r="A129" t="s">
        <v>290</v>
      </c>
      <c r="B129" t="s">
        <v>291</v>
      </c>
      <c r="C129">
        <v>13846.683288460874</v>
      </c>
      <c r="D129">
        <v>3499536</v>
      </c>
      <c r="E129">
        <f t="shared" si="9"/>
        <v>48.456966648567217</v>
      </c>
      <c r="H129" t="e">
        <f t="shared" si="10"/>
        <v>#DIV/0!</v>
      </c>
      <c r="I129" t="e">
        <f t="shared" si="11"/>
        <v>#DIV/0!</v>
      </c>
    </row>
    <row r="130" spans="1:9" x14ac:dyDescent="0.3">
      <c r="A130" t="s">
        <v>470</v>
      </c>
      <c r="B130" t="s">
        <v>471</v>
      </c>
      <c r="C130">
        <v>14762.947869072519</v>
      </c>
      <c r="D130">
        <v>3292224</v>
      </c>
      <c r="E130">
        <f t="shared" si="9"/>
        <v>48.602931285309403</v>
      </c>
      <c r="H130" t="e">
        <f t="shared" si="10"/>
        <v>#DIV/0!</v>
      </c>
      <c r="I130" t="e">
        <f t="shared" si="11"/>
        <v>#DIV/0!</v>
      </c>
    </row>
    <row r="131" spans="1:9" x14ac:dyDescent="0.3">
      <c r="A131" t="s">
        <v>67</v>
      </c>
      <c r="B131" t="s">
        <v>68</v>
      </c>
      <c r="C131">
        <v>96835.888826648239</v>
      </c>
      <c r="D131">
        <v>3275333</v>
      </c>
      <c r="E131">
        <f t="shared" si="9"/>
        <v>317.16978225825227</v>
      </c>
      <c r="H131" t="e">
        <f t="shared" si="10"/>
        <v>#DIV/0!</v>
      </c>
      <c r="I131" t="e">
        <f t="shared" si="11"/>
        <v>#DIV/0!</v>
      </c>
    </row>
    <row r="132" spans="1:9" x14ac:dyDescent="0.3">
      <c r="A132" t="s">
        <v>71</v>
      </c>
      <c r="B132" t="s">
        <v>72</v>
      </c>
      <c r="C132">
        <v>3921.8575218759879</v>
      </c>
      <c r="D132">
        <v>3168523</v>
      </c>
      <c r="E132">
        <f t="shared" si="9"/>
        <v>12.426495760787072</v>
      </c>
      <c r="H132" t="e">
        <f t="shared" si="10"/>
        <v>#DIV/0!</v>
      </c>
      <c r="I132" t="e">
        <f t="shared" si="11"/>
        <v>#DIV/0!</v>
      </c>
    </row>
    <row r="133" spans="1:9" x14ac:dyDescent="0.3">
      <c r="A133" t="s">
        <v>137</v>
      </c>
      <c r="B133" t="s">
        <v>138</v>
      </c>
      <c r="C133">
        <v>4390.5630570648173</v>
      </c>
      <c r="D133">
        <v>3134030</v>
      </c>
      <c r="E133">
        <f t="shared" si="9"/>
        <v>13.76015633773285</v>
      </c>
      <c r="H133" t="e">
        <f t="shared" si="10"/>
        <v>#DIV/0!</v>
      </c>
      <c r="I133" t="e">
        <f t="shared" si="11"/>
        <v>#DIV/0!</v>
      </c>
    </row>
    <row r="134" spans="1:9" x14ac:dyDescent="0.3">
      <c r="A134" t="s">
        <v>63</v>
      </c>
      <c r="B134" t="s">
        <v>64</v>
      </c>
      <c r="C134">
        <v>5892.5821911122839</v>
      </c>
      <c r="D134">
        <v>3089027</v>
      </c>
      <c r="E134">
        <f t="shared" si="9"/>
        <v>18.202345488065006</v>
      </c>
      <c r="H134" t="e">
        <f t="shared" si="10"/>
        <v>#DIV/0!</v>
      </c>
      <c r="I134" t="e">
        <f t="shared" si="11"/>
        <v>#DIV/0!</v>
      </c>
    </row>
    <row r="135" spans="1:9" x14ac:dyDescent="0.3">
      <c r="A135" t="s">
        <v>364</v>
      </c>
      <c r="B135" t="s">
        <v>365</v>
      </c>
      <c r="C135">
        <v>15179.442704534264</v>
      </c>
      <c r="D135">
        <v>3001731</v>
      </c>
      <c r="E135">
        <f t="shared" si="9"/>
        <v>45.56460372892434</v>
      </c>
      <c r="H135" t="e">
        <f t="shared" si="10"/>
        <v>#DIV/0!</v>
      </c>
      <c r="I135" t="e">
        <f t="shared" si="11"/>
        <v>#DIV/0!</v>
      </c>
    </row>
    <row r="136" spans="1:9" x14ac:dyDescent="0.3">
      <c r="A136" t="s">
        <v>304</v>
      </c>
      <c r="B136" t="s">
        <v>305</v>
      </c>
      <c r="C136">
        <v>5004.6673775807421</v>
      </c>
      <c r="D136">
        <v>2924668</v>
      </c>
      <c r="E136">
        <f t="shared" si="9"/>
        <v>14.636990529854314</v>
      </c>
      <c r="H136" t="e">
        <f t="shared" si="10"/>
        <v>#DIV/0!</v>
      </c>
      <c r="I136" t="e">
        <f t="shared" si="11"/>
        <v>#DIV/0!</v>
      </c>
    </row>
    <row r="137" spans="1:9" x14ac:dyDescent="0.3">
      <c r="A137" t="s">
        <v>384</v>
      </c>
      <c r="B137" t="s">
        <v>385</v>
      </c>
      <c r="C137">
        <v>4503.2488487191831</v>
      </c>
      <c r="D137">
        <v>2922153</v>
      </c>
      <c r="E137">
        <f t="shared" si="9"/>
        <v>13.159182133031306</v>
      </c>
      <c r="H137" t="e">
        <f t="shared" si="10"/>
        <v>#DIV/0!</v>
      </c>
      <c r="I137" t="e">
        <f t="shared" si="11"/>
        <v>#DIV/0!</v>
      </c>
    </row>
    <row r="138" spans="1:9" x14ac:dyDescent="0.3">
      <c r="A138" t="s">
        <v>278</v>
      </c>
      <c r="B138" t="s">
        <v>279</v>
      </c>
      <c r="C138">
        <v>1725.1448939202196</v>
      </c>
      <c r="D138">
        <v>2895224</v>
      </c>
      <c r="E138">
        <f t="shared" si="9"/>
        <v>4.9946809003552746</v>
      </c>
      <c r="H138" t="e">
        <f t="shared" si="10"/>
        <v>#DIV/0!</v>
      </c>
      <c r="I138" t="e">
        <f t="shared" si="11"/>
        <v>#DIV/0!</v>
      </c>
    </row>
    <row r="139" spans="1:9" x14ac:dyDescent="0.3">
      <c r="A139" t="s">
        <v>330</v>
      </c>
      <c r="B139" t="s">
        <v>331</v>
      </c>
      <c r="C139">
        <v>4170.9015783232944</v>
      </c>
      <c r="D139">
        <v>2695003</v>
      </c>
      <c r="E139">
        <f t="shared" si="9"/>
        <v>11.240592266286013</v>
      </c>
      <c r="H139" t="e">
        <f t="shared" si="10"/>
        <v>#DIV/0!</v>
      </c>
      <c r="I139" t="e">
        <f t="shared" si="11"/>
        <v>#DIV/0!</v>
      </c>
    </row>
    <row r="140" spans="1:9" x14ac:dyDescent="0.3">
      <c r="A140" t="s">
        <v>252</v>
      </c>
      <c r="B140" t="s">
        <v>253</v>
      </c>
      <c r="C140">
        <v>9496.543122297544</v>
      </c>
      <c r="D140">
        <v>2612205</v>
      </c>
      <c r="E140">
        <f t="shared" si="9"/>
        <v>24.806917426781258</v>
      </c>
      <c r="H140" t="e">
        <f t="shared" si="10"/>
        <v>#DIV/0!</v>
      </c>
      <c r="I140" t="e">
        <f t="shared" si="11"/>
        <v>#DIV/0!</v>
      </c>
    </row>
    <row r="141" spans="1:9" x14ac:dyDescent="0.3">
      <c r="A141" t="s">
        <v>324</v>
      </c>
      <c r="B141" t="s">
        <v>325</v>
      </c>
      <c r="C141">
        <v>4424.6528286921375</v>
      </c>
      <c r="D141">
        <v>2450979</v>
      </c>
      <c r="E141">
        <f t="shared" si="9"/>
        <v>10.844731165415025</v>
      </c>
      <c r="H141" t="e">
        <f t="shared" si="10"/>
        <v>#DIV/0!</v>
      </c>
      <c r="I141" t="e">
        <f t="shared" si="11"/>
        <v>#DIV/0!</v>
      </c>
    </row>
    <row r="142" spans="1:9" x14ac:dyDescent="0.3">
      <c r="A142" t="s">
        <v>175</v>
      </c>
      <c r="B142" t="s">
        <v>176</v>
      </c>
      <c r="D142">
        <v>2392880</v>
      </c>
      <c r="E142">
        <f t="shared" si="9"/>
        <v>0</v>
      </c>
      <c r="H142" t="e">
        <f t="shared" si="10"/>
        <v>#DIV/0!</v>
      </c>
      <c r="I142" t="e">
        <f t="shared" si="11"/>
        <v>#DIV/0!</v>
      </c>
    </row>
    <row r="143" spans="1:9" x14ac:dyDescent="0.3">
      <c r="A143" t="s">
        <v>294</v>
      </c>
      <c r="B143" t="s">
        <v>295</v>
      </c>
      <c r="C143">
        <v>12989.898422307084</v>
      </c>
      <c r="D143">
        <v>2367550</v>
      </c>
      <c r="E143">
        <f t="shared" si="9"/>
        <v>30.754234009733135</v>
      </c>
      <c r="H143" t="e">
        <f t="shared" si="10"/>
        <v>#DIV/0!</v>
      </c>
      <c r="I143" t="e">
        <f t="shared" si="11"/>
        <v>#DIV/0!</v>
      </c>
    </row>
    <row r="144" spans="1:9" x14ac:dyDescent="0.3">
      <c r="A144" t="s">
        <v>358</v>
      </c>
      <c r="B144" t="s">
        <v>359</v>
      </c>
      <c r="C144">
        <v>37392.246008402712</v>
      </c>
      <c r="D144">
        <v>2344253</v>
      </c>
      <c r="E144">
        <f t="shared" si="9"/>
        <v>87.65688488193608</v>
      </c>
      <c r="H144" t="e">
        <f t="shared" si="10"/>
        <v>#DIV/0!</v>
      </c>
      <c r="I144" t="e">
        <f t="shared" si="11"/>
        <v>#DIV/0!</v>
      </c>
    </row>
    <row r="145" spans="1:9" x14ac:dyDescent="0.3">
      <c r="A145" t="s">
        <v>386</v>
      </c>
      <c r="B145" t="s">
        <v>387</v>
      </c>
      <c r="C145">
        <v>5687.5561208389881</v>
      </c>
      <c r="D145">
        <v>2035672</v>
      </c>
      <c r="E145">
        <f t="shared" si="9"/>
        <v>11.577998743620544</v>
      </c>
      <c r="H145" t="e">
        <f t="shared" si="10"/>
        <v>#DIV/0!</v>
      </c>
      <c r="I145" t="e">
        <f t="shared" si="11"/>
        <v>#DIV/0!</v>
      </c>
    </row>
    <row r="146" spans="1:9" x14ac:dyDescent="0.3">
      <c r="A146" t="s">
        <v>314</v>
      </c>
      <c r="B146" t="s">
        <v>315</v>
      </c>
      <c r="C146">
        <v>10224.715361132196</v>
      </c>
      <c r="D146">
        <v>2026350</v>
      </c>
      <c r="E146">
        <f t="shared" si="9"/>
        <v>20.718851972030222</v>
      </c>
      <c r="H146" t="e">
        <f t="shared" si="10"/>
        <v>#DIV/0!</v>
      </c>
      <c r="I146" t="e">
        <f t="shared" si="11"/>
        <v>#DIV/0!</v>
      </c>
    </row>
    <row r="147" spans="1:9" x14ac:dyDescent="0.3">
      <c r="A147" t="s">
        <v>288</v>
      </c>
      <c r="B147" t="s">
        <v>289</v>
      </c>
      <c r="C147">
        <v>1714.2501763987505</v>
      </c>
      <c r="D147">
        <v>1998630</v>
      </c>
      <c r="E147">
        <f t="shared" si="9"/>
        <v>3.4261518300558347</v>
      </c>
      <c r="H147" t="e">
        <f t="shared" si="10"/>
        <v>#DIV/0!</v>
      </c>
      <c r="I147" t="e">
        <f t="shared" si="11"/>
        <v>#DIV/0!</v>
      </c>
    </row>
    <row r="148" spans="1:9" x14ac:dyDescent="0.3">
      <c r="A148" t="s">
        <v>428</v>
      </c>
      <c r="B148" t="s">
        <v>429</v>
      </c>
      <c r="C148">
        <v>26276.944558763476</v>
      </c>
      <c r="D148">
        <v>1988925</v>
      </c>
      <c r="E148">
        <f t="shared" si="9"/>
        <v>52.262871956538653</v>
      </c>
      <c r="H148" t="e">
        <f t="shared" si="10"/>
        <v>#DIV/0!</v>
      </c>
      <c r="I148" t="e">
        <f t="shared" si="11"/>
        <v>#DIV/0!</v>
      </c>
    </row>
    <row r="149" spans="1:9" x14ac:dyDescent="0.3">
      <c r="A149" t="s">
        <v>272</v>
      </c>
      <c r="B149" t="s">
        <v>273</v>
      </c>
      <c r="C149">
        <v>58117.180581133107</v>
      </c>
      <c r="D149">
        <v>1934901</v>
      </c>
      <c r="E149">
        <f t="shared" si="9"/>
        <v>112.45099082361503</v>
      </c>
      <c r="H149" t="e">
        <f t="shared" si="10"/>
        <v>#DIV/0!</v>
      </c>
      <c r="I149" t="e">
        <f t="shared" si="11"/>
        <v>#DIV/0!</v>
      </c>
    </row>
    <row r="150" spans="1:9" x14ac:dyDescent="0.3">
      <c r="A150" t="s">
        <v>338</v>
      </c>
      <c r="B150" t="s">
        <v>339</v>
      </c>
      <c r="C150">
        <v>6713.0025553474034</v>
      </c>
      <c r="D150">
        <v>1819141</v>
      </c>
      <c r="E150">
        <f t="shared" si="9"/>
        <v>12.211898181537231</v>
      </c>
      <c r="H150" t="e">
        <f t="shared" si="10"/>
        <v>#DIV/0!</v>
      </c>
      <c r="I150" t="e">
        <f t="shared" si="11"/>
        <v>#DIV/0!</v>
      </c>
    </row>
    <row r="151" spans="1:9" x14ac:dyDescent="0.3">
      <c r="A151" t="s">
        <v>117</v>
      </c>
      <c r="B151" t="s">
        <v>118</v>
      </c>
      <c r="C151">
        <v>11462.079694975911</v>
      </c>
      <c r="D151">
        <v>1726985</v>
      </c>
      <c r="E151">
        <f t="shared" ref="E151:E214" si="12">(C151*D151)/1000000000</f>
        <v>19.794839702027975</v>
      </c>
      <c r="H151" t="e">
        <f t="shared" ref="H151:H214" si="13">F151/G151</f>
        <v>#DIV/0!</v>
      </c>
      <c r="I151" t="e">
        <f t="shared" ref="I151:I214" si="14">E151/H151</f>
        <v>#DIV/0!</v>
      </c>
    </row>
    <row r="152" spans="1:9" x14ac:dyDescent="0.3">
      <c r="A152" t="s">
        <v>490</v>
      </c>
      <c r="B152" t="s">
        <v>491</v>
      </c>
      <c r="D152">
        <v>1700000</v>
      </c>
      <c r="E152">
        <f t="shared" si="12"/>
        <v>0</v>
      </c>
      <c r="H152" t="e">
        <f t="shared" si="13"/>
        <v>#DIV/0!</v>
      </c>
      <c r="I152" t="e">
        <f t="shared" si="14"/>
        <v>#DIV/0!</v>
      </c>
    </row>
    <row r="153" spans="1:9" x14ac:dyDescent="0.3">
      <c r="A153" t="s">
        <v>205</v>
      </c>
      <c r="B153" t="s">
        <v>206</v>
      </c>
      <c r="C153">
        <v>2081.2222963187442</v>
      </c>
      <c r="D153">
        <v>1437539</v>
      </c>
      <c r="E153">
        <f t="shared" si="12"/>
        <v>2.9918382186277515</v>
      </c>
      <c r="H153" t="e">
        <f t="shared" si="13"/>
        <v>#DIV/0!</v>
      </c>
      <c r="I153" t="e">
        <f t="shared" si="14"/>
        <v>#DIV/0!</v>
      </c>
    </row>
    <row r="154" spans="1:9" x14ac:dyDescent="0.3">
      <c r="A154" t="s">
        <v>179</v>
      </c>
      <c r="B154" t="s">
        <v>180</v>
      </c>
      <c r="C154">
        <v>17765.207533612411</v>
      </c>
      <c r="D154">
        <v>1396985</v>
      </c>
      <c r="E154">
        <f t="shared" si="12"/>
        <v>24.817728446343533</v>
      </c>
      <c r="H154" t="e">
        <f t="shared" si="13"/>
        <v>#DIV/0!</v>
      </c>
      <c r="I154" t="e">
        <f t="shared" si="14"/>
        <v>#DIV/0!</v>
      </c>
    </row>
    <row r="155" spans="1:9" x14ac:dyDescent="0.3">
      <c r="A155" t="s">
        <v>456</v>
      </c>
      <c r="B155" t="s">
        <v>457</v>
      </c>
      <c r="C155">
        <v>16190.903035258303</v>
      </c>
      <c r="D155">
        <v>1332203</v>
      </c>
      <c r="E155">
        <f t="shared" si="12"/>
        <v>21.569569596280218</v>
      </c>
      <c r="H155" t="e">
        <f t="shared" si="13"/>
        <v>#DIV/0!</v>
      </c>
      <c r="I155" t="e">
        <f t="shared" si="14"/>
        <v>#DIV/0!</v>
      </c>
    </row>
    <row r="156" spans="1:9" x14ac:dyDescent="0.3">
      <c r="A156" t="s">
        <v>193</v>
      </c>
      <c r="B156" t="s">
        <v>194</v>
      </c>
      <c r="C156">
        <v>15987.089084874777</v>
      </c>
      <c r="D156">
        <v>1272935</v>
      </c>
      <c r="E156">
        <f t="shared" si="12"/>
        <v>20.350525244255074</v>
      </c>
      <c r="H156" t="e">
        <f t="shared" si="13"/>
        <v>#DIV/0!</v>
      </c>
      <c r="I156" t="e">
        <f t="shared" si="14"/>
        <v>#DIV/0!</v>
      </c>
    </row>
    <row r="157" spans="1:9" x14ac:dyDescent="0.3">
      <c r="A157" t="s">
        <v>207</v>
      </c>
      <c r="B157" t="s">
        <v>208</v>
      </c>
      <c r="C157">
        <v>1681.4062292167587</v>
      </c>
      <c r="D157">
        <v>1230849</v>
      </c>
      <c r="E157">
        <f t="shared" si="12"/>
        <v>2.069557175825218</v>
      </c>
      <c r="H157" t="e">
        <f t="shared" si="13"/>
        <v>#DIV/0!</v>
      </c>
      <c r="I157" t="e">
        <f t="shared" si="14"/>
        <v>#DIV/0!</v>
      </c>
    </row>
    <row r="158" spans="1:9" x14ac:dyDescent="0.3">
      <c r="A158" t="s">
        <v>332</v>
      </c>
      <c r="B158" t="s">
        <v>333</v>
      </c>
      <c r="C158">
        <v>12254.295405948042</v>
      </c>
      <c r="D158">
        <v>1186873</v>
      </c>
      <c r="E158">
        <f t="shared" si="12"/>
        <v>14.544292351343771</v>
      </c>
      <c r="H158" t="e">
        <f t="shared" si="13"/>
        <v>#DIV/0!</v>
      </c>
      <c r="I158" t="e">
        <f t="shared" si="14"/>
        <v>#DIV/0!</v>
      </c>
    </row>
    <row r="159" spans="1:9" x14ac:dyDescent="0.3">
      <c r="A159" t="s">
        <v>432</v>
      </c>
      <c r="B159" t="s">
        <v>433</v>
      </c>
      <c r="C159">
        <v>5443.4393531128235</v>
      </c>
      <c r="D159">
        <v>1030496</v>
      </c>
      <c r="E159">
        <f t="shared" si="12"/>
        <v>5.6094424796253515</v>
      </c>
      <c r="H159" t="e">
        <f t="shared" si="13"/>
        <v>#DIV/0!</v>
      </c>
      <c r="I159" t="e">
        <f t="shared" si="14"/>
        <v>#DIV/0!</v>
      </c>
    </row>
    <row r="160" spans="1:9" x14ac:dyDescent="0.3">
      <c r="A160" t="s">
        <v>155</v>
      </c>
      <c r="B160" t="s">
        <v>156</v>
      </c>
      <c r="C160">
        <v>32943.90625</v>
      </c>
      <c r="D160">
        <v>948237</v>
      </c>
      <c r="E160">
        <f t="shared" si="12"/>
        <v>31.238630830781251</v>
      </c>
      <c r="H160" t="e">
        <f t="shared" si="13"/>
        <v>#DIV/0!</v>
      </c>
      <c r="I160" t="e">
        <f t="shared" si="14"/>
        <v>#DIV/0!</v>
      </c>
    </row>
    <row r="161" spans="1:9" x14ac:dyDescent="0.3">
      <c r="A161" t="s">
        <v>452</v>
      </c>
      <c r="B161" t="s">
        <v>453</v>
      </c>
      <c r="C161">
        <v>2314.8100990091639</v>
      </c>
      <c r="D161">
        <v>878360</v>
      </c>
      <c r="E161">
        <f t="shared" si="12"/>
        <v>2.0332365985656891</v>
      </c>
      <c r="H161" t="e">
        <f t="shared" si="13"/>
        <v>#DIV/0!</v>
      </c>
      <c r="I161" t="e">
        <f t="shared" si="14"/>
        <v>#DIV/0!</v>
      </c>
    </row>
    <row r="162" spans="1:9" x14ac:dyDescent="0.3">
      <c r="A162" t="s">
        <v>185</v>
      </c>
      <c r="B162" t="s">
        <v>186</v>
      </c>
      <c r="C162">
        <v>9328.5813134138971</v>
      </c>
      <c r="D162">
        <v>832509</v>
      </c>
      <c r="E162">
        <f t="shared" si="12"/>
        <v>7.7661279006488906</v>
      </c>
      <c r="H162" t="e">
        <f t="shared" si="13"/>
        <v>#DIV/0!</v>
      </c>
      <c r="I162" t="e">
        <f t="shared" si="14"/>
        <v>#DIV/0!</v>
      </c>
    </row>
    <row r="163" spans="1:9" x14ac:dyDescent="0.3">
      <c r="A163" t="s">
        <v>221</v>
      </c>
      <c r="B163" t="s">
        <v>222</v>
      </c>
      <c r="C163">
        <v>7649.9495600889013</v>
      </c>
      <c r="D163">
        <v>759051</v>
      </c>
      <c r="E163">
        <f t="shared" si="12"/>
        <v>5.8067018635350411</v>
      </c>
      <c r="H163" t="e">
        <f t="shared" si="13"/>
        <v>#DIV/0!</v>
      </c>
      <c r="I163" t="e">
        <f t="shared" si="14"/>
        <v>#DIV/0!</v>
      </c>
    </row>
    <row r="164" spans="1:9" x14ac:dyDescent="0.3">
      <c r="A164" t="s">
        <v>161</v>
      </c>
      <c r="B164" t="s">
        <v>162</v>
      </c>
      <c r="D164">
        <v>742033</v>
      </c>
      <c r="E164">
        <f t="shared" si="12"/>
        <v>0</v>
      </c>
      <c r="H164" t="e">
        <f t="shared" si="13"/>
        <v>#DIV/0!</v>
      </c>
      <c r="I164" t="e">
        <f t="shared" si="14"/>
        <v>#DIV/0!</v>
      </c>
    </row>
    <row r="165" spans="1:9" x14ac:dyDescent="0.3">
      <c r="A165" t="s">
        <v>95</v>
      </c>
      <c r="B165" t="s">
        <v>96</v>
      </c>
      <c r="C165">
        <v>46154.029537200659</v>
      </c>
      <c r="D165">
        <v>711442</v>
      </c>
      <c r="E165">
        <f t="shared" si="12"/>
        <v>32.835915082005108</v>
      </c>
      <c r="H165" t="e">
        <f t="shared" si="13"/>
        <v>#DIV/0!</v>
      </c>
      <c r="I165" t="e">
        <f t="shared" si="14"/>
        <v>#DIV/0!</v>
      </c>
    </row>
    <row r="166" spans="1:9" x14ac:dyDescent="0.3">
      <c r="A166" t="s">
        <v>209</v>
      </c>
      <c r="B166" t="s">
        <v>210</v>
      </c>
      <c r="C166">
        <v>9890.8177374015322</v>
      </c>
      <c r="D166">
        <v>684977</v>
      </c>
      <c r="E166">
        <f t="shared" si="12"/>
        <v>6.7749826613120891</v>
      </c>
      <c r="H166" t="e">
        <f t="shared" si="13"/>
        <v>#DIV/0!</v>
      </c>
      <c r="I166" t="e">
        <f t="shared" si="14"/>
        <v>#DIV/0!</v>
      </c>
    </row>
    <row r="167" spans="1:9" x14ac:dyDescent="0.3">
      <c r="A167" t="s">
        <v>390</v>
      </c>
      <c r="B167" t="s">
        <v>391</v>
      </c>
      <c r="C167">
        <v>79400.433413321618</v>
      </c>
      <c r="D167">
        <v>645937</v>
      </c>
      <c r="E167">
        <f t="shared" si="12"/>
        <v>51.287677757700727</v>
      </c>
      <c r="H167" t="e">
        <f t="shared" si="13"/>
        <v>#DIV/0!</v>
      </c>
      <c r="I167" t="e">
        <f t="shared" si="14"/>
        <v>#DIV/0!</v>
      </c>
    </row>
    <row r="168" spans="1:9" x14ac:dyDescent="0.3">
      <c r="A168" t="s">
        <v>322</v>
      </c>
      <c r="B168" t="s">
        <v>323</v>
      </c>
      <c r="C168">
        <v>12419.005626925236</v>
      </c>
      <c r="D168">
        <v>604950</v>
      </c>
      <c r="E168">
        <f t="shared" si="12"/>
        <v>7.5128774540084216</v>
      </c>
      <c r="H168" t="e">
        <f t="shared" si="13"/>
        <v>#DIV/0!</v>
      </c>
      <c r="I168" t="e">
        <f t="shared" si="14"/>
        <v>#DIV/0!</v>
      </c>
    </row>
    <row r="169" spans="1:9" x14ac:dyDescent="0.3">
      <c r="A169" t="s">
        <v>115</v>
      </c>
      <c r="B169" t="s">
        <v>116</v>
      </c>
      <c r="C169">
        <v>4087.8306721643894</v>
      </c>
      <c r="D169">
        <v>587207</v>
      </c>
      <c r="E169">
        <f t="shared" si="12"/>
        <v>2.4004027855096344</v>
      </c>
      <c r="H169" t="e">
        <f t="shared" si="13"/>
        <v>#DIV/0!</v>
      </c>
      <c r="I169" t="e">
        <f t="shared" si="14"/>
        <v>#DIV/0!</v>
      </c>
    </row>
    <row r="170" spans="1:9" x14ac:dyDescent="0.3">
      <c r="A170" t="s">
        <v>141</v>
      </c>
      <c r="B170" t="s">
        <v>142</v>
      </c>
      <c r="C170">
        <v>2863.1518498392538</v>
      </c>
      <c r="D170">
        <v>536758</v>
      </c>
      <c r="E170">
        <f t="shared" si="12"/>
        <v>1.5368196606160183</v>
      </c>
      <c r="H170" t="e">
        <f t="shared" si="13"/>
        <v>#DIV/0!</v>
      </c>
      <c r="I170" t="e">
        <f t="shared" si="14"/>
        <v>#DIV/0!</v>
      </c>
    </row>
    <row r="171" spans="1:9" x14ac:dyDescent="0.3">
      <c r="A171" t="s">
        <v>424</v>
      </c>
      <c r="B171" t="s">
        <v>425</v>
      </c>
      <c r="C171">
        <v>12848.606638793186</v>
      </c>
      <c r="D171">
        <v>478998</v>
      </c>
      <c r="E171">
        <f t="shared" si="12"/>
        <v>6.1544568827686588</v>
      </c>
      <c r="H171" t="e">
        <f t="shared" si="13"/>
        <v>#DIV/0!</v>
      </c>
      <c r="I171" t="e">
        <f t="shared" si="14"/>
        <v>#DIV/0!</v>
      </c>
    </row>
    <row r="172" spans="1:9" x14ac:dyDescent="0.3">
      <c r="A172" t="s">
        <v>143</v>
      </c>
      <c r="B172" t="s">
        <v>144</v>
      </c>
      <c r="C172">
        <v>4255.7456966004656</v>
      </c>
      <c r="D172">
        <v>458251</v>
      </c>
      <c r="E172">
        <f t="shared" si="12"/>
        <v>1.9501997212128599</v>
      </c>
      <c r="H172" t="e">
        <f t="shared" si="13"/>
        <v>#DIV/0!</v>
      </c>
      <c r="I172" t="e">
        <f t="shared" si="14"/>
        <v>#DIV/0!</v>
      </c>
    </row>
    <row r="173" spans="1:9" x14ac:dyDescent="0.3">
      <c r="A173" t="s">
        <v>292</v>
      </c>
      <c r="B173" t="s">
        <v>293</v>
      </c>
      <c r="C173">
        <v>99301.526999151523</v>
      </c>
      <c r="D173">
        <v>436300</v>
      </c>
      <c r="E173">
        <f t="shared" si="12"/>
        <v>43.32525622972981</v>
      </c>
      <c r="H173" t="e">
        <f t="shared" si="13"/>
        <v>#DIV/0!</v>
      </c>
      <c r="I173" t="e">
        <f t="shared" si="14"/>
        <v>#DIV/0!</v>
      </c>
    </row>
    <row r="174" spans="1:9" x14ac:dyDescent="0.3">
      <c r="A174" t="s">
        <v>296</v>
      </c>
      <c r="B174" t="s">
        <v>297</v>
      </c>
      <c r="C174">
        <v>50539.919220182979</v>
      </c>
      <c r="D174">
        <v>431896</v>
      </c>
      <c r="E174">
        <f t="shared" si="12"/>
        <v>21.827988951520148</v>
      </c>
      <c r="H174" t="e">
        <f t="shared" si="13"/>
        <v>#DIV/0!</v>
      </c>
      <c r="I174" t="e">
        <f t="shared" si="14"/>
        <v>#DIV/0!</v>
      </c>
    </row>
    <row r="175" spans="1:9" x14ac:dyDescent="0.3">
      <c r="A175" t="s">
        <v>406</v>
      </c>
      <c r="B175" t="s">
        <v>407</v>
      </c>
      <c r="C175">
        <v>2125.8073551485923</v>
      </c>
      <c r="D175">
        <v>429978</v>
      </c>
      <c r="E175">
        <f t="shared" si="12"/>
        <v>0.9140503949520814</v>
      </c>
      <c r="H175" t="e">
        <f t="shared" si="13"/>
        <v>#DIV/0!</v>
      </c>
      <c r="I175" t="e">
        <f t="shared" si="14"/>
        <v>#DIV/0!</v>
      </c>
    </row>
    <row r="176" spans="1:9" x14ac:dyDescent="0.3">
      <c r="A176" t="s">
        <v>318</v>
      </c>
      <c r="B176" t="s">
        <v>319</v>
      </c>
      <c r="C176">
        <v>27518.673650867142</v>
      </c>
      <c r="D176">
        <v>390087</v>
      </c>
      <c r="E176">
        <f t="shared" si="12"/>
        <v>10.73467684844581</v>
      </c>
      <c r="H176" t="e">
        <f t="shared" si="13"/>
        <v>#DIV/0!</v>
      </c>
      <c r="I176" t="e">
        <f t="shared" si="14"/>
        <v>#DIV/0!</v>
      </c>
    </row>
    <row r="177" spans="1:9" x14ac:dyDescent="0.3">
      <c r="A177" t="s">
        <v>113</v>
      </c>
      <c r="B177" t="s">
        <v>114</v>
      </c>
      <c r="C177">
        <v>68865.787299849602</v>
      </c>
      <c r="D177">
        <v>333926</v>
      </c>
      <c r="E177">
        <f t="shared" si="12"/>
        <v>22.996076889889579</v>
      </c>
      <c r="H177" t="e">
        <f t="shared" si="13"/>
        <v>#DIV/0!</v>
      </c>
      <c r="I177" t="e">
        <f t="shared" si="14"/>
        <v>#DIV/0!</v>
      </c>
    </row>
    <row r="178" spans="1:9" x14ac:dyDescent="0.3">
      <c r="A178" t="s">
        <v>97</v>
      </c>
      <c r="B178" t="s">
        <v>98</v>
      </c>
      <c r="C178">
        <v>36753.631124013926</v>
      </c>
      <c r="D178">
        <v>325014</v>
      </c>
      <c r="E178">
        <f t="shared" si="12"/>
        <v>11.945444666140263</v>
      </c>
      <c r="H178" t="e">
        <f t="shared" si="13"/>
        <v>#DIV/0!</v>
      </c>
      <c r="I178" t="e">
        <f t="shared" si="14"/>
        <v>#DIV/0!</v>
      </c>
    </row>
    <row r="179" spans="1:9" x14ac:dyDescent="0.3">
      <c r="A179" t="s">
        <v>308</v>
      </c>
      <c r="B179" t="s">
        <v>309</v>
      </c>
      <c r="C179">
        <v>13210.964988897949</v>
      </c>
      <c r="D179">
        <v>282507</v>
      </c>
      <c r="E179">
        <f t="shared" si="12"/>
        <v>3.7321900861185928</v>
      </c>
      <c r="H179" t="e">
        <f t="shared" si="13"/>
        <v>#DIV/0!</v>
      </c>
      <c r="I179" t="e">
        <f t="shared" si="14"/>
        <v>#DIV/0!</v>
      </c>
    </row>
    <row r="180" spans="1:9" x14ac:dyDescent="0.3">
      <c r="A180" t="s">
        <v>247</v>
      </c>
      <c r="B180" t="s">
        <v>248</v>
      </c>
      <c r="C180">
        <v>41530.517323827808</v>
      </c>
      <c r="D180">
        <v>281205</v>
      </c>
      <c r="E180">
        <f t="shared" si="12"/>
        <v>11.678589124046999</v>
      </c>
      <c r="H180" t="e">
        <f t="shared" si="13"/>
        <v>#DIV/0!</v>
      </c>
      <c r="I180" t="e">
        <f t="shared" si="14"/>
        <v>#DIV/0!</v>
      </c>
    </row>
    <row r="181" spans="1:9" x14ac:dyDescent="0.3">
      <c r="A181" t="s">
        <v>111</v>
      </c>
      <c r="B181" t="s">
        <v>112</v>
      </c>
      <c r="C181">
        <v>15517.9408347638</v>
      </c>
      <c r="D181">
        <v>264657</v>
      </c>
      <c r="E181">
        <f t="shared" si="12"/>
        <v>4.1069316675060827</v>
      </c>
      <c r="H181" t="e">
        <f t="shared" si="13"/>
        <v>#DIV/0!</v>
      </c>
      <c r="I181" t="e">
        <f t="shared" si="14"/>
        <v>#DIV/0!</v>
      </c>
    </row>
    <row r="182" spans="1:9" x14ac:dyDescent="0.3">
      <c r="A182" t="s">
        <v>388</v>
      </c>
      <c r="B182" t="s">
        <v>389</v>
      </c>
      <c r="D182">
        <v>250927</v>
      </c>
      <c r="E182">
        <f t="shared" si="12"/>
        <v>0</v>
      </c>
      <c r="H182" t="e">
        <f t="shared" si="13"/>
        <v>#DIV/0!</v>
      </c>
      <c r="I182" t="e">
        <f t="shared" si="14"/>
        <v>#DIV/0!</v>
      </c>
    </row>
    <row r="183" spans="1:9" x14ac:dyDescent="0.3">
      <c r="A183" t="s">
        <v>103</v>
      </c>
      <c r="B183" t="s">
        <v>104</v>
      </c>
      <c r="C183">
        <v>8702.0826511058549</v>
      </c>
      <c r="D183">
        <v>240406</v>
      </c>
      <c r="E183">
        <f t="shared" si="12"/>
        <v>2.0920328818217544</v>
      </c>
      <c r="H183" t="e">
        <f t="shared" si="13"/>
        <v>#DIV/0!</v>
      </c>
      <c r="I183" t="e">
        <f t="shared" si="14"/>
        <v>#DIV/0!</v>
      </c>
    </row>
    <row r="184" spans="1:9" x14ac:dyDescent="0.3">
      <c r="A184" t="s">
        <v>340</v>
      </c>
      <c r="B184" t="s">
        <v>341</v>
      </c>
      <c r="D184">
        <v>213230</v>
      </c>
      <c r="E184">
        <f t="shared" si="12"/>
        <v>0</v>
      </c>
      <c r="H184" t="e">
        <f t="shared" si="13"/>
        <v>#DIV/0!</v>
      </c>
      <c r="I184" t="e">
        <f t="shared" si="14"/>
        <v>#DIV/0!</v>
      </c>
    </row>
    <row r="185" spans="1:9" x14ac:dyDescent="0.3">
      <c r="A185" t="s">
        <v>486</v>
      </c>
      <c r="B185" t="s">
        <v>487</v>
      </c>
      <c r="C185">
        <v>2954.2694124284449</v>
      </c>
      <c r="D185">
        <v>192074</v>
      </c>
      <c r="E185">
        <f t="shared" si="12"/>
        <v>0.56743834312278119</v>
      </c>
      <c r="H185" t="e">
        <f t="shared" si="13"/>
        <v>#DIV/0!</v>
      </c>
      <c r="I185" t="e">
        <f t="shared" si="14"/>
        <v>#DIV/0!</v>
      </c>
    </row>
    <row r="186" spans="1:9" x14ac:dyDescent="0.3">
      <c r="A186" t="s">
        <v>488</v>
      </c>
      <c r="B186" t="s">
        <v>489</v>
      </c>
      <c r="C186">
        <v>4174.3677876293486</v>
      </c>
      <c r="D186">
        <v>184008</v>
      </c>
      <c r="E186">
        <f t="shared" si="12"/>
        <v>0.76811706786610112</v>
      </c>
      <c r="H186" t="e">
        <f t="shared" si="13"/>
        <v>#DIV/0!</v>
      </c>
      <c r="I186" t="e">
        <f t="shared" si="14"/>
        <v>#DIV/0!</v>
      </c>
    </row>
    <row r="187" spans="1:9" x14ac:dyDescent="0.3">
      <c r="A187" t="s">
        <v>219</v>
      </c>
      <c r="B187" t="s">
        <v>220</v>
      </c>
      <c r="D187">
        <v>160188</v>
      </c>
      <c r="E187">
        <f t="shared" si="12"/>
        <v>0</v>
      </c>
      <c r="H187" t="e">
        <f t="shared" si="13"/>
        <v>#DIV/0!</v>
      </c>
      <c r="I187" t="e">
        <f t="shared" si="14"/>
        <v>#DIV/0!</v>
      </c>
    </row>
    <row r="188" spans="1:9" x14ac:dyDescent="0.3">
      <c r="A188" t="s">
        <v>282</v>
      </c>
      <c r="B188" t="s">
        <v>283</v>
      </c>
      <c r="C188">
        <v>12808.527541951818</v>
      </c>
      <c r="D188">
        <v>159500</v>
      </c>
      <c r="E188">
        <f t="shared" si="12"/>
        <v>2.0429601429413151</v>
      </c>
      <c r="H188" t="e">
        <f t="shared" si="13"/>
        <v>#DIV/0!</v>
      </c>
      <c r="I188" t="e">
        <f t="shared" si="14"/>
        <v>#DIV/0!</v>
      </c>
    </row>
    <row r="189" spans="1:9" x14ac:dyDescent="0.3">
      <c r="A189" t="s">
        <v>125</v>
      </c>
      <c r="B189" t="s">
        <v>126</v>
      </c>
      <c r="D189">
        <v>145306</v>
      </c>
      <c r="E189">
        <f t="shared" si="12"/>
        <v>0</v>
      </c>
      <c r="H189" t="e">
        <f t="shared" si="13"/>
        <v>#DIV/0!</v>
      </c>
      <c r="I189" t="e">
        <f t="shared" si="14"/>
        <v>#DIV/0!</v>
      </c>
    </row>
    <row r="190" spans="1:9" x14ac:dyDescent="0.3">
      <c r="A190" t="s">
        <v>422</v>
      </c>
      <c r="B190" t="s">
        <v>423</v>
      </c>
      <c r="D190">
        <v>143714</v>
      </c>
      <c r="E190">
        <f t="shared" si="12"/>
        <v>0</v>
      </c>
      <c r="H190" t="e">
        <f t="shared" si="13"/>
        <v>#DIV/0!</v>
      </c>
      <c r="I190" t="e">
        <f t="shared" si="14"/>
        <v>#DIV/0!</v>
      </c>
    </row>
    <row r="191" spans="1:9" x14ac:dyDescent="0.3">
      <c r="A191" t="s">
        <v>151</v>
      </c>
      <c r="B191" t="s">
        <v>152</v>
      </c>
      <c r="C191">
        <v>28613.900065084305</v>
      </c>
      <c r="D191">
        <v>133860</v>
      </c>
      <c r="E191">
        <f t="shared" si="12"/>
        <v>3.830256662712185</v>
      </c>
      <c r="H191" t="e">
        <f t="shared" si="13"/>
        <v>#DIV/0!</v>
      </c>
      <c r="I191" t="e">
        <f t="shared" si="14"/>
        <v>#DIV/0!</v>
      </c>
    </row>
    <row r="192" spans="1:9" x14ac:dyDescent="0.3">
      <c r="A192" t="s">
        <v>476</v>
      </c>
      <c r="B192" t="s">
        <v>477</v>
      </c>
      <c r="C192">
        <v>8708.8106211077538</v>
      </c>
      <c r="D192">
        <v>113813</v>
      </c>
      <c r="E192">
        <f t="shared" si="12"/>
        <v>0.99117586322013673</v>
      </c>
      <c r="H192" t="e">
        <f t="shared" si="13"/>
        <v>#DIV/0!</v>
      </c>
      <c r="I192" t="e">
        <f t="shared" si="14"/>
        <v>#DIV/0!</v>
      </c>
    </row>
    <row r="193" spans="1:9" x14ac:dyDescent="0.3">
      <c r="A193" t="s">
        <v>191</v>
      </c>
      <c r="B193" t="s">
        <v>192</v>
      </c>
      <c r="C193">
        <v>3301.4439922114834</v>
      </c>
      <c r="D193">
        <v>111709</v>
      </c>
      <c r="E193">
        <f t="shared" si="12"/>
        <v>0.36880100692595263</v>
      </c>
      <c r="H193" t="e">
        <f t="shared" si="13"/>
        <v>#DIV/0!</v>
      </c>
      <c r="I193" t="e">
        <f t="shared" si="14"/>
        <v>#DIV/0!</v>
      </c>
    </row>
    <row r="194" spans="1:9" x14ac:dyDescent="0.3">
      <c r="A194" t="s">
        <v>482</v>
      </c>
      <c r="B194" t="s">
        <v>483</v>
      </c>
      <c r="D194">
        <v>108642</v>
      </c>
      <c r="E194">
        <f t="shared" si="12"/>
        <v>0</v>
      </c>
      <c r="H194" t="e">
        <f t="shared" si="13"/>
        <v>#DIV/0!</v>
      </c>
      <c r="I194" t="e">
        <f t="shared" si="14"/>
        <v>#DIV/0!</v>
      </c>
    </row>
    <row r="195" spans="1:9" x14ac:dyDescent="0.3">
      <c r="A195" t="s">
        <v>213</v>
      </c>
      <c r="B195" t="s">
        <v>214</v>
      </c>
      <c r="C195">
        <v>11116.69519679427</v>
      </c>
      <c r="D195">
        <v>107432</v>
      </c>
      <c r="E195">
        <f t="shared" si="12"/>
        <v>1.1942887983820019</v>
      </c>
      <c r="H195" t="e">
        <f t="shared" si="13"/>
        <v>#DIV/0!</v>
      </c>
      <c r="I195" t="e">
        <f t="shared" si="14"/>
        <v>#DIV/0!</v>
      </c>
    </row>
    <row r="196" spans="1:9" x14ac:dyDescent="0.3">
      <c r="A196" t="s">
        <v>454</v>
      </c>
      <c r="B196" t="s">
        <v>455</v>
      </c>
      <c r="C196">
        <v>4806.1963932196441</v>
      </c>
      <c r="D196">
        <v>102603</v>
      </c>
      <c r="E196">
        <f t="shared" si="12"/>
        <v>0.49313016853351516</v>
      </c>
      <c r="H196" t="e">
        <f t="shared" si="13"/>
        <v>#DIV/0!</v>
      </c>
      <c r="I196" t="e">
        <f t="shared" si="14"/>
        <v>#DIV/0!</v>
      </c>
    </row>
    <row r="197" spans="1:9" x14ac:dyDescent="0.3">
      <c r="A197" t="s">
        <v>57</v>
      </c>
      <c r="B197" t="s">
        <v>58</v>
      </c>
      <c r="C197">
        <v>37241.030497720058</v>
      </c>
      <c r="D197">
        <v>89101</v>
      </c>
      <c r="E197">
        <f t="shared" si="12"/>
        <v>3.3182130583773546</v>
      </c>
      <c r="H197" t="e">
        <f t="shared" si="13"/>
        <v>#DIV/0!</v>
      </c>
      <c r="I197" t="e">
        <f t="shared" si="14"/>
        <v>#DIV/0!</v>
      </c>
    </row>
    <row r="198" spans="1:9" x14ac:dyDescent="0.3">
      <c r="A198" t="s">
        <v>266</v>
      </c>
      <c r="B198" t="s">
        <v>267</v>
      </c>
      <c r="C198">
        <v>2063.5917719510157</v>
      </c>
      <c r="D198">
        <v>88826</v>
      </c>
      <c r="E198">
        <f t="shared" si="12"/>
        <v>0.18330060273532092</v>
      </c>
      <c r="H198" t="e">
        <f t="shared" si="13"/>
        <v>#DIV/0!</v>
      </c>
      <c r="I198" t="e">
        <f t="shared" si="14"/>
        <v>#DIV/0!</v>
      </c>
    </row>
    <row r="199" spans="1:9" x14ac:dyDescent="0.3">
      <c r="A199" t="s">
        <v>436</v>
      </c>
      <c r="B199" t="s">
        <v>437</v>
      </c>
      <c r="C199">
        <v>20713.596533252901</v>
      </c>
      <c r="D199">
        <v>81131</v>
      </c>
      <c r="E199">
        <f t="shared" si="12"/>
        <v>1.6805148003393411</v>
      </c>
      <c r="H199" t="e">
        <f t="shared" si="13"/>
        <v>#DIV/0!</v>
      </c>
      <c r="I199" t="e">
        <f t="shared" si="14"/>
        <v>#DIV/0!</v>
      </c>
    </row>
    <row r="200" spans="1:9" x14ac:dyDescent="0.3">
      <c r="A200" t="s">
        <v>326</v>
      </c>
      <c r="B200" t="s">
        <v>327</v>
      </c>
      <c r="D200">
        <v>80338</v>
      </c>
      <c r="E200">
        <f t="shared" si="12"/>
        <v>0</v>
      </c>
      <c r="H200" t="e">
        <f t="shared" si="13"/>
        <v>#DIV/0!</v>
      </c>
      <c r="I200" t="e">
        <f t="shared" si="14"/>
        <v>#DIV/0!</v>
      </c>
    </row>
    <row r="201" spans="1:9" x14ac:dyDescent="0.3">
      <c r="A201" t="s">
        <v>235</v>
      </c>
      <c r="B201" t="s">
        <v>236</v>
      </c>
      <c r="D201">
        <v>75562</v>
      </c>
      <c r="E201">
        <f t="shared" si="12"/>
        <v>0</v>
      </c>
      <c r="H201" t="e">
        <f t="shared" si="13"/>
        <v>#DIV/0!</v>
      </c>
      <c r="I201" t="e">
        <f t="shared" si="14"/>
        <v>#DIV/0!</v>
      </c>
    </row>
    <row r="202" spans="1:9" x14ac:dyDescent="0.3">
      <c r="A202" t="s">
        <v>75</v>
      </c>
      <c r="B202" t="s">
        <v>76</v>
      </c>
      <c r="C202">
        <v>18545.582617256983</v>
      </c>
      <c r="D202">
        <v>75055</v>
      </c>
      <c r="E202">
        <f t="shared" si="12"/>
        <v>1.3919387033382229</v>
      </c>
      <c r="H202" t="e">
        <f t="shared" si="13"/>
        <v>#DIV/0!</v>
      </c>
      <c r="I202" t="e">
        <f t="shared" si="14"/>
        <v>#DIV/0!</v>
      </c>
    </row>
    <row r="203" spans="1:9" x14ac:dyDescent="0.3">
      <c r="A203" t="s">
        <v>163</v>
      </c>
      <c r="B203" t="s">
        <v>164</v>
      </c>
      <c r="C203">
        <v>9763.941226015655</v>
      </c>
      <c r="D203">
        <v>68346</v>
      </c>
      <c r="E203">
        <f t="shared" si="12"/>
        <v>0.667326327033266</v>
      </c>
      <c r="H203" t="e">
        <f t="shared" si="13"/>
        <v>#DIV/0!</v>
      </c>
      <c r="I203" t="e">
        <f t="shared" si="14"/>
        <v>#DIV/0!</v>
      </c>
    </row>
    <row r="204" spans="1:9" x14ac:dyDescent="0.3">
      <c r="A204" t="s">
        <v>65</v>
      </c>
      <c r="B204" t="s">
        <v>66</v>
      </c>
      <c r="D204">
        <v>66097</v>
      </c>
      <c r="E204">
        <f t="shared" si="12"/>
        <v>0</v>
      </c>
      <c r="H204" t="e">
        <f t="shared" si="13"/>
        <v>#DIV/0!</v>
      </c>
      <c r="I204" t="e">
        <f t="shared" si="14"/>
        <v>#DIV/0!</v>
      </c>
    </row>
    <row r="205" spans="1:9" x14ac:dyDescent="0.3">
      <c r="A205" t="s">
        <v>105</v>
      </c>
      <c r="B205" t="s">
        <v>106</v>
      </c>
      <c r="C205">
        <v>83181.52634211746</v>
      </c>
      <c r="D205">
        <v>61833</v>
      </c>
      <c r="E205">
        <f t="shared" si="12"/>
        <v>5.143363318312149</v>
      </c>
      <c r="H205" t="e">
        <f t="shared" si="13"/>
        <v>#DIV/0!</v>
      </c>
      <c r="I205" t="e">
        <f t="shared" si="14"/>
        <v>#DIV/0!</v>
      </c>
    </row>
    <row r="206" spans="1:9" x14ac:dyDescent="0.3">
      <c r="A206" t="s">
        <v>73</v>
      </c>
      <c r="B206" t="s">
        <v>74</v>
      </c>
      <c r="D206">
        <v>58230</v>
      </c>
      <c r="E206">
        <f t="shared" si="12"/>
        <v>0</v>
      </c>
      <c r="H206" t="e">
        <f t="shared" si="13"/>
        <v>#DIV/0!</v>
      </c>
      <c r="I206" t="e">
        <f t="shared" si="14"/>
        <v>#DIV/0!</v>
      </c>
    </row>
    <row r="207" spans="1:9" x14ac:dyDescent="0.3">
      <c r="A207" t="s">
        <v>215</v>
      </c>
      <c r="B207" t="s">
        <v>216</v>
      </c>
      <c r="D207">
        <v>56200</v>
      </c>
      <c r="E207">
        <f t="shared" si="12"/>
        <v>0</v>
      </c>
      <c r="H207" t="e">
        <f t="shared" si="13"/>
        <v>#DIV/0!</v>
      </c>
      <c r="I207" t="e">
        <f t="shared" si="14"/>
        <v>#DIV/0!</v>
      </c>
    </row>
    <row r="208" spans="1:9" x14ac:dyDescent="0.3">
      <c r="A208" t="s">
        <v>312</v>
      </c>
      <c r="B208" t="s">
        <v>313</v>
      </c>
      <c r="C208">
        <v>3156.6790883669596</v>
      </c>
      <c r="D208">
        <v>54224</v>
      </c>
      <c r="E208">
        <f t="shared" si="12"/>
        <v>0.17116776688761001</v>
      </c>
      <c r="H208" t="e">
        <f t="shared" si="13"/>
        <v>#DIV/0!</v>
      </c>
      <c r="I208" t="e">
        <f t="shared" si="14"/>
        <v>#DIV/0!</v>
      </c>
    </row>
    <row r="209" spans="1:9" x14ac:dyDescent="0.3">
      <c r="A209" t="s">
        <v>189</v>
      </c>
      <c r="B209" t="s">
        <v>190</v>
      </c>
      <c r="D209">
        <v>45660</v>
      </c>
      <c r="E209">
        <f t="shared" si="12"/>
        <v>0</v>
      </c>
      <c r="H209" t="e">
        <f t="shared" si="13"/>
        <v>#DIV/0!</v>
      </c>
      <c r="I209" t="e">
        <f t="shared" si="14"/>
        <v>#DIV/0!</v>
      </c>
    </row>
    <row r="210" spans="1:9" x14ac:dyDescent="0.3">
      <c r="A210" t="s">
        <v>268</v>
      </c>
      <c r="B210" t="s">
        <v>269</v>
      </c>
      <c r="C210">
        <v>19643.089774737047</v>
      </c>
      <c r="D210">
        <v>45461</v>
      </c>
      <c r="E210">
        <f t="shared" si="12"/>
        <v>0.89299450424932092</v>
      </c>
      <c r="H210" t="e">
        <f t="shared" si="13"/>
        <v>#DIV/0!</v>
      </c>
      <c r="I210" t="e">
        <f t="shared" si="14"/>
        <v>#DIV/0!</v>
      </c>
    </row>
    <row r="211" spans="1:9" x14ac:dyDescent="0.3">
      <c r="A211" t="s">
        <v>153</v>
      </c>
      <c r="B211" t="s">
        <v>154</v>
      </c>
      <c r="D211">
        <v>39658</v>
      </c>
      <c r="E211">
        <f t="shared" si="12"/>
        <v>0</v>
      </c>
      <c r="H211" t="e">
        <f t="shared" si="13"/>
        <v>#DIV/0!</v>
      </c>
      <c r="I211" t="e">
        <f t="shared" si="14"/>
        <v>#DIV/0!</v>
      </c>
    </row>
    <row r="212" spans="1:9" x14ac:dyDescent="0.3">
      <c r="A212" t="s">
        <v>284</v>
      </c>
      <c r="B212" t="s">
        <v>285</v>
      </c>
      <c r="D212">
        <v>33026</v>
      </c>
      <c r="E212">
        <f t="shared" si="12"/>
        <v>0</v>
      </c>
      <c r="H212" t="e">
        <f t="shared" si="13"/>
        <v>#DIV/0!</v>
      </c>
      <c r="I212" t="e">
        <f t="shared" si="14"/>
        <v>#DIV/0!</v>
      </c>
    </row>
    <row r="213" spans="1:9" x14ac:dyDescent="0.3">
      <c r="A213" t="s">
        <v>302</v>
      </c>
      <c r="B213" t="s">
        <v>303</v>
      </c>
      <c r="D213">
        <v>32465</v>
      </c>
      <c r="E213">
        <f t="shared" si="12"/>
        <v>0</v>
      </c>
      <c r="H213" t="e">
        <f t="shared" si="13"/>
        <v>#DIV/0!</v>
      </c>
      <c r="I213" t="e">
        <f t="shared" si="14"/>
        <v>#DIV/0!</v>
      </c>
    </row>
    <row r="214" spans="1:9" x14ac:dyDescent="0.3">
      <c r="A214" t="s">
        <v>434</v>
      </c>
      <c r="B214" t="s">
        <v>435</v>
      </c>
      <c r="D214">
        <v>30519</v>
      </c>
      <c r="E214">
        <f t="shared" si="12"/>
        <v>0</v>
      </c>
      <c r="H214" t="e">
        <f t="shared" si="13"/>
        <v>#DIV/0!</v>
      </c>
      <c r="I214" t="e">
        <f t="shared" si="14"/>
        <v>#DIV/0!</v>
      </c>
    </row>
    <row r="215" spans="1:9" x14ac:dyDescent="0.3">
      <c r="A215" t="s">
        <v>298</v>
      </c>
      <c r="B215" t="s">
        <v>299</v>
      </c>
      <c r="D215">
        <v>29610</v>
      </c>
      <c r="E215">
        <f t="shared" ref="E215:E223" si="15">(C215*D215)/1000000000</f>
        <v>0</v>
      </c>
      <c r="H215" t="e">
        <f t="shared" ref="H215:H223" si="16">F215/G215</f>
        <v>#DIV/0!</v>
      </c>
      <c r="I215" t="e">
        <f t="shared" ref="I215:I223" si="17">E215/H215</f>
        <v>#DIV/0!</v>
      </c>
    </row>
    <row r="216" spans="1:9" x14ac:dyDescent="0.3">
      <c r="A216" t="s">
        <v>201</v>
      </c>
      <c r="B216" t="s">
        <v>202</v>
      </c>
      <c r="D216">
        <v>27741</v>
      </c>
      <c r="E216">
        <f t="shared" si="15"/>
        <v>0</v>
      </c>
      <c r="H216" t="e">
        <f t="shared" si="16"/>
        <v>#DIV/0!</v>
      </c>
      <c r="I216" t="e">
        <f t="shared" si="17"/>
        <v>#DIV/0!</v>
      </c>
    </row>
    <row r="217" spans="1:9" x14ac:dyDescent="0.3">
      <c r="A217" t="s">
        <v>412</v>
      </c>
      <c r="B217" t="s">
        <v>413</v>
      </c>
      <c r="C217">
        <v>75881.848436865243</v>
      </c>
      <c r="D217">
        <v>26823</v>
      </c>
      <c r="E217">
        <f t="shared" si="15"/>
        <v>2.0353788206220367</v>
      </c>
      <c r="H217" t="e">
        <f t="shared" si="16"/>
        <v>#DIV/0!</v>
      </c>
      <c r="I217" t="e">
        <f t="shared" si="17"/>
        <v>#DIV/0!</v>
      </c>
    </row>
    <row r="218" spans="1:9" x14ac:dyDescent="0.3">
      <c r="A218" t="s">
        <v>480</v>
      </c>
      <c r="B218" t="s">
        <v>481</v>
      </c>
      <c r="D218">
        <v>20104</v>
      </c>
      <c r="E218">
        <f t="shared" si="15"/>
        <v>0</v>
      </c>
      <c r="H218" t="e">
        <f t="shared" si="16"/>
        <v>#DIV/0!</v>
      </c>
      <c r="I218" t="e">
        <f t="shared" si="17"/>
        <v>#DIV/0!</v>
      </c>
    </row>
    <row r="219" spans="1:9" x14ac:dyDescent="0.3">
      <c r="A219" t="s">
        <v>370</v>
      </c>
      <c r="B219" t="s">
        <v>371</v>
      </c>
      <c r="C219">
        <v>13301.254248250538</v>
      </c>
      <c r="D219">
        <v>19726</v>
      </c>
      <c r="E219">
        <f t="shared" si="15"/>
        <v>0.26238054130099009</v>
      </c>
      <c r="H219" t="e">
        <f t="shared" si="16"/>
        <v>#DIV/0!</v>
      </c>
      <c r="I219" t="e">
        <f t="shared" si="17"/>
        <v>#DIV/0!</v>
      </c>
    </row>
    <row r="220" spans="1:9" x14ac:dyDescent="0.3">
      <c r="A220" t="s">
        <v>440</v>
      </c>
      <c r="B220" t="s">
        <v>441</v>
      </c>
      <c r="D220">
        <v>18744</v>
      </c>
      <c r="E220">
        <f t="shared" si="15"/>
        <v>0</v>
      </c>
      <c r="H220" t="e">
        <f t="shared" si="16"/>
        <v>#DIV/0!</v>
      </c>
      <c r="I220" t="e">
        <f t="shared" si="17"/>
        <v>#DIV/0!</v>
      </c>
    </row>
    <row r="221" spans="1:9" x14ac:dyDescent="0.3">
      <c r="A221" t="s">
        <v>354</v>
      </c>
      <c r="B221" t="s">
        <v>355</v>
      </c>
      <c r="D221">
        <v>10377</v>
      </c>
      <c r="E221">
        <f t="shared" si="15"/>
        <v>0</v>
      </c>
      <c r="H221" t="e">
        <f t="shared" si="16"/>
        <v>#DIV/0!</v>
      </c>
      <c r="I221" t="e">
        <f t="shared" si="17"/>
        <v>#DIV/0!</v>
      </c>
    </row>
    <row r="222" spans="1:9" x14ac:dyDescent="0.3">
      <c r="A222" t="s">
        <v>462</v>
      </c>
      <c r="B222" t="s">
        <v>463</v>
      </c>
      <c r="C222">
        <v>3484.2904216965239</v>
      </c>
      <c r="D222">
        <v>9638</v>
      </c>
      <c r="E222">
        <f t="shared" si="15"/>
        <v>3.3581591084311101E-2</v>
      </c>
      <c r="H222" t="e">
        <f t="shared" si="16"/>
        <v>#DIV/0!</v>
      </c>
      <c r="I222" t="e">
        <f t="shared" si="17"/>
        <v>#DIV/0!</v>
      </c>
    </row>
    <row r="223" spans="1:9" x14ac:dyDescent="0.3">
      <c r="A223" t="s">
        <v>239</v>
      </c>
      <c r="B223" t="s">
        <v>240</v>
      </c>
      <c r="E223">
        <f t="shared" si="15"/>
        <v>0</v>
      </c>
      <c r="H223" t="e">
        <f t="shared" si="16"/>
        <v>#DIV/0!</v>
      </c>
      <c r="I223" t="e">
        <f t="shared" si="17"/>
        <v>#DIV/0!</v>
      </c>
    </row>
  </sheetData>
  <sortState xmlns:xlrd2="http://schemas.microsoft.com/office/spreadsheetml/2017/richdata2" ref="A2:D267">
    <sortCondition descending="1" ref="D2:D26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Random Calculations</vt:lpstr>
      <vt:lpstr>Starting GDP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Romegialli</dc:creator>
  <cp:lastModifiedBy>Simone Romegialli</cp:lastModifiedBy>
  <dcterms:created xsi:type="dcterms:W3CDTF">2023-07-06T23:36:30Z</dcterms:created>
  <dcterms:modified xsi:type="dcterms:W3CDTF">2023-07-19T23:52:49Z</dcterms:modified>
</cp:coreProperties>
</file>