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43FA16DE-831B-4A9B-8216-438F006E0B8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6" i="1" l="1"/>
  <c r="F276" i="1"/>
  <c r="G276" i="1" s="1"/>
  <c r="L274" i="1"/>
  <c r="M274" i="1" s="1"/>
  <c r="F274" i="1"/>
  <c r="G274" i="1" s="1"/>
  <c r="L272" i="1"/>
  <c r="M272" i="1" s="1"/>
  <c r="F272" i="1"/>
  <c r="L271" i="1"/>
  <c r="M271" i="1" s="1"/>
  <c r="F271" i="1"/>
  <c r="G271" i="1" s="1"/>
  <c r="L270" i="1"/>
  <c r="M270" i="1" s="1"/>
  <c r="F270" i="1"/>
  <c r="G270" i="1" s="1"/>
  <c r="L269" i="1"/>
  <c r="F269" i="1"/>
  <c r="G269" i="1" s="1"/>
  <c r="L267" i="1"/>
  <c r="M267" i="1" s="1"/>
  <c r="F267" i="1"/>
  <c r="G267" i="1" s="1"/>
  <c r="L266" i="1"/>
  <c r="M266" i="1" s="1"/>
  <c r="F266" i="1"/>
  <c r="G266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L262" i="1"/>
  <c r="M262" i="1" s="1"/>
  <c r="F262" i="1"/>
  <c r="G262" i="1" s="1"/>
  <c r="L261" i="1"/>
  <c r="M261" i="1" s="1"/>
  <c r="F261" i="1"/>
  <c r="G261" i="1" s="1"/>
  <c r="L260" i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L254" i="1"/>
  <c r="M254" i="1" s="1"/>
  <c r="F254" i="1"/>
  <c r="G254" i="1" s="1"/>
  <c r="L252" i="1"/>
  <c r="M252" i="1" s="1"/>
  <c r="F252" i="1"/>
  <c r="G252" i="1" s="1"/>
  <c r="L251" i="1"/>
  <c r="F251" i="1"/>
  <c r="G251" i="1" s="1"/>
  <c r="L250" i="1"/>
  <c r="M250" i="1" s="1"/>
  <c r="F250" i="1"/>
  <c r="G250" i="1" s="1"/>
  <c r="L249" i="1"/>
  <c r="M249" i="1" s="1"/>
  <c r="F249" i="1"/>
  <c r="G249" i="1" s="1"/>
  <c r="L246" i="1"/>
  <c r="M246" i="1" s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30" i="1"/>
  <c r="O237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4" i="1"/>
  <c r="O87" i="1"/>
  <c r="O160" i="1"/>
  <c r="O100" i="1"/>
  <c r="N118" i="1"/>
  <c r="N141" i="1"/>
  <c r="O233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2" i="1"/>
  <c r="N8" i="1"/>
  <c r="N32" i="1"/>
  <c r="N50" i="1"/>
  <c r="N129" i="1"/>
  <c r="N51" i="1"/>
  <c r="O79" i="1"/>
  <c r="O95" i="1"/>
  <c r="O119" i="1"/>
  <c r="N124" i="1"/>
  <c r="O172" i="1"/>
  <c r="N243" i="1"/>
  <c r="N101" i="1"/>
  <c r="N125" i="1"/>
  <c r="O206" i="1"/>
  <c r="N225" i="1"/>
  <c r="O252" i="1"/>
  <c r="N16" i="1"/>
  <c r="N52" i="1"/>
  <c r="N68" i="1"/>
  <c r="O96" i="1"/>
  <c r="N63" i="1"/>
  <c r="N102" i="1"/>
  <c r="O114" i="1"/>
  <c r="M163" i="1"/>
  <c r="O163" i="1" s="1"/>
  <c r="O200" i="1"/>
  <c r="O220" i="1"/>
  <c r="N40" i="1"/>
  <c r="O11" i="1"/>
  <c r="N47" i="1"/>
  <c r="M63" i="1"/>
  <c r="N121" i="1"/>
  <c r="O131" i="1"/>
  <c r="N76" i="1"/>
  <c r="N98" i="1"/>
  <c r="O214" i="1"/>
  <c r="O228" i="1"/>
  <c r="O246" i="1"/>
  <c r="O31" i="1"/>
  <c r="N64" i="1"/>
  <c r="N48" i="1"/>
  <c r="G133" i="1"/>
  <c r="O133" i="1" s="1"/>
  <c r="N206" i="1"/>
  <c r="N233" i="1"/>
  <c r="N181" i="1"/>
  <c r="N185" i="1"/>
  <c r="N211" i="1"/>
  <c r="O229" i="1"/>
  <c r="N239" i="1"/>
  <c r="N257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4" i="1"/>
  <c r="N234" i="1"/>
  <c r="O245" i="1"/>
  <c r="N252" i="1"/>
  <c r="O258" i="1"/>
  <c r="O26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4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4" i="1"/>
  <c r="N22" i="1"/>
  <c r="N75" i="1"/>
  <c r="O111" i="1"/>
  <c r="N66" i="1"/>
  <c r="G129" i="1"/>
  <c r="O129" i="1" s="1"/>
  <c r="N62" i="1"/>
  <c r="O107" i="1"/>
  <c r="N201" i="1"/>
  <c r="N229" i="1"/>
  <c r="N67" i="1"/>
  <c r="O113" i="1"/>
  <c r="O122" i="1"/>
  <c r="O126" i="1"/>
  <c r="O130" i="1"/>
  <c r="N145" i="1"/>
  <c r="N154" i="1"/>
  <c r="O165" i="1"/>
  <c r="N170" i="1"/>
  <c r="N192" i="1"/>
  <c r="O265" i="1"/>
  <c r="O20" i="1"/>
  <c r="N6" i="1"/>
  <c r="N38" i="1"/>
  <c r="O106" i="1"/>
  <c r="O189" i="1"/>
  <c r="O239" i="1"/>
  <c r="G125" i="1"/>
  <c r="O125" i="1" s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20" i="1"/>
  <c r="O225" i="1"/>
  <c r="N246" i="1"/>
  <c r="N254" i="1"/>
  <c r="N265" i="1"/>
  <c r="O15" i="1"/>
  <c r="O74" i="1"/>
  <c r="O86" i="1"/>
  <c r="N100" i="1"/>
  <c r="N127" i="1"/>
  <c r="G141" i="1"/>
  <c r="O141" i="1" s="1"/>
  <c r="N187" i="1"/>
  <c r="O199" i="1"/>
  <c r="N214" i="1"/>
  <c r="N242" i="1"/>
  <c r="O249" i="1"/>
  <c r="O266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1" i="1"/>
  <c r="O238" i="1"/>
  <c r="O261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8" i="1"/>
  <c r="O243" i="1"/>
  <c r="O256" i="1"/>
  <c r="O267" i="1"/>
  <c r="N27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5" i="1"/>
  <c r="O255" i="1" s="1"/>
  <c r="N255" i="1"/>
  <c r="M178" i="1"/>
  <c r="O178" i="1" s="1"/>
  <c r="N178" i="1"/>
  <c r="M251" i="1"/>
  <c r="O251" i="1" s="1"/>
  <c r="N251" i="1"/>
  <c r="G263" i="1"/>
  <c r="O263" i="1" s="1"/>
  <c r="N26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2" i="1"/>
  <c r="O232" i="1" s="1"/>
  <c r="N232" i="1"/>
  <c r="G272" i="1"/>
  <c r="O272" i="1" s="1"/>
  <c r="N272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60" i="1"/>
  <c r="O260" i="1" s="1"/>
  <c r="N260" i="1"/>
  <c r="O97" i="1"/>
  <c r="N176" i="1"/>
  <c r="M176" i="1"/>
  <c r="O176" i="1" s="1"/>
  <c r="M197" i="1"/>
  <c r="O197" i="1" s="1"/>
  <c r="N197" i="1"/>
  <c r="M269" i="1"/>
  <c r="O269" i="1" s="1"/>
  <c r="N26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3" i="1"/>
  <c r="O223" i="1" s="1"/>
  <c r="N223" i="1"/>
  <c r="M241" i="1"/>
  <c r="O241" i="1" s="1"/>
  <c r="N241" i="1"/>
  <c r="O89" i="1"/>
  <c r="N91" i="1"/>
  <c r="N93" i="1"/>
  <c r="O104" i="1"/>
  <c r="N108" i="1"/>
  <c r="N148" i="1"/>
  <c r="M148" i="1"/>
  <c r="O148" i="1" s="1"/>
  <c r="N131" i="1"/>
  <c r="N135" i="1"/>
  <c r="N139" i="1"/>
  <c r="N143" i="1"/>
  <c r="N189" i="1"/>
  <c r="O201" i="1"/>
  <c r="N262" i="1"/>
  <c r="N271" i="1"/>
  <c r="O208" i="1"/>
  <c r="O217" i="1"/>
  <c r="O227" i="1"/>
  <c r="O235" i="1"/>
  <c r="O244" i="1"/>
  <c r="N158" i="1"/>
  <c r="N190" i="1"/>
  <c r="O203" i="1"/>
  <c r="N208" i="1"/>
  <c r="O211" i="1"/>
  <c r="N217" i="1"/>
  <c r="O221" i="1"/>
  <c r="N227" i="1"/>
  <c r="O230" i="1"/>
  <c r="N235" i="1"/>
  <c r="N244" i="1"/>
  <c r="O184" i="1"/>
  <c r="N249" i="1"/>
  <c r="N258" i="1"/>
  <c r="N266" i="1"/>
  <c r="O27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61" i="1"/>
  <c r="N270" i="1"/>
  <c r="O274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2" i="1"/>
  <c r="N228" i="1"/>
  <c r="O231" i="1"/>
  <c r="N237" i="1"/>
  <c r="O240" i="1"/>
  <c r="N245" i="1"/>
  <c r="O250" i="1"/>
  <c r="N256" i="1"/>
  <c r="O259" i="1"/>
  <c r="N264" i="1"/>
  <c r="N149" i="1"/>
  <c r="N168" i="1"/>
  <c r="O170" i="1"/>
  <c r="N172" i="1"/>
  <c r="N175" i="1"/>
  <c r="O187" i="1"/>
  <c r="N191" i="1"/>
  <c r="N204" i="1"/>
  <c r="N212" i="1"/>
  <c r="N222" i="1"/>
  <c r="N231" i="1"/>
  <c r="N240" i="1"/>
  <c r="N250" i="1"/>
  <c r="N259" i="1"/>
  <c r="O262" i="1"/>
  <c r="N267" i="1"/>
  <c r="O271" i="1"/>
  <c r="N274" i="1"/>
  <c r="M276" i="1"/>
  <c r="O276" i="1" s="1"/>
</calcChain>
</file>

<file path=xl/sharedStrings.xml><?xml version="1.0" encoding="utf-8"?>
<sst xmlns="http://schemas.openxmlformats.org/spreadsheetml/2006/main" count="733" uniqueCount="472">
  <si>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</si>
  <si>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</si>
  <si>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</si>
  <si>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</si>
  <si>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</si>
  <si>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</si>
  <si>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</si>
  <si>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</si>
  <si>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</si>
  <si>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</si>
  <si>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</si>
  <si>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</si>
  <si>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</si>
  <si>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</si>
  <si>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</si>
  <si>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</si>
  <si>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</si>
  <si>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</si>
  <si>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</si>
  <si>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</si>
  <si>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</si>
  <si>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</si>
  <si>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</si>
  <si>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</si>
  <si>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</si>
  <si>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</si>
  <si>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</si>
  <si>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</si>
  <si>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</si>
  <si>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</si>
  <si>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</si>
  <si>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</si>
  <si>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</si>
  <si>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</si>
  <si>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</si>
  <si>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</si>
  <si>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</si>
  <si>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</si>
  <si>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</si>
  <si>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</si>
  <si>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</si>
  <si>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</si>
  <si>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</si>
  <si>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</si>
  <si>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</si>
  <si>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</si>
  <si>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</si>
  <si>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</si>
  <si>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</si>
  <si>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</si>
  <si>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</si>
  <si>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</si>
  <si>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</si>
  <si>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</si>
  <si>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</si>
  <si>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</si>
  <si>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</si>
  <si>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</si>
  <si>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</si>
  <si>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</si>
  <si>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</si>
  <si>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</si>
  <si>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</si>
  <si>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</si>
  <si>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</si>
  <si>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</si>
  <si>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</si>
  <si>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</si>
  <si>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</si>
  <si>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</si>
  <si>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</si>
  <si>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</si>
  <si>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</si>
  <si>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</si>
  <si>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</si>
  <si>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</si>
  <si>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</si>
  <si>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</si>
  <si>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</si>
  <si>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</si>
  <si>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</si>
  <si>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</si>
  <si>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</si>
  <si>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</si>
  <si>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</si>
  <si>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</si>
  <si>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</si>
  <si>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</si>
  <si>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</si>
  <si>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</si>
  <si>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</si>
  <si>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</si>
  <si>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</si>
  <si>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</si>
  <si>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</si>
  <si>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</si>
  <si>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</si>
  <si>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</si>
  <si>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</si>
  <si>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</si>
  <si>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</si>
  <si>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</si>
  <si>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</si>
  <si>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</si>
  <si>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</si>
  <si>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</si>
  <si>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</si>
  <si>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</si>
  <si>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</si>
  <si>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</si>
  <si>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</si>
  <si>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</si>
  <si>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</si>
  <si>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</si>
  <si>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</si>
  <si>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</si>
  <si>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</si>
  <si>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</si>
  <si>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</si>
  <si>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</si>
  <si>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</si>
  <si>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</si>
  <si>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</si>
  <si>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</si>
  <si>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</si>
  <si>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</si>
  <si>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</si>
  <si>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</si>
  <si>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</si>
  <si>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</si>
  <si>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</si>
  <si>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</si>
  <si>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</si>
  <si>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</si>
  <si>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</si>
  <si>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</si>
  <si>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</si>
  <si>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</si>
  <si>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</si>
  <si>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</si>
  <si>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</si>
  <si>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</si>
  <si>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</si>
  <si>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</si>
  <si>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</si>
  <si>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</si>
  <si>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</si>
  <si>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</si>
  <si>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</si>
  <si>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</si>
  <si>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</si>
  <si>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</si>
  <si>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</si>
  <si>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</si>
  <si>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</si>
  <si>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</si>
  <si>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</si>
  <si>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</si>
  <si>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</si>
  <si>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</si>
  <si>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</si>
  <si>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</si>
  <si>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</si>
  <si>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</si>
  <si>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</si>
  <si>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</si>
  <si>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</si>
  <si>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</si>
  <si>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</si>
  <si>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</si>
  <si>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</si>
  <si>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</si>
  <si>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</si>
  <si>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</si>
  <si>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</si>
  <si>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</si>
  <si>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</si>
  <si>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</si>
  <si>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</si>
  <si>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</si>
  <si>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</si>
  <si>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</si>
  <si>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</si>
  <si>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</si>
  <si>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</si>
  <si>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</si>
  <si>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</si>
  <si>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</si>
  <si>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</si>
  <si>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</si>
  <si>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</si>
  <si>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</si>
  <si>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</si>
  <si>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</si>
  <si>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</si>
  <si>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</si>
  <si>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</si>
  <si>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</si>
  <si>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</si>
  <si>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</si>
  <si>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</si>
  <si>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</si>
  <si>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</si>
  <si>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</si>
  <si>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</si>
  <si>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</si>
  <si>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</si>
  <si>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</si>
  <si>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</si>
  <si>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</si>
  <si>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</si>
  <si>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</si>
  <si>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</si>
  <si>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</si>
  <si>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</si>
  <si>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</si>
  <si>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</si>
  <si>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</si>
  <si>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</si>
  <si>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</si>
  <si>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</si>
  <si>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</si>
  <si>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</si>
  <si>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</si>
  <si>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</si>
  <si>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</si>
  <si>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</si>
  <si>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</si>
  <si>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</si>
  <si>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</si>
  <si>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</si>
  <si>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</si>
  <si>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</si>
  <si>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</si>
  <si>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</si>
  <si>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</si>
  <si>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</si>
  <si>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</si>
  <si>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</si>
  <si>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</si>
  <si>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</si>
  <si>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</si>
  <si>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</si>
  <si>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</si>
  <si>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</si>
  <si>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</si>
  <si>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</si>
  <si>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</si>
  <si>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</si>
  <si>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</si>
  <si>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</si>
  <si>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</si>
  <si>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</si>
  <si>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</si>
  <si>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</si>
  <si>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</si>
  <si>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</si>
  <si>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</si>
  <si>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</si>
  <si>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</si>
  <si>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</si>
  <si>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</si>
  <si>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</si>
  <si>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</si>
  <si>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</si>
  <si>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</si>
  <si>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</si>
  <si>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</si>
  <si>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</si>
  <si>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</si>
  <si>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</si>
  <si>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</si>
  <si>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</si>
  <si>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</si>
  <si>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</si>
  <si>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</si>
  <si>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</si>
  <si>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</si>
  <si>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</si>
  <si>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</si>
  <si>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</si>
  <si>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</si>
  <si>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</si>
  <si>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</si>
  <si>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</si>
  <si>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</si>
  <si>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</si>
  <si>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</si>
  <si>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</si>
  <si>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</si>
  <si>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</si>
  <si>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</si>
  <si>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</si>
  <si>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</si>
  <si>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</si>
  <si>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</si>
  <si>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</si>
  <si>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</si>
  <si>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</si>
  <si>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</si>
  <si>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</si>
  <si>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</si>
  <si>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</si>
  <si>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</si>
  <si>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</si>
  <si>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</si>
  <si>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</si>
  <si>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</si>
  <si>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</si>
  <si>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</si>
  <si>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</si>
  <si>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</si>
  <si>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</si>
  <si>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</si>
  <si>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</si>
  <si>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</si>
  <si>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</si>
  <si>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</si>
  <si>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</si>
  <si>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</si>
  <si>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</si>
  <si>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</si>
  <si>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</si>
  <si>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</si>
  <si>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</si>
  <si>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</si>
  <si>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</si>
  <si>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</si>
  <si>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</si>
  <si>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</si>
  <si>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</si>
  <si>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</si>
  <si>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</si>
  <si>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</si>
  <si>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</si>
  <si>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</si>
  <si>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</si>
  <si>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</si>
  <si>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</si>
  <si>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</si>
  <si>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</si>
  <si>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</si>
  <si>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</si>
  <si>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</si>
  <si>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</si>
  <si>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</si>
  <si>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</si>
  <si>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</si>
  <si>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</si>
  <si>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</si>
  <si>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</si>
  <si>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</si>
  <si>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</si>
  <si>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</si>
  <si>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</si>
  <si>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</si>
  <si>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</si>
  <si>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</si>
  <si>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</si>
  <si>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</si>
  <si>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</si>
  <si>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</si>
  <si>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</si>
  <si>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</si>
  <si>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</si>
  <si>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</si>
  <si>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</si>
  <si>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</si>
  <si>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</si>
  <si>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</si>
  <si>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</si>
  <si>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</si>
  <si>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</si>
  <si>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</si>
  <si>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</si>
  <si>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</si>
  <si>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</si>
  <si>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</si>
  <si>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</si>
  <si>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</si>
  <si>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</si>
  <si>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</si>
  <si>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</si>
  <si>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</si>
  <si>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</si>
  <si>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</si>
  <si>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</si>
  <si>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</si>
  <si>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</si>
  <si>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</si>
  <si>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</si>
  <si>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</si>
  <si>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</si>
  <si>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</si>
  <si>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</si>
  <si>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</si>
  <si>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</si>
  <si>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</si>
  <si>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</si>
  <si>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</si>
  <si>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</si>
  <si>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</si>
  <si>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</si>
  <si>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</si>
  <si>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</si>
  <si>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</si>
  <si>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</si>
  <si>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</si>
  <si>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</si>
  <si>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</si>
  <si>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</si>
  <si>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</si>
  <si>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</si>
  <si>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</si>
  <si>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</si>
  <si>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</si>
  <si>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</si>
  <si>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</si>
  <si>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</si>
  <si>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</si>
  <si>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</si>
  <si>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</si>
  <si>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</si>
  <si>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</si>
  <si>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</si>
  <si>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</si>
  <si>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</si>
  <si>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</si>
  <si>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</si>
  <si>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</si>
  <si>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</si>
  <si>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</si>
  <si>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</si>
  <si>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</si>
  <si>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</si>
  <si>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</si>
  <si>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</si>
  <si>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</si>
  <si>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</si>
  <si>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</si>
  <si>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</si>
  <si>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</si>
  <si>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</si>
  <si>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</si>
  <si>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</si>
  <si>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</si>
  <si>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</si>
  <si>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</si>
  <si>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</si>
  <si>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</si>
  <si>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</si>
  <si>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</si>
  <si>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</si>
  <si>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</si>
  <si>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</si>
  <si>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</si>
  <si>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</si>
  <si>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</si>
  <si>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</si>
  <si>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</si>
  <si>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</si>
  <si>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</si>
  <si>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</si>
  <si>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</si>
  <si>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</si>
  <si>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</si>
  <si>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</si>
  <si>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</si>
  <si>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</si>
  <si>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</si>
  <si>
    <t>SMA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</si>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</sst>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6" totalsRowShown="0">
  <autoFilter ref="A2:R27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6"/>
  <sheetViews>
    <sheetView tabSelected="1" topLeftCell="A208" zoomScaleNormal="100" workbookViewId="0">
      <selection activeCell="P222" sqref="P222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 t="s">
        <v>19</v>
      </c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 t="s">
        <v>19</v>
      </c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 t="s">
        <v>19</v>
      </c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 t="s">
        <v>19</v>
      </c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 t="s">
        <v>19</v>
      </c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 t="s">
        <v>19</v>
      </c>
      <c r="Q218">
        <v>4021</v>
      </c>
      <c r="R218">
        <v>4040</v>
      </c>
    </row>
    <row r="219" spans="1:18" s="2" customFormat="1" x14ac:dyDescent="0.25">
      <c r="A219" s="2" t="s">
        <v>470</v>
      </c>
      <c r="P219" s="3" t="s">
        <v>19</v>
      </c>
    </row>
    <row r="220" spans="1:18" x14ac:dyDescent="0.25">
      <c r="A220" t="s">
        <v>227</v>
      </c>
      <c r="B220">
        <v>8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16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4041</v>
      </c>
      <c r="R220">
        <v>4060</v>
      </c>
    </row>
    <row r="221" spans="1:18" x14ac:dyDescent="0.25">
      <c r="A221" t="s">
        <v>228</v>
      </c>
      <c r="B221">
        <v>4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 t="s">
        <v>19</v>
      </c>
      <c r="Q221">
        <v>4061</v>
      </c>
      <c r="R221">
        <v>4080</v>
      </c>
    </row>
    <row r="222" spans="1:18" x14ac:dyDescent="0.25">
      <c r="A222" t="s">
        <v>229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4081</v>
      </c>
      <c r="R222">
        <v>4100</v>
      </c>
    </row>
    <row r="223" spans="1:18" x14ac:dyDescent="0.25">
      <c r="A223" t="s">
        <v>230</v>
      </c>
      <c r="B223">
        <v>11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7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-1</v>
      </c>
      <c r="O223" s="2">
        <f>Taulukko2[[#This Row],[No of FMs 2]]-Taulukko2[[#This Row],[No of FMs 1]]</f>
        <v>-1</v>
      </c>
      <c r="P223" s="3" t="s">
        <v>19</v>
      </c>
      <c r="Q223">
        <v>4101</v>
      </c>
      <c r="R223">
        <v>4120</v>
      </c>
    </row>
    <row r="224" spans="1:18" x14ac:dyDescent="0.25">
      <c r="A224" t="s">
        <v>231</v>
      </c>
      <c r="B224">
        <v>2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2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 t="s">
        <v>19</v>
      </c>
      <c r="Q224">
        <v>4121</v>
      </c>
      <c r="R224">
        <v>4140</v>
      </c>
    </row>
    <row r="225" spans="1:18" x14ac:dyDescent="0.25">
      <c r="A225" t="s">
        <v>232</v>
      </c>
      <c r="B225">
        <v>58</v>
      </c>
      <c r="C225">
        <v>1</v>
      </c>
      <c r="D225">
        <v>1</v>
      </c>
      <c r="F225">
        <f>ROUND(Taulukko2[[#This Row],[Units 1]]/15,0)+1+Taulukko2[[#This Row],[Is Major 1]]+Taulukko2[[#This Row],[Is in Faction 1]]+Taulukko2[[#This Row],[Is Nato 1]]</f>
        <v>7</v>
      </c>
      <c r="G225">
        <f>ROUND(Taulukko2[[#This Row],[No of Gens 1]]/3,0)</f>
        <v>2</v>
      </c>
      <c r="H225">
        <v>68</v>
      </c>
      <c r="I225">
        <v>1</v>
      </c>
      <c r="J225">
        <v>1</v>
      </c>
      <c r="L225">
        <f>ROUND(Taulukko2[[#This Row],[Units 2]]/15,0)+1+Taulukko2[[#This Row],[Is Major 2]]+Taulukko2[[#This Row],[Is in Faction 2]]+Taulukko2[[#This Row],[Is Nato 2]]</f>
        <v>8</v>
      </c>
      <c r="M225">
        <f>ROUND(Taulukko2[[#This Row],[No of Gens 2]]/3,0)</f>
        <v>3</v>
      </c>
      <c r="N225" s="2">
        <f>Taulukko2[[#This Row],[No of Gens 2]]-Taulukko2[[#This Row],[No of Gens 1]]</f>
        <v>1</v>
      </c>
      <c r="O225" s="2">
        <f>Taulukko2[[#This Row],[No of FMs 2]]-Taulukko2[[#This Row],[No of FMs 1]]</f>
        <v>1</v>
      </c>
      <c r="P225" s="3" t="s">
        <v>19</v>
      </c>
      <c r="Q225">
        <v>4141</v>
      </c>
      <c r="R225">
        <v>4160</v>
      </c>
    </row>
    <row r="226" spans="1:18" s="2" customFormat="1" x14ac:dyDescent="0.25">
      <c r="A226" s="2" t="s">
        <v>462</v>
      </c>
      <c r="P226" s="3"/>
    </row>
    <row r="227" spans="1:18" x14ac:dyDescent="0.25">
      <c r="A227" t="s">
        <v>233</v>
      </c>
      <c r="B227">
        <v>20</v>
      </c>
      <c r="E227">
        <v>1</v>
      </c>
      <c r="F227">
        <f>ROUND(Taulukko2[[#This Row],[Units 1]]/15,0)+1+Taulukko2[[#This Row],[Is Major 1]]+Taulukko2[[#This Row],[Is in Faction 1]]+Taulukko2[[#This Row],[Is Nato 1]]</f>
        <v>3</v>
      </c>
      <c r="G227">
        <f>ROUND(Taulukko2[[#This Row],[No of Gens 1]]/3,0)</f>
        <v>1</v>
      </c>
      <c r="H227">
        <v>16</v>
      </c>
      <c r="K227">
        <v>1</v>
      </c>
      <c r="L227">
        <f>ROUND(Taulukko2[[#This Row],[Units 2]]/15,0)+1+Taulukko2[[#This Row],[Is Major 2]]+Taulukko2[[#This Row],[Is in Faction 2]]+Taulukko2[[#This Row],[Is Nato 2]]</f>
        <v>3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4161</v>
      </c>
      <c r="R227">
        <v>4180</v>
      </c>
    </row>
    <row r="228" spans="1:18" x14ac:dyDescent="0.25">
      <c r="A228" t="s">
        <v>234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7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4181</v>
      </c>
      <c r="R228">
        <v>4200</v>
      </c>
    </row>
    <row r="229" spans="1:18" x14ac:dyDescent="0.25">
      <c r="A229" t="s">
        <v>235</v>
      </c>
      <c r="B229">
        <v>11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4201</v>
      </c>
      <c r="R229">
        <v>4220</v>
      </c>
    </row>
    <row r="230" spans="1:18" x14ac:dyDescent="0.25">
      <c r="A230" t="s">
        <v>236</v>
      </c>
      <c r="B230">
        <v>14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24</v>
      </c>
      <c r="L230">
        <f>ROUND(Taulukko2[[#This Row],[Units 2]]/15,0)+1+Taulukko2[[#This Row],[Is Major 2]]+Taulukko2[[#This Row],[Is in Faction 2]]+Taulukko2[[#This Row],[Is Nato 2]]</f>
        <v>3</v>
      </c>
      <c r="M230">
        <f>ROUND(Taulukko2[[#This Row],[No of Gens 2]]/3,0)</f>
        <v>1</v>
      </c>
      <c r="N230" s="2">
        <f>Taulukko2[[#This Row],[No of Gens 2]]-Taulukko2[[#This Row],[No of Gens 1]]</f>
        <v>1</v>
      </c>
      <c r="O230" s="2">
        <f>Taulukko2[[#This Row],[No of FMs 2]]-Taulukko2[[#This Row],[No of FMs 1]]</f>
        <v>0</v>
      </c>
      <c r="P230" s="3"/>
      <c r="Q230">
        <v>4221</v>
      </c>
      <c r="R230">
        <v>4240</v>
      </c>
    </row>
    <row r="231" spans="1:18" x14ac:dyDescent="0.25">
      <c r="A231" t="s">
        <v>237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4241</v>
      </c>
      <c r="R231">
        <v>4260</v>
      </c>
    </row>
    <row r="232" spans="1:18" x14ac:dyDescent="0.25">
      <c r="A232" t="s">
        <v>238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4261</v>
      </c>
      <c r="R232">
        <v>4280</v>
      </c>
    </row>
    <row r="233" spans="1:18" x14ac:dyDescent="0.25">
      <c r="A233" t="s">
        <v>239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4281</v>
      </c>
      <c r="R233">
        <v>4300</v>
      </c>
    </row>
    <row r="234" spans="1:18" x14ac:dyDescent="0.25">
      <c r="A234" t="s">
        <v>240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/>
      <c r="Q234">
        <v>4301</v>
      </c>
      <c r="R234">
        <v>4320</v>
      </c>
    </row>
    <row r="235" spans="1:18" x14ac:dyDescent="0.25">
      <c r="A235" t="s">
        <v>241</v>
      </c>
      <c r="B235">
        <v>25</v>
      </c>
      <c r="F235">
        <f>ROUND(Taulukko2[[#This Row],[Units 1]]/15,0)+1+Taulukko2[[#This Row],[Is Major 1]]+Taulukko2[[#This Row],[Is in Faction 1]]+Taulukko2[[#This Row],[Is Nato 1]]</f>
        <v>3</v>
      </c>
      <c r="G235">
        <f>ROUND(Taulukko2[[#This Row],[No of Gens 1]]/3,0)</f>
        <v>1</v>
      </c>
      <c r="H235">
        <v>22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-1</v>
      </c>
      <c r="O235" s="2">
        <f>Taulukko2[[#This Row],[No of FMs 2]]-Taulukko2[[#This Row],[No of FMs 1]]</f>
        <v>0</v>
      </c>
      <c r="P235" s="3"/>
      <c r="Q235">
        <v>4321</v>
      </c>
      <c r="R235">
        <v>4340</v>
      </c>
    </row>
    <row r="236" spans="1:18" s="2" customFormat="1" x14ac:dyDescent="0.25">
      <c r="A236" s="2" t="s">
        <v>471</v>
      </c>
      <c r="P236" s="3"/>
    </row>
    <row r="237" spans="1:18" x14ac:dyDescent="0.25">
      <c r="A237" t="s">
        <v>242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4341</v>
      </c>
      <c r="R237">
        <v>4360</v>
      </c>
    </row>
    <row r="238" spans="1:18" x14ac:dyDescent="0.25">
      <c r="A238" t="s">
        <v>243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4361</v>
      </c>
      <c r="R238">
        <v>4380</v>
      </c>
    </row>
    <row r="239" spans="1:18" x14ac:dyDescent="0.25">
      <c r="A239" t="s">
        <v>244</v>
      </c>
      <c r="B239">
        <v>10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11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4381</v>
      </c>
      <c r="R239">
        <v>4400</v>
      </c>
    </row>
    <row r="240" spans="1:18" x14ac:dyDescent="0.25">
      <c r="A240" t="s">
        <v>245</v>
      </c>
      <c r="B240">
        <v>9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8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4401</v>
      </c>
      <c r="R240">
        <v>4420</v>
      </c>
    </row>
    <row r="241" spans="1:18" x14ac:dyDescent="0.25">
      <c r="A241" t="s">
        <v>246</v>
      </c>
      <c r="B241">
        <v>3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4421</v>
      </c>
      <c r="R241">
        <v>4440</v>
      </c>
    </row>
    <row r="242" spans="1:18" x14ac:dyDescent="0.25">
      <c r="A242" t="s">
        <v>247</v>
      </c>
      <c r="B242">
        <v>21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52</v>
      </c>
      <c r="L242">
        <f>ROUND(Taulukko2[[#This Row],[Units 2]]/15,0)+1+Taulukko2[[#This Row],[Is Major 2]]+Taulukko2[[#This Row],[Is in Faction 2]]+Taulukko2[[#This Row],[Is Nato 2]]</f>
        <v>4</v>
      </c>
      <c r="M242">
        <f>ROUND(Taulukko2[[#This Row],[No of Gens 2]]/3,0)</f>
        <v>1</v>
      </c>
      <c r="N242" s="2">
        <f>Taulukko2[[#This Row],[No of Gens 2]]-Taulukko2[[#This Row],[No of Gens 1]]</f>
        <v>2</v>
      </c>
      <c r="O242" s="2">
        <f>Taulukko2[[#This Row],[No of FMs 2]]-Taulukko2[[#This Row],[No of FMs 1]]</f>
        <v>0</v>
      </c>
      <c r="P242" s="3" t="s">
        <v>19</v>
      </c>
      <c r="Q242">
        <v>4441</v>
      </c>
      <c r="R242">
        <v>4460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4461</v>
      </c>
      <c r="R243">
        <v>4480</v>
      </c>
    </row>
    <row r="244" spans="1:18" x14ac:dyDescent="0.25">
      <c r="A244" t="s">
        <v>249</v>
      </c>
      <c r="B244">
        <v>17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16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4481</v>
      </c>
      <c r="R244">
        <v>4500</v>
      </c>
    </row>
    <row r="245" spans="1:18" x14ac:dyDescent="0.25">
      <c r="A245" t="s">
        <v>250</v>
      </c>
      <c r="B245">
        <v>2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4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4501</v>
      </c>
      <c r="R245">
        <v>4520</v>
      </c>
    </row>
    <row r="246" spans="1:18" x14ac:dyDescent="0.25">
      <c r="A246" t="s">
        <v>251</v>
      </c>
      <c r="B246">
        <v>16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25</v>
      </c>
      <c r="L246">
        <f>ROUND(Taulukko2[[#This Row],[Units 2]]/15,0)+1+Taulukko2[[#This Row],[Is Major 2]]+Taulukko2[[#This Row],[Is in Faction 2]]+Taulukko2[[#This Row],[Is Nato 2]]</f>
        <v>3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0</v>
      </c>
      <c r="P246" s="3" t="s">
        <v>19</v>
      </c>
      <c r="Q246">
        <v>4521</v>
      </c>
      <c r="R246">
        <v>4540</v>
      </c>
    </row>
    <row r="247" spans="1:18" s="2" customFormat="1" x14ac:dyDescent="0.25">
      <c r="A247" s="2" t="s">
        <v>461</v>
      </c>
      <c r="P247" s="3" t="s">
        <v>19</v>
      </c>
    </row>
    <row r="248" spans="1:18" s="2" customFormat="1" x14ac:dyDescent="0.25">
      <c r="A248" s="2" t="s">
        <v>460</v>
      </c>
      <c r="P248" s="3" t="s">
        <v>19</v>
      </c>
    </row>
    <row r="249" spans="1:18" x14ac:dyDescent="0.25">
      <c r="A249" t="s">
        <v>252</v>
      </c>
      <c r="B249">
        <v>0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4541</v>
      </c>
      <c r="R249">
        <v>4560</v>
      </c>
    </row>
    <row r="250" spans="1:18" x14ac:dyDescent="0.25">
      <c r="A250" t="s">
        <v>253</v>
      </c>
      <c r="B250">
        <v>0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1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4561</v>
      </c>
      <c r="R250">
        <v>4580</v>
      </c>
    </row>
    <row r="251" spans="1:18" x14ac:dyDescent="0.25">
      <c r="A251" t="s">
        <v>254</v>
      </c>
      <c r="B251">
        <v>5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4581</v>
      </c>
      <c r="R251">
        <v>4600</v>
      </c>
    </row>
    <row r="252" spans="1:18" x14ac:dyDescent="0.25">
      <c r="A252" t="s">
        <v>255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2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4601</v>
      </c>
      <c r="R252">
        <v>4620</v>
      </c>
    </row>
    <row r="253" spans="1:18" s="2" customFormat="1" x14ac:dyDescent="0.25">
      <c r="A253" s="2" t="s">
        <v>459</v>
      </c>
      <c r="P253" s="3" t="s">
        <v>19</v>
      </c>
    </row>
    <row r="254" spans="1:18" x14ac:dyDescent="0.25">
      <c r="A254" t="s">
        <v>256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3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4621</v>
      </c>
      <c r="R254">
        <v>4640</v>
      </c>
    </row>
    <row r="255" spans="1:18" x14ac:dyDescent="0.25">
      <c r="A255" t="s">
        <v>257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4641</v>
      </c>
      <c r="R255">
        <v>4660</v>
      </c>
    </row>
    <row r="256" spans="1:18" x14ac:dyDescent="0.25">
      <c r="A256" t="s">
        <v>258</v>
      </c>
      <c r="B256">
        <v>0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10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1</v>
      </c>
      <c r="O256" s="2">
        <f>Taulukko2[[#This Row],[No of FMs 2]]-Taulukko2[[#This Row],[No of FMs 1]]</f>
        <v>1</v>
      </c>
      <c r="P256" s="3" t="s">
        <v>19</v>
      </c>
      <c r="Q256">
        <v>4661</v>
      </c>
      <c r="R256">
        <v>4680</v>
      </c>
    </row>
    <row r="257" spans="1:18" x14ac:dyDescent="0.25">
      <c r="A257" t="s">
        <v>259</v>
      </c>
      <c r="B257">
        <v>0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5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4681</v>
      </c>
      <c r="R257">
        <v>4700</v>
      </c>
    </row>
    <row r="258" spans="1:18" x14ac:dyDescent="0.25">
      <c r="A258" t="s">
        <v>260</v>
      </c>
      <c r="B258">
        <v>5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5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4701</v>
      </c>
      <c r="R258">
        <v>4720</v>
      </c>
    </row>
    <row r="259" spans="1:18" x14ac:dyDescent="0.25">
      <c r="A259" t="s">
        <v>261</v>
      </c>
      <c r="B259">
        <v>49</v>
      </c>
      <c r="E259">
        <v>1</v>
      </c>
      <c r="F259">
        <f>ROUND(Taulukko2[[#This Row],[Units 1]]/15,0)+1+Taulukko2[[#This Row],[Is Major 1]]+Taulukko2[[#This Row],[Is in Faction 1]]+Taulukko2[[#This Row],[Is Nato 1]]</f>
        <v>5</v>
      </c>
      <c r="G259">
        <f>ROUND(Taulukko2[[#This Row],[No of Gens 1]]/3,0)</f>
        <v>2</v>
      </c>
      <c r="H259">
        <v>45</v>
      </c>
      <c r="K259">
        <v>1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4721</v>
      </c>
      <c r="R259">
        <v>4740</v>
      </c>
    </row>
    <row r="260" spans="1:18" x14ac:dyDescent="0.25">
      <c r="A260" t="s">
        <v>262</v>
      </c>
      <c r="B260">
        <v>7</v>
      </c>
      <c r="D260">
        <v>1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5</v>
      </c>
      <c r="J260">
        <v>1</v>
      </c>
      <c r="L260">
        <f>ROUND(Taulukko2[[#This Row],[Units 2]]/15,0)+1+Taulukko2[[#This Row],[Is Major 2]]+Taulukko2[[#This Row],[Is in Faction 2]]+Taulukko2[[#This Row],[Is Nato 2]]</f>
        <v>2</v>
      </c>
      <c r="M260">
        <f>ROUND(Taulukko2[[#This Row],[No of Gens 2]]/3,0)</f>
        <v>1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4741</v>
      </c>
      <c r="R260">
        <v>4760</v>
      </c>
    </row>
    <row r="261" spans="1:18" x14ac:dyDescent="0.25">
      <c r="A261" t="s">
        <v>263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7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4761</v>
      </c>
      <c r="R261">
        <v>4780</v>
      </c>
    </row>
    <row r="262" spans="1:18" x14ac:dyDescent="0.25">
      <c r="A262" t="s">
        <v>264</v>
      </c>
      <c r="B262">
        <v>42</v>
      </c>
      <c r="F262">
        <f>ROUND(Taulukko2[[#This Row],[Units 1]]/15,0)+1+Taulukko2[[#This Row],[Is Major 1]]+Taulukko2[[#This Row],[Is in Faction 1]]+Taulukko2[[#This Row],[Is Nato 1]]</f>
        <v>4</v>
      </c>
      <c r="G262">
        <f>ROUND(Taulukko2[[#This Row],[No of Gens 1]]/3,0)</f>
        <v>1</v>
      </c>
      <c r="H262">
        <v>53</v>
      </c>
      <c r="L262">
        <f>ROUND(Taulukko2[[#This Row],[Units 2]]/15,0)+1+Taulukko2[[#This Row],[Is Major 2]]+Taulukko2[[#This Row],[Is in Faction 2]]+Taulukko2[[#This Row],[Is Nato 2]]</f>
        <v>5</v>
      </c>
      <c r="M262">
        <f>ROUND(Taulukko2[[#This Row],[No of Gens 2]]/3,0)</f>
        <v>2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1</v>
      </c>
      <c r="P262" s="3" t="s">
        <v>19</v>
      </c>
      <c r="Q262">
        <v>4781</v>
      </c>
      <c r="R262">
        <v>4800</v>
      </c>
    </row>
    <row r="263" spans="1:18" x14ac:dyDescent="0.25">
      <c r="A263" t="s">
        <v>265</v>
      </c>
      <c r="B263">
        <v>14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0</v>
      </c>
      <c r="L263">
        <f>ROUND(Taulukko2[[#This Row],[Units 2]]/15,0)+1+Taulukko2[[#This Row],[Is Major 2]]+Taulukko2[[#This Row],[Is in Faction 2]]+Taulukko2[[#This Row],[Is Nato 2]]</f>
        <v>1</v>
      </c>
      <c r="M263">
        <f>ROUND(Taulukko2[[#This Row],[No of Gens 2]]/3,0)</f>
        <v>0</v>
      </c>
      <c r="N263" s="2">
        <f>Taulukko2[[#This Row],[No of Gens 2]]-Taulukko2[[#This Row],[No of Gens 1]]</f>
        <v>-1</v>
      </c>
      <c r="O263" s="2">
        <f>Taulukko2[[#This Row],[No of FMs 2]]-Taulukko2[[#This Row],[No of FMs 1]]</f>
        <v>-1</v>
      </c>
      <c r="P263" s="3" t="s">
        <v>19</v>
      </c>
      <c r="Q263">
        <v>4801</v>
      </c>
      <c r="R263">
        <v>4820</v>
      </c>
    </row>
    <row r="264" spans="1:18" x14ac:dyDescent="0.25">
      <c r="A264" t="s">
        <v>266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5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-1</v>
      </c>
      <c r="O264" s="2">
        <f>Taulukko2[[#This Row],[No of FMs 2]]-Taulukko2[[#This Row],[No of FMs 1]]</f>
        <v>-1</v>
      </c>
      <c r="P264" s="3" t="s">
        <v>19</v>
      </c>
      <c r="Q264">
        <v>4821</v>
      </c>
      <c r="R264">
        <v>4840</v>
      </c>
    </row>
    <row r="265" spans="1:18" x14ac:dyDescent="0.25">
      <c r="A265" t="s">
        <v>267</v>
      </c>
      <c r="B265">
        <v>30</v>
      </c>
      <c r="C265">
        <v>1</v>
      </c>
      <c r="E265">
        <v>1</v>
      </c>
      <c r="F265">
        <f>ROUND(Taulukko2[[#This Row],[Units 1]]/15,0)+1+Taulukko2[[#This Row],[Is Major 1]]+Taulukko2[[#This Row],[Is in Faction 1]]+Taulukko2[[#This Row],[Is Nato 1]]</f>
        <v>5</v>
      </c>
      <c r="G265">
        <f>ROUND(Taulukko2[[#This Row],[No of Gens 1]]/3,0)</f>
        <v>2</v>
      </c>
      <c r="H265">
        <v>86</v>
      </c>
      <c r="I265">
        <v>1</v>
      </c>
      <c r="K265">
        <v>1</v>
      </c>
      <c r="L265">
        <f>ROUND(Taulukko2[[#This Row],[Units 2]]/15,0)+1+Taulukko2[[#This Row],[Is Major 2]]+Taulukko2[[#This Row],[Is in Faction 2]]+Taulukko2[[#This Row],[Is Nato 2]]</f>
        <v>9</v>
      </c>
      <c r="M265">
        <f>ROUND(Taulukko2[[#This Row],[No of Gens 2]]/3,0)</f>
        <v>3</v>
      </c>
      <c r="N265" s="2">
        <f>Taulukko2[[#This Row],[No of Gens 2]]-Taulukko2[[#This Row],[No of Gens 1]]</f>
        <v>4</v>
      </c>
      <c r="O265" s="2">
        <f>Taulukko2[[#This Row],[No of FMs 2]]-Taulukko2[[#This Row],[No of FMs 1]]</f>
        <v>1</v>
      </c>
      <c r="P265" s="3" t="s">
        <v>19</v>
      </c>
      <c r="Q265">
        <v>4841</v>
      </c>
      <c r="R265">
        <v>4860</v>
      </c>
    </row>
    <row r="266" spans="1:18" x14ac:dyDescent="0.25">
      <c r="A266" t="s">
        <v>268</v>
      </c>
      <c r="B266">
        <v>12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12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4861</v>
      </c>
      <c r="R266">
        <v>4880</v>
      </c>
    </row>
    <row r="267" spans="1:18" x14ac:dyDescent="0.25">
      <c r="A267" t="s">
        <v>269</v>
      </c>
      <c r="B267">
        <v>8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8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4881</v>
      </c>
      <c r="R267">
        <v>4900</v>
      </c>
    </row>
    <row r="268" spans="1:18" s="2" customFormat="1" x14ac:dyDescent="0.25">
      <c r="A268" s="2" t="s">
        <v>458</v>
      </c>
      <c r="P268" s="3" t="s">
        <v>19</v>
      </c>
    </row>
    <row r="269" spans="1:18" x14ac:dyDescent="0.25">
      <c r="A269" t="s">
        <v>270</v>
      </c>
      <c r="B269">
        <v>13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19</v>
      </c>
      <c r="L269">
        <f>ROUND(Taulukko2[[#This Row],[Units 2]]/15,0)+1+Taulukko2[[#This Row],[Is Major 2]]+Taulukko2[[#This Row],[Is in Faction 2]]+Taulukko2[[#This Row],[Is Nato 2]]</f>
        <v>2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4901</v>
      </c>
      <c r="R269">
        <v>4920</v>
      </c>
    </row>
    <row r="270" spans="1:18" x14ac:dyDescent="0.25">
      <c r="A270" t="s">
        <v>271</v>
      </c>
      <c r="B270">
        <v>1</v>
      </c>
      <c r="F270">
        <f>ROUND(Taulukko2[[#This Row],[Units 1]]/15,0)+1+Taulukko2[[#This Row],[Is Major 1]]+Taulukko2[[#This Row],[Is in Faction 1]]+Taulukko2[[#This Row],[Is Nato 1]]</f>
        <v>1</v>
      </c>
      <c r="G270">
        <f>ROUND(Taulukko2[[#This Row],[No of Gens 1]]/3,0)</f>
        <v>0</v>
      </c>
      <c r="H270">
        <v>1</v>
      </c>
      <c r="L270">
        <f>ROUND(Taulukko2[[#This Row],[Units 2]]/15,0)+1+Taulukko2[[#This Row],[Is Major 2]]+Taulukko2[[#This Row],[Is in Faction 2]]+Taulukko2[[#This Row],[Is Nato 2]]</f>
        <v>1</v>
      </c>
      <c r="M270">
        <f>ROUND(Taulukko2[[#This Row],[No of Gens 2]]/3,0)</f>
        <v>0</v>
      </c>
      <c r="N270" s="2">
        <f>Taulukko2[[#This Row],[No of Gens 2]]-Taulukko2[[#This Row],[No of Gens 1]]</f>
        <v>0</v>
      </c>
      <c r="O270" s="2">
        <f>Taulukko2[[#This Row],[No of FMs 2]]-Taulukko2[[#This Row],[No of FMs 1]]</f>
        <v>0</v>
      </c>
      <c r="P270" s="3" t="s">
        <v>19</v>
      </c>
      <c r="Q270">
        <v>4921</v>
      </c>
      <c r="R270">
        <v>4940</v>
      </c>
    </row>
    <row r="271" spans="1:18" x14ac:dyDescent="0.25">
      <c r="A271" t="s">
        <v>272</v>
      </c>
      <c r="B271">
        <v>34</v>
      </c>
      <c r="F271">
        <f>ROUND(Taulukko2[[#This Row],[Units 1]]/15,0)+1+Taulukko2[[#This Row],[Is Major 1]]+Taulukko2[[#This Row],[Is in Faction 1]]+Taulukko2[[#This Row],[Is Nato 1]]</f>
        <v>3</v>
      </c>
      <c r="G271">
        <f>ROUND(Taulukko2[[#This Row],[No of Gens 1]]/3,0)</f>
        <v>1</v>
      </c>
      <c r="H271">
        <v>34</v>
      </c>
      <c r="L271">
        <f>ROUND(Taulukko2[[#This Row],[Units 2]]/15,0)+1+Taulukko2[[#This Row],[Is Major 2]]+Taulukko2[[#This Row],[Is in Faction 2]]+Taulukko2[[#This Row],[Is Nato 2]]</f>
        <v>3</v>
      </c>
      <c r="M271">
        <f>ROUND(Taulukko2[[#This Row],[No of Gens 2]]/3,0)</f>
        <v>1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4941</v>
      </c>
      <c r="R271">
        <v>4960</v>
      </c>
    </row>
    <row r="272" spans="1:18" x14ac:dyDescent="0.25">
      <c r="A272" t="s">
        <v>273</v>
      </c>
      <c r="B272">
        <v>10</v>
      </c>
      <c r="F272">
        <f>ROUND(Taulukko2[[#This Row],[Units 1]]/15,0)+1+Taulukko2[[#This Row],[Is Major 1]]+Taulukko2[[#This Row],[Is in Faction 1]]+Taulukko2[[#This Row],[Is Nato 1]]</f>
        <v>2</v>
      </c>
      <c r="G272">
        <f>ROUND(Taulukko2[[#This Row],[No of Gens 1]]/3,0)</f>
        <v>1</v>
      </c>
      <c r="H272">
        <v>24</v>
      </c>
      <c r="L272">
        <f>ROUND(Taulukko2[[#This Row],[Units 2]]/15,0)+1+Taulukko2[[#This Row],[Is Major 2]]+Taulukko2[[#This Row],[Is in Faction 2]]+Taulukko2[[#This Row],[Is Nato 2]]</f>
        <v>3</v>
      </c>
      <c r="M272">
        <f>ROUND(Taulukko2[[#This Row],[No of Gens 2]]/3,0)</f>
        <v>1</v>
      </c>
      <c r="N272" s="2">
        <f>Taulukko2[[#This Row],[No of Gens 2]]-Taulukko2[[#This Row],[No of Gens 1]]</f>
        <v>1</v>
      </c>
      <c r="O272" s="2">
        <f>Taulukko2[[#This Row],[No of FMs 2]]-Taulukko2[[#This Row],[No of FMs 1]]</f>
        <v>0</v>
      </c>
      <c r="P272" s="3" t="s">
        <v>19</v>
      </c>
      <c r="Q272">
        <v>4961</v>
      </c>
      <c r="R272">
        <v>4980</v>
      </c>
    </row>
    <row r="273" spans="1:18" s="2" customFormat="1" x14ac:dyDescent="0.25">
      <c r="A273" s="2" t="s">
        <v>457</v>
      </c>
      <c r="P273" s="3" t="s">
        <v>19</v>
      </c>
    </row>
    <row r="274" spans="1:18" x14ac:dyDescent="0.25">
      <c r="A274" t="s">
        <v>274</v>
      </c>
      <c r="B274">
        <v>4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4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4981</v>
      </c>
      <c r="R274">
        <v>5000</v>
      </c>
    </row>
    <row r="275" spans="1:18" s="2" customFormat="1" x14ac:dyDescent="0.25">
      <c r="A275" s="2" t="s">
        <v>456</v>
      </c>
      <c r="P275" s="3" t="s">
        <v>19</v>
      </c>
    </row>
    <row r="276" spans="1:18" x14ac:dyDescent="0.25">
      <c r="A276" t="s">
        <v>275</v>
      </c>
      <c r="B276">
        <v>7</v>
      </c>
      <c r="F276">
        <f>ROUND(Taulukko2[[#This Row],[Units 1]]/15,0)+1+Taulukko2[[#This Row],[Is Major 1]]+Taulukko2[[#This Row],[Is in Faction 1]]+Taulukko2[[#This Row],[Is Nato 1]]</f>
        <v>1</v>
      </c>
      <c r="G276">
        <f>ROUND(Taulukko2[[#This Row],[No of Gens 1]]/3,0)</f>
        <v>0</v>
      </c>
      <c r="H276">
        <v>7</v>
      </c>
      <c r="L276">
        <f>ROUND(Taulukko2[[#This Row],[Units 2]]/15,0)+1+Taulukko2[[#This Row],[Is Major 2]]+Taulukko2[[#This Row],[Is in Faction 2]]+Taulukko2[[#This Row],[Is Nato 2]]</f>
        <v>1</v>
      </c>
      <c r="M276">
        <f>ROUND(Taulukko2[[#This Row],[No of Gens 2]]/3,0)</f>
        <v>0</v>
      </c>
      <c r="N276" s="2">
        <f>Taulukko2[[#This Row],[No of Gens 2]]-Taulukko2[[#This Row],[No of Gens 1]]</f>
        <v>0</v>
      </c>
      <c r="O276" s="2">
        <f>Taulukko2[[#This Row],[No of FMs 2]]-Taulukko2[[#This Row],[No of FMs 1]]</f>
        <v>0</v>
      </c>
      <c r="P276" s="3" t="s">
        <v>19</v>
      </c>
      <c r="Q276">
        <v>5001</v>
      </c>
      <c r="R276">
        <v>5020</v>
      </c>
    </row>
  </sheetData>
  <conditionalFormatting sqref="N3:O27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B25" sqref="B25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2022-04-26T13:12:45Z</dcterms:modified>
  <dc:language>it-IT</dc:language>
</cp:coreProperties>
</file>