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economy spreadsheets\"/>
    </mc:Choice>
  </mc:AlternateContent>
  <xr:revisionPtr revIDLastSave="0" documentId="13_ncr:1_{92BC8A33-84DE-4A4C-B762-C5B197D75090}" xr6:coauthVersionLast="45" xr6:coauthVersionMax="45" xr10:uidLastSave="{00000000-0000-0000-0000-000000000000}"/>
  <bookViews>
    <workbookView xWindow="-120" yWindow="-120" windowWidth="29040" windowHeight="15840" activeTab="3" xr2:uid="{C93B8E2A-6318-41E2-B454-20DC41C43396}"/>
  </bookViews>
  <sheets>
    <sheet name="Defence" sheetId="1" r:id="rId1"/>
    <sheet name="Education" sheetId="2" r:id="rId2"/>
    <sheet name="Interest" sheetId="4" r:id="rId3"/>
    <sheet name="Country Compariso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20" i="5" l="1"/>
  <c r="BI12" i="5"/>
  <c r="BI8" i="5"/>
  <c r="BJ5" i="5"/>
  <c r="BQ20" i="5"/>
  <c r="BQ12" i="5"/>
  <c r="BQ8" i="5"/>
  <c r="BR5" i="5"/>
  <c r="AW20" i="5"/>
  <c r="AW12" i="5"/>
  <c r="AW8" i="5"/>
  <c r="AX5" i="5"/>
  <c r="Q20" i="5"/>
  <c r="Q12" i="5"/>
  <c r="Q8" i="5"/>
  <c r="R5" i="5"/>
  <c r="M20" i="5"/>
  <c r="M12" i="5"/>
  <c r="M8" i="5"/>
  <c r="N5" i="5"/>
  <c r="AC20" i="5"/>
  <c r="AC12" i="5"/>
  <c r="AC8" i="5"/>
  <c r="AD5" i="5"/>
  <c r="AO20" i="5"/>
  <c r="AO12" i="5"/>
  <c r="AO8" i="5"/>
  <c r="AP5" i="5"/>
  <c r="AK20" i="5"/>
  <c r="AK12" i="5"/>
  <c r="AK8" i="5"/>
  <c r="AL5" i="5"/>
  <c r="I20" i="5"/>
  <c r="I12" i="5"/>
  <c r="I8" i="5"/>
  <c r="J5" i="5"/>
  <c r="E20" i="5"/>
  <c r="E12" i="5"/>
  <c r="E8" i="5"/>
  <c r="F5" i="5"/>
  <c r="Y20" i="5"/>
  <c r="Y12" i="5"/>
  <c r="Y8" i="5"/>
  <c r="Z5" i="5"/>
  <c r="AG20" i="5"/>
  <c r="AG12" i="5"/>
  <c r="AG8" i="5"/>
  <c r="AH5" i="5"/>
  <c r="BE20" i="5"/>
  <c r="BE12" i="5"/>
  <c r="BE8" i="5"/>
  <c r="BF5" i="5"/>
  <c r="T14" i="5"/>
  <c r="V14" i="5" s="1"/>
  <c r="AR14" i="5"/>
  <c r="BA20" i="5"/>
  <c r="BA12" i="5"/>
  <c r="BA8" i="5"/>
  <c r="BB5" i="5"/>
  <c r="AS20" i="5"/>
  <c r="AT14" i="5"/>
  <c r="AS12" i="5"/>
  <c r="AS8" i="5"/>
  <c r="AT5" i="5"/>
  <c r="U20" i="5"/>
  <c r="U12" i="5"/>
  <c r="U8" i="5"/>
  <c r="V5" i="5"/>
  <c r="BM20" i="5"/>
  <c r="BI21" i="5" l="1"/>
  <c r="BQ21" i="5"/>
  <c r="AW21" i="5"/>
  <c r="Q21" i="5"/>
  <c r="M21" i="5"/>
  <c r="AC21" i="5"/>
  <c r="AO21" i="5"/>
  <c r="AK21" i="5"/>
  <c r="I21" i="5"/>
  <c r="E21" i="5"/>
  <c r="Y21" i="5"/>
  <c r="AG21" i="5"/>
  <c r="BE21" i="5"/>
  <c r="BA21" i="5"/>
  <c r="AS21" i="5"/>
  <c r="U21" i="5"/>
  <c r="BM12" i="5"/>
  <c r="BM21" i="5" s="1"/>
  <c r="BN5" i="5"/>
  <c r="BM8" i="5"/>
  <c r="BG20" i="5" l="1"/>
  <c r="BH20" i="5" s="1"/>
  <c r="BJ20" i="5" s="1"/>
  <c r="BO20" i="5"/>
  <c r="BP20" i="5" s="1"/>
  <c r="BR20" i="5" s="1"/>
  <c r="AU20" i="5"/>
  <c r="AV20" i="5" s="1"/>
  <c r="AX20" i="5" s="1"/>
  <c r="O20" i="5"/>
  <c r="P20" i="5" s="1"/>
  <c r="R20" i="5" s="1"/>
  <c r="K20" i="5"/>
  <c r="L20" i="5" s="1"/>
  <c r="N20" i="5" s="1"/>
  <c r="AA20" i="5"/>
  <c r="AB20" i="5" s="1"/>
  <c r="AM20" i="5"/>
  <c r="AN20" i="5" s="1"/>
  <c r="AP20" i="5" s="1"/>
  <c r="AI20" i="5"/>
  <c r="AJ20" i="5" s="1"/>
  <c r="AL20" i="5" s="1"/>
  <c r="G20" i="5"/>
  <c r="H20" i="5" s="1"/>
  <c r="J20" i="5" s="1"/>
  <c r="C20" i="5"/>
  <c r="D20" i="5" s="1"/>
  <c r="W20" i="5"/>
  <c r="X20" i="5" s="1"/>
  <c r="Z20" i="5" s="1"/>
  <c r="AE20" i="5"/>
  <c r="AF20" i="5" s="1"/>
  <c r="AH20" i="5" s="1"/>
  <c r="BC20" i="5"/>
  <c r="BD20" i="5" s="1"/>
  <c r="BF20" i="5" s="1"/>
  <c r="AY20" i="5"/>
  <c r="AZ20" i="5" s="1"/>
  <c r="BB20" i="5" s="1"/>
  <c r="AQ20" i="5"/>
  <c r="AR20" i="5" s="1"/>
  <c r="AT20" i="5" s="1"/>
  <c r="S20" i="5"/>
  <c r="T20" i="5" s="1"/>
  <c r="V20" i="5" s="1"/>
  <c r="BK20" i="5"/>
  <c r="BL20" i="5" s="1"/>
  <c r="BN20" i="5" s="1"/>
  <c r="BG12" i="5"/>
  <c r="BH12" i="5" s="1"/>
  <c r="BJ12" i="5" s="1"/>
  <c r="BO12" i="5"/>
  <c r="BP12" i="5" s="1"/>
  <c r="BR12" i="5" s="1"/>
  <c r="AU12" i="5"/>
  <c r="AV12" i="5" s="1"/>
  <c r="AX12" i="5" s="1"/>
  <c r="O12" i="5"/>
  <c r="P12" i="5" s="1"/>
  <c r="R12" i="5" s="1"/>
  <c r="K12" i="5"/>
  <c r="L12" i="5" s="1"/>
  <c r="N12" i="5" s="1"/>
  <c r="AA12" i="5"/>
  <c r="AB12" i="5" s="1"/>
  <c r="AD12" i="5" s="1"/>
  <c r="AM12" i="5"/>
  <c r="AN12" i="5" s="1"/>
  <c r="AP12" i="5" s="1"/>
  <c r="AI12" i="5"/>
  <c r="AJ12" i="5" s="1"/>
  <c r="AL12" i="5" s="1"/>
  <c r="G12" i="5"/>
  <c r="H12" i="5" s="1"/>
  <c r="J12" i="5" s="1"/>
  <c r="C12" i="5"/>
  <c r="D12" i="5" s="1"/>
  <c r="F12" i="5" s="1"/>
  <c r="W12" i="5"/>
  <c r="X12" i="5" s="1"/>
  <c r="Z12" i="5" s="1"/>
  <c r="AE12" i="5"/>
  <c r="AF12" i="5" s="1"/>
  <c r="AH12" i="5" s="1"/>
  <c r="BC12" i="5"/>
  <c r="BD12" i="5" s="1"/>
  <c r="BF12" i="5" s="1"/>
  <c r="AY12" i="5"/>
  <c r="AZ12" i="5" s="1"/>
  <c r="BB12" i="5" s="1"/>
  <c r="AQ12" i="5"/>
  <c r="AR12" i="5" s="1"/>
  <c r="AT12" i="5" s="1"/>
  <c r="S12" i="5"/>
  <c r="T12" i="5" s="1"/>
  <c r="V12" i="5" s="1"/>
  <c r="BK12" i="5"/>
  <c r="BL12" i="5" s="1"/>
  <c r="BH19" i="5"/>
  <c r="BJ19" i="5" s="1"/>
  <c r="BH18" i="5"/>
  <c r="BJ18" i="5" s="1"/>
  <c r="BH17" i="5"/>
  <c r="BJ17" i="5" s="1"/>
  <c r="BH16" i="5"/>
  <c r="BJ16" i="5" s="1"/>
  <c r="BH15" i="5"/>
  <c r="BJ15" i="5" s="1"/>
  <c r="BH14" i="5"/>
  <c r="BJ14" i="5" s="1"/>
  <c r="BH13" i="5"/>
  <c r="BJ13" i="5" s="1"/>
  <c r="BH11" i="5"/>
  <c r="BH9" i="5"/>
  <c r="BG8" i="5"/>
  <c r="BJ8" i="5" s="1"/>
  <c r="BP19" i="5"/>
  <c r="BR19" i="5" s="1"/>
  <c r="BP18" i="5"/>
  <c r="BR18" i="5" s="1"/>
  <c r="BP17" i="5"/>
  <c r="BR17" i="5" s="1"/>
  <c r="BP16" i="5"/>
  <c r="BR16" i="5" s="1"/>
  <c r="BP15" i="5"/>
  <c r="BR15" i="5" s="1"/>
  <c r="BP14" i="5"/>
  <c r="BR14" i="5" s="1"/>
  <c r="BP13" i="5"/>
  <c r="BR13" i="5" s="1"/>
  <c r="BP11" i="5"/>
  <c r="BP9" i="5"/>
  <c r="BO8" i="5"/>
  <c r="BR8" i="5" s="1"/>
  <c r="AV19" i="5"/>
  <c r="AX19" i="5" s="1"/>
  <c r="AV18" i="5"/>
  <c r="AX18" i="5" s="1"/>
  <c r="AV17" i="5"/>
  <c r="AX17" i="5" s="1"/>
  <c r="AV16" i="5"/>
  <c r="AX16" i="5" s="1"/>
  <c r="AV15" i="5"/>
  <c r="AX15" i="5" s="1"/>
  <c r="AV14" i="5"/>
  <c r="AX14" i="5" s="1"/>
  <c r="AV13" i="5"/>
  <c r="AX13" i="5" s="1"/>
  <c r="AV11" i="5"/>
  <c r="AV9" i="5"/>
  <c r="AU8" i="5"/>
  <c r="AX8" i="5" s="1"/>
  <c r="P19" i="5"/>
  <c r="R19" i="5" s="1"/>
  <c r="P18" i="5"/>
  <c r="R18" i="5" s="1"/>
  <c r="P17" i="5"/>
  <c r="R17" i="5" s="1"/>
  <c r="P16" i="5"/>
  <c r="R16" i="5" s="1"/>
  <c r="P15" i="5"/>
  <c r="R15" i="5" s="1"/>
  <c r="P14" i="5"/>
  <c r="R14" i="5" s="1"/>
  <c r="P13" i="5"/>
  <c r="R13" i="5" s="1"/>
  <c r="P11" i="5"/>
  <c r="P9" i="5"/>
  <c r="O8" i="5"/>
  <c r="R8" i="5" s="1"/>
  <c r="L19" i="5"/>
  <c r="N19" i="5" s="1"/>
  <c r="L18" i="5"/>
  <c r="N18" i="5" s="1"/>
  <c r="L17" i="5"/>
  <c r="N17" i="5" s="1"/>
  <c r="L16" i="5"/>
  <c r="N16" i="5" s="1"/>
  <c r="L15" i="5"/>
  <c r="N15" i="5" s="1"/>
  <c r="L14" i="5"/>
  <c r="N14" i="5" s="1"/>
  <c r="L13" i="5"/>
  <c r="N13" i="5" s="1"/>
  <c r="L11" i="5"/>
  <c r="L9" i="5"/>
  <c r="K8" i="5"/>
  <c r="N8" i="5" s="1"/>
  <c r="AB19" i="5"/>
  <c r="AD19" i="5" s="1"/>
  <c r="AB18" i="5"/>
  <c r="AD18" i="5" s="1"/>
  <c r="AB17" i="5"/>
  <c r="AD17" i="5" s="1"/>
  <c r="AB16" i="5"/>
  <c r="AD16" i="5" s="1"/>
  <c r="AB15" i="5"/>
  <c r="AD15" i="5" s="1"/>
  <c r="AB14" i="5"/>
  <c r="AD14" i="5" s="1"/>
  <c r="AB13" i="5"/>
  <c r="AD13" i="5" s="1"/>
  <c r="AB11" i="5"/>
  <c r="AB9" i="5"/>
  <c r="AA8" i="5"/>
  <c r="AD8" i="5" s="1"/>
  <c r="AN19" i="5"/>
  <c r="AP19" i="5" s="1"/>
  <c r="AN18" i="5"/>
  <c r="AP18" i="5" s="1"/>
  <c r="AN17" i="5"/>
  <c r="AP17" i="5" s="1"/>
  <c r="AN16" i="5"/>
  <c r="AP16" i="5" s="1"/>
  <c r="AN15" i="5"/>
  <c r="AP15" i="5" s="1"/>
  <c r="AN14" i="5"/>
  <c r="AP14" i="5" s="1"/>
  <c r="AN13" i="5"/>
  <c r="AP13" i="5" s="1"/>
  <c r="AN11" i="5"/>
  <c r="AN9" i="5"/>
  <c r="AM8" i="5"/>
  <c r="AP8" i="5" s="1"/>
  <c r="AJ19" i="5"/>
  <c r="AL19" i="5" s="1"/>
  <c r="AJ18" i="5"/>
  <c r="AL18" i="5" s="1"/>
  <c r="AJ17" i="5"/>
  <c r="AL17" i="5" s="1"/>
  <c r="AJ16" i="5"/>
  <c r="AL16" i="5" s="1"/>
  <c r="AJ15" i="5"/>
  <c r="AL15" i="5" s="1"/>
  <c r="AJ14" i="5"/>
  <c r="AL14" i="5" s="1"/>
  <c r="AJ13" i="5"/>
  <c r="AL13" i="5" s="1"/>
  <c r="AJ11" i="5"/>
  <c r="AJ9" i="5"/>
  <c r="AI8" i="5"/>
  <c r="AL8" i="5" s="1"/>
  <c r="H19" i="5"/>
  <c r="J19" i="5" s="1"/>
  <c r="H18" i="5"/>
  <c r="J18" i="5" s="1"/>
  <c r="H17" i="5"/>
  <c r="J17" i="5" s="1"/>
  <c r="H16" i="5"/>
  <c r="J16" i="5" s="1"/>
  <c r="H15" i="5"/>
  <c r="J15" i="5" s="1"/>
  <c r="H14" i="5"/>
  <c r="J14" i="5" s="1"/>
  <c r="H13" i="5"/>
  <c r="J13" i="5" s="1"/>
  <c r="H11" i="5"/>
  <c r="H9" i="5"/>
  <c r="G8" i="5"/>
  <c r="J8" i="5" s="1"/>
  <c r="D19" i="5"/>
  <c r="F19" i="5" s="1"/>
  <c r="D18" i="5"/>
  <c r="F18" i="5" s="1"/>
  <c r="D17" i="5"/>
  <c r="F17" i="5" s="1"/>
  <c r="D16" i="5"/>
  <c r="F16" i="5" s="1"/>
  <c r="D15" i="5"/>
  <c r="F15" i="5" s="1"/>
  <c r="D14" i="5"/>
  <c r="F14" i="5" s="1"/>
  <c r="D13" i="5"/>
  <c r="F13" i="5" s="1"/>
  <c r="D11" i="5"/>
  <c r="D9" i="5"/>
  <c r="C8" i="5"/>
  <c r="F8" i="5" s="1"/>
  <c r="X19" i="5"/>
  <c r="Z19" i="5" s="1"/>
  <c r="X18" i="5"/>
  <c r="Z18" i="5" s="1"/>
  <c r="X17" i="5"/>
  <c r="Z17" i="5" s="1"/>
  <c r="X16" i="5"/>
  <c r="Z16" i="5" s="1"/>
  <c r="X15" i="5"/>
  <c r="Z15" i="5" s="1"/>
  <c r="X14" i="5"/>
  <c r="Z14" i="5" s="1"/>
  <c r="X13" i="5"/>
  <c r="Z13" i="5" s="1"/>
  <c r="X11" i="5"/>
  <c r="X9" i="5"/>
  <c r="W8" i="5"/>
  <c r="Z8" i="5" s="1"/>
  <c r="AF19" i="5"/>
  <c r="AH19" i="5" s="1"/>
  <c r="AF18" i="5"/>
  <c r="AH18" i="5" s="1"/>
  <c r="AF17" i="5"/>
  <c r="AH17" i="5" s="1"/>
  <c r="AF16" i="5"/>
  <c r="AH16" i="5" s="1"/>
  <c r="AF15" i="5"/>
  <c r="AH15" i="5" s="1"/>
  <c r="AF14" i="5"/>
  <c r="AH14" i="5" s="1"/>
  <c r="AF13" i="5"/>
  <c r="AH13" i="5" s="1"/>
  <c r="AF11" i="5"/>
  <c r="AF9" i="5"/>
  <c r="AE8" i="5"/>
  <c r="AH8" i="5" s="1"/>
  <c r="BD19" i="5"/>
  <c r="BF19" i="5" s="1"/>
  <c r="BD18" i="5"/>
  <c r="BF18" i="5" s="1"/>
  <c r="BD17" i="5"/>
  <c r="BF17" i="5" s="1"/>
  <c r="BD16" i="5"/>
  <c r="BF16" i="5" s="1"/>
  <c r="BD15" i="5"/>
  <c r="BF15" i="5" s="1"/>
  <c r="BD14" i="5"/>
  <c r="BF14" i="5" s="1"/>
  <c r="BD13" i="5"/>
  <c r="BF13" i="5" s="1"/>
  <c r="BD11" i="5"/>
  <c r="BD9" i="5"/>
  <c r="BC8" i="5"/>
  <c r="BF8" i="5" s="1"/>
  <c r="AZ19" i="5"/>
  <c r="BB19" i="5" s="1"/>
  <c r="AZ18" i="5"/>
  <c r="BB18" i="5" s="1"/>
  <c r="AZ17" i="5"/>
  <c r="BB17" i="5" s="1"/>
  <c r="AZ16" i="5"/>
  <c r="BB16" i="5" s="1"/>
  <c r="AZ15" i="5"/>
  <c r="BB15" i="5" s="1"/>
  <c r="AZ14" i="5"/>
  <c r="BB14" i="5" s="1"/>
  <c r="AZ13" i="5"/>
  <c r="BB13" i="5" s="1"/>
  <c r="AZ11" i="5"/>
  <c r="AZ9" i="5"/>
  <c r="AY8" i="5"/>
  <c r="BB8" i="5" s="1"/>
  <c r="AR19" i="5"/>
  <c r="AT19" i="5" s="1"/>
  <c r="AR18" i="5"/>
  <c r="AT18" i="5" s="1"/>
  <c r="AR17" i="5"/>
  <c r="AT17" i="5" s="1"/>
  <c r="AR16" i="5"/>
  <c r="AT16" i="5" s="1"/>
  <c r="AR15" i="5"/>
  <c r="AT15" i="5" s="1"/>
  <c r="AR13" i="5"/>
  <c r="AT13" i="5" s="1"/>
  <c r="AR11" i="5"/>
  <c r="AR9" i="5"/>
  <c r="AQ8" i="5"/>
  <c r="AT8" i="5" s="1"/>
  <c r="T19" i="5"/>
  <c r="V19" i="5" s="1"/>
  <c r="T18" i="5"/>
  <c r="V18" i="5" s="1"/>
  <c r="T17" i="5"/>
  <c r="V17" i="5" s="1"/>
  <c r="T16" i="5"/>
  <c r="V16" i="5" s="1"/>
  <c r="T15" i="5"/>
  <c r="V15" i="5" s="1"/>
  <c r="T13" i="5"/>
  <c r="V13" i="5" s="1"/>
  <c r="T11" i="5"/>
  <c r="T9" i="5"/>
  <c r="S8" i="5"/>
  <c r="V8" i="5" s="1"/>
  <c r="BL11" i="5"/>
  <c r="BL13" i="5"/>
  <c r="BN13" i="5" s="1"/>
  <c r="BL14" i="5"/>
  <c r="BN14" i="5" s="1"/>
  <c r="BL15" i="5"/>
  <c r="BN15" i="5" s="1"/>
  <c r="BL16" i="5"/>
  <c r="BN16" i="5" s="1"/>
  <c r="BL17" i="5"/>
  <c r="BN17" i="5" s="1"/>
  <c r="BL18" i="5"/>
  <c r="BN18" i="5" s="1"/>
  <c r="BL19" i="5"/>
  <c r="BN19" i="5" s="1"/>
  <c r="BL9" i="5"/>
  <c r="BK8" i="5"/>
  <c r="BN8" i="5" s="1"/>
  <c r="AZ21" i="5" l="1"/>
  <c r="BB21" i="5" s="1"/>
  <c r="BD21" i="5"/>
  <c r="BF21" i="5" s="1"/>
  <c r="BP21" i="5"/>
  <c r="BR21" i="5" s="1"/>
  <c r="F20" i="5"/>
  <c r="D21" i="5"/>
  <c r="F21" i="5" s="1"/>
  <c r="AD20" i="5"/>
  <c r="AB21" i="5"/>
  <c r="AD21" i="5" s="1"/>
  <c r="BN12" i="5"/>
  <c r="BL21" i="5"/>
  <c r="BN21" i="5" s="1"/>
  <c r="H21" i="5"/>
  <c r="J21" i="5" s="1"/>
  <c r="L21" i="5"/>
  <c r="N21" i="5" s="1"/>
  <c r="BH21" i="5"/>
  <c r="BJ21" i="5" s="1"/>
  <c r="T21" i="5"/>
  <c r="V21" i="5" s="1"/>
  <c r="AF21" i="5"/>
  <c r="AH21" i="5" s="1"/>
  <c r="AJ21" i="5"/>
  <c r="AL21" i="5" s="1"/>
  <c r="P21" i="5"/>
  <c r="R21" i="5" s="1"/>
  <c r="AR21" i="5"/>
  <c r="AT21" i="5" s="1"/>
  <c r="X21" i="5"/>
  <c r="Z21" i="5" s="1"/>
  <c r="AN21" i="5"/>
  <c r="AP21" i="5" s="1"/>
  <c r="AV21" i="5"/>
  <c r="AX21" i="5" s="1"/>
  <c r="D4" i="4"/>
  <c r="D5" i="4"/>
  <c r="D6" i="4"/>
  <c r="D7" i="4"/>
  <c r="D8" i="4"/>
  <c r="D9" i="4"/>
  <c r="D10" i="4"/>
  <c r="D11" i="4"/>
  <c r="D12" i="4"/>
  <c r="D13" i="4"/>
  <c r="D14" i="4"/>
  <c r="D3" i="4"/>
  <c r="U9" i="1" l="1"/>
  <c r="U10" i="1"/>
  <c r="T10" i="1"/>
  <c r="T9" i="1"/>
  <c r="U7" i="1"/>
  <c r="U8" i="1"/>
  <c r="T8" i="1"/>
  <c r="T7" i="1"/>
  <c r="U6" i="1"/>
  <c r="T6" i="1"/>
  <c r="U5" i="1"/>
  <c r="T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Niko</author>
  </authors>
  <commentList>
    <comment ref="B14" authorId="0" shapeId="0" xr:uid="{7FF0D913-A32B-4149-88AC-F2EAD42400C1}">
      <text>
        <r>
          <rPr>
            <b/>
            <sz val="9"/>
            <color indexed="81"/>
            <rFont val="Tahoma"/>
            <charset val="1"/>
          </rPr>
          <t xml:space="preserve">Niko:
</t>
        </r>
        <r>
          <rPr>
            <sz val="9"/>
            <color indexed="81"/>
            <rFont val="Tahoma"/>
            <family val="2"/>
          </rPr>
          <t>Master does not include cost from land units</t>
        </r>
      </text>
    </comment>
  </commentList>
</comments>
</file>

<file path=xl/sharedStrings.xml><?xml version="1.0" encoding="utf-8"?>
<sst xmlns="http://schemas.openxmlformats.org/spreadsheetml/2006/main" count="136" uniqueCount="39">
  <si>
    <t>Population Tax Rate</t>
  </si>
  <si>
    <t>Corporate Tax Rate</t>
  </si>
  <si>
    <t>Average Tax Rate</t>
  </si>
  <si>
    <t>Resource Exports</t>
  </si>
  <si>
    <t>Bureaucracy</t>
  </si>
  <si>
    <t>Defence</t>
  </si>
  <si>
    <t>Internal Security</t>
  </si>
  <si>
    <t>Education</t>
  </si>
  <si>
    <t>Welfare</t>
  </si>
  <si>
    <t>Health</t>
  </si>
  <si>
    <t>Interest</t>
  </si>
  <si>
    <t>USA</t>
  </si>
  <si>
    <t>Economic Rework</t>
  </si>
  <si>
    <t>Daily</t>
  </si>
  <si>
    <t>Weekly</t>
  </si>
  <si>
    <t>Master</t>
  </si>
  <si>
    <t>Change</t>
  </si>
  <si>
    <t>Cuba</t>
  </si>
  <si>
    <t>Brazil</t>
  </si>
  <si>
    <t>Germany</t>
  </si>
  <si>
    <t>Sweden</t>
  </si>
  <si>
    <t>Russia</t>
  </si>
  <si>
    <t>Egypt</t>
  </si>
  <si>
    <t>Nigeria</t>
  </si>
  <si>
    <t>Tanzania</t>
  </si>
  <si>
    <t>South Africa</t>
  </si>
  <si>
    <t>Saudi Arabia</t>
  </si>
  <si>
    <t>Iran</t>
  </si>
  <si>
    <t>India</t>
  </si>
  <si>
    <t>China</t>
  </si>
  <si>
    <t>Taiwan</t>
  </si>
  <si>
    <t>Japan</t>
  </si>
  <si>
    <t>Australia</t>
  </si>
  <si>
    <t>Income</t>
  </si>
  <si>
    <t>Expense</t>
  </si>
  <si>
    <t>Profit/Loss</t>
  </si>
  <si>
    <t>GDP per Capita</t>
  </si>
  <si>
    <t>Population Income</t>
  </si>
  <si>
    <t>Corporate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</si>
</sst>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64" fontId="0" fillId="0" borderId="5" xfId="0" applyNumberFormat="1" applyBorder="1"/>
    <xf numFmtId="164" fontId="0" fillId="0" borderId="1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3" borderId="14" xfId="0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3" borderId="15" xfId="0" applyFill="1" applyBorder="1"/>
    <xf numFmtId="0" fontId="0" fillId="6" borderId="16" xfId="0" applyFill="1" applyBorder="1"/>
    <xf numFmtId="0" fontId="0" fillId="5" borderId="13" xfId="0" applyFill="1" applyBorder="1"/>
    <xf numFmtId="164" fontId="0" fillId="0" borderId="17" xfId="0" applyNumberFormat="1" applyBorder="1"/>
    <xf numFmtId="164" fontId="0" fillId="0" borderId="18" xfId="0" applyNumberFormat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10" fontId="0" fillId="0" borderId="4" xfId="0" applyNumberFormat="1" applyBorder="1"/>
    <xf numFmtId="10" fontId="0" fillId="0" borderId="6" xfId="0" applyNumberFormat="1" applyBorder="1"/>
    <xf numFmtId="10" fontId="0" fillId="0" borderId="9" xfId="0" applyNumberFormat="1" applyBorder="1"/>
    <xf numFmtId="10" fontId="0" fillId="0" borderId="19" xfId="0" applyNumberFormat="1" applyBorder="1"/>
    <xf numFmtId="0" fontId="0" fillId="3" borderId="20" xfId="0" applyFill="1" applyBorder="1"/>
    <xf numFmtId="164" fontId="0" fillId="0" borderId="21" xfId="0" applyNumberFormat="1" applyBorder="1"/>
    <xf numFmtId="164" fontId="0" fillId="0" borderId="22" xfId="0" applyNumberFormat="1" applyBorder="1"/>
    <xf numFmtId="10" fontId="0" fillId="0" borderId="23" xfId="0" applyNumberForma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1">
    <cellStyle name="Normaali" xfId="0" builtinId="0"/>
  </cellStyles>
  <dxfs count="6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2.5822820534529958E-2"/>
          <c:y val="0.1142109314857583"/>
          <c:w val="0.93324527982389294"/>
          <c:h val="0.8143548338212919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469534050179211"/>
                  <c:y val="-8.24464609360319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Defence!$T$5:$T$6</c:f>
              <c:numCache>
                <c:formatCode>General</c:formatCode>
                <c:ptCount val="2"/>
                <c:pt idx="0">
                  <c:v>1</c:v>
                </c:pt>
                <c:pt idx="1">
                  <c:v>15</c:v>
                </c:pt>
              </c:numCache>
            </c:numRef>
          </c:xVal>
          <c:yVal>
            <c:numRef>
              <c:f>Defence!$U$5:$U$6</c:f>
              <c:numCache>
                <c:formatCode>General</c:formatCode>
                <c:ptCount val="2"/>
                <c:pt idx="0">
                  <c:v>7.8</c:v>
                </c:pt>
                <c:pt idx="1">
                  <c:v>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163-41EE-90D1-786CBC0F682D}"/>
            </c:ext>
          </c:extLst>
        </c:ser>
        <c:ser>
          <c:idx val="4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Defence!$T$7:$T$8</c:f>
              <c:numCache>
                <c:formatCode>General</c:formatCode>
                <c:ptCount val="2"/>
                <c:pt idx="0">
                  <c:v>15</c:v>
                </c:pt>
                <c:pt idx="1">
                  <c:v>50</c:v>
                </c:pt>
              </c:numCache>
            </c:numRef>
          </c:xVal>
          <c:yVal>
            <c:numRef>
              <c:f>Defence!$U$7:$U$8</c:f>
              <c:numCache>
                <c:formatCode>General</c:formatCode>
                <c:ptCount val="2"/>
                <c:pt idx="0">
                  <c:v>3.6</c:v>
                </c:pt>
                <c:pt idx="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163-41EE-90D1-786CBC0F682D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Defence!$C$3:$C$14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90</c:v>
                </c:pt>
                <c:pt idx="10">
                  <c:v>140</c:v>
                </c:pt>
                <c:pt idx="11">
                  <c:v>200</c:v>
                </c:pt>
              </c:numCache>
            </c:numRef>
          </c:xVal>
          <c:yVal>
            <c:numRef>
              <c:f>Defence!$D$3:$D$14</c:f>
              <c:numCache>
                <c:formatCode>General</c:formatCode>
                <c:ptCount val="12"/>
                <c:pt idx="0">
                  <c:v>7.8</c:v>
                </c:pt>
                <c:pt idx="1">
                  <c:v>6.7</c:v>
                </c:pt>
                <c:pt idx="2">
                  <c:v>5.7</c:v>
                </c:pt>
                <c:pt idx="3">
                  <c:v>4.9000000000000004</c:v>
                </c:pt>
                <c:pt idx="4">
                  <c:v>4.2</c:v>
                </c:pt>
                <c:pt idx="5">
                  <c:v>3.6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1.6</c:v>
                </c:pt>
                <c:pt idx="10">
                  <c:v>1.6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163-41EE-90D1-786CBC0F682D}"/>
            </c:ext>
          </c:extLst>
        </c:ser>
        <c:ser>
          <c:idx val="2"/>
          <c:order val="3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Defence!$T$9:$T$10</c:f>
              <c:numCache>
                <c:formatCode>General</c:formatCode>
                <c:ptCount val="2"/>
                <c:pt idx="0">
                  <c:v>50</c:v>
                </c:pt>
                <c:pt idx="1">
                  <c:v>200</c:v>
                </c:pt>
              </c:numCache>
            </c:numRef>
          </c:xVal>
          <c:yVal>
            <c:numRef>
              <c:f>Defence!$U$9:$U$10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163-41EE-90D1-786CBC0F682D}"/>
            </c:ext>
          </c:extLst>
        </c:ser>
        <c:ser>
          <c:idx val="3"/>
          <c:order val="4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025950385234105"/>
                  <c:y val="3.81182375297776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Defence!$C$3:$C$14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90</c:v>
                </c:pt>
                <c:pt idx="10">
                  <c:v>140</c:v>
                </c:pt>
                <c:pt idx="11">
                  <c:v>200</c:v>
                </c:pt>
              </c:numCache>
            </c:numRef>
          </c:xVal>
          <c:yVal>
            <c:numRef>
              <c:f>Defence!$E$3:$E$14</c:f>
              <c:numCache>
                <c:formatCode>General</c:formatCode>
                <c:ptCount val="12"/>
                <c:pt idx="0">
                  <c:v>0.05</c:v>
                </c:pt>
                <c:pt idx="1">
                  <c:v>7.0999999999999994E-2</c:v>
                </c:pt>
                <c:pt idx="2">
                  <c:v>9.8000000000000004E-2</c:v>
                </c:pt>
                <c:pt idx="3">
                  <c:v>0.125</c:v>
                </c:pt>
                <c:pt idx="4">
                  <c:v>0.16500000000000001</c:v>
                </c:pt>
                <c:pt idx="5">
                  <c:v>0.20499999999999999</c:v>
                </c:pt>
                <c:pt idx="6">
                  <c:v>0.245</c:v>
                </c:pt>
                <c:pt idx="7">
                  <c:v>0.3</c:v>
                </c:pt>
                <c:pt idx="8">
                  <c:v>0.35</c:v>
                </c:pt>
                <c:pt idx="9">
                  <c:v>0.43</c:v>
                </c:pt>
                <c:pt idx="10">
                  <c:v>0.56499999999999995</c:v>
                </c:pt>
                <c:pt idx="1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163-41EE-90D1-786CBC0F6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653856"/>
        <c:axId val="292027520"/>
      </c:scatterChart>
      <c:valAx>
        <c:axId val="29265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2027520"/>
        <c:crosses val="autoZero"/>
        <c:crossBetween val="midCat"/>
      </c:valAx>
      <c:valAx>
        <c:axId val="2920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265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521346465366853"/>
                  <c:y val="-9.020586285133514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Education!$C$3:$C$8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</c:numCache>
            </c:numRef>
          </c:xVal>
          <c:yVal>
            <c:numRef>
              <c:f>Education!$D$3:$D$8</c:f>
              <c:numCache>
                <c:formatCode>General</c:formatCode>
                <c:ptCount val="6"/>
                <c:pt idx="0">
                  <c:v>2.25</c:v>
                </c:pt>
                <c:pt idx="1">
                  <c:v>2</c:v>
                </c:pt>
                <c:pt idx="2">
                  <c:v>1.75</c:v>
                </c:pt>
                <c:pt idx="3">
                  <c:v>1.5</c:v>
                </c:pt>
                <c:pt idx="4">
                  <c:v>1.25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C6-4E4E-978D-BB45FF869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24000"/>
        <c:axId val="1484064176"/>
      </c:scatterChart>
      <c:valAx>
        <c:axId val="156942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84064176"/>
        <c:crosses val="autoZero"/>
        <c:crossBetween val="midCat"/>
      </c:valAx>
      <c:valAx>
        <c:axId val="14840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6942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521346465366853"/>
                  <c:y val="-9.0205862851335146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-0,2175x + 5,0673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Interest!$C$3:$C$8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</c:numCache>
            </c:numRef>
          </c:xVal>
          <c:yVal>
            <c:numRef>
              <c:f>Interest!$D$3:$D$8</c:f>
              <c:numCache>
                <c:formatCode>General</c:formatCode>
                <c:ptCount val="6"/>
                <c:pt idx="0">
                  <c:v>5.4</c:v>
                </c:pt>
                <c:pt idx="1">
                  <c:v>4.5999999999999996</c:v>
                </c:pt>
                <c:pt idx="2">
                  <c:v>3.8</c:v>
                </c:pt>
                <c:pt idx="3">
                  <c:v>3.3</c:v>
                </c:pt>
                <c:pt idx="4">
                  <c:v>2.7</c:v>
                </c:pt>
                <c:pt idx="5">
                  <c:v>2.12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6F-4541-A04B-1D300A777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24000"/>
        <c:axId val="1484064176"/>
      </c:scatterChart>
      <c:valAx>
        <c:axId val="156942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84064176"/>
        <c:crosses val="autoZero"/>
        <c:crossBetween val="midCat"/>
      </c:valAx>
      <c:valAx>
        <c:axId val="14840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6942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2</xdr:row>
      <xdr:rowOff>85724</xdr:rowOff>
    </xdr:from>
    <xdr:to>
      <xdr:col>17</xdr:col>
      <xdr:colOff>85725</xdr:colOff>
      <xdr:row>24</xdr:row>
      <xdr:rowOff>19049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C193A4F6-CCAC-4748-86B5-A4BD106DA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1</xdr:row>
      <xdr:rowOff>190499</xdr:rowOff>
    </xdr:from>
    <xdr:to>
      <xdr:col>19</xdr:col>
      <xdr:colOff>523875</xdr:colOff>
      <xdr:row>29</xdr:row>
      <xdr:rowOff>47625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E055BF1B-184B-4409-A6D7-DBEECAC01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1</xdr:row>
      <xdr:rowOff>190499</xdr:rowOff>
    </xdr:from>
    <xdr:to>
      <xdr:col>19</xdr:col>
      <xdr:colOff>523875</xdr:colOff>
      <xdr:row>29</xdr:row>
      <xdr:rowOff>47625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CEFE0B70-D1DE-4871-8DA4-E99E74F41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76365-D5DE-4871-9979-3B663A67F2C0}">
  <dimension ref="C3:U14"/>
  <sheetViews>
    <sheetView workbookViewId="0">
      <selection activeCell="C3" sqref="C3:C14"/>
    </sheetView>
  </sheetViews>
  <sheetFormatPr defaultRowHeight="15" x14ac:dyDescent="0.25"/>
  <sheetData>
    <row r="3" spans="3:21" x14ac:dyDescent="0.25">
      <c r="C3">
        <v>1</v>
      </c>
      <c r="D3">
        <v>7.8</v>
      </c>
      <c r="E3">
        <v>0.05</v>
      </c>
    </row>
    <row r="4" spans="3:21" x14ac:dyDescent="0.25">
      <c r="C4">
        <v>2</v>
      </c>
      <c r="D4">
        <v>6.7</v>
      </c>
      <c r="E4">
        <v>7.0999999999999994E-2</v>
      </c>
    </row>
    <row r="5" spans="3:21" x14ac:dyDescent="0.25">
      <c r="C5">
        <v>4</v>
      </c>
      <c r="D5">
        <v>5.7</v>
      </c>
      <c r="E5">
        <v>9.8000000000000004E-2</v>
      </c>
      <c r="T5">
        <f>C3</f>
        <v>1</v>
      </c>
      <c r="U5">
        <f>D3</f>
        <v>7.8</v>
      </c>
    </row>
    <row r="6" spans="3:21" x14ac:dyDescent="0.25">
      <c r="C6">
        <v>7</v>
      </c>
      <c r="D6">
        <v>4.9000000000000004</v>
      </c>
      <c r="E6">
        <v>0.125</v>
      </c>
      <c r="T6">
        <f>C8</f>
        <v>15</v>
      </c>
      <c r="U6">
        <f>D8</f>
        <v>3.6</v>
      </c>
    </row>
    <row r="7" spans="3:21" x14ac:dyDescent="0.25">
      <c r="C7">
        <v>10</v>
      </c>
      <c r="D7">
        <v>4.2</v>
      </c>
      <c r="E7">
        <v>0.16500000000000001</v>
      </c>
      <c r="T7">
        <f>C8</f>
        <v>15</v>
      </c>
      <c r="U7">
        <f>D8</f>
        <v>3.6</v>
      </c>
    </row>
    <row r="8" spans="3:21" x14ac:dyDescent="0.25">
      <c r="C8">
        <v>15</v>
      </c>
      <c r="D8">
        <v>3.6</v>
      </c>
      <c r="E8">
        <v>0.20499999999999999</v>
      </c>
      <c r="T8">
        <f>C11</f>
        <v>50</v>
      </c>
      <c r="U8">
        <f>D11</f>
        <v>2</v>
      </c>
    </row>
    <row r="9" spans="3:21" x14ac:dyDescent="0.25">
      <c r="C9">
        <v>20</v>
      </c>
      <c r="D9">
        <v>3</v>
      </c>
      <c r="E9">
        <v>0.245</v>
      </c>
      <c r="T9">
        <f>C11</f>
        <v>50</v>
      </c>
      <c r="U9">
        <f>D11</f>
        <v>2</v>
      </c>
    </row>
    <row r="10" spans="3:21" x14ac:dyDescent="0.25">
      <c r="C10">
        <v>30</v>
      </c>
      <c r="D10">
        <v>2.5</v>
      </c>
      <c r="E10">
        <v>0.3</v>
      </c>
      <c r="T10">
        <f>C14</f>
        <v>200</v>
      </c>
      <c r="U10">
        <f>D14</f>
        <v>1</v>
      </c>
    </row>
    <row r="11" spans="3:21" x14ac:dyDescent="0.25">
      <c r="C11">
        <v>50</v>
      </c>
      <c r="D11">
        <v>2</v>
      </c>
      <c r="E11">
        <v>0.35</v>
      </c>
    </row>
    <row r="12" spans="3:21" x14ac:dyDescent="0.25">
      <c r="C12">
        <v>90</v>
      </c>
      <c r="D12">
        <v>1.6</v>
      </c>
      <c r="E12">
        <v>0.43</v>
      </c>
    </row>
    <row r="13" spans="3:21" x14ac:dyDescent="0.25">
      <c r="C13">
        <v>140</v>
      </c>
      <c r="D13">
        <v>1.6</v>
      </c>
      <c r="E13">
        <v>0.56499999999999995</v>
      </c>
    </row>
    <row r="14" spans="3:21" x14ac:dyDescent="0.25">
      <c r="C14">
        <v>200</v>
      </c>
      <c r="D14">
        <v>1</v>
      </c>
      <c r="E14">
        <v>0.7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A7345-4669-4023-8538-FF5C0B858513}">
  <dimension ref="C3:D14"/>
  <sheetViews>
    <sheetView workbookViewId="0">
      <selection activeCell="C7" sqref="C7"/>
    </sheetView>
  </sheetViews>
  <sheetFormatPr defaultRowHeight="15" x14ac:dyDescent="0.25"/>
  <sheetData>
    <row r="3" spans="3:4" x14ac:dyDescent="0.25">
      <c r="C3">
        <v>1</v>
      </c>
      <c r="D3">
        <v>2.25</v>
      </c>
    </row>
    <row r="4" spans="3:4" x14ac:dyDescent="0.25">
      <c r="C4">
        <v>2</v>
      </c>
      <c r="D4">
        <v>2</v>
      </c>
    </row>
    <row r="5" spans="3:4" x14ac:dyDescent="0.25">
      <c r="C5">
        <v>4</v>
      </c>
      <c r="D5">
        <v>1.75</v>
      </c>
    </row>
    <row r="6" spans="3:4" x14ac:dyDescent="0.25">
      <c r="C6">
        <v>7</v>
      </c>
      <c r="D6">
        <v>1.5</v>
      </c>
    </row>
    <row r="7" spans="3:4" x14ac:dyDescent="0.25">
      <c r="C7">
        <v>10</v>
      </c>
      <c r="D7">
        <v>1.25</v>
      </c>
    </row>
    <row r="8" spans="3:4" x14ac:dyDescent="0.25">
      <c r="C8">
        <v>15</v>
      </c>
      <c r="D8">
        <v>1</v>
      </c>
    </row>
    <row r="9" spans="3:4" x14ac:dyDescent="0.25">
      <c r="C9">
        <v>20</v>
      </c>
      <c r="D9">
        <v>1</v>
      </c>
    </row>
    <row r="10" spans="3:4" x14ac:dyDescent="0.25">
      <c r="C10">
        <v>30</v>
      </c>
      <c r="D10">
        <v>1</v>
      </c>
    </row>
    <row r="11" spans="3:4" x14ac:dyDescent="0.25">
      <c r="C11">
        <v>50</v>
      </c>
      <c r="D11">
        <v>1</v>
      </c>
    </row>
    <row r="12" spans="3:4" x14ac:dyDescent="0.25">
      <c r="C12">
        <v>90</v>
      </c>
      <c r="D12">
        <v>1</v>
      </c>
    </row>
    <row r="13" spans="3:4" x14ac:dyDescent="0.25">
      <c r="C13">
        <v>140</v>
      </c>
      <c r="D13">
        <v>1</v>
      </c>
    </row>
    <row r="14" spans="3:4" x14ac:dyDescent="0.25">
      <c r="C14">
        <v>200</v>
      </c>
      <c r="D14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13900-FAB5-42BB-8854-3C940D0AF465}">
  <dimension ref="A3:D14"/>
  <sheetViews>
    <sheetView workbookViewId="0">
      <selection activeCell="W20" sqref="W20"/>
    </sheetView>
  </sheetViews>
  <sheetFormatPr defaultRowHeight="15" x14ac:dyDescent="0.25"/>
  <sheetData>
    <row r="3" spans="1:4" x14ac:dyDescent="0.25">
      <c r="A3">
        <v>27</v>
      </c>
      <c r="C3">
        <v>1</v>
      </c>
      <c r="D3">
        <f>A3/5</f>
        <v>5.4</v>
      </c>
    </row>
    <row r="4" spans="1:4" x14ac:dyDescent="0.25">
      <c r="A4">
        <v>23</v>
      </c>
      <c r="C4">
        <v>2</v>
      </c>
      <c r="D4">
        <f t="shared" ref="D4:D14" si="0">A4/5</f>
        <v>4.5999999999999996</v>
      </c>
    </row>
    <row r="5" spans="1:4" x14ac:dyDescent="0.25">
      <c r="A5">
        <v>19</v>
      </c>
      <c r="C5">
        <v>4</v>
      </c>
      <c r="D5">
        <f t="shared" si="0"/>
        <v>3.8</v>
      </c>
    </row>
    <row r="6" spans="1:4" x14ac:dyDescent="0.25">
      <c r="A6">
        <v>16.5</v>
      </c>
      <c r="C6">
        <v>7</v>
      </c>
      <c r="D6">
        <f t="shared" si="0"/>
        <v>3.3</v>
      </c>
    </row>
    <row r="7" spans="1:4" x14ac:dyDescent="0.25">
      <c r="A7">
        <v>13.5</v>
      </c>
      <c r="C7">
        <v>10</v>
      </c>
      <c r="D7">
        <f t="shared" si="0"/>
        <v>2.7</v>
      </c>
    </row>
    <row r="8" spans="1:4" x14ac:dyDescent="0.25">
      <c r="A8">
        <v>10.6</v>
      </c>
      <c r="C8">
        <v>15</v>
      </c>
      <c r="D8">
        <f t="shared" si="0"/>
        <v>2.12</v>
      </c>
    </row>
    <row r="9" spans="1:4" x14ac:dyDescent="0.25">
      <c r="A9">
        <v>8.1999999999999993</v>
      </c>
      <c r="C9">
        <v>20</v>
      </c>
      <c r="D9">
        <f t="shared" si="0"/>
        <v>1.64</v>
      </c>
    </row>
    <row r="10" spans="1:4" x14ac:dyDescent="0.25">
      <c r="A10">
        <v>6.1</v>
      </c>
      <c r="C10">
        <v>30</v>
      </c>
      <c r="D10">
        <f t="shared" si="0"/>
        <v>1.22</v>
      </c>
    </row>
    <row r="11" spans="1:4" x14ac:dyDescent="0.25">
      <c r="A11">
        <v>5</v>
      </c>
      <c r="C11">
        <v>50</v>
      </c>
      <c r="D11">
        <f t="shared" si="0"/>
        <v>1</v>
      </c>
    </row>
    <row r="12" spans="1:4" x14ac:dyDescent="0.25">
      <c r="A12">
        <v>5</v>
      </c>
      <c r="C12">
        <v>90</v>
      </c>
      <c r="D12">
        <f t="shared" si="0"/>
        <v>1</v>
      </c>
    </row>
    <row r="13" spans="1:4" x14ac:dyDescent="0.25">
      <c r="A13">
        <v>5</v>
      </c>
      <c r="C13">
        <v>140</v>
      </c>
      <c r="D13">
        <f t="shared" si="0"/>
        <v>1</v>
      </c>
    </row>
    <row r="14" spans="1:4" x14ac:dyDescent="0.25">
      <c r="A14">
        <v>5</v>
      </c>
      <c r="C14">
        <v>200</v>
      </c>
      <c r="D14">
        <f t="shared" si="0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8BEE6-E8C9-4F27-B43C-281F04C1F227}">
  <dimension ref="B1:BR21"/>
  <sheetViews>
    <sheetView tabSelected="1" workbookViewId="0">
      <pane xSplit="2" topLeftCell="C1" activePane="topRight" state="frozen"/>
      <selection pane="topRight" activeCell="G25" sqref="G25"/>
    </sheetView>
  </sheetViews>
  <sheetFormatPr defaultRowHeight="15" x14ac:dyDescent="0.25"/>
  <cols>
    <col min="2" max="2" width="18.85546875" bestFit="1" customWidth="1"/>
    <col min="3" max="5" width="8.28515625" customWidth="1"/>
    <col min="6" max="6" width="9.5703125" bestFit="1" customWidth="1"/>
    <col min="7" max="9" width="8.28515625" customWidth="1"/>
    <col min="10" max="10" width="10.28515625" bestFit="1" customWidth="1"/>
    <col min="11" max="13" width="8.28515625" customWidth="1"/>
    <col min="14" max="14" width="10.28515625" bestFit="1" customWidth="1"/>
    <col min="15" max="17" width="8.28515625" customWidth="1"/>
    <col min="18" max="18" width="9.5703125" bestFit="1" customWidth="1"/>
    <col min="19" max="29" width="8.28515625" customWidth="1"/>
    <col min="30" max="30" width="9.5703125" bestFit="1" customWidth="1"/>
    <col min="31" max="33" width="8.28515625" customWidth="1"/>
    <col min="34" max="34" width="9.28515625" bestFit="1" customWidth="1"/>
    <col min="35" max="37" width="8.28515625" customWidth="1"/>
    <col min="38" max="38" width="10.28515625" bestFit="1" customWidth="1"/>
    <col min="39" max="41" width="8.28515625" customWidth="1"/>
    <col min="42" max="42" width="9.28515625" bestFit="1" customWidth="1"/>
    <col min="43" max="53" width="8.28515625" customWidth="1"/>
    <col min="54" max="54" width="9.28515625" customWidth="1"/>
    <col min="55" max="70" width="8.28515625" customWidth="1"/>
  </cols>
  <sheetData>
    <row r="1" spans="2:70" ht="15.75" thickBot="1" x14ac:dyDescent="0.3"/>
    <row r="2" spans="2:70" x14ac:dyDescent="0.25">
      <c r="C2" s="35" t="s">
        <v>23</v>
      </c>
      <c r="D2" s="36"/>
      <c r="E2" s="36"/>
      <c r="F2" s="37"/>
      <c r="G2" s="35" t="s">
        <v>24</v>
      </c>
      <c r="H2" s="36"/>
      <c r="I2" s="36"/>
      <c r="J2" s="37"/>
      <c r="K2" s="35" t="s">
        <v>28</v>
      </c>
      <c r="L2" s="36"/>
      <c r="M2" s="36"/>
      <c r="N2" s="37"/>
      <c r="O2" s="35" t="s">
        <v>29</v>
      </c>
      <c r="P2" s="36"/>
      <c r="Q2" s="36"/>
      <c r="R2" s="37"/>
      <c r="S2" s="35" t="s">
        <v>17</v>
      </c>
      <c r="T2" s="36"/>
      <c r="U2" s="36"/>
      <c r="V2" s="37"/>
      <c r="W2" s="35" t="s">
        <v>22</v>
      </c>
      <c r="X2" s="36"/>
      <c r="Y2" s="36"/>
      <c r="Z2" s="37"/>
      <c r="AA2" s="35" t="s">
        <v>27</v>
      </c>
      <c r="AB2" s="36"/>
      <c r="AC2" s="36"/>
      <c r="AD2" s="37"/>
      <c r="AE2" s="35" t="s">
        <v>21</v>
      </c>
      <c r="AF2" s="36"/>
      <c r="AG2" s="36"/>
      <c r="AH2" s="37"/>
      <c r="AI2" s="35" t="s">
        <v>25</v>
      </c>
      <c r="AJ2" s="36"/>
      <c r="AK2" s="36"/>
      <c r="AL2" s="37"/>
      <c r="AM2" s="35" t="s">
        <v>26</v>
      </c>
      <c r="AN2" s="36"/>
      <c r="AO2" s="36"/>
      <c r="AP2" s="37"/>
      <c r="AQ2" s="35" t="s">
        <v>18</v>
      </c>
      <c r="AR2" s="36"/>
      <c r="AS2" s="36"/>
      <c r="AT2" s="37"/>
      <c r="AU2" s="35" t="s">
        <v>30</v>
      </c>
      <c r="AV2" s="36"/>
      <c r="AW2" s="36"/>
      <c r="AX2" s="37"/>
      <c r="AY2" s="35" t="s">
        <v>19</v>
      </c>
      <c r="AZ2" s="36"/>
      <c r="BA2" s="36"/>
      <c r="BB2" s="37"/>
      <c r="BC2" s="35" t="s">
        <v>20</v>
      </c>
      <c r="BD2" s="36"/>
      <c r="BE2" s="36"/>
      <c r="BF2" s="37"/>
      <c r="BG2" s="35" t="s">
        <v>32</v>
      </c>
      <c r="BH2" s="36"/>
      <c r="BI2" s="36"/>
      <c r="BJ2" s="37"/>
      <c r="BK2" s="35" t="s">
        <v>11</v>
      </c>
      <c r="BL2" s="36"/>
      <c r="BM2" s="36"/>
      <c r="BN2" s="37"/>
      <c r="BO2" s="35" t="s">
        <v>31</v>
      </c>
      <c r="BP2" s="36"/>
      <c r="BQ2" s="36"/>
      <c r="BR2" s="37"/>
    </row>
    <row r="3" spans="2:70" x14ac:dyDescent="0.25">
      <c r="C3" s="38" t="s">
        <v>15</v>
      </c>
      <c r="D3" s="39"/>
      <c r="E3" s="39" t="s">
        <v>12</v>
      </c>
      <c r="F3" s="40"/>
      <c r="G3" s="38" t="s">
        <v>15</v>
      </c>
      <c r="H3" s="39"/>
      <c r="I3" s="39" t="s">
        <v>12</v>
      </c>
      <c r="J3" s="40"/>
      <c r="K3" s="38" t="s">
        <v>15</v>
      </c>
      <c r="L3" s="39"/>
      <c r="M3" s="39" t="s">
        <v>12</v>
      </c>
      <c r="N3" s="40"/>
      <c r="O3" s="38" t="s">
        <v>15</v>
      </c>
      <c r="P3" s="39"/>
      <c r="Q3" s="39" t="s">
        <v>12</v>
      </c>
      <c r="R3" s="40"/>
      <c r="S3" s="38" t="s">
        <v>15</v>
      </c>
      <c r="T3" s="39"/>
      <c r="U3" s="39" t="s">
        <v>12</v>
      </c>
      <c r="V3" s="40"/>
      <c r="W3" s="38" t="s">
        <v>15</v>
      </c>
      <c r="X3" s="39"/>
      <c r="Y3" s="39" t="s">
        <v>12</v>
      </c>
      <c r="Z3" s="40"/>
      <c r="AA3" s="38" t="s">
        <v>15</v>
      </c>
      <c r="AB3" s="39"/>
      <c r="AC3" s="39" t="s">
        <v>12</v>
      </c>
      <c r="AD3" s="40"/>
      <c r="AE3" s="38" t="s">
        <v>15</v>
      </c>
      <c r="AF3" s="39"/>
      <c r="AG3" s="39" t="s">
        <v>12</v>
      </c>
      <c r="AH3" s="40"/>
      <c r="AI3" s="38" t="s">
        <v>15</v>
      </c>
      <c r="AJ3" s="39"/>
      <c r="AK3" s="39" t="s">
        <v>12</v>
      </c>
      <c r="AL3" s="40"/>
      <c r="AM3" s="38" t="s">
        <v>15</v>
      </c>
      <c r="AN3" s="39"/>
      <c r="AO3" s="39" t="s">
        <v>12</v>
      </c>
      <c r="AP3" s="40"/>
      <c r="AQ3" s="38" t="s">
        <v>15</v>
      </c>
      <c r="AR3" s="39"/>
      <c r="AS3" s="39" t="s">
        <v>12</v>
      </c>
      <c r="AT3" s="40"/>
      <c r="AU3" s="38" t="s">
        <v>15</v>
      </c>
      <c r="AV3" s="39"/>
      <c r="AW3" s="39" t="s">
        <v>12</v>
      </c>
      <c r="AX3" s="40"/>
      <c r="AY3" s="38" t="s">
        <v>15</v>
      </c>
      <c r="AZ3" s="39"/>
      <c r="BA3" s="39" t="s">
        <v>12</v>
      </c>
      <c r="BB3" s="40"/>
      <c r="BC3" s="38" t="s">
        <v>15</v>
      </c>
      <c r="BD3" s="39"/>
      <c r="BE3" s="39" t="s">
        <v>12</v>
      </c>
      <c r="BF3" s="40"/>
      <c r="BG3" s="38" t="s">
        <v>15</v>
      </c>
      <c r="BH3" s="39"/>
      <c r="BI3" s="39" t="s">
        <v>12</v>
      </c>
      <c r="BJ3" s="40"/>
      <c r="BK3" s="38" t="s">
        <v>15</v>
      </c>
      <c r="BL3" s="39"/>
      <c r="BM3" s="39" t="s">
        <v>12</v>
      </c>
      <c r="BN3" s="40"/>
      <c r="BO3" s="38" t="s">
        <v>15</v>
      </c>
      <c r="BP3" s="39"/>
      <c r="BQ3" s="39" t="s">
        <v>12</v>
      </c>
      <c r="BR3" s="40"/>
    </row>
    <row r="4" spans="2:70" ht="15.75" thickBot="1" x14ac:dyDescent="0.3">
      <c r="C4" s="5" t="s">
        <v>13</v>
      </c>
      <c r="D4" s="6" t="s">
        <v>14</v>
      </c>
      <c r="E4" s="6" t="s">
        <v>14</v>
      </c>
      <c r="F4" s="7" t="s">
        <v>16</v>
      </c>
      <c r="G4" s="5" t="s">
        <v>13</v>
      </c>
      <c r="H4" s="6" t="s">
        <v>14</v>
      </c>
      <c r="I4" s="6" t="s">
        <v>14</v>
      </c>
      <c r="J4" s="7" t="s">
        <v>16</v>
      </c>
      <c r="K4" s="5" t="s">
        <v>13</v>
      </c>
      <c r="L4" s="6" t="s">
        <v>14</v>
      </c>
      <c r="M4" s="6" t="s">
        <v>14</v>
      </c>
      <c r="N4" s="7" t="s">
        <v>16</v>
      </c>
      <c r="O4" s="5" t="s">
        <v>13</v>
      </c>
      <c r="P4" s="6" t="s">
        <v>14</v>
      </c>
      <c r="Q4" s="6" t="s">
        <v>14</v>
      </c>
      <c r="R4" s="7" t="s">
        <v>16</v>
      </c>
      <c r="S4" s="5" t="s">
        <v>13</v>
      </c>
      <c r="T4" s="6" t="s">
        <v>14</v>
      </c>
      <c r="U4" s="6" t="s">
        <v>14</v>
      </c>
      <c r="V4" s="7" t="s">
        <v>16</v>
      </c>
      <c r="W4" s="5" t="s">
        <v>13</v>
      </c>
      <c r="X4" s="6" t="s">
        <v>14</v>
      </c>
      <c r="Y4" s="6" t="s">
        <v>14</v>
      </c>
      <c r="Z4" s="7" t="s">
        <v>16</v>
      </c>
      <c r="AA4" s="5" t="s">
        <v>13</v>
      </c>
      <c r="AB4" s="6" t="s">
        <v>14</v>
      </c>
      <c r="AC4" s="6" t="s">
        <v>14</v>
      </c>
      <c r="AD4" s="7" t="s">
        <v>16</v>
      </c>
      <c r="AE4" s="5" t="s">
        <v>13</v>
      </c>
      <c r="AF4" s="6" t="s">
        <v>14</v>
      </c>
      <c r="AG4" s="6" t="s">
        <v>14</v>
      </c>
      <c r="AH4" s="7" t="s">
        <v>16</v>
      </c>
      <c r="AI4" s="5" t="s">
        <v>13</v>
      </c>
      <c r="AJ4" s="6" t="s">
        <v>14</v>
      </c>
      <c r="AK4" s="6" t="s">
        <v>14</v>
      </c>
      <c r="AL4" s="7" t="s">
        <v>16</v>
      </c>
      <c r="AM4" s="5" t="s">
        <v>13</v>
      </c>
      <c r="AN4" s="6" t="s">
        <v>14</v>
      </c>
      <c r="AO4" s="6" t="s">
        <v>14</v>
      </c>
      <c r="AP4" s="7" t="s">
        <v>16</v>
      </c>
      <c r="AQ4" s="5" t="s">
        <v>13</v>
      </c>
      <c r="AR4" s="6" t="s">
        <v>14</v>
      </c>
      <c r="AS4" s="6" t="s">
        <v>14</v>
      </c>
      <c r="AT4" s="7" t="s">
        <v>16</v>
      </c>
      <c r="AU4" s="5" t="s">
        <v>13</v>
      </c>
      <c r="AV4" s="6" t="s">
        <v>14</v>
      </c>
      <c r="AW4" s="6" t="s">
        <v>14</v>
      </c>
      <c r="AX4" s="7" t="s">
        <v>16</v>
      </c>
      <c r="AY4" s="5" t="s">
        <v>13</v>
      </c>
      <c r="AZ4" s="6" t="s">
        <v>14</v>
      </c>
      <c r="BA4" s="6" t="s">
        <v>14</v>
      </c>
      <c r="BB4" s="7" t="s">
        <v>16</v>
      </c>
      <c r="BC4" s="5" t="s">
        <v>13</v>
      </c>
      <c r="BD4" s="6" t="s">
        <v>14</v>
      </c>
      <c r="BE4" s="6" t="s">
        <v>14</v>
      </c>
      <c r="BF4" s="7" t="s">
        <v>16</v>
      </c>
      <c r="BG4" s="5" t="s">
        <v>13</v>
      </c>
      <c r="BH4" s="6" t="s">
        <v>14</v>
      </c>
      <c r="BI4" s="6" t="s">
        <v>14</v>
      </c>
      <c r="BJ4" s="7" t="s">
        <v>16</v>
      </c>
      <c r="BK4" s="5" t="s">
        <v>13</v>
      </c>
      <c r="BL4" s="6" t="s">
        <v>14</v>
      </c>
      <c r="BM4" s="6" t="s">
        <v>14</v>
      </c>
      <c r="BN4" s="7" t="s">
        <v>16</v>
      </c>
      <c r="BO4" s="5" t="s">
        <v>13</v>
      </c>
      <c r="BP4" s="6" t="s">
        <v>14</v>
      </c>
      <c r="BQ4" s="6" t="s">
        <v>14</v>
      </c>
      <c r="BR4" s="7" t="s">
        <v>16</v>
      </c>
    </row>
    <row r="5" spans="2:70" x14ac:dyDescent="0.25">
      <c r="B5" s="8" t="s">
        <v>36</v>
      </c>
      <c r="C5" s="41">
        <v>1</v>
      </c>
      <c r="D5" s="42"/>
      <c r="E5" s="22">
        <v>3.4289999999999998</v>
      </c>
      <c r="F5" s="25">
        <f>E5/C5-1</f>
        <v>2.4289999999999998</v>
      </c>
      <c r="G5" s="41">
        <v>1</v>
      </c>
      <c r="H5" s="42"/>
      <c r="I5" s="22">
        <v>2.8929999999999998</v>
      </c>
      <c r="J5" s="25">
        <f>I5/G5-1</f>
        <v>1.8929999999999998</v>
      </c>
      <c r="K5" s="41">
        <v>1</v>
      </c>
      <c r="L5" s="42"/>
      <c r="M5" s="22">
        <v>2.2770000000000001</v>
      </c>
      <c r="N5" s="25">
        <f>M5/K5-1</f>
        <v>1.2770000000000001</v>
      </c>
      <c r="O5" s="41">
        <v>1</v>
      </c>
      <c r="P5" s="42"/>
      <c r="Q5" s="22">
        <v>2.8029999999999999</v>
      </c>
      <c r="R5" s="25">
        <f>Q5/O5-1</f>
        <v>1.8029999999999999</v>
      </c>
      <c r="S5" s="45">
        <v>2</v>
      </c>
      <c r="T5" s="42"/>
      <c r="U5" s="22">
        <v>12.585000000000001</v>
      </c>
      <c r="V5" s="25">
        <f>U5/S5-1</f>
        <v>5.2925000000000004</v>
      </c>
      <c r="W5" s="41">
        <v>2</v>
      </c>
      <c r="X5" s="42"/>
      <c r="Y5" s="22">
        <v>10.067</v>
      </c>
      <c r="Z5" s="25">
        <f>Y5/W5-1</f>
        <v>4.0335000000000001</v>
      </c>
      <c r="AA5" s="41">
        <v>2</v>
      </c>
      <c r="AB5" s="42"/>
      <c r="AC5" s="22">
        <v>9.9779999999999998</v>
      </c>
      <c r="AD5" s="25">
        <f>AC5/AA5-1</f>
        <v>3.9889999999999999</v>
      </c>
      <c r="AE5" s="41">
        <v>7</v>
      </c>
      <c r="AF5" s="42"/>
      <c r="AG5" s="22">
        <v>15.536</v>
      </c>
      <c r="AH5" s="25">
        <f>AG5/AE5-1</f>
        <v>1.2194285714285713</v>
      </c>
      <c r="AI5" s="41">
        <v>7</v>
      </c>
      <c r="AJ5" s="42"/>
      <c r="AK5" s="22">
        <v>24.87</v>
      </c>
      <c r="AL5" s="25">
        <f>AK5/AI5-1</f>
        <v>2.5528571428571429</v>
      </c>
      <c r="AM5" s="41">
        <v>7</v>
      </c>
      <c r="AN5" s="42"/>
      <c r="AO5" s="22">
        <v>14.685</v>
      </c>
      <c r="AP5" s="25">
        <f>AO5/AM5-1</f>
        <v>1.0978571428571429</v>
      </c>
      <c r="AQ5" s="41">
        <v>10</v>
      </c>
      <c r="AR5" s="42"/>
      <c r="AS5" s="22">
        <v>13.314</v>
      </c>
      <c r="AT5" s="25">
        <f>AS5/AQ5-1</f>
        <v>0.33139999999999992</v>
      </c>
      <c r="AU5" s="41">
        <v>15</v>
      </c>
      <c r="AV5" s="42"/>
      <c r="AW5" s="22">
        <v>35.488</v>
      </c>
      <c r="AX5" s="25">
        <f>AW5/AU5-1</f>
        <v>1.3658666666666668</v>
      </c>
      <c r="AY5" s="41">
        <v>20</v>
      </c>
      <c r="AZ5" s="42"/>
      <c r="BA5" s="22">
        <v>46.418999999999997</v>
      </c>
      <c r="BB5" s="25">
        <f>BA5/AY5-1</f>
        <v>1.3209499999999998</v>
      </c>
      <c r="BC5" s="41">
        <v>20</v>
      </c>
      <c r="BD5" s="42"/>
      <c r="BE5" s="22">
        <v>77.132000000000005</v>
      </c>
      <c r="BF5" s="25">
        <f>BE5/BC5-1</f>
        <v>2.8566000000000003</v>
      </c>
      <c r="BG5" s="41">
        <v>20</v>
      </c>
      <c r="BH5" s="42"/>
      <c r="BI5" s="22">
        <v>50.906999999999996</v>
      </c>
      <c r="BJ5" s="25">
        <f>BI5/BG5-1</f>
        <v>1.54535</v>
      </c>
      <c r="BK5" s="41">
        <v>30</v>
      </c>
      <c r="BL5" s="42"/>
      <c r="BM5" s="22">
        <v>40.4</v>
      </c>
      <c r="BN5" s="25">
        <f>BM5/BK5-1</f>
        <v>0.34666666666666668</v>
      </c>
      <c r="BO5" s="41">
        <v>30</v>
      </c>
      <c r="BP5" s="42"/>
      <c r="BQ5" s="22">
        <v>39.054000000000002</v>
      </c>
      <c r="BR5" s="25">
        <f>BQ5/BO5-1</f>
        <v>0.30180000000000007</v>
      </c>
    </row>
    <row r="6" spans="2:70" x14ac:dyDescent="0.25">
      <c r="B6" s="9" t="s">
        <v>0</v>
      </c>
      <c r="C6" s="43">
        <v>11</v>
      </c>
      <c r="D6" s="44"/>
      <c r="E6" s="23">
        <v>10</v>
      </c>
      <c r="F6" s="26"/>
      <c r="G6" s="43">
        <v>17</v>
      </c>
      <c r="H6" s="44"/>
      <c r="I6" s="23">
        <v>30</v>
      </c>
      <c r="J6" s="26"/>
      <c r="K6" s="43">
        <v>10</v>
      </c>
      <c r="L6" s="44"/>
      <c r="M6" s="23">
        <v>18</v>
      </c>
      <c r="N6" s="26"/>
      <c r="O6" s="43">
        <v>18</v>
      </c>
      <c r="P6" s="44"/>
      <c r="Q6" s="23">
        <v>22</v>
      </c>
      <c r="R6" s="26"/>
      <c r="S6" s="46">
        <v>40</v>
      </c>
      <c r="T6" s="44"/>
      <c r="U6" s="23">
        <v>37</v>
      </c>
      <c r="V6" s="26"/>
      <c r="W6" s="43">
        <v>18</v>
      </c>
      <c r="X6" s="44"/>
      <c r="Y6" s="23">
        <v>18</v>
      </c>
      <c r="Z6" s="26"/>
      <c r="AA6" s="43">
        <v>18</v>
      </c>
      <c r="AB6" s="44"/>
      <c r="AC6" s="23">
        <v>20</v>
      </c>
      <c r="AD6" s="26"/>
      <c r="AE6" s="43">
        <v>14</v>
      </c>
      <c r="AF6" s="44"/>
      <c r="AG6" s="23">
        <v>19</v>
      </c>
      <c r="AH6" s="26"/>
      <c r="AI6" s="43">
        <v>23</v>
      </c>
      <c r="AJ6" s="44"/>
      <c r="AK6" s="23">
        <v>21</v>
      </c>
      <c r="AL6" s="26"/>
      <c r="AM6" s="43">
        <v>7</v>
      </c>
      <c r="AN6" s="44"/>
      <c r="AO6" s="23">
        <v>9</v>
      </c>
      <c r="AP6" s="26"/>
      <c r="AQ6" s="43">
        <v>14</v>
      </c>
      <c r="AR6" s="44"/>
      <c r="AS6" s="23">
        <v>22</v>
      </c>
      <c r="AT6" s="26"/>
      <c r="AU6" s="43">
        <v>12</v>
      </c>
      <c r="AV6" s="44"/>
      <c r="AW6" s="23">
        <v>40</v>
      </c>
      <c r="AX6" s="26"/>
      <c r="AY6" s="43">
        <v>37</v>
      </c>
      <c r="AZ6" s="44"/>
      <c r="BA6" s="23">
        <v>44</v>
      </c>
      <c r="BB6" s="26"/>
      <c r="BC6" s="43">
        <v>30</v>
      </c>
      <c r="BD6" s="44"/>
      <c r="BE6" s="23">
        <v>58</v>
      </c>
      <c r="BF6" s="26"/>
      <c r="BG6" s="43">
        <v>23</v>
      </c>
      <c r="BH6" s="44"/>
      <c r="BI6" s="23">
        <v>47</v>
      </c>
      <c r="BJ6" s="26"/>
      <c r="BK6" s="43">
        <v>36</v>
      </c>
      <c r="BL6" s="44"/>
      <c r="BM6" s="23">
        <v>23</v>
      </c>
      <c r="BN6" s="26"/>
      <c r="BO6" s="43">
        <v>37</v>
      </c>
      <c r="BP6" s="44"/>
      <c r="BQ6" s="23">
        <v>40</v>
      </c>
      <c r="BR6" s="26"/>
    </row>
    <row r="7" spans="2:70" x14ac:dyDescent="0.25">
      <c r="B7" s="9" t="s">
        <v>1</v>
      </c>
      <c r="C7" s="43"/>
      <c r="D7" s="44"/>
      <c r="E7" s="23">
        <v>18</v>
      </c>
      <c r="F7" s="26"/>
      <c r="G7" s="43"/>
      <c r="H7" s="44"/>
      <c r="I7" s="23">
        <v>30</v>
      </c>
      <c r="J7" s="26"/>
      <c r="K7" s="43"/>
      <c r="L7" s="44"/>
      <c r="M7" s="23">
        <v>32</v>
      </c>
      <c r="N7" s="26"/>
      <c r="O7" s="43"/>
      <c r="P7" s="44"/>
      <c r="Q7" s="23">
        <v>18</v>
      </c>
      <c r="R7" s="26"/>
      <c r="S7" s="46"/>
      <c r="T7" s="44"/>
      <c r="U7" s="23">
        <v>22</v>
      </c>
      <c r="V7" s="26"/>
      <c r="W7" s="43"/>
      <c r="X7" s="44"/>
      <c r="Y7" s="23">
        <v>22</v>
      </c>
      <c r="Z7" s="26"/>
      <c r="AA7" s="43"/>
      <c r="AB7" s="44"/>
      <c r="AC7" s="23">
        <v>10</v>
      </c>
      <c r="AD7" s="26"/>
      <c r="AE7" s="43"/>
      <c r="AF7" s="44"/>
      <c r="AG7" s="23">
        <v>43</v>
      </c>
      <c r="AH7" s="26"/>
      <c r="AI7" s="43"/>
      <c r="AJ7" s="44"/>
      <c r="AK7" s="23">
        <v>27</v>
      </c>
      <c r="AL7" s="26"/>
      <c r="AM7" s="43"/>
      <c r="AN7" s="44"/>
      <c r="AO7" s="23">
        <v>6</v>
      </c>
      <c r="AP7" s="26"/>
      <c r="AQ7" s="43"/>
      <c r="AR7" s="44"/>
      <c r="AS7" s="23">
        <v>15</v>
      </c>
      <c r="AT7" s="26"/>
      <c r="AU7" s="43"/>
      <c r="AV7" s="44"/>
      <c r="AW7" s="23">
        <v>25</v>
      </c>
      <c r="AX7" s="26"/>
      <c r="AY7" s="43"/>
      <c r="AZ7" s="44"/>
      <c r="BA7" s="23">
        <v>18</v>
      </c>
      <c r="BB7" s="26"/>
      <c r="BC7" s="43"/>
      <c r="BD7" s="44"/>
      <c r="BE7" s="23">
        <v>26</v>
      </c>
      <c r="BF7" s="26"/>
      <c r="BG7" s="43"/>
      <c r="BH7" s="44"/>
      <c r="BI7" s="23">
        <v>36</v>
      </c>
      <c r="BJ7" s="26"/>
      <c r="BK7" s="43"/>
      <c r="BL7" s="44"/>
      <c r="BM7" s="23">
        <v>33</v>
      </c>
      <c r="BN7" s="26"/>
      <c r="BO7" s="43"/>
      <c r="BP7" s="44"/>
      <c r="BQ7" s="23">
        <v>23</v>
      </c>
      <c r="BR7" s="26"/>
    </row>
    <row r="8" spans="2:70" ht="15.75" thickBot="1" x14ac:dyDescent="0.3">
      <c r="B8" s="10" t="s">
        <v>2</v>
      </c>
      <c r="C8" s="33">
        <f>C6</f>
        <v>11</v>
      </c>
      <c r="D8" s="34"/>
      <c r="E8" s="24">
        <f>(E6+E7)/2</f>
        <v>14</v>
      </c>
      <c r="F8" s="27">
        <f>E8/C8-1</f>
        <v>0.27272727272727271</v>
      </c>
      <c r="G8" s="33">
        <f>G6</f>
        <v>17</v>
      </c>
      <c r="H8" s="34"/>
      <c r="I8" s="24">
        <f>(I6+I7)/2</f>
        <v>30</v>
      </c>
      <c r="J8" s="27">
        <f>I8/G8-1</f>
        <v>0.76470588235294112</v>
      </c>
      <c r="K8" s="33">
        <f>K6</f>
        <v>10</v>
      </c>
      <c r="L8" s="34"/>
      <c r="M8" s="24">
        <f>(M6+M7)/2</f>
        <v>25</v>
      </c>
      <c r="N8" s="27">
        <f>M8/K8-1</f>
        <v>1.5</v>
      </c>
      <c r="O8" s="33">
        <f>O6</f>
        <v>18</v>
      </c>
      <c r="P8" s="34"/>
      <c r="Q8" s="24">
        <f>(Q6+Q7)/2</f>
        <v>20</v>
      </c>
      <c r="R8" s="27">
        <f>Q8/O8-1</f>
        <v>0.11111111111111116</v>
      </c>
      <c r="S8" s="47">
        <f>S6</f>
        <v>40</v>
      </c>
      <c r="T8" s="34"/>
      <c r="U8" s="24">
        <f>(U6+U7)/2</f>
        <v>29.5</v>
      </c>
      <c r="V8" s="27">
        <f>U8/S8-1</f>
        <v>-0.26249999999999996</v>
      </c>
      <c r="W8" s="33">
        <f>W6</f>
        <v>18</v>
      </c>
      <c r="X8" s="34"/>
      <c r="Y8" s="24">
        <f>(Y6+Y7)/2</f>
        <v>20</v>
      </c>
      <c r="Z8" s="27">
        <f>Y8/W8-1</f>
        <v>0.11111111111111116</v>
      </c>
      <c r="AA8" s="33">
        <f>AA6</f>
        <v>18</v>
      </c>
      <c r="AB8" s="34"/>
      <c r="AC8" s="24">
        <f>(AC6+AC7)/2</f>
        <v>15</v>
      </c>
      <c r="AD8" s="27">
        <f>AC8/AA8-1</f>
        <v>-0.16666666666666663</v>
      </c>
      <c r="AE8" s="33">
        <f>AE6</f>
        <v>14</v>
      </c>
      <c r="AF8" s="34"/>
      <c r="AG8" s="24">
        <f>(AG6+AG7)/2</f>
        <v>31</v>
      </c>
      <c r="AH8" s="27">
        <f>AG8/AE8-1</f>
        <v>1.2142857142857144</v>
      </c>
      <c r="AI8" s="33">
        <f>AI6</f>
        <v>23</v>
      </c>
      <c r="AJ8" s="34"/>
      <c r="AK8" s="24">
        <f>(AK6+AK7)/2</f>
        <v>24</v>
      </c>
      <c r="AL8" s="27">
        <f>AK8/AI8-1</f>
        <v>4.3478260869565188E-2</v>
      </c>
      <c r="AM8" s="33">
        <f>AM6</f>
        <v>7</v>
      </c>
      <c r="AN8" s="34"/>
      <c r="AO8" s="24">
        <f>(AO6+AO7)/2</f>
        <v>7.5</v>
      </c>
      <c r="AP8" s="27">
        <f>AO8/AM8-1</f>
        <v>7.1428571428571397E-2</v>
      </c>
      <c r="AQ8" s="33">
        <f>AQ6</f>
        <v>14</v>
      </c>
      <c r="AR8" s="34"/>
      <c r="AS8" s="24">
        <f>(AS6+AS7)/2</f>
        <v>18.5</v>
      </c>
      <c r="AT8" s="27">
        <f>AS8/AQ8-1</f>
        <v>0.3214285714285714</v>
      </c>
      <c r="AU8" s="33">
        <f>AU6</f>
        <v>12</v>
      </c>
      <c r="AV8" s="34"/>
      <c r="AW8" s="24">
        <f>(AW6+AW7)/2</f>
        <v>32.5</v>
      </c>
      <c r="AX8" s="27">
        <f>AW8/AU8-1</f>
        <v>1.7083333333333335</v>
      </c>
      <c r="AY8" s="33">
        <f>AY6</f>
        <v>37</v>
      </c>
      <c r="AZ8" s="34"/>
      <c r="BA8" s="24">
        <f>(BA6+BA7)/2</f>
        <v>31</v>
      </c>
      <c r="BB8" s="27">
        <f>BA8/AY8-1</f>
        <v>-0.16216216216216217</v>
      </c>
      <c r="BC8" s="33">
        <f>BC6</f>
        <v>30</v>
      </c>
      <c r="BD8" s="34"/>
      <c r="BE8" s="24">
        <f>(BE6+BE7)/2</f>
        <v>42</v>
      </c>
      <c r="BF8" s="27">
        <f>BE8/BC8-1</f>
        <v>0.39999999999999991</v>
      </c>
      <c r="BG8" s="33">
        <f>BG6</f>
        <v>23</v>
      </c>
      <c r="BH8" s="34"/>
      <c r="BI8" s="24">
        <f>(BI6+BI7)/2</f>
        <v>41.5</v>
      </c>
      <c r="BJ8" s="27">
        <f>BI8/BG8-1</f>
        <v>0.80434782608695654</v>
      </c>
      <c r="BK8" s="33">
        <f>BK6</f>
        <v>36</v>
      </c>
      <c r="BL8" s="34"/>
      <c r="BM8" s="24">
        <f>(BM6+BM7)/2</f>
        <v>28</v>
      </c>
      <c r="BN8" s="27">
        <f>BM8/BK8-1</f>
        <v>-0.22222222222222221</v>
      </c>
      <c r="BO8" s="33">
        <f>BO6</f>
        <v>37</v>
      </c>
      <c r="BP8" s="34"/>
      <c r="BQ8" s="24">
        <f>(BQ6+BQ7)/2</f>
        <v>31.5</v>
      </c>
      <c r="BR8" s="27">
        <f>BQ8/BO8-1</f>
        <v>-0.14864864864864868</v>
      </c>
    </row>
    <row r="9" spans="2:70" x14ac:dyDescent="0.25">
      <c r="B9" s="11" t="s">
        <v>37</v>
      </c>
      <c r="C9" s="12">
        <v>7.2999999999999995E-2</v>
      </c>
      <c r="D9" s="13">
        <f>C9*7</f>
        <v>0.51100000000000001</v>
      </c>
      <c r="E9" s="31">
        <v>2.0790000000000002</v>
      </c>
      <c r="F9" s="32"/>
      <c r="G9" s="12">
        <v>2.3E-2</v>
      </c>
      <c r="H9" s="13">
        <f>G9*7</f>
        <v>0.161</v>
      </c>
      <c r="I9" s="31">
        <v>2.3170000000000002</v>
      </c>
      <c r="J9" s="32"/>
      <c r="K9" s="12">
        <v>0.48699999999999999</v>
      </c>
      <c r="L9" s="13">
        <f>K9*7</f>
        <v>3.4089999999999998</v>
      </c>
      <c r="M9" s="31">
        <v>45.048999999999999</v>
      </c>
      <c r="N9" s="32"/>
      <c r="O9" s="12">
        <v>1.337</v>
      </c>
      <c r="P9" s="13">
        <f>O9*7</f>
        <v>9.359</v>
      </c>
      <c r="Q9" s="31">
        <v>70.433999999999997</v>
      </c>
      <c r="R9" s="32"/>
      <c r="S9" s="12">
        <v>0.04</v>
      </c>
      <c r="T9" s="13">
        <f>S9*7</f>
        <v>0.28000000000000003</v>
      </c>
      <c r="U9" s="31">
        <v>0.80500000000000005</v>
      </c>
      <c r="V9" s="32"/>
      <c r="W9" s="12">
        <v>0.20200000000000001</v>
      </c>
      <c r="X9" s="13">
        <f>W9*7</f>
        <v>1.4140000000000001</v>
      </c>
      <c r="Y9" s="31">
        <v>2.73</v>
      </c>
      <c r="Z9" s="32"/>
      <c r="AA9" s="12">
        <v>0.13</v>
      </c>
      <c r="AB9" s="13">
        <f>AA9*7</f>
        <v>0.91</v>
      </c>
      <c r="AC9" s="31">
        <v>2.7440000000000002</v>
      </c>
      <c r="AD9" s="32"/>
      <c r="AE9" s="12">
        <v>0.32300000000000001</v>
      </c>
      <c r="AF9" s="13">
        <f>AE9*7</f>
        <v>2.2610000000000001</v>
      </c>
      <c r="AG9" s="31">
        <v>4.6970000000000001</v>
      </c>
      <c r="AH9" s="32"/>
      <c r="AI9" s="12">
        <v>0.45</v>
      </c>
      <c r="AJ9" s="13">
        <f>AI9*7</f>
        <v>3.15</v>
      </c>
      <c r="AK9" s="31">
        <v>1.806</v>
      </c>
      <c r="AL9" s="32"/>
      <c r="AM9" s="12">
        <v>2.7E-2</v>
      </c>
      <c r="AN9" s="13">
        <f>AM9*7</f>
        <v>0.189</v>
      </c>
      <c r="AO9" s="31">
        <v>0.35</v>
      </c>
      <c r="AP9" s="32"/>
      <c r="AQ9" s="12">
        <v>0.59899999999999998</v>
      </c>
      <c r="AR9" s="13">
        <f>AQ9*7</f>
        <v>4.1929999999999996</v>
      </c>
      <c r="AS9" s="31">
        <v>6.5659999999999998</v>
      </c>
      <c r="AT9" s="32"/>
      <c r="AU9" s="12">
        <v>0.21</v>
      </c>
      <c r="AV9" s="13">
        <f>AU9*7</f>
        <v>1.47</v>
      </c>
      <c r="AW9" s="31">
        <v>2.3660000000000001</v>
      </c>
      <c r="AX9" s="32"/>
      <c r="AY9" s="12">
        <v>3.379</v>
      </c>
      <c r="AZ9" s="13">
        <f>AY9*7</f>
        <v>23.652999999999999</v>
      </c>
      <c r="BA9" s="31">
        <v>9.9329999999999998</v>
      </c>
      <c r="BB9" s="32"/>
      <c r="BC9" s="12">
        <v>0.36799999999999999</v>
      </c>
      <c r="BD9" s="13">
        <f>BC9*7</f>
        <v>2.5760000000000001</v>
      </c>
      <c r="BE9" s="31">
        <v>1.526</v>
      </c>
      <c r="BF9" s="32"/>
      <c r="BG9" s="12">
        <v>0.46</v>
      </c>
      <c r="BH9" s="13">
        <f>BG9*7</f>
        <v>3.22</v>
      </c>
      <c r="BI9" s="31">
        <v>2.4430000000000001</v>
      </c>
      <c r="BJ9" s="32"/>
      <c r="BK9" s="30">
        <v>9.0310000000000006</v>
      </c>
      <c r="BL9" s="31">
        <f>BK9*7</f>
        <v>63.217000000000006</v>
      </c>
      <c r="BM9" s="31">
        <v>15.701000000000001</v>
      </c>
      <c r="BN9" s="32"/>
      <c r="BO9" s="12">
        <v>5.0030000000000001</v>
      </c>
      <c r="BP9" s="13">
        <f>BO9*7</f>
        <v>35.021000000000001</v>
      </c>
      <c r="BQ9" s="31">
        <v>13.776</v>
      </c>
      <c r="BR9" s="32"/>
    </row>
    <row r="10" spans="2:70" x14ac:dyDescent="0.25">
      <c r="B10" s="29" t="s">
        <v>38</v>
      </c>
      <c r="C10" s="30"/>
      <c r="D10" s="31"/>
      <c r="E10" s="31">
        <v>0.28000000000000003</v>
      </c>
      <c r="F10" s="32"/>
      <c r="G10" s="30"/>
      <c r="H10" s="31"/>
      <c r="I10" s="31">
        <v>0.14699999999999999</v>
      </c>
      <c r="J10" s="32"/>
      <c r="K10" s="30"/>
      <c r="L10" s="31"/>
      <c r="M10" s="31">
        <v>4.0110000000000001</v>
      </c>
      <c r="N10" s="32"/>
      <c r="O10" s="30"/>
      <c r="P10" s="31"/>
      <c r="Q10" s="31">
        <v>3.6259999999999999</v>
      </c>
      <c r="R10" s="32"/>
      <c r="S10" s="30"/>
      <c r="T10" s="31"/>
      <c r="U10" s="31">
        <v>0.11899999999999999</v>
      </c>
      <c r="V10" s="32"/>
      <c r="W10" s="30"/>
      <c r="X10" s="31"/>
      <c r="Y10" s="31">
        <v>0.72799999999999998</v>
      </c>
      <c r="Z10" s="32"/>
      <c r="AA10" s="30"/>
      <c r="AB10" s="31"/>
      <c r="AC10" s="31">
        <v>0.29399999999999998</v>
      </c>
      <c r="AD10" s="32"/>
      <c r="AE10" s="30"/>
      <c r="AF10" s="31"/>
      <c r="AG10" s="31">
        <v>3.7240000000000002</v>
      </c>
      <c r="AH10" s="32"/>
      <c r="AI10" s="30"/>
      <c r="AJ10" s="31"/>
      <c r="AK10" s="31">
        <v>1.2669999999999999</v>
      </c>
      <c r="AL10" s="32"/>
      <c r="AM10" s="30"/>
      <c r="AN10" s="31"/>
      <c r="AO10" s="31">
        <v>6.3E-2</v>
      </c>
      <c r="AP10" s="32"/>
      <c r="AQ10" s="30"/>
      <c r="AR10" s="31"/>
      <c r="AS10" s="31">
        <v>1.155</v>
      </c>
      <c r="AT10" s="32"/>
      <c r="AU10" s="30"/>
      <c r="AV10" s="31"/>
      <c r="AW10" s="31">
        <v>1.1479999999999999</v>
      </c>
      <c r="AX10" s="32"/>
      <c r="AY10" s="30"/>
      <c r="AZ10" s="31"/>
      <c r="BA10" s="31">
        <v>4.0389999999999997</v>
      </c>
      <c r="BB10" s="32"/>
      <c r="BC10" s="30"/>
      <c r="BD10" s="31"/>
      <c r="BE10" s="31">
        <v>1.1759999999999999</v>
      </c>
      <c r="BF10" s="32"/>
      <c r="BG10" s="30"/>
      <c r="BH10" s="31"/>
      <c r="BI10" s="31">
        <v>2.0790000000000002</v>
      </c>
      <c r="BJ10" s="32"/>
      <c r="BK10" s="30"/>
      <c r="BL10" s="31"/>
      <c r="BM10" s="31">
        <v>19.544</v>
      </c>
      <c r="BN10" s="32"/>
      <c r="BO10" s="30"/>
      <c r="BP10" s="31"/>
      <c r="BQ10" s="31">
        <v>6.7830000000000004</v>
      </c>
      <c r="BR10" s="32"/>
    </row>
    <row r="11" spans="2:70" x14ac:dyDescent="0.25">
      <c r="B11" s="14" t="s">
        <v>3</v>
      </c>
      <c r="C11" s="1">
        <v>0.22</v>
      </c>
      <c r="D11" s="2">
        <f t="shared" ref="D11:D19" si="0">C11*7</f>
        <v>1.54</v>
      </c>
      <c r="E11" s="2">
        <v>0.52500000000000002</v>
      </c>
      <c r="F11" s="26"/>
      <c r="G11" s="1">
        <v>0</v>
      </c>
      <c r="H11" s="2">
        <f t="shared" ref="H11:H19" si="1">G11*7</f>
        <v>0</v>
      </c>
      <c r="I11" s="2">
        <v>2.8000000000000001E-2</v>
      </c>
      <c r="J11" s="26"/>
      <c r="K11" s="1">
        <v>0.48499999999999999</v>
      </c>
      <c r="L11" s="2">
        <f t="shared" ref="L11:L19" si="2">K11*7</f>
        <v>3.395</v>
      </c>
      <c r="M11" s="2">
        <v>0.245</v>
      </c>
      <c r="N11" s="26"/>
      <c r="O11" s="1">
        <v>1.337</v>
      </c>
      <c r="P11" s="2">
        <f t="shared" ref="P11:P19" si="3">O11*7</f>
        <v>9.359</v>
      </c>
      <c r="Q11" s="2">
        <v>0.97299999999999998</v>
      </c>
      <c r="R11" s="26"/>
      <c r="S11" s="1">
        <v>0</v>
      </c>
      <c r="T11" s="2">
        <f t="shared" ref="T11:T19" si="4">S11*7</f>
        <v>0</v>
      </c>
      <c r="U11" s="2">
        <v>0</v>
      </c>
      <c r="V11" s="26"/>
      <c r="W11" s="1">
        <v>0.02</v>
      </c>
      <c r="X11" s="2">
        <f t="shared" ref="X11:X19" si="5">W11*7</f>
        <v>0.14000000000000001</v>
      </c>
      <c r="Y11" s="2">
        <v>7.6999999999999999E-2</v>
      </c>
      <c r="Z11" s="26"/>
      <c r="AA11" s="1">
        <v>0.14000000000000001</v>
      </c>
      <c r="AB11" s="2">
        <f t="shared" ref="AB11:AB19" si="6">AA11*7</f>
        <v>0.98000000000000009</v>
      </c>
      <c r="AC11" s="2">
        <v>0.92400000000000004</v>
      </c>
      <c r="AD11" s="26"/>
      <c r="AE11" s="1">
        <v>1.514</v>
      </c>
      <c r="AF11" s="2">
        <f t="shared" ref="AF11:AF19" si="7">AE11*7</f>
        <v>10.598000000000001</v>
      </c>
      <c r="AG11" s="2">
        <v>3.7869999999999999</v>
      </c>
      <c r="AH11" s="26"/>
      <c r="AI11" s="1">
        <v>0.22</v>
      </c>
      <c r="AJ11" s="2">
        <f t="shared" ref="AJ11:AJ19" si="8">AI11*7</f>
        <v>1.54</v>
      </c>
      <c r="AK11" s="2">
        <v>2.8000000000000001E-2</v>
      </c>
      <c r="AL11" s="26"/>
      <c r="AM11" s="1">
        <v>1</v>
      </c>
      <c r="AN11" s="2">
        <f t="shared" ref="AN11:AN19" si="9">AM11*7</f>
        <v>7</v>
      </c>
      <c r="AO11" s="2">
        <v>3.9409999999999998</v>
      </c>
      <c r="AP11" s="26"/>
      <c r="AQ11" s="1">
        <v>0.5</v>
      </c>
      <c r="AR11" s="2">
        <f t="shared" ref="AR11:AR19" si="10">AQ11*7</f>
        <v>3.5</v>
      </c>
      <c r="AS11" s="2">
        <v>1.4350000000000001</v>
      </c>
      <c r="AT11" s="26"/>
      <c r="AU11" s="1">
        <v>0.06</v>
      </c>
      <c r="AV11" s="2">
        <f t="shared" ref="AV11:AV19" si="11">AU11*7</f>
        <v>0.42</v>
      </c>
      <c r="AW11" s="2">
        <v>0</v>
      </c>
      <c r="AX11" s="26"/>
      <c r="AY11" s="1">
        <v>0.55000000000000004</v>
      </c>
      <c r="AZ11" s="2">
        <f t="shared" ref="AZ11:AZ19" si="12">AY11*7</f>
        <v>3.8500000000000005</v>
      </c>
      <c r="BA11" s="2">
        <v>0.11899999999999999</v>
      </c>
      <c r="BB11" s="26"/>
      <c r="BC11" s="1">
        <v>0.01</v>
      </c>
      <c r="BD11" s="2">
        <f t="shared" ref="BD11:BD19" si="13">BC11*7</f>
        <v>7.0000000000000007E-2</v>
      </c>
      <c r="BE11" s="2">
        <v>0</v>
      </c>
      <c r="BF11" s="26"/>
      <c r="BG11" s="1">
        <v>1.1200000000000001</v>
      </c>
      <c r="BH11" s="2">
        <f t="shared" ref="BH11:BH19" si="14">BG11*7</f>
        <v>7.8400000000000007</v>
      </c>
      <c r="BI11" s="2">
        <v>0.29399999999999998</v>
      </c>
      <c r="BJ11" s="26"/>
      <c r="BK11" s="1">
        <v>0.32</v>
      </c>
      <c r="BL11" s="2">
        <f t="shared" ref="BL11:BL19" si="15">BK11*7</f>
        <v>2.2400000000000002</v>
      </c>
      <c r="BM11" s="2">
        <v>2.016</v>
      </c>
      <c r="BN11" s="26"/>
      <c r="BO11" s="1">
        <v>0.06</v>
      </c>
      <c r="BP11" s="2">
        <f t="shared" ref="BP11:BP19" si="16">BO11*7</f>
        <v>0.42</v>
      </c>
      <c r="BQ11" s="2">
        <v>6.3E-2</v>
      </c>
      <c r="BR11" s="26"/>
    </row>
    <row r="12" spans="2:70" ht="15.75" thickBot="1" x14ac:dyDescent="0.3">
      <c r="B12" s="15" t="s">
        <v>33</v>
      </c>
      <c r="C12" s="3">
        <f>C9+C11</f>
        <v>0.29299999999999998</v>
      </c>
      <c r="D12" s="4">
        <f>C12*7</f>
        <v>2.0509999999999997</v>
      </c>
      <c r="E12" s="4">
        <f>E9+E10+E11</f>
        <v>2.8839999999999999</v>
      </c>
      <c r="F12" s="27">
        <f>E12/D12-1</f>
        <v>0.40614334470989766</v>
      </c>
      <c r="G12" s="3">
        <f>G9+G11</f>
        <v>2.3E-2</v>
      </c>
      <c r="H12" s="4">
        <f>G12*7</f>
        <v>0.161</v>
      </c>
      <c r="I12" s="4">
        <f>I9+I10+I11</f>
        <v>2.492</v>
      </c>
      <c r="J12" s="27">
        <f>I12/H12-1</f>
        <v>14.478260869565217</v>
      </c>
      <c r="K12" s="3">
        <f>K9+K11</f>
        <v>0.97199999999999998</v>
      </c>
      <c r="L12" s="4">
        <f>K12*7</f>
        <v>6.8040000000000003</v>
      </c>
      <c r="M12" s="4">
        <f>M9+M10+M11</f>
        <v>49.305</v>
      </c>
      <c r="N12" s="27">
        <f>M12/L12-1</f>
        <v>6.2464726631393299</v>
      </c>
      <c r="O12" s="3">
        <f>O9+O11</f>
        <v>2.6739999999999999</v>
      </c>
      <c r="P12" s="4">
        <f>O12*7</f>
        <v>18.718</v>
      </c>
      <c r="Q12" s="4">
        <f>Q9+Q10+Q11</f>
        <v>75.033000000000001</v>
      </c>
      <c r="R12" s="27">
        <f>Q12/P12-1</f>
        <v>3.0086013462976817</v>
      </c>
      <c r="S12" s="3">
        <f>S9+S11</f>
        <v>0.04</v>
      </c>
      <c r="T12" s="4">
        <f>S12*7</f>
        <v>0.28000000000000003</v>
      </c>
      <c r="U12" s="4">
        <f>U9+U10+U11</f>
        <v>0.92400000000000004</v>
      </c>
      <c r="V12" s="27">
        <f>U12/T12-1</f>
        <v>2.2999999999999998</v>
      </c>
      <c r="W12" s="3">
        <f>W9+W11</f>
        <v>0.222</v>
      </c>
      <c r="X12" s="4">
        <f>W12*7</f>
        <v>1.554</v>
      </c>
      <c r="Y12" s="4">
        <f>Y9+Y10+Y11</f>
        <v>3.5350000000000001</v>
      </c>
      <c r="Z12" s="27">
        <f>Y12/X12-1</f>
        <v>1.2747747747747749</v>
      </c>
      <c r="AA12" s="3">
        <f>AA9+AA11</f>
        <v>0.27</v>
      </c>
      <c r="AB12" s="4">
        <f>AA12*7</f>
        <v>1.8900000000000001</v>
      </c>
      <c r="AC12" s="4">
        <f>AC9+AC10+AC11</f>
        <v>3.9620000000000002</v>
      </c>
      <c r="AD12" s="27">
        <f>AC12/AB12-1</f>
        <v>1.0962962962962961</v>
      </c>
      <c r="AE12" s="3">
        <f>AE9+AE11</f>
        <v>1.837</v>
      </c>
      <c r="AF12" s="4">
        <f>AE12*7</f>
        <v>12.859</v>
      </c>
      <c r="AG12" s="4">
        <f>AG9+AG10+AG11</f>
        <v>12.207999999999998</v>
      </c>
      <c r="AH12" s="27">
        <f>AG12/AF12-1</f>
        <v>-5.0626020685901052E-2</v>
      </c>
      <c r="AI12" s="3">
        <f>AI9+AI11</f>
        <v>0.67</v>
      </c>
      <c r="AJ12" s="4">
        <f>AI12*7</f>
        <v>4.6900000000000004</v>
      </c>
      <c r="AK12" s="4">
        <f>AK9+AK10+AK11</f>
        <v>3.101</v>
      </c>
      <c r="AL12" s="27">
        <f>AK12/AJ12-1</f>
        <v>-0.33880597014925384</v>
      </c>
      <c r="AM12" s="3">
        <f>AM9+AM11</f>
        <v>1.0269999999999999</v>
      </c>
      <c r="AN12" s="4">
        <f>AM12*7</f>
        <v>7.1889999999999992</v>
      </c>
      <c r="AO12" s="4">
        <f>AO9+AO10+AO11</f>
        <v>4.3540000000000001</v>
      </c>
      <c r="AP12" s="27">
        <f>AO12/AN12-1</f>
        <v>-0.39435248296007785</v>
      </c>
      <c r="AQ12" s="3">
        <f>AQ9+AQ11</f>
        <v>1.099</v>
      </c>
      <c r="AR12" s="4">
        <f>AQ12*7</f>
        <v>7.6929999999999996</v>
      </c>
      <c r="AS12" s="4">
        <f>AS9+AS10+AS11</f>
        <v>9.1560000000000006</v>
      </c>
      <c r="AT12" s="27">
        <f>AS12/AR12-1</f>
        <v>0.19017288444040048</v>
      </c>
      <c r="AU12" s="3">
        <f>AU9+AU11</f>
        <v>0.27</v>
      </c>
      <c r="AV12" s="4">
        <f>AU12*7</f>
        <v>1.8900000000000001</v>
      </c>
      <c r="AW12" s="4">
        <f>AW9+AW10+AW11</f>
        <v>3.5140000000000002</v>
      </c>
      <c r="AX12" s="27">
        <f>AW12/AV12-1</f>
        <v>0.85925925925925917</v>
      </c>
      <c r="AY12" s="3">
        <f>AY9+AY11</f>
        <v>3.9290000000000003</v>
      </c>
      <c r="AZ12" s="4">
        <f>AY12*7</f>
        <v>27.503</v>
      </c>
      <c r="BA12" s="4">
        <f>BA9+BA10+BA11</f>
        <v>14.090999999999999</v>
      </c>
      <c r="BB12" s="27">
        <f>BA12/AZ12-1</f>
        <v>-0.48765589208449989</v>
      </c>
      <c r="BC12" s="3">
        <f>BC9+BC11</f>
        <v>0.378</v>
      </c>
      <c r="BD12" s="4">
        <f>BC12*7</f>
        <v>2.6459999999999999</v>
      </c>
      <c r="BE12" s="4">
        <f>BE9+BE10+BE11</f>
        <v>2.702</v>
      </c>
      <c r="BF12" s="27">
        <f>BE12/BD12-1</f>
        <v>2.1164021164021163E-2</v>
      </c>
      <c r="BG12" s="3">
        <f>BG9+BG11</f>
        <v>1.58</v>
      </c>
      <c r="BH12" s="4">
        <f>BG12*7</f>
        <v>11.06</v>
      </c>
      <c r="BI12" s="4">
        <f>BI9+BI10+BI11</f>
        <v>4.8159999999999998</v>
      </c>
      <c r="BJ12" s="27">
        <f>BI12/BH12-1</f>
        <v>-0.56455696202531647</v>
      </c>
      <c r="BK12" s="3">
        <f>BK9+BK11</f>
        <v>9.3510000000000009</v>
      </c>
      <c r="BL12" s="4">
        <f>BK12*7</f>
        <v>65.457000000000008</v>
      </c>
      <c r="BM12" s="4">
        <f>BM9+BM10+BM11</f>
        <v>37.261000000000003</v>
      </c>
      <c r="BN12" s="27">
        <f>BM12/BL12-1</f>
        <v>-0.43075606886963969</v>
      </c>
      <c r="BO12" s="3">
        <f>BO9+BO11</f>
        <v>5.0629999999999997</v>
      </c>
      <c r="BP12" s="4">
        <f>BO12*7</f>
        <v>35.440999999999995</v>
      </c>
      <c r="BQ12" s="4">
        <f>BQ9+BQ10+BQ11</f>
        <v>20.622</v>
      </c>
      <c r="BR12" s="27">
        <f>BQ12/BP12-1</f>
        <v>-0.41813154256369733</v>
      </c>
    </row>
    <row r="13" spans="2:70" x14ac:dyDescent="0.25">
      <c r="B13" s="19" t="s">
        <v>4</v>
      </c>
      <c r="C13" s="12">
        <v>0.01</v>
      </c>
      <c r="D13" s="13">
        <f t="shared" si="0"/>
        <v>7.0000000000000007E-2</v>
      </c>
      <c r="E13" s="13">
        <v>0.86099999999999999</v>
      </c>
      <c r="F13" s="25">
        <f>E13/D13-1</f>
        <v>11.299999999999999</v>
      </c>
      <c r="G13" s="12">
        <v>0</v>
      </c>
      <c r="H13" s="13">
        <f t="shared" si="1"/>
        <v>0</v>
      </c>
      <c r="I13" s="13">
        <v>0.47599999999999998</v>
      </c>
      <c r="J13" s="25" t="e">
        <f>I13/H13-1</f>
        <v>#DIV/0!</v>
      </c>
      <c r="K13" s="12">
        <v>0.12</v>
      </c>
      <c r="L13" s="13">
        <f t="shared" si="2"/>
        <v>0.84</v>
      </c>
      <c r="M13" s="13">
        <v>11.781000000000001</v>
      </c>
      <c r="N13" s="25">
        <f>M13/L13-1</f>
        <v>13.025</v>
      </c>
      <c r="O13" s="12">
        <v>0.17</v>
      </c>
      <c r="P13" s="13">
        <f t="shared" si="3"/>
        <v>1.1900000000000002</v>
      </c>
      <c r="Q13" s="13">
        <v>14.224</v>
      </c>
      <c r="R13" s="25">
        <f>Q13/P13-1</f>
        <v>10.952941176470587</v>
      </c>
      <c r="S13" s="12">
        <v>0.01</v>
      </c>
      <c r="T13" s="13">
        <f t="shared" si="4"/>
        <v>7.0000000000000007E-2</v>
      </c>
      <c r="U13" s="13">
        <v>0.23100000000000001</v>
      </c>
      <c r="V13" s="25">
        <f>U13/T13-1</f>
        <v>2.2999999999999998</v>
      </c>
      <c r="W13" s="12">
        <v>0.03</v>
      </c>
      <c r="X13" s="13">
        <f t="shared" si="5"/>
        <v>0.21</v>
      </c>
      <c r="Y13" s="13">
        <v>0.749</v>
      </c>
      <c r="Z13" s="25">
        <f>Y13/X13-1</f>
        <v>2.5666666666666669</v>
      </c>
      <c r="AA13" s="12">
        <v>0.01</v>
      </c>
      <c r="AB13" s="13">
        <f t="shared" si="6"/>
        <v>7.0000000000000007E-2</v>
      </c>
      <c r="AC13" s="13">
        <v>0.45500000000000002</v>
      </c>
      <c r="AD13" s="25">
        <f>AC13/AB13-1</f>
        <v>5.5</v>
      </c>
      <c r="AE13" s="12">
        <v>0.11</v>
      </c>
      <c r="AF13" s="13">
        <f t="shared" si="7"/>
        <v>0.77</v>
      </c>
      <c r="AG13" s="13">
        <v>2.0579999999999998</v>
      </c>
      <c r="AH13" s="25">
        <f>AG13/AF13-1</f>
        <v>1.6727272727272724</v>
      </c>
      <c r="AI13" s="12">
        <v>0.08</v>
      </c>
      <c r="AJ13" s="13">
        <f t="shared" si="8"/>
        <v>0.56000000000000005</v>
      </c>
      <c r="AK13" s="13">
        <v>0.61599999999999999</v>
      </c>
      <c r="AL13" s="25">
        <f>AK13/AJ13-1</f>
        <v>9.9999999999999867E-2</v>
      </c>
      <c r="AM13" s="12">
        <v>0.02</v>
      </c>
      <c r="AN13" s="13">
        <f t="shared" si="9"/>
        <v>0.14000000000000001</v>
      </c>
      <c r="AO13" s="13">
        <v>0.28000000000000003</v>
      </c>
      <c r="AP13" s="25">
        <f>AO13/AN13-1</f>
        <v>1</v>
      </c>
      <c r="AQ13" s="12">
        <v>0.2</v>
      </c>
      <c r="AR13" s="13">
        <f t="shared" si="10"/>
        <v>1.4000000000000001</v>
      </c>
      <c r="AS13" s="13">
        <v>2.4780000000000002</v>
      </c>
      <c r="AT13" s="25">
        <f>AS13/AR13-1</f>
        <v>0.77</v>
      </c>
      <c r="AU13" s="12">
        <v>0.06</v>
      </c>
      <c r="AV13" s="13">
        <f t="shared" si="11"/>
        <v>0.42</v>
      </c>
      <c r="AW13" s="13">
        <v>0.308</v>
      </c>
      <c r="AX13" s="25">
        <f>AW13/AV13-1</f>
        <v>-0.26666666666666661</v>
      </c>
      <c r="AY13" s="12">
        <v>0.19</v>
      </c>
      <c r="AZ13" s="13">
        <f t="shared" si="12"/>
        <v>1.33</v>
      </c>
      <c r="BA13" s="13">
        <v>0.91700000000000004</v>
      </c>
      <c r="BB13" s="25">
        <f>BA13/AZ13-1</f>
        <v>-0.31052631578947365</v>
      </c>
      <c r="BC13" s="12">
        <v>0.04</v>
      </c>
      <c r="BD13" s="13">
        <f t="shared" si="13"/>
        <v>0.28000000000000003</v>
      </c>
      <c r="BE13" s="13">
        <v>0.126</v>
      </c>
      <c r="BF13" s="25">
        <f>BE13/BD13-1</f>
        <v>-0.55000000000000004</v>
      </c>
      <c r="BG13" s="12">
        <v>0.04</v>
      </c>
      <c r="BH13" s="13">
        <f t="shared" si="14"/>
        <v>0.28000000000000003</v>
      </c>
      <c r="BI13" s="13">
        <v>0.21</v>
      </c>
      <c r="BJ13" s="25">
        <f>BI13/BH13-1</f>
        <v>-0.25000000000000011</v>
      </c>
      <c r="BK13" s="12">
        <v>0.28999999999999998</v>
      </c>
      <c r="BL13" s="13">
        <f t="shared" si="15"/>
        <v>2.0299999999999998</v>
      </c>
      <c r="BM13" s="13">
        <v>2.0019999999999998</v>
      </c>
      <c r="BN13" s="25">
        <f>BM13/BL13-1</f>
        <v>-1.379310344827589E-2</v>
      </c>
      <c r="BO13" s="12">
        <v>0.42</v>
      </c>
      <c r="BP13" s="13">
        <f t="shared" si="16"/>
        <v>2.94</v>
      </c>
      <c r="BQ13" s="13">
        <v>1.764</v>
      </c>
      <c r="BR13" s="25">
        <f>BQ13/BP13-1</f>
        <v>-0.4</v>
      </c>
    </row>
    <row r="14" spans="2:70" x14ac:dyDescent="0.25">
      <c r="B14" s="20" t="s">
        <v>5</v>
      </c>
      <c r="C14" s="1">
        <v>5.0000000000000001E-3</v>
      </c>
      <c r="D14" s="2">
        <f t="shared" si="0"/>
        <v>3.5000000000000003E-2</v>
      </c>
      <c r="E14" s="2">
        <v>9.0999999999999998E-2</v>
      </c>
      <c r="F14" s="26">
        <f t="shared" ref="F14:F20" si="17">E14/D14-1</f>
        <v>1.5999999999999996</v>
      </c>
      <c r="G14" s="1">
        <v>1E-3</v>
      </c>
      <c r="H14" s="2">
        <f t="shared" si="1"/>
        <v>7.0000000000000001E-3</v>
      </c>
      <c r="I14" s="2">
        <v>2.8000000000000001E-2</v>
      </c>
      <c r="J14" s="26">
        <f t="shared" ref="J14:J20" si="18">I14/H14-1</f>
        <v>3</v>
      </c>
      <c r="K14" s="1">
        <v>0.122</v>
      </c>
      <c r="L14" s="2">
        <f t="shared" si="2"/>
        <v>0.85399999999999998</v>
      </c>
      <c r="M14" s="2">
        <v>2.415</v>
      </c>
      <c r="N14" s="26">
        <f t="shared" ref="N14:N20" si="19">M14/L14-1</f>
        <v>1.8278688524590163</v>
      </c>
      <c r="O14" s="1">
        <v>0.16700000000000001</v>
      </c>
      <c r="P14" s="2">
        <f t="shared" si="3"/>
        <v>1.169</v>
      </c>
      <c r="Q14" s="2">
        <v>3.8290000000000002</v>
      </c>
      <c r="R14" s="26">
        <f t="shared" ref="R14:R20" si="20">Q14/P14-1</f>
        <v>2.2754491017964074</v>
      </c>
      <c r="S14" s="1">
        <v>8.0000000000000002E-3</v>
      </c>
      <c r="T14" s="2">
        <f>S14*7</f>
        <v>5.6000000000000001E-2</v>
      </c>
      <c r="U14" s="2">
        <v>0.13300000000000001</v>
      </c>
      <c r="V14" s="26">
        <f t="shared" ref="V14:V21" si="21">U14/T14-1</f>
        <v>1.375</v>
      </c>
      <c r="W14" s="1">
        <v>3.9E-2</v>
      </c>
      <c r="X14" s="2">
        <f t="shared" si="5"/>
        <v>0.27300000000000002</v>
      </c>
      <c r="Y14" s="2">
        <v>0.63</v>
      </c>
      <c r="Z14" s="26">
        <f t="shared" ref="Z14:Z20" si="22">Y14/X14-1</f>
        <v>1.3076923076923075</v>
      </c>
      <c r="AA14" s="1">
        <v>3.4000000000000002E-2</v>
      </c>
      <c r="AB14" s="2">
        <f t="shared" si="6"/>
        <v>0.23800000000000002</v>
      </c>
      <c r="AC14" s="2">
        <v>1.036</v>
      </c>
      <c r="AD14" s="26">
        <f t="shared" ref="AD14:AD20" si="23">AC14/AB14-1</f>
        <v>3.3529411764705879</v>
      </c>
      <c r="AE14" s="1">
        <v>0.436</v>
      </c>
      <c r="AF14" s="2">
        <f t="shared" si="7"/>
        <v>3.052</v>
      </c>
      <c r="AG14" s="2">
        <v>6.6219999999999999</v>
      </c>
      <c r="AH14" s="26">
        <f t="shared" ref="AH14:AH20" si="24">AG14/AF14-1</f>
        <v>1.1697247706422016</v>
      </c>
      <c r="AI14" s="1">
        <v>1.2999999999999999E-2</v>
      </c>
      <c r="AJ14" s="2">
        <f t="shared" si="8"/>
        <v>9.0999999999999998E-2</v>
      </c>
      <c r="AK14" s="2">
        <v>0.21</v>
      </c>
      <c r="AL14" s="26">
        <f t="shared" ref="AL14:AL20" si="25">AK14/AJ14-1</f>
        <v>1.3076923076923075</v>
      </c>
      <c r="AM14" s="1">
        <v>3.2000000000000001E-2</v>
      </c>
      <c r="AN14" s="2">
        <f t="shared" si="9"/>
        <v>0.224</v>
      </c>
      <c r="AO14" s="2">
        <v>0.56000000000000005</v>
      </c>
      <c r="AP14" s="26">
        <f t="shared" ref="AP14:AP20" si="26">AO14/AN14-1</f>
        <v>1.5</v>
      </c>
      <c r="AQ14" s="1">
        <v>0.114</v>
      </c>
      <c r="AR14" s="2">
        <f t="shared" si="10"/>
        <v>0.79800000000000004</v>
      </c>
      <c r="AS14" s="2">
        <v>1.274</v>
      </c>
      <c r="AT14" s="26">
        <f t="shared" ref="AT14:AT21" si="27">AS14/AR14-1</f>
        <v>0.59649122807017529</v>
      </c>
      <c r="AU14" s="1">
        <v>7.0999999999999994E-2</v>
      </c>
      <c r="AV14" s="2">
        <f t="shared" si="11"/>
        <v>0.49699999999999994</v>
      </c>
      <c r="AW14" s="2">
        <v>1.0149999999999999</v>
      </c>
      <c r="AX14" s="26">
        <f t="shared" ref="AX14:AX20" si="28">AW14/AV14-1</f>
        <v>1.0422535211267605</v>
      </c>
      <c r="AY14" s="1">
        <v>0.182</v>
      </c>
      <c r="AZ14" s="2">
        <f t="shared" si="12"/>
        <v>1.274</v>
      </c>
      <c r="BA14" s="2">
        <v>2.198</v>
      </c>
      <c r="BB14" s="26">
        <f t="shared" ref="BB14:BB20" si="29">BA14/AZ14-1</f>
        <v>0.72527472527472514</v>
      </c>
      <c r="BC14" s="1">
        <v>7.2999999999999995E-2</v>
      </c>
      <c r="BD14" s="2">
        <f t="shared" si="13"/>
        <v>0.51100000000000001</v>
      </c>
      <c r="BE14" s="2">
        <v>1.1970000000000001</v>
      </c>
      <c r="BF14" s="26">
        <f t="shared" ref="BF14:BF20" si="30">BE14/BD14-1</f>
        <v>1.3424657534246576</v>
      </c>
      <c r="BG14" s="1">
        <v>6.8000000000000005E-2</v>
      </c>
      <c r="BH14" s="2">
        <f t="shared" si="14"/>
        <v>0.47600000000000003</v>
      </c>
      <c r="BI14" s="2">
        <v>0.91700000000000004</v>
      </c>
      <c r="BJ14" s="26">
        <f t="shared" ref="BJ14:BJ20" si="31">BI14/BH14-1</f>
        <v>0.92647058823529416</v>
      </c>
      <c r="BK14" s="1">
        <v>3.2050000000000001</v>
      </c>
      <c r="BL14" s="2">
        <f t="shared" si="15"/>
        <v>22.435000000000002</v>
      </c>
      <c r="BM14" s="2">
        <v>24.765999999999998</v>
      </c>
      <c r="BN14" s="26">
        <f t="shared" ref="BN14:BN21" si="32">BM14/BL14-1</f>
        <v>0.10390015600624003</v>
      </c>
      <c r="BO14" s="1">
        <v>0.27100000000000002</v>
      </c>
      <c r="BP14" s="2">
        <f t="shared" si="16"/>
        <v>1.8970000000000002</v>
      </c>
      <c r="BQ14" s="2">
        <v>3.0449999999999999</v>
      </c>
      <c r="BR14" s="26">
        <f t="shared" ref="BR14:BR20" si="33">BQ14/BP14-1</f>
        <v>0.6051660516605164</v>
      </c>
    </row>
    <row r="15" spans="2:70" x14ac:dyDescent="0.25">
      <c r="B15" s="20" t="s">
        <v>6</v>
      </c>
      <c r="C15" s="1">
        <v>0.01</v>
      </c>
      <c r="D15" s="2">
        <f t="shared" si="0"/>
        <v>7.0000000000000007E-2</v>
      </c>
      <c r="E15" s="2">
        <v>0.51800000000000002</v>
      </c>
      <c r="F15" s="26">
        <f t="shared" si="17"/>
        <v>6.3999999999999995</v>
      </c>
      <c r="G15" s="1">
        <v>0</v>
      </c>
      <c r="H15" s="2">
        <f t="shared" si="1"/>
        <v>0</v>
      </c>
      <c r="I15" s="2">
        <v>0.33600000000000002</v>
      </c>
      <c r="J15" s="26" t="e">
        <f t="shared" si="18"/>
        <v>#DIV/0!</v>
      </c>
      <c r="K15" s="1">
        <v>0.03</v>
      </c>
      <c r="L15" s="2">
        <f t="shared" si="2"/>
        <v>0.21</v>
      </c>
      <c r="M15" s="2">
        <v>4.4169999999999998</v>
      </c>
      <c r="N15" s="26">
        <f t="shared" si="19"/>
        <v>20.033333333333335</v>
      </c>
      <c r="O15" s="1">
        <v>0.25</v>
      </c>
      <c r="P15" s="2">
        <f t="shared" si="3"/>
        <v>1.75</v>
      </c>
      <c r="Q15" s="2">
        <v>12.795999999999999</v>
      </c>
      <c r="R15" s="26">
        <f t="shared" si="20"/>
        <v>6.3119999999999994</v>
      </c>
      <c r="S15" s="1">
        <v>0.01</v>
      </c>
      <c r="T15" s="2">
        <f t="shared" si="4"/>
        <v>7.0000000000000007E-2</v>
      </c>
      <c r="U15" s="2">
        <v>0.126</v>
      </c>
      <c r="V15" s="26">
        <f t="shared" si="21"/>
        <v>0.79999999999999982</v>
      </c>
      <c r="W15" s="1">
        <v>0.06</v>
      </c>
      <c r="X15" s="2">
        <f t="shared" si="5"/>
        <v>0.42</v>
      </c>
      <c r="Y15" s="2">
        <v>0.84</v>
      </c>
      <c r="Z15" s="26">
        <f t="shared" si="22"/>
        <v>1</v>
      </c>
      <c r="AA15" s="1">
        <v>0</v>
      </c>
      <c r="AB15" s="2">
        <f t="shared" si="6"/>
        <v>0</v>
      </c>
      <c r="AC15" s="2">
        <v>0.27300000000000002</v>
      </c>
      <c r="AD15" s="26" t="e">
        <f t="shared" si="23"/>
        <v>#DIV/0!</v>
      </c>
      <c r="AE15" s="1">
        <v>6.6000000000000003E-2</v>
      </c>
      <c r="AF15" s="2">
        <f t="shared" si="7"/>
        <v>0.46200000000000002</v>
      </c>
      <c r="AG15" s="2">
        <v>1.169</v>
      </c>
      <c r="AH15" s="26">
        <f t="shared" si="24"/>
        <v>1.5303030303030303</v>
      </c>
      <c r="AI15" s="1">
        <v>0.03</v>
      </c>
      <c r="AJ15" s="2">
        <f t="shared" si="8"/>
        <v>0.21</v>
      </c>
      <c r="AK15" s="2">
        <v>0.28699999999999998</v>
      </c>
      <c r="AL15" s="26">
        <f t="shared" si="25"/>
        <v>0.3666666666666667</v>
      </c>
      <c r="AM15" s="1">
        <v>0.02</v>
      </c>
      <c r="AN15" s="2">
        <f t="shared" si="9"/>
        <v>0.14000000000000001</v>
      </c>
      <c r="AO15" s="2">
        <v>0.252</v>
      </c>
      <c r="AP15" s="26">
        <f t="shared" si="26"/>
        <v>0.79999999999999982</v>
      </c>
      <c r="AQ15" s="1">
        <v>7.0000000000000007E-2</v>
      </c>
      <c r="AR15" s="2">
        <f t="shared" si="10"/>
        <v>0.49000000000000005</v>
      </c>
      <c r="AS15" s="2">
        <v>1.1830000000000001</v>
      </c>
      <c r="AT15" s="26">
        <f t="shared" si="27"/>
        <v>1.4142857142857141</v>
      </c>
      <c r="AU15" s="1">
        <v>0.02</v>
      </c>
      <c r="AV15" s="2">
        <f t="shared" si="11"/>
        <v>0.14000000000000001</v>
      </c>
      <c r="AW15" s="2">
        <v>0.14000000000000001</v>
      </c>
      <c r="AX15" s="26">
        <f t="shared" si="28"/>
        <v>0</v>
      </c>
      <c r="AY15" s="1">
        <v>0.09</v>
      </c>
      <c r="AZ15" s="2">
        <f t="shared" si="12"/>
        <v>0.63</v>
      </c>
      <c r="BA15" s="2">
        <v>0.54600000000000004</v>
      </c>
      <c r="BB15" s="26">
        <f t="shared" si="29"/>
        <v>-0.1333333333333333</v>
      </c>
      <c r="BC15" s="1">
        <v>0.01</v>
      </c>
      <c r="BD15" s="2">
        <f t="shared" si="13"/>
        <v>7.0000000000000007E-2</v>
      </c>
      <c r="BE15" s="2">
        <v>3.5000000000000003E-2</v>
      </c>
      <c r="BF15" s="26">
        <f t="shared" si="30"/>
        <v>-0.5</v>
      </c>
      <c r="BG15" s="1">
        <v>1.9E-2</v>
      </c>
      <c r="BH15" s="2">
        <f t="shared" si="14"/>
        <v>0.13300000000000001</v>
      </c>
      <c r="BI15" s="2">
        <v>0.112</v>
      </c>
      <c r="BJ15" s="26">
        <f t="shared" si="31"/>
        <v>-0.15789473684210531</v>
      </c>
      <c r="BK15" s="1">
        <v>0.27500000000000002</v>
      </c>
      <c r="BL15" s="2">
        <f t="shared" si="15"/>
        <v>1.9250000000000003</v>
      </c>
      <c r="BM15" s="2">
        <v>1.827</v>
      </c>
      <c r="BN15" s="26">
        <f t="shared" si="32"/>
        <v>-5.0909090909091015E-2</v>
      </c>
      <c r="BO15" s="1">
        <v>0.14000000000000001</v>
      </c>
      <c r="BP15" s="2">
        <f t="shared" si="16"/>
        <v>0.98000000000000009</v>
      </c>
      <c r="BQ15" s="2">
        <v>0.84699999999999998</v>
      </c>
      <c r="BR15" s="26">
        <f t="shared" si="33"/>
        <v>-0.13571428571428579</v>
      </c>
    </row>
    <row r="16" spans="2:70" x14ac:dyDescent="0.25">
      <c r="B16" s="20" t="s">
        <v>7</v>
      </c>
      <c r="C16" s="1">
        <v>4.8000000000000001E-2</v>
      </c>
      <c r="D16" s="2">
        <f t="shared" si="0"/>
        <v>0.33600000000000002</v>
      </c>
      <c r="E16" s="2">
        <v>3.266</v>
      </c>
      <c r="F16" s="26">
        <f t="shared" si="17"/>
        <v>8.7202380952380949</v>
      </c>
      <c r="G16" s="1">
        <v>0</v>
      </c>
      <c r="H16" s="2">
        <f t="shared" si="1"/>
        <v>0</v>
      </c>
      <c r="I16" s="2">
        <v>2.883</v>
      </c>
      <c r="J16" s="26" t="e">
        <f t="shared" si="18"/>
        <v>#DIV/0!</v>
      </c>
      <c r="K16" s="1">
        <v>0.252</v>
      </c>
      <c r="L16" s="2">
        <f t="shared" si="2"/>
        <v>1.764</v>
      </c>
      <c r="M16" s="2">
        <v>29.213999999999999</v>
      </c>
      <c r="N16" s="26">
        <f t="shared" si="19"/>
        <v>15.561224489795919</v>
      </c>
      <c r="O16" s="1">
        <v>0.73699999999999999</v>
      </c>
      <c r="P16" s="2">
        <f t="shared" si="3"/>
        <v>5.1589999999999998</v>
      </c>
      <c r="Q16" s="2">
        <v>68.89</v>
      </c>
      <c r="R16" s="26">
        <f t="shared" si="20"/>
        <v>12.353363054855592</v>
      </c>
      <c r="S16" s="1">
        <v>0.03</v>
      </c>
      <c r="T16" s="2">
        <f t="shared" si="4"/>
        <v>0.21</v>
      </c>
      <c r="U16" s="2">
        <v>0.88</v>
      </c>
      <c r="V16" s="26">
        <f t="shared" si="21"/>
        <v>3.1904761904761907</v>
      </c>
      <c r="W16" s="1">
        <v>0.106</v>
      </c>
      <c r="X16" s="2">
        <f t="shared" si="5"/>
        <v>0.74199999999999999</v>
      </c>
      <c r="Y16" s="2">
        <v>2.492</v>
      </c>
      <c r="Z16" s="26">
        <f t="shared" si="22"/>
        <v>2.358490566037736</v>
      </c>
      <c r="AA16" s="1">
        <v>0.14499999999999999</v>
      </c>
      <c r="AB16" s="2">
        <f t="shared" si="6"/>
        <v>1.0149999999999999</v>
      </c>
      <c r="AC16" s="2">
        <v>4.8330000000000002</v>
      </c>
      <c r="AD16" s="26">
        <f t="shared" si="23"/>
        <v>3.7615763546798036</v>
      </c>
      <c r="AE16" s="1">
        <v>0.29399999999999998</v>
      </c>
      <c r="AF16" s="2">
        <f t="shared" si="7"/>
        <v>2.0579999999999998</v>
      </c>
      <c r="AG16" s="2">
        <v>5.851</v>
      </c>
      <c r="AH16" s="26">
        <f t="shared" si="24"/>
        <v>1.8430515063168125</v>
      </c>
      <c r="AI16" s="1">
        <v>0.23200000000000001</v>
      </c>
      <c r="AJ16" s="2">
        <f t="shared" si="8"/>
        <v>1.6240000000000001</v>
      </c>
      <c r="AK16" s="2">
        <v>1.8420000000000001</v>
      </c>
      <c r="AL16" s="26">
        <f t="shared" si="25"/>
        <v>0.13423645320197042</v>
      </c>
      <c r="AM16" s="1">
        <v>5.8000000000000003E-2</v>
      </c>
      <c r="AN16" s="2">
        <f t="shared" si="9"/>
        <v>0.40600000000000003</v>
      </c>
      <c r="AO16" s="2">
        <v>1.121</v>
      </c>
      <c r="AP16" s="26">
        <f t="shared" si="26"/>
        <v>1.7610837438423643</v>
      </c>
      <c r="AQ16" s="1">
        <v>0.5</v>
      </c>
      <c r="AR16" s="2">
        <f t="shared" si="10"/>
        <v>3.5</v>
      </c>
      <c r="AS16" s="2">
        <v>7.9640000000000004</v>
      </c>
      <c r="AT16" s="26">
        <f t="shared" si="27"/>
        <v>1.2754285714285714</v>
      </c>
      <c r="AU16" s="1">
        <v>0.13700000000000001</v>
      </c>
      <c r="AV16" s="2">
        <f t="shared" si="11"/>
        <v>0.95900000000000007</v>
      </c>
      <c r="AW16" s="2">
        <v>1.177</v>
      </c>
      <c r="AX16" s="26">
        <f t="shared" si="28"/>
        <v>0.22732012513034405</v>
      </c>
      <c r="AY16" s="1">
        <v>0.69</v>
      </c>
      <c r="AZ16" s="2">
        <f t="shared" si="12"/>
        <v>4.83</v>
      </c>
      <c r="BA16" s="2">
        <v>4.3570000000000002</v>
      </c>
      <c r="BB16" s="26">
        <f t="shared" si="29"/>
        <v>-9.7929606625258736E-2</v>
      </c>
      <c r="BC16" s="1">
        <v>0.11</v>
      </c>
      <c r="BD16" s="2">
        <f t="shared" si="13"/>
        <v>0.77</v>
      </c>
      <c r="BE16" s="2">
        <v>0.59799999999999998</v>
      </c>
      <c r="BF16" s="26">
        <f t="shared" si="30"/>
        <v>-0.22337662337662345</v>
      </c>
      <c r="BG16" s="1">
        <v>0.14699999999999999</v>
      </c>
      <c r="BH16" s="2">
        <f t="shared" si="14"/>
        <v>1.0289999999999999</v>
      </c>
      <c r="BI16" s="2">
        <v>1.012</v>
      </c>
      <c r="BJ16" s="26">
        <f t="shared" si="31"/>
        <v>-1.6520894071914372E-2</v>
      </c>
      <c r="BK16" s="1">
        <v>2.165</v>
      </c>
      <c r="BL16" s="2">
        <f t="shared" si="15"/>
        <v>15.155000000000001</v>
      </c>
      <c r="BM16" s="2">
        <v>15.202</v>
      </c>
      <c r="BN16" s="26">
        <f t="shared" si="32"/>
        <v>3.1012867040580705E-3</v>
      </c>
      <c r="BO16" s="1">
        <v>1.0309999999999999</v>
      </c>
      <c r="BP16" s="2">
        <f t="shared" si="16"/>
        <v>7.2169999999999996</v>
      </c>
      <c r="BQ16" s="2">
        <v>6.7190000000000003</v>
      </c>
      <c r="BR16" s="26">
        <f t="shared" si="33"/>
        <v>-6.9003741166689725E-2</v>
      </c>
    </row>
    <row r="17" spans="2:70" x14ac:dyDescent="0.25">
      <c r="B17" s="20" t="s">
        <v>9</v>
      </c>
      <c r="C17" s="1">
        <v>0.01</v>
      </c>
      <c r="D17" s="2">
        <f t="shared" si="0"/>
        <v>7.0000000000000007E-2</v>
      </c>
      <c r="E17" s="2">
        <v>0.86099999999999999</v>
      </c>
      <c r="F17" s="26">
        <f t="shared" si="17"/>
        <v>11.299999999999999</v>
      </c>
      <c r="G17" s="1">
        <v>0</v>
      </c>
      <c r="H17" s="2">
        <f t="shared" si="1"/>
        <v>0</v>
      </c>
      <c r="I17" s="2">
        <v>0.23799999999999999</v>
      </c>
      <c r="J17" s="26" t="e">
        <f t="shared" si="18"/>
        <v>#DIV/0!</v>
      </c>
      <c r="K17" s="1">
        <v>0.06</v>
      </c>
      <c r="L17" s="2">
        <f t="shared" si="2"/>
        <v>0.42</v>
      </c>
      <c r="M17" s="2">
        <v>7.3639999999999999</v>
      </c>
      <c r="N17" s="26">
        <f t="shared" si="19"/>
        <v>16.533333333333335</v>
      </c>
      <c r="O17" s="1">
        <v>0.08</v>
      </c>
      <c r="P17" s="2">
        <f t="shared" si="3"/>
        <v>0.56000000000000005</v>
      </c>
      <c r="Q17" s="2">
        <v>8.89</v>
      </c>
      <c r="R17" s="26">
        <f t="shared" si="20"/>
        <v>14.875</v>
      </c>
      <c r="S17" s="1">
        <v>1.4E-2</v>
      </c>
      <c r="T17" s="2">
        <f t="shared" si="4"/>
        <v>9.8000000000000004E-2</v>
      </c>
      <c r="U17" s="2">
        <v>0.77</v>
      </c>
      <c r="V17" s="26">
        <f t="shared" si="21"/>
        <v>6.8571428571428568</v>
      </c>
      <c r="W17" s="1">
        <v>0.01</v>
      </c>
      <c r="X17" s="2">
        <f t="shared" si="5"/>
        <v>7.0000000000000007E-2</v>
      </c>
      <c r="Y17" s="2">
        <v>0.46899999999999997</v>
      </c>
      <c r="Z17" s="26">
        <f t="shared" si="22"/>
        <v>5.6999999999999993</v>
      </c>
      <c r="AA17" s="1">
        <v>0.02</v>
      </c>
      <c r="AB17" s="2">
        <f t="shared" si="6"/>
        <v>0.14000000000000001</v>
      </c>
      <c r="AC17" s="2">
        <v>0.91</v>
      </c>
      <c r="AD17" s="26">
        <f t="shared" si="23"/>
        <v>5.5</v>
      </c>
      <c r="AE17" s="1">
        <v>0.14000000000000001</v>
      </c>
      <c r="AF17" s="2">
        <f t="shared" si="7"/>
        <v>0.98000000000000009</v>
      </c>
      <c r="AG17" s="2">
        <v>4.1159999999999997</v>
      </c>
      <c r="AH17" s="26">
        <f t="shared" si="24"/>
        <v>3.1999999999999993</v>
      </c>
      <c r="AI17" s="1">
        <v>0.11</v>
      </c>
      <c r="AJ17" s="2">
        <f t="shared" si="8"/>
        <v>0.77</v>
      </c>
      <c r="AK17" s="2">
        <v>1.232</v>
      </c>
      <c r="AL17" s="26">
        <f t="shared" si="25"/>
        <v>0.59999999999999987</v>
      </c>
      <c r="AM17" s="1">
        <v>0.03</v>
      </c>
      <c r="AN17" s="2">
        <f t="shared" si="9"/>
        <v>0.21</v>
      </c>
      <c r="AO17" s="2">
        <v>0.84</v>
      </c>
      <c r="AP17" s="26">
        <f t="shared" si="26"/>
        <v>3</v>
      </c>
      <c r="AQ17" s="1">
        <v>0.13</v>
      </c>
      <c r="AR17" s="2">
        <f t="shared" si="10"/>
        <v>0.91</v>
      </c>
      <c r="AS17" s="2">
        <v>2.4780000000000002</v>
      </c>
      <c r="AT17" s="26">
        <f t="shared" si="27"/>
        <v>1.7230769230769232</v>
      </c>
      <c r="AU17" s="1">
        <v>0.11</v>
      </c>
      <c r="AV17" s="2">
        <f t="shared" si="11"/>
        <v>0.77</v>
      </c>
      <c r="AW17" s="2">
        <v>0.92400000000000004</v>
      </c>
      <c r="AX17" s="26">
        <f t="shared" si="28"/>
        <v>0.19999999999999996</v>
      </c>
      <c r="AY17" s="1">
        <v>0.75</v>
      </c>
      <c r="AZ17" s="2">
        <f t="shared" si="12"/>
        <v>5.25</v>
      </c>
      <c r="BA17" s="2">
        <v>4.5919999999999996</v>
      </c>
      <c r="BB17" s="26">
        <f t="shared" si="29"/>
        <v>-0.12533333333333341</v>
      </c>
      <c r="BC17" s="1">
        <v>0.09</v>
      </c>
      <c r="BD17" s="2">
        <f t="shared" si="13"/>
        <v>0.63</v>
      </c>
      <c r="BE17" s="2">
        <v>0.504</v>
      </c>
      <c r="BF17" s="26">
        <f t="shared" si="30"/>
        <v>-0.19999999999999996</v>
      </c>
      <c r="BG17" s="1">
        <v>0.12</v>
      </c>
      <c r="BH17" s="2">
        <f t="shared" si="14"/>
        <v>0.84</v>
      </c>
      <c r="BI17" s="2">
        <v>0.79800000000000004</v>
      </c>
      <c r="BJ17" s="26">
        <f t="shared" si="31"/>
        <v>-4.9999999999999933E-2</v>
      </c>
      <c r="BK17" s="1">
        <v>1.76</v>
      </c>
      <c r="BL17" s="2">
        <f t="shared" si="15"/>
        <v>12.32</v>
      </c>
      <c r="BM17" s="2">
        <v>12.012</v>
      </c>
      <c r="BN17" s="26">
        <f t="shared" si="32"/>
        <v>-2.5000000000000022E-2</v>
      </c>
      <c r="BO17" s="1">
        <v>0.56000000000000005</v>
      </c>
      <c r="BP17" s="2">
        <f t="shared" si="16"/>
        <v>3.9200000000000004</v>
      </c>
      <c r="BQ17" s="2">
        <v>3.528</v>
      </c>
      <c r="BR17" s="26">
        <f t="shared" si="33"/>
        <v>-0.10000000000000009</v>
      </c>
    </row>
    <row r="18" spans="2:70" x14ac:dyDescent="0.25">
      <c r="B18" s="20" t="s">
        <v>8</v>
      </c>
      <c r="C18" s="1">
        <v>0.05</v>
      </c>
      <c r="D18" s="2">
        <f t="shared" si="0"/>
        <v>0.35000000000000003</v>
      </c>
      <c r="E18" s="2">
        <v>3.8849999999999998</v>
      </c>
      <c r="F18" s="26">
        <f t="shared" si="17"/>
        <v>10.099999999999998</v>
      </c>
      <c r="G18" s="1">
        <v>0</v>
      </c>
      <c r="H18" s="2">
        <f t="shared" si="1"/>
        <v>0</v>
      </c>
      <c r="I18" s="2">
        <v>0.48299999999999998</v>
      </c>
      <c r="J18" s="26" t="e">
        <f t="shared" si="18"/>
        <v>#DIV/0!</v>
      </c>
      <c r="K18" s="1">
        <v>0.12</v>
      </c>
      <c r="L18" s="2">
        <f t="shared" si="2"/>
        <v>0.84</v>
      </c>
      <c r="M18" s="2">
        <v>14.734999999999999</v>
      </c>
      <c r="N18" s="26">
        <f t="shared" si="19"/>
        <v>16.541666666666668</v>
      </c>
      <c r="O18" s="1">
        <v>0.17</v>
      </c>
      <c r="P18" s="2">
        <f t="shared" si="3"/>
        <v>1.1900000000000002</v>
      </c>
      <c r="Q18" s="2">
        <v>17.786999999999999</v>
      </c>
      <c r="R18" s="26">
        <f t="shared" si="20"/>
        <v>13.947058823529408</v>
      </c>
      <c r="S18" s="1">
        <v>0.02</v>
      </c>
      <c r="T18" s="2">
        <f t="shared" si="4"/>
        <v>0.14000000000000001</v>
      </c>
      <c r="U18" s="2">
        <v>1.0009999999999999</v>
      </c>
      <c r="V18" s="26">
        <f t="shared" si="21"/>
        <v>6.1499999999999986</v>
      </c>
      <c r="W18" s="1">
        <v>0.1</v>
      </c>
      <c r="X18" s="2">
        <f t="shared" si="5"/>
        <v>0.70000000000000007</v>
      </c>
      <c r="Y18" s="2">
        <v>3.3039999999999998</v>
      </c>
      <c r="Z18" s="26">
        <f t="shared" si="22"/>
        <v>3.7199999999999989</v>
      </c>
      <c r="AA18" s="1">
        <v>7.0000000000000007E-2</v>
      </c>
      <c r="AB18" s="2">
        <f t="shared" si="6"/>
        <v>0.49000000000000005</v>
      </c>
      <c r="AC18" s="2">
        <v>3.1850000000000001</v>
      </c>
      <c r="AD18" s="26">
        <f t="shared" si="23"/>
        <v>5.4999999999999991</v>
      </c>
      <c r="AE18" s="1">
        <v>0.16</v>
      </c>
      <c r="AF18" s="2">
        <f t="shared" si="7"/>
        <v>1.1200000000000001</v>
      </c>
      <c r="AG18" s="2">
        <v>4.6269999999999998</v>
      </c>
      <c r="AH18" s="26">
        <f t="shared" si="24"/>
        <v>3.1312499999999996</v>
      </c>
      <c r="AI18" s="1">
        <v>0.19</v>
      </c>
      <c r="AJ18" s="2">
        <f t="shared" si="8"/>
        <v>1.33</v>
      </c>
      <c r="AK18" s="2">
        <v>2.1560000000000001</v>
      </c>
      <c r="AL18" s="26">
        <f t="shared" si="25"/>
        <v>0.6210526315789473</v>
      </c>
      <c r="AM18" s="1">
        <v>0.09</v>
      </c>
      <c r="AN18" s="2">
        <f t="shared" si="9"/>
        <v>0.63</v>
      </c>
      <c r="AO18" s="2">
        <v>2.31</v>
      </c>
      <c r="AP18" s="26">
        <f t="shared" si="26"/>
        <v>2.6666666666666665</v>
      </c>
      <c r="AQ18" s="1">
        <v>0.47</v>
      </c>
      <c r="AR18" s="2">
        <f t="shared" si="10"/>
        <v>3.29</v>
      </c>
      <c r="AS18" s="2">
        <v>8.6940000000000008</v>
      </c>
      <c r="AT18" s="26">
        <f t="shared" si="27"/>
        <v>1.6425531914893621</v>
      </c>
      <c r="AU18" s="1">
        <v>0.13</v>
      </c>
      <c r="AV18" s="2">
        <f t="shared" si="11"/>
        <v>0.91</v>
      </c>
      <c r="AW18" s="2">
        <v>1.0780000000000001</v>
      </c>
      <c r="AX18" s="26">
        <f t="shared" si="28"/>
        <v>0.18461538461538463</v>
      </c>
      <c r="AY18" s="1">
        <v>1.54</v>
      </c>
      <c r="AZ18" s="2">
        <f t="shared" si="12"/>
        <v>10.780000000000001</v>
      </c>
      <c r="BA18" s="2">
        <v>9.4710000000000001</v>
      </c>
      <c r="BB18" s="26">
        <f t="shared" si="29"/>
        <v>-0.12142857142857155</v>
      </c>
      <c r="BC18" s="1">
        <v>0.19</v>
      </c>
      <c r="BD18" s="2">
        <f t="shared" si="13"/>
        <v>1.33</v>
      </c>
      <c r="BE18" s="2">
        <v>1.036</v>
      </c>
      <c r="BF18" s="26">
        <f t="shared" si="30"/>
        <v>-0.22105263157894739</v>
      </c>
      <c r="BG18" s="1">
        <v>0.27</v>
      </c>
      <c r="BH18" s="2">
        <f t="shared" si="14"/>
        <v>1.8900000000000001</v>
      </c>
      <c r="BI18" s="2">
        <v>1.7290000000000001</v>
      </c>
      <c r="BJ18" s="26">
        <f t="shared" si="31"/>
        <v>-8.5185185185185142E-2</v>
      </c>
      <c r="BK18" s="1">
        <v>2.79</v>
      </c>
      <c r="BL18" s="2">
        <f t="shared" si="15"/>
        <v>19.53</v>
      </c>
      <c r="BM18" s="2">
        <v>19.047000000000001</v>
      </c>
      <c r="BN18" s="26">
        <f t="shared" si="32"/>
        <v>-2.4731182795698969E-2</v>
      </c>
      <c r="BO18" s="1">
        <v>0.98</v>
      </c>
      <c r="BP18" s="2">
        <f t="shared" si="16"/>
        <v>6.8599999999999994</v>
      </c>
      <c r="BQ18" s="2">
        <v>6.1950000000000003</v>
      </c>
      <c r="BR18" s="26">
        <f t="shared" si="33"/>
        <v>-9.6938775510203912E-2</v>
      </c>
    </row>
    <row r="19" spans="2:70" x14ac:dyDescent="0.25">
      <c r="B19" s="20" t="s">
        <v>10</v>
      </c>
      <c r="C19" s="1">
        <v>5.0000000000000001E-3</v>
      </c>
      <c r="D19" s="2">
        <f t="shared" si="0"/>
        <v>3.5000000000000003E-2</v>
      </c>
      <c r="E19" s="2">
        <v>7.0000000000000007E-2</v>
      </c>
      <c r="F19" s="26">
        <f t="shared" si="17"/>
        <v>1</v>
      </c>
      <c r="G19" s="1">
        <v>6.0000000000000001E-3</v>
      </c>
      <c r="H19" s="2">
        <f t="shared" si="1"/>
        <v>4.2000000000000003E-2</v>
      </c>
      <c r="I19" s="2">
        <v>6.0000000000000001E-3</v>
      </c>
      <c r="J19" s="26">
        <f t="shared" si="18"/>
        <v>-0.85714285714285721</v>
      </c>
      <c r="K19" s="1">
        <v>9.0999999999999998E-2</v>
      </c>
      <c r="L19" s="2">
        <f t="shared" si="2"/>
        <v>0.63700000000000001</v>
      </c>
      <c r="M19" s="2">
        <v>1.077</v>
      </c>
      <c r="N19" s="26">
        <f t="shared" si="19"/>
        <v>0.69073783359497631</v>
      </c>
      <c r="O19" s="1">
        <v>3.9E-2</v>
      </c>
      <c r="P19" s="2">
        <f t="shared" si="3"/>
        <v>0.27300000000000002</v>
      </c>
      <c r="Q19" s="2">
        <v>0.434</v>
      </c>
      <c r="R19" s="26">
        <f t="shared" si="20"/>
        <v>0.58974358974358965</v>
      </c>
      <c r="S19" s="1">
        <v>4.0000000000000001E-3</v>
      </c>
      <c r="T19" s="2">
        <f t="shared" si="4"/>
        <v>2.8000000000000001E-2</v>
      </c>
      <c r="U19" s="2">
        <v>1.4E-2</v>
      </c>
      <c r="V19" s="26">
        <f t="shared" si="21"/>
        <v>-0.5</v>
      </c>
      <c r="W19" s="1">
        <v>1.7000000000000001E-2</v>
      </c>
      <c r="X19" s="2">
        <f t="shared" si="5"/>
        <v>0.11900000000000001</v>
      </c>
      <c r="Y19" s="2">
        <v>0.126</v>
      </c>
      <c r="Z19" s="26">
        <f t="shared" si="22"/>
        <v>5.8823529411764719E-2</v>
      </c>
      <c r="AA19" s="1">
        <v>7.0000000000000001E-3</v>
      </c>
      <c r="AB19" s="2">
        <f t="shared" si="6"/>
        <v>4.9000000000000002E-2</v>
      </c>
      <c r="AC19" s="2">
        <v>3.5999999999999997E-2</v>
      </c>
      <c r="AD19" s="26">
        <f t="shared" si="23"/>
        <v>-0.26530612244897966</v>
      </c>
      <c r="AE19" s="1">
        <v>1.7000000000000001E-2</v>
      </c>
      <c r="AF19" s="2">
        <f t="shared" si="7"/>
        <v>0.11900000000000001</v>
      </c>
      <c r="AG19" s="2">
        <v>7.4999999999999997E-2</v>
      </c>
      <c r="AH19" s="26">
        <f t="shared" si="24"/>
        <v>-0.36974789915966388</v>
      </c>
      <c r="AI19" s="1">
        <v>3.0000000000000001E-3</v>
      </c>
      <c r="AJ19" s="2">
        <f t="shared" si="8"/>
        <v>2.1000000000000001E-2</v>
      </c>
      <c r="AK19" s="2">
        <v>1.2E-2</v>
      </c>
      <c r="AL19" s="26">
        <f t="shared" si="25"/>
        <v>-0.4285714285714286</v>
      </c>
      <c r="AM19" s="1">
        <v>6.0999999999999999E-2</v>
      </c>
      <c r="AN19" s="2">
        <f t="shared" si="9"/>
        <v>0.42699999999999999</v>
      </c>
      <c r="AO19" s="2">
        <v>0.36799999999999999</v>
      </c>
      <c r="AP19" s="26">
        <f t="shared" si="26"/>
        <v>-0.13817330210772838</v>
      </c>
      <c r="AQ19" s="1">
        <v>5.8999999999999997E-2</v>
      </c>
      <c r="AR19" s="2">
        <f t="shared" si="10"/>
        <v>0.41299999999999998</v>
      </c>
      <c r="AS19" s="2">
        <v>0.77400000000000002</v>
      </c>
      <c r="AT19" s="26">
        <f t="shared" si="27"/>
        <v>0.87409200968523026</v>
      </c>
      <c r="AU19" s="1">
        <v>6.0000000000000001E-3</v>
      </c>
      <c r="AV19" s="2">
        <f t="shared" si="11"/>
        <v>4.2000000000000003E-2</v>
      </c>
      <c r="AW19" s="2">
        <v>4.3999999999999997E-2</v>
      </c>
      <c r="AX19" s="26">
        <f t="shared" si="28"/>
        <v>4.761904761904745E-2</v>
      </c>
      <c r="AY19" s="1">
        <v>0.14000000000000001</v>
      </c>
      <c r="AZ19" s="2">
        <f t="shared" si="12"/>
        <v>0.98000000000000009</v>
      </c>
      <c r="BA19" s="2">
        <v>1.298</v>
      </c>
      <c r="BB19" s="26">
        <f t="shared" si="29"/>
        <v>0.32448979591836724</v>
      </c>
      <c r="BC19" s="1">
        <v>1.9E-2</v>
      </c>
      <c r="BD19" s="2">
        <f t="shared" si="13"/>
        <v>0.13300000000000001</v>
      </c>
      <c r="BE19" s="2">
        <v>0.113</v>
      </c>
      <c r="BF19" s="26">
        <f t="shared" si="30"/>
        <v>-0.15037593984962405</v>
      </c>
      <c r="BG19" s="1">
        <v>3.0000000000000001E-3</v>
      </c>
      <c r="BH19" s="2">
        <f t="shared" si="14"/>
        <v>2.1000000000000001E-2</v>
      </c>
      <c r="BI19" s="2">
        <v>2.7E-2</v>
      </c>
      <c r="BJ19" s="26">
        <f t="shared" si="31"/>
        <v>0.28571428571428559</v>
      </c>
      <c r="BK19" s="1">
        <v>0.105</v>
      </c>
      <c r="BL19" s="2">
        <f t="shared" si="15"/>
        <v>0.73499999999999999</v>
      </c>
      <c r="BM19" s="2">
        <v>1.544</v>
      </c>
      <c r="BN19" s="26">
        <f t="shared" si="32"/>
        <v>1.1006802721088436</v>
      </c>
      <c r="BO19" s="1">
        <v>0.753</v>
      </c>
      <c r="BP19" s="2">
        <f t="shared" si="16"/>
        <v>5.2709999999999999</v>
      </c>
      <c r="BQ19" s="2">
        <v>25.681999999999999</v>
      </c>
      <c r="BR19" s="26">
        <f t="shared" si="33"/>
        <v>3.8723202428381711</v>
      </c>
    </row>
    <row r="20" spans="2:70" ht="15.75" thickBot="1" x14ac:dyDescent="0.3">
      <c r="B20" s="21" t="s">
        <v>34</v>
      </c>
      <c r="C20" s="3">
        <f>C13+C14+C15+C16+C17+C18+C19</f>
        <v>0.13800000000000001</v>
      </c>
      <c r="D20" s="4">
        <f>C20*7</f>
        <v>0.96600000000000008</v>
      </c>
      <c r="E20" s="4">
        <f>E13+E14+E15+E16+E17+E18+E19</f>
        <v>9.5519999999999996</v>
      </c>
      <c r="F20" s="27">
        <f t="shared" si="17"/>
        <v>8.8881987577639734</v>
      </c>
      <c r="G20" s="3">
        <f>G13+G14+G15+G16+G17+G18+G19</f>
        <v>7.0000000000000001E-3</v>
      </c>
      <c r="H20" s="4">
        <f>G20*7</f>
        <v>4.9000000000000002E-2</v>
      </c>
      <c r="I20" s="4">
        <f>I13+I14+I15+I16+I17+I18+I19</f>
        <v>4.45</v>
      </c>
      <c r="J20" s="27">
        <f t="shared" si="18"/>
        <v>89.816326530612244</v>
      </c>
      <c r="K20" s="3">
        <f>K13+K14+K15+K16+K17+K18+K19</f>
        <v>0.79500000000000004</v>
      </c>
      <c r="L20" s="4">
        <f>K20*7</f>
        <v>5.5650000000000004</v>
      </c>
      <c r="M20" s="4">
        <f>M13+M14+M15+M16+M17+M18+M19</f>
        <v>71.002999999999986</v>
      </c>
      <c r="N20" s="27">
        <f t="shared" si="19"/>
        <v>11.758849955076366</v>
      </c>
      <c r="O20" s="3">
        <f>O13+O14+O15+O16+O17+O18+O19</f>
        <v>1.6129999999999998</v>
      </c>
      <c r="P20" s="4">
        <f>O20*7</f>
        <v>11.290999999999999</v>
      </c>
      <c r="Q20" s="4">
        <f>Q13+Q14+Q15+Q16+Q17+Q18+Q19</f>
        <v>126.85</v>
      </c>
      <c r="R20" s="27">
        <f t="shared" si="20"/>
        <v>10.234611637587459</v>
      </c>
      <c r="S20" s="3">
        <f>S13+S14+S15+S16+S17+S18+S19</f>
        <v>9.6000000000000016E-2</v>
      </c>
      <c r="T20" s="4">
        <f>S20*7</f>
        <v>0.67200000000000015</v>
      </c>
      <c r="U20" s="4">
        <f>U13+U14+U15+U16+U17+U18+U19</f>
        <v>3.1549999999999998</v>
      </c>
      <c r="V20" s="27">
        <f t="shared" si="21"/>
        <v>3.6949404761904745</v>
      </c>
      <c r="W20" s="3">
        <f>W13+W14+W15+W16+W17+W18+W19</f>
        <v>0.36199999999999999</v>
      </c>
      <c r="X20" s="4">
        <f>W20*7</f>
        <v>2.5339999999999998</v>
      </c>
      <c r="Y20" s="4">
        <f>Y13+Y14+Y15+Y16+Y17+Y18+Y19</f>
        <v>8.61</v>
      </c>
      <c r="Z20" s="27">
        <f t="shared" si="22"/>
        <v>2.3977900552486187</v>
      </c>
      <c r="AA20" s="3">
        <f>AA13+AA14+AA15+AA16+AA17+AA18+AA19</f>
        <v>0.28600000000000003</v>
      </c>
      <c r="AB20" s="4">
        <f>AA20*7</f>
        <v>2.0020000000000002</v>
      </c>
      <c r="AC20" s="4">
        <f>AC13+AC14+AC15+AC16+AC17+AC18+AC19</f>
        <v>10.728</v>
      </c>
      <c r="AD20" s="27">
        <f t="shared" si="23"/>
        <v>4.3586413586413579</v>
      </c>
      <c r="AE20" s="3">
        <f>AE13+AE14+AE15+AE16+AE17+AE18+AE19</f>
        <v>1.2230000000000001</v>
      </c>
      <c r="AF20" s="4">
        <f>AE20*7</f>
        <v>8.5609999999999999</v>
      </c>
      <c r="AG20" s="4">
        <f>AG13+AG14+AG15+AG16+AG17+AG18+AG19</f>
        <v>24.517999999999997</v>
      </c>
      <c r="AH20" s="27">
        <f t="shared" si="24"/>
        <v>1.8639177666160491</v>
      </c>
      <c r="AI20" s="3">
        <f>AI13+AI14+AI15+AI16+AI17+AI18+AI19</f>
        <v>0.65800000000000003</v>
      </c>
      <c r="AJ20" s="4">
        <f>AI20*7</f>
        <v>4.6059999999999999</v>
      </c>
      <c r="AK20" s="4">
        <f>AK13+AK14+AK15+AK16+AK17+AK18+AK19</f>
        <v>6.3549999999999995</v>
      </c>
      <c r="AL20" s="27">
        <f t="shared" si="25"/>
        <v>0.37972210160659992</v>
      </c>
      <c r="AM20" s="3">
        <f>AM13+AM14+AM15+AM16+AM17+AM18+AM19</f>
        <v>0.311</v>
      </c>
      <c r="AN20" s="4">
        <f>AM20*7</f>
        <v>2.177</v>
      </c>
      <c r="AO20" s="4">
        <f>AO13+AO14+AO15+AO16+AO17+AO18+AO19</f>
        <v>5.7309999999999999</v>
      </c>
      <c r="AP20" s="27">
        <f t="shared" si="26"/>
        <v>1.6325218190169957</v>
      </c>
      <c r="AQ20" s="3">
        <f>AQ13+AQ14+AQ15+AQ16+AQ17+AQ18+AQ19</f>
        <v>1.5429999999999999</v>
      </c>
      <c r="AR20" s="4">
        <f>AQ20*7</f>
        <v>10.801</v>
      </c>
      <c r="AS20" s="4">
        <f>AS13+AS14+AS15+AS16+AS17+AS18+AS19</f>
        <v>24.845000000000002</v>
      </c>
      <c r="AT20" s="27">
        <f t="shared" si="27"/>
        <v>1.300249976853995</v>
      </c>
      <c r="AU20" s="3">
        <f>AU13+AU14+AU15+AU16+AU17+AU18+AU19</f>
        <v>0.53400000000000003</v>
      </c>
      <c r="AV20" s="4">
        <f>AU20*7</f>
        <v>3.7380000000000004</v>
      </c>
      <c r="AW20" s="4">
        <f>AW13+AW14+AW15+AW16+AW17+AW18+AW19</f>
        <v>4.6859999999999999</v>
      </c>
      <c r="AX20" s="27">
        <f t="shared" si="28"/>
        <v>0.25361155698234339</v>
      </c>
      <c r="AY20" s="3">
        <f>AY13+AY14+AY15+AY16+AY17+AY18+AY19</f>
        <v>3.5820000000000003</v>
      </c>
      <c r="AZ20" s="4">
        <f>AY20*7</f>
        <v>25.074000000000002</v>
      </c>
      <c r="BA20" s="4">
        <f>BA13+BA14+BA15+BA16+BA17+BA18+BA19</f>
        <v>23.378999999999998</v>
      </c>
      <c r="BB20" s="27">
        <f t="shared" si="29"/>
        <v>-6.7599904283321521E-2</v>
      </c>
      <c r="BC20" s="3">
        <f>BC13+BC14+BC15+BC16+BC17+BC18+BC19</f>
        <v>0.53199999999999992</v>
      </c>
      <c r="BD20" s="4">
        <f>BC20*7</f>
        <v>3.7239999999999993</v>
      </c>
      <c r="BE20" s="4">
        <f>BE13+BE14+BE15+BE16+BE17+BE18+BE19</f>
        <v>3.609</v>
      </c>
      <c r="BF20" s="27">
        <f t="shared" si="30"/>
        <v>-3.0880773361976144E-2</v>
      </c>
      <c r="BG20" s="3">
        <f>BG13+BG14+BG15+BG16+BG17+BG18+BG19</f>
        <v>0.66700000000000004</v>
      </c>
      <c r="BH20" s="4">
        <f>BG20*7</f>
        <v>4.6690000000000005</v>
      </c>
      <c r="BI20" s="4">
        <f>BI13+BI14+BI15+BI16+BI17+BI18+BI19</f>
        <v>4.8050000000000006</v>
      </c>
      <c r="BJ20" s="27">
        <f t="shared" si="31"/>
        <v>2.9128292996358995E-2</v>
      </c>
      <c r="BK20" s="3">
        <f>BK13+BK14+BK15+BK16+BK17+BK18+BK19</f>
        <v>10.59</v>
      </c>
      <c r="BL20" s="4">
        <f>BK20*7</f>
        <v>74.13</v>
      </c>
      <c r="BM20" s="4">
        <f>BM13+BM14+BM15+BM16+BM17+BM18+BM19</f>
        <v>76.399999999999991</v>
      </c>
      <c r="BN20" s="27">
        <f t="shared" si="32"/>
        <v>3.0621880480237396E-2</v>
      </c>
      <c r="BO20" s="3">
        <f>BO13+BO14+BO15+BO16+BO17+BO18+BO19</f>
        <v>4.1550000000000002</v>
      </c>
      <c r="BP20" s="4">
        <f>BO20*7</f>
        <v>29.085000000000001</v>
      </c>
      <c r="BQ20" s="4">
        <f>BQ13+BQ14+BQ15+BQ16+BQ17+BQ18+BQ19</f>
        <v>47.78</v>
      </c>
      <c r="BR20" s="27">
        <f t="shared" si="33"/>
        <v>0.64277118789754173</v>
      </c>
    </row>
    <row r="21" spans="2:70" ht="15.75" thickBot="1" x14ac:dyDescent="0.3">
      <c r="B21" s="16" t="s">
        <v>35</v>
      </c>
      <c r="C21" s="17"/>
      <c r="D21" s="18">
        <f>D12-D20</f>
        <v>1.0849999999999995</v>
      </c>
      <c r="E21" s="18">
        <f>E12-E20</f>
        <v>-6.6679999999999993</v>
      </c>
      <c r="F21" s="28">
        <f>E21/D21-1</f>
        <v>-7.1456221198156706</v>
      </c>
      <c r="G21" s="17"/>
      <c r="H21" s="18">
        <f>H12-H20</f>
        <v>0.112</v>
      </c>
      <c r="I21" s="18">
        <f>I12-I20</f>
        <v>-1.9580000000000002</v>
      </c>
      <c r="J21" s="28">
        <f>I21/H21-1</f>
        <v>-18.482142857142858</v>
      </c>
      <c r="K21" s="17"/>
      <c r="L21" s="18">
        <f>L12-L20</f>
        <v>1.2389999999999999</v>
      </c>
      <c r="M21" s="18">
        <f>M12-M20</f>
        <v>-21.697999999999986</v>
      </c>
      <c r="N21" s="28">
        <f>M21/L21-1</f>
        <v>-18.512510088781266</v>
      </c>
      <c r="O21" s="17"/>
      <c r="P21" s="18">
        <f>P12-P20</f>
        <v>7.4270000000000014</v>
      </c>
      <c r="Q21" s="18">
        <f>Q12-Q20</f>
        <v>-51.816999999999993</v>
      </c>
      <c r="R21" s="28">
        <f>Q21/P21-1</f>
        <v>-7.9768412548808376</v>
      </c>
      <c r="S21" s="17"/>
      <c r="T21" s="18">
        <f>T12-T20</f>
        <v>-0.39200000000000013</v>
      </c>
      <c r="U21" s="18">
        <f>U12-U20</f>
        <v>-2.2309999999999999</v>
      </c>
      <c r="V21" s="28">
        <f t="shared" si="21"/>
        <v>4.6913265306122431</v>
      </c>
      <c r="W21" s="17"/>
      <c r="X21" s="18">
        <f>X12-X20</f>
        <v>-0.97999999999999976</v>
      </c>
      <c r="Y21" s="18">
        <f>Y12-Y20</f>
        <v>-5.0749999999999993</v>
      </c>
      <c r="Z21" s="28">
        <f>Y21/X21-1</f>
        <v>4.1785714285714288</v>
      </c>
      <c r="AA21" s="17"/>
      <c r="AB21" s="18">
        <f>AB12-AB20</f>
        <v>-0.1120000000000001</v>
      </c>
      <c r="AC21" s="18">
        <f>AC12-AC20</f>
        <v>-6.766</v>
      </c>
      <c r="AD21" s="28">
        <f>AC21/AB21-1</f>
        <v>59.410714285714235</v>
      </c>
      <c r="AE21" s="17"/>
      <c r="AF21" s="18">
        <f>AF12-AF20</f>
        <v>4.298</v>
      </c>
      <c r="AG21" s="18">
        <f>AG12-AG20</f>
        <v>-12.309999999999999</v>
      </c>
      <c r="AH21" s="28">
        <f>AG21/AF21-1</f>
        <v>-3.8641228478362026</v>
      </c>
      <c r="AI21" s="17"/>
      <c r="AJ21" s="18">
        <f>AJ12-AJ20</f>
        <v>8.4000000000000519E-2</v>
      </c>
      <c r="AK21" s="18">
        <f>AK12-AK20</f>
        <v>-3.2539999999999996</v>
      </c>
      <c r="AL21" s="28">
        <f>AK21/AJ21-1</f>
        <v>-39.738095238094992</v>
      </c>
      <c r="AM21" s="17"/>
      <c r="AN21" s="18">
        <f>AN12-AN20</f>
        <v>5.0119999999999987</v>
      </c>
      <c r="AO21" s="18">
        <f>AO12-AO20</f>
        <v>-1.3769999999999998</v>
      </c>
      <c r="AP21" s="28">
        <f>AO21/AN21-1</f>
        <v>-1.2747406225059856</v>
      </c>
      <c r="AQ21" s="17"/>
      <c r="AR21" s="18">
        <f>AR12-AR20</f>
        <v>-3.1080000000000005</v>
      </c>
      <c r="AS21" s="18">
        <f>AS12-AS20</f>
        <v>-15.689000000000002</v>
      </c>
      <c r="AT21" s="28">
        <f t="shared" si="27"/>
        <v>4.0479407979407975</v>
      </c>
      <c r="AU21" s="17"/>
      <c r="AV21" s="18">
        <f>AV12-AV20</f>
        <v>-1.8480000000000003</v>
      </c>
      <c r="AW21" s="18">
        <f>AW12-AW20</f>
        <v>-1.1719999999999997</v>
      </c>
      <c r="AX21" s="28">
        <f>AW21/AV21-1</f>
        <v>-0.36580086580086602</v>
      </c>
      <c r="AY21" s="17"/>
      <c r="AZ21" s="18">
        <f>AZ12-AZ20</f>
        <v>2.4289999999999985</v>
      </c>
      <c r="BA21" s="18">
        <f>BA12-BA20</f>
        <v>-9.2879999999999985</v>
      </c>
      <c r="BB21" s="28">
        <f>BA21/AZ21-1</f>
        <v>-4.8237958007410473</v>
      </c>
      <c r="BC21" s="17"/>
      <c r="BD21" s="18">
        <f>BD12-BD20</f>
        <v>-1.0779999999999994</v>
      </c>
      <c r="BE21" s="18">
        <f>BE12-BE20</f>
        <v>-0.90700000000000003</v>
      </c>
      <c r="BF21" s="28">
        <f>BE21/BD21-1</f>
        <v>-0.15862708719851526</v>
      </c>
      <c r="BG21" s="17"/>
      <c r="BH21" s="18">
        <f>BH12-BH20</f>
        <v>6.391</v>
      </c>
      <c r="BI21" s="18">
        <f>BI12-BI20</f>
        <v>1.0999999999999233E-2</v>
      </c>
      <c r="BJ21" s="28">
        <f>BI21/BH21-1</f>
        <v>-0.99827882960413095</v>
      </c>
      <c r="BK21" s="17"/>
      <c r="BL21" s="18">
        <f>BL12-BL20</f>
        <v>-8.6729999999999876</v>
      </c>
      <c r="BM21" s="18">
        <f>BM12-BM20</f>
        <v>-39.138999999999989</v>
      </c>
      <c r="BN21" s="28">
        <f t="shared" si="32"/>
        <v>3.5127406894961428</v>
      </c>
      <c r="BO21" s="17"/>
      <c r="BP21" s="18">
        <f>BP12-BP20</f>
        <v>6.3559999999999945</v>
      </c>
      <c r="BQ21" s="18">
        <f>BQ12-BQ20</f>
        <v>-27.158000000000001</v>
      </c>
      <c r="BR21" s="28">
        <f>BQ21/BP21-1</f>
        <v>-5.2728130899937105</v>
      </c>
    </row>
  </sheetData>
  <mergeCells count="119">
    <mergeCell ref="BK7:BL7"/>
    <mergeCell ref="BK8:BL8"/>
    <mergeCell ref="S2:V2"/>
    <mergeCell ref="S3:T3"/>
    <mergeCell ref="U3:V3"/>
    <mergeCell ref="S5:T5"/>
    <mergeCell ref="S6:T6"/>
    <mergeCell ref="S7:T7"/>
    <mergeCell ref="S8:T8"/>
    <mergeCell ref="BK2:BN2"/>
    <mergeCell ref="BK3:BL3"/>
    <mergeCell ref="BM3:BN3"/>
    <mergeCell ref="BK5:BL5"/>
    <mergeCell ref="BK6:BL6"/>
    <mergeCell ref="AQ8:AR8"/>
    <mergeCell ref="AY2:BB2"/>
    <mergeCell ref="AY3:AZ3"/>
    <mergeCell ref="BA3:BB3"/>
    <mergeCell ref="AY5:AZ5"/>
    <mergeCell ref="AY6:AZ6"/>
    <mergeCell ref="AY7:AZ7"/>
    <mergeCell ref="AY8:AZ8"/>
    <mergeCell ref="AQ2:AT2"/>
    <mergeCell ref="AQ3:AR3"/>
    <mergeCell ref="AS3:AT3"/>
    <mergeCell ref="AQ5:AR5"/>
    <mergeCell ref="AQ6:AR6"/>
    <mergeCell ref="AQ7:AR7"/>
    <mergeCell ref="BC8:BD8"/>
    <mergeCell ref="AE2:AH2"/>
    <mergeCell ref="AE3:AF3"/>
    <mergeCell ref="AG3:AH3"/>
    <mergeCell ref="AE5:AF5"/>
    <mergeCell ref="AE6:AF6"/>
    <mergeCell ref="AE7:AF7"/>
    <mergeCell ref="AE8:AF8"/>
    <mergeCell ref="BC2:BF2"/>
    <mergeCell ref="BC3:BD3"/>
    <mergeCell ref="BE3:BF3"/>
    <mergeCell ref="BC5:BD5"/>
    <mergeCell ref="BC6:BD6"/>
    <mergeCell ref="BC7:BD7"/>
    <mergeCell ref="W8:X8"/>
    <mergeCell ref="C2:F2"/>
    <mergeCell ref="C3:D3"/>
    <mergeCell ref="E3:F3"/>
    <mergeCell ref="C5:D5"/>
    <mergeCell ref="C6:D6"/>
    <mergeCell ref="C7:D7"/>
    <mergeCell ref="C8:D8"/>
    <mergeCell ref="W2:Z2"/>
    <mergeCell ref="W3:X3"/>
    <mergeCell ref="Y3:Z3"/>
    <mergeCell ref="W5:X5"/>
    <mergeCell ref="W6:X6"/>
    <mergeCell ref="W7:X7"/>
    <mergeCell ref="G8:H8"/>
    <mergeCell ref="AI2:AL2"/>
    <mergeCell ref="AI3:AJ3"/>
    <mergeCell ref="AK3:AL3"/>
    <mergeCell ref="AI5:AJ5"/>
    <mergeCell ref="AI6:AJ6"/>
    <mergeCell ref="AI7:AJ7"/>
    <mergeCell ref="AI8:AJ8"/>
    <mergeCell ref="G2:J2"/>
    <mergeCell ref="G3:H3"/>
    <mergeCell ref="I3:J3"/>
    <mergeCell ref="G5:H5"/>
    <mergeCell ref="G6:H6"/>
    <mergeCell ref="G7:H7"/>
    <mergeCell ref="AM8:AN8"/>
    <mergeCell ref="AA2:AD2"/>
    <mergeCell ref="AA3:AB3"/>
    <mergeCell ref="AC3:AD3"/>
    <mergeCell ref="AA5:AB5"/>
    <mergeCell ref="AA6:AB6"/>
    <mergeCell ref="AA7:AB7"/>
    <mergeCell ref="AA8:AB8"/>
    <mergeCell ref="AM2:AP2"/>
    <mergeCell ref="AM3:AN3"/>
    <mergeCell ref="AO3:AP3"/>
    <mergeCell ref="AM5:AN5"/>
    <mergeCell ref="AM6:AN6"/>
    <mergeCell ref="AM7:AN7"/>
    <mergeCell ref="K8:L8"/>
    <mergeCell ref="O2:R2"/>
    <mergeCell ref="O3:P3"/>
    <mergeCell ref="Q3:R3"/>
    <mergeCell ref="O5:P5"/>
    <mergeCell ref="O6:P6"/>
    <mergeCell ref="O7:P7"/>
    <mergeCell ref="O8:P8"/>
    <mergeCell ref="K2:N2"/>
    <mergeCell ref="K3:L3"/>
    <mergeCell ref="M3:N3"/>
    <mergeCell ref="K5:L5"/>
    <mergeCell ref="K6:L6"/>
    <mergeCell ref="K7:L7"/>
    <mergeCell ref="BG8:BH8"/>
    <mergeCell ref="BG2:BJ2"/>
    <mergeCell ref="BG3:BH3"/>
    <mergeCell ref="BI3:BJ3"/>
    <mergeCell ref="BG5:BH5"/>
    <mergeCell ref="BG6:BH6"/>
    <mergeCell ref="BG7:BH7"/>
    <mergeCell ref="AU8:AV8"/>
    <mergeCell ref="BO2:BR2"/>
    <mergeCell ref="BO3:BP3"/>
    <mergeCell ref="BQ3:BR3"/>
    <mergeCell ref="BO5:BP5"/>
    <mergeCell ref="BO6:BP6"/>
    <mergeCell ref="BO7:BP7"/>
    <mergeCell ref="BO8:BP8"/>
    <mergeCell ref="AU2:AX2"/>
    <mergeCell ref="AU3:AV3"/>
    <mergeCell ref="AW3:AX3"/>
    <mergeCell ref="AU5:AV5"/>
    <mergeCell ref="AU6:AV6"/>
    <mergeCell ref="AU7:AV7"/>
  </mergeCells>
  <conditionalFormatting sqref="BL21">
    <cfRule type="cellIs" dxfId="67" priority="99" operator="lessThan">
      <formula>0</formula>
    </cfRule>
    <cfRule type="cellIs" dxfId="66" priority="100" operator="greaterThan">
      <formula>0</formula>
    </cfRule>
  </conditionalFormatting>
  <conditionalFormatting sqref="T21">
    <cfRule type="cellIs" dxfId="65" priority="65" operator="lessThan">
      <formula>0</formula>
    </cfRule>
    <cfRule type="cellIs" dxfId="64" priority="66" operator="greaterThan">
      <formula>0</formula>
    </cfRule>
  </conditionalFormatting>
  <conditionalFormatting sqref="AR21">
    <cfRule type="cellIs" dxfId="63" priority="63" operator="lessThan">
      <formula>0</formula>
    </cfRule>
    <cfRule type="cellIs" dxfId="62" priority="64" operator="greaterThan">
      <formula>0</formula>
    </cfRule>
  </conditionalFormatting>
  <conditionalFormatting sqref="AZ21">
    <cfRule type="cellIs" dxfId="61" priority="61" operator="lessThan">
      <formula>0</formula>
    </cfRule>
    <cfRule type="cellIs" dxfId="60" priority="62" operator="greaterThan">
      <formula>0</formula>
    </cfRule>
  </conditionalFormatting>
  <conditionalFormatting sqref="BD21">
    <cfRule type="cellIs" dxfId="59" priority="59" operator="lessThan">
      <formula>0</formula>
    </cfRule>
    <cfRule type="cellIs" dxfId="58" priority="60" operator="greaterThan">
      <formula>0</formula>
    </cfRule>
  </conditionalFormatting>
  <conditionalFormatting sqref="AF21">
    <cfRule type="cellIs" dxfId="57" priority="57" operator="lessThan">
      <formula>0</formula>
    </cfRule>
    <cfRule type="cellIs" dxfId="56" priority="58" operator="greaterThan">
      <formula>0</formula>
    </cfRule>
  </conditionalFormatting>
  <conditionalFormatting sqref="X21">
    <cfRule type="cellIs" dxfId="55" priority="55" operator="lessThan">
      <formula>0</formula>
    </cfRule>
    <cfRule type="cellIs" dxfId="54" priority="56" operator="greaterThan">
      <formula>0</formula>
    </cfRule>
  </conditionalFormatting>
  <conditionalFormatting sqref="D21">
    <cfRule type="cellIs" dxfId="53" priority="53" operator="lessThan">
      <formula>0</formula>
    </cfRule>
    <cfRule type="cellIs" dxfId="52" priority="54" operator="greaterThan">
      <formula>0</formula>
    </cfRule>
  </conditionalFormatting>
  <conditionalFormatting sqref="H21">
    <cfRule type="cellIs" dxfId="51" priority="51" operator="lessThan">
      <formula>0</formula>
    </cfRule>
    <cfRule type="cellIs" dxfId="50" priority="52" operator="greaterThan">
      <formula>0</formula>
    </cfRule>
  </conditionalFormatting>
  <conditionalFormatting sqref="AJ21">
    <cfRule type="cellIs" dxfId="49" priority="49" operator="lessThan">
      <formula>0</formula>
    </cfRule>
    <cfRule type="cellIs" dxfId="48" priority="50" operator="greaterThan">
      <formula>0</formula>
    </cfRule>
  </conditionalFormatting>
  <conditionalFormatting sqref="AN21">
    <cfRule type="cellIs" dxfId="47" priority="47" operator="lessThan">
      <formula>0</formula>
    </cfRule>
    <cfRule type="cellIs" dxfId="46" priority="48" operator="greaterThan">
      <formula>0</formula>
    </cfRule>
  </conditionalFormatting>
  <conditionalFormatting sqref="AB21">
    <cfRule type="cellIs" dxfId="45" priority="45" operator="lessThan">
      <formula>0</formula>
    </cfRule>
    <cfRule type="cellIs" dxfId="44" priority="46" operator="greaterThan">
      <formula>0</formula>
    </cfRule>
  </conditionalFormatting>
  <conditionalFormatting sqref="L21">
    <cfRule type="cellIs" dxfId="43" priority="43" operator="lessThan">
      <formula>0</formula>
    </cfRule>
    <cfRule type="cellIs" dxfId="42" priority="44" operator="greaterThan">
      <formula>0</formula>
    </cfRule>
  </conditionalFormatting>
  <conditionalFormatting sqref="P21">
    <cfRule type="cellIs" dxfId="41" priority="41" operator="lessThan">
      <formula>0</formula>
    </cfRule>
    <cfRule type="cellIs" dxfId="40" priority="42" operator="greaterThan">
      <formula>0</formula>
    </cfRule>
  </conditionalFormatting>
  <conditionalFormatting sqref="AV21">
    <cfRule type="cellIs" dxfId="39" priority="39" operator="lessThan">
      <formula>0</formula>
    </cfRule>
    <cfRule type="cellIs" dxfId="38" priority="40" operator="greaterThan">
      <formula>0</formula>
    </cfRule>
  </conditionalFormatting>
  <conditionalFormatting sqref="BP21">
    <cfRule type="cellIs" dxfId="37" priority="37" operator="lessThan">
      <formula>0</formula>
    </cfRule>
    <cfRule type="cellIs" dxfId="36" priority="38" operator="greaterThan">
      <formula>0</formula>
    </cfRule>
  </conditionalFormatting>
  <conditionalFormatting sqref="BH21">
    <cfRule type="cellIs" dxfId="35" priority="35" operator="lessThan">
      <formula>0</formula>
    </cfRule>
    <cfRule type="cellIs" dxfId="34" priority="36" operator="greaterThan">
      <formula>0</formula>
    </cfRule>
  </conditionalFormatting>
  <conditionalFormatting sqref="BM21">
    <cfRule type="cellIs" dxfId="33" priority="33" operator="lessThan">
      <formula>0</formula>
    </cfRule>
    <cfRule type="cellIs" dxfId="32" priority="34" operator="greaterThan">
      <formula>0</formula>
    </cfRule>
  </conditionalFormatting>
  <conditionalFormatting sqref="U21">
    <cfRule type="cellIs" dxfId="31" priority="31" operator="lessThan">
      <formula>0</formula>
    </cfRule>
    <cfRule type="cellIs" dxfId="30" priority="32" operator="greaterThan">
      <formula>0</formula>
    </cfRule>
  </conditionalFormatting>
  <conditionalFormatting sqref="AS21">
    <cfRule type="cellIs" dxfId="29" priority="29" operator="lessThan">
      <formula>0</formula>
    </cfRule>
    <cfRule type="cellIs" dxfId="28" priority="30" operator="greaterThan">
      <formula>0</formula>
    </cfRule>
  </conditionalFormatting>
  <conditionalFormatting sqref="BA21">
    <cfRule type="cellIs" dxfId="27" priority="27" operator="lessThan">
      <formula>0</formula>
    </cfRule>
    <cfRule type="cellIs" dxfId="26" priority="28" operator="greaterThan">
      <formula>0</formula>
    </cfRule>
  </conditionalFormatting>
  <conditionalFormatting sqref="BE21">
    <cfRule type="cellIs" dxfId="25" priority="25" operator="lessThan">
      <formula>0</formula>
    </cfRule>
    <cfRule type="cellIs" dxfId="24" priority="26" operator="greaterThan">
      <formula>0</formula>
    </cfRule>
  </conditionalFormatting>
  <conditionalFormatting sqref="AG21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Y21">
    <cfRule type="cellIs" dxfId="21" priority="21" operator="lessThan">
      <formula>0</formula>
    </cfRule>
    <cfRule type="cellIs" dxfId="20" priority="22" operator="greaterThan">
      <formula>0</formula>
    </cfRule>
  </conditionalFormatting>
  <conditionalFormatting sqref="E21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I21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AK21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AO21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AC21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M21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Q21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AW21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BQ21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BI2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4</vt:i4>
      </vt:variant>
    </vt:vector>
  </HeadingPairs>
  <TitlesOfParts>
    <vt:vector size="4" baseType="lpstr">
      <vt:lpstr>Defence</vt:lpstr>
      <vt:lpstr>Education</vt:lpstr>
      <vt:lpstr>Interest</vt:lpstr>
      <vt:lpstr>Country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2021-05-15T09:29:29Z</dcterms:created>
  <dcterms:modified xsi:type="dcterms:W3CDTF">2021-05-22T14:07:18Z</dcterms:modified>
</cp:coreProperties>
</file>