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6A30CDB5-8242-44CD-8D91-94635A0B45B9}" xr6:coauthVersionLast="45" xr6:coauthVersionMax="45" xr10:uidLastSave="{00000000-0000-0000-0000-000000000000}"/>
  <bookViews>
    <workbookView xWindow="-120" yWindow="-120" windowWidth="29040" windowHeight="15840" activeTab="4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7" l="1"/>
  <c r="J9" i="7" a="1"/>
  <c r="J10" i="7" s="1"/>
  <c r="C4" i="7"/>
  <c r="J9" i="7" l="1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BI21" i="5" l="1"/>
  <c r="BM21" i="5"/>
  <c r="AW21" i="5"/>
  <c r="Q21" i="5"/>
  <c r="M21" i="5"/>
  <c r="AC21" i="5"/>
  <c r="AO21" i="5"/>
  <c r="AK21" i="5"/>
  <c r="I21" i="5"/>
  <c r="E21" i="5"/>
  <c r="Y21" i="5"/>
  <c r="AG21" i="5"/>
  <c r="BE21" i="5"/>
  <c r="BA21" i="5"/>
  <c r="AS21" i="5"/>
  <c r="U21" i="5"/>
  <c r="BQ12" i="5"/>
  <c r="BQ21" i="5" s="1"/>
  <c r="BR5" i="5"/>
  <c r="BQ8" i="5"/>
  <c r="BG20" i="5" l="1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AZ21" i="5" l="1"/>
  <c r="BB21" i="5" s="1"/>
  <c r="BD21" i="5"/>
  <c r="BF21" i="5" s="1"/>
  <c r="BL21" i="5"/>
  <c r="BN21" i="5" s="1"/>
  <c r="F20" i="5"/>
  <c r="D21" i="5"/>
  <c r="F21" i="5" s="1"/>
  <c r="AD20" i="5"/>
  <c r="AB21" i="5"/>
  <c r="AD21" i="5" s="1"/>
  <c r="BR12" i="5"/>
  <c r="BP21" i="5"/>
  <c r="BR21" i="5" s="1"/>
  <c r="H21" i="5"/>
  <c r="J21" i="5" s="1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U9" i="1" l="1"/>
  <c r="U10" i="1"/>
  <c r="T10" i="1"/>
  <c r="T9" i="1"/>
  <c r="U7" i="1"/>
  <c r="U8" i="1"/>
  <c r="T8" i="1"/>
  <c r="T7" i="1"/>
  <c r="U6" i="1"/>
  <c r="T6" i="1"/>
  <c r="U5" i="1"/>
  <c r="T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sharedStrings.xml><?xml version="1.0" encoding="utf-8"?>
<sst xmlns="http://schemas.openxmlformats.org/spreadsheetml/2006/main" count="144" uniqueCount="44">
  <si>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</si>
  <si>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</si>
  <si>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</si>
  <si>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</si>
  <si>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</si>
  <si>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</si>
  <si>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</si>
  <si>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</si>
  <si>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</si>
  <si>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</si>
  <si>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</si>
  <si>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</si>
  <si>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</si>
  <si>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</si>
  <si>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</si>
  <si>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</si>
  <si>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</si>
  <si>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</si>
  <si>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</si>
  <si>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</si>
  <si>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</si>
  <si>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</si>
  <si>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</si>
  <si>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</si>
  <si>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</si>
  <si>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</si>
  <si>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</si>
  <si>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</si>
  <si>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</si>
  <si>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</si>
  <si>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</si>
  <si>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</si>
  <si>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</si>
  <si>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</si>
  <si>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</si>
  <si>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Profit/Loss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</si>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</sst>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/>
  </cellXfs>
  <cellStyles count="1">
    <cellStyle name="Normaali" xfId="0" builtinId="0"/>
  </cellStyles>
  <dxfs count="6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G38" sqref="G38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37" t="s">
        <v>23</v>
      </c>
      <c r="D2" s="38"/>
      <c r="E2" s="38"/>
      <c r="F2" s="39"/>
      <c r="G2" s="37" t="s">
        <v>24</v>
      </c>
      <c r="H2" s="38"/>
      <c r="I2" s="38"/>
      <c r="J2" s="39"/>
      <c r="K2" s="37" t="s">
        <v>28</v>
      </c>
      <c r="L2" s="38"/>
      <c r="M2" s="38"/>
      <c r="N2" s="39"/>
      <c r="O2" s="37" t="s">
        <v>29</v>
      </c>
      <c r="P2" s="38"/>
      <c r="Q2" s="38"/>
      <c r="R2" s="39"/>
      <c r="S2" s="37" t="s">
        <v>17</v>
      </c>
      <c r="T2" s="38"/>
      <c r="U2" s="38"/>
      <c r="V2" s="39"/>
      <c r="W2" s="37" t="s">
        <v>22</v>
      </c>
      <c r="X2" s="38"/>
      <c r="Y2" s="38"/>
      <c r="Z2" s="39"/>
      <c r="AA2" s="37" t="s">
        <v>27</v>
      </c>
      <c r="AB2" s="38"/>
      <c r="AC2" s="38"/>
      <c r="AD2" s="39"/>
      <c r="AE2" s="37" t="s">
        <v>21</v>
      </c>
      <c r="AF2" s="38"/>
      <c r="AG2" s="38"/>
      <c r="AH2" s="39"/>
      <c r="AI2" s="37" t="s">
        <v>25</v>
      </c>
      <c r="AJ2" s="38"/>
      <c r="AK2" s="38"/>
      <c r="AL2" s="39"/>
      <c r="AM2" s="37" t="s">
        <v>26</v>
      </c>
      <c r="AN2" s="38"/>
      <c r="AO2" s="38"/>
      <c r="AP2" s="39"/>
      <c r="AQ2" s="37" t="s">
        <v>18</v>
      </c>
      <c r="AR2" s="38"/>
      <c r="AS2" s="38"/>
      <c r="AT2" s="39"/>
      <c r="AU2" s="37" t="s">
        <v>30</v>
      </c>
      <c r="AV2" s="38"/>
      <c r="AW2" s="38"/>
      <c r="AX2" s="39"/>
      <c r="AY2" s="37" t="s">
        <v>19</v>
      </c>
      <c r="AZ2" s="38"/>
      <c r="BA2" s="38"/>
      <c r="BB2" s="39"/>
      <c r="BC2" s="37" t="s">
        <v>20</v>
      </c>
      <c r="BD2" s="38"/>
      <c r="BE2" s="38"/>
      <c r="BF2" s="39"/>
      <c r="BG2" s="37" t="s">
        <v>32</v>
      </c>
      <c r="BH2" s="38"/>
      <c r="BI2" s="38"/>
      <c r="BJ2" s="39"/>
      <c r="BK2" s="37" t="s">
        <v>31</v>
      </c>
      <c r="BL2" s="38"/>
      <c r="BM2" s="38"/>
      <c r="BN2" s="39"/>
      <c r="BO2" s="37" t="s">
        <v>11</v>
      </c>
      <c r="BP2" s="38"/>
      <c r="BQ2" s="38"/>
      <c r="BR2" s="39"/>
    </row>
    <row r="3" spans="2:70" x14ac:dyDescent="0.25">
      <c r="C3" s="40" t="s">
        <v>15</v>
      </c>
      <c r="D3" s="41"/>
      <c r="E3" s="41" t="s">
        <v>12</v>
      </c>
      <c r="F3" s="42"/>
      <c r="G3" s="40" t="s">
        <v>15</v>
      </c>
      <c r="H3" s="41"/>
      <c r="I3" s="41" t="s">
        <v>12</v>
      </c>
      <c r="J3" s="42"/>
      <c r="K3" s="40" t="s">
        <v>15</v>
      </c>
      <c r="L3" s="41"/>
      <c r="M3" s="41" t="s">
        <v>12</v>
      </c>
      <c r="N3" s="42"/>
      <c r="O3" s="40" t="s">
        <v>15</v>
      </c>
      <c r="P3" s="41"/>
      <c r="Q3" s="41" t="s">
        <v>12</v>
      </c>
      <c r="R3" s="42"/>
      <c r="S3" s="40" t="s">
        <v>15</v>
      </c>
      <c r="T3" s="41"/>
      <c r="U3" s="41" t="s">
        <v>12</v>
      </c>
      <c r="V3" s="42"/>
      <c r="W3" s="40" t="s">
        <v>15</v>
      </c>
      <c r="X3" s="41"/>
      <c r="Y3" s="41" t="s">
        <v>12</v>
      </c>
      <c r="Z3" s="42"/>
      <c r="AA3" s="40" t="s">
        <v>15</v>
      </c>
      <c r="AB3" s="41"/>
      <c r="AC3" s="41" t="s">
        <v>12</v>
      </c>
      <c r="AD3" s="42"/>
      <c r="AE3" s="40" t="s">
        <v>15</v>
      </c>
      <c r="AF3" s="41"/>
      <c r="AG3" s="41" t="s">
        <v>12</v>
      </c>
      <c r="AH3" s="42"/>
      <c r="AI3" s="40" t="s">
        <v>15</v>
      </c>
      <c r="AJ3" s="41"/>
      <c r="AK3" s="41" t="s">
        <v>12</v>
      </c>
      <c r="AL3" s="42"/>
      <c r="AM3" s="40" t="s">
        <v>15</v>
      </c>
      <c r="AN3" s="41"/>
      <c r="AO3" s="41" t="s">
        <v>12</v>
      </c>
      <c r="AP3" s="42"/>
      <c r="AQ3" s="40" t="s">
        <v>15</v>
      </c>
      <c r="AR3" s="41"/>
      <c r="AS3" s="41" t="s">
        <v>12</v>
      </c>
      <c r="AT3" s="42"/>
      <c r="AU3" s="40" t="s">
        <v>15</v>
      </c>
      <c r="AV3" s="41"/>
      <c r="AW3" s="41" t="s">
        <v>12</v>
      </c>
      <c r="AX3" s="42"/>
      <c r="AY3" s="40" t="s">
        <v>15</v>
      </c>
      <c r="AZ3" s="41"/>
      <c r="BA3" s="41" t="s">
        <v>12</v>
      </c>
      <c r="BB3" s="42"/>
      <c r="BC3" s="40" t="s">
        <v>15</v>
      </c>
      <c r="BD3" s="41"/>
      <c r="BE3" s="41" t="s">
        <v>12</v>
      </c>
      <c r="BF3" s="42"/>
      <c r="BG3" s="40" t="s">
        <v>15</v>
      </c>
      <c r="BH3" s="41"/>
      <c r="BI3" s="41" t="s">
        <v>12</v>
      </c>
      <c r="BJ3" s="42"/>
      <c r="BK3" s="40" t="s">
        <v>15</v>
      </c>
      <c r="BL3" s="41"/>
      <c r="BM3" s="41" t="s">
        <v>12</v>
      </c>
      <c r="BN3" s="42"/>
      <c r="BO3" s="40" t="s">
        <v>15</v>
      </c>
      <c r="BP3" s="41"/>
      <c r="BQ3" s="41" t="s">
        <v>12</v>
      </c>
      <c r="BR3" s="42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36</v>
      </c>
      <c r="C5" s="47">
        <v>1</v>
      </c>
      <c r="D5" s="44"/>
      <c r="E5" s="22">
        <v>3.4289999999999998</v>
      </c>
      <c r="F5" s="25">
        <f>E5/C5-1</f>
        <v>2.4289999999999998</v>
      </c>
      <c r="G5" s="47">
        <v>1</v>
      </c>
      <c r="H5" s="44"/>
      <c r="I5" s="22">
        <v>2.8929999999999998</v>
      </c>
      <c r="J5" s="25">
        <f>I5/G5-1</f>
        <v>1.8929999999999998</v>
      </c>
      <c r="K5" s="47">
        <v>1</v>
      </c>
      <c r="L5" s="44"/>
      <c r="M5" s="22">
        <v>2.2770000000000001</v>
      </c>
      <c r="N5" s="25">
        <f>M5/K5-1</f>
        <v>1.2770000000000001</v>
      </c>
      <c r="O5" s="47">
        <v>1</v>
      </c>
      <c r="P5" s="44"/>
      <c r="Q5" s="22">
        <v>2.8029999999999999</v>
      </c>
      <c r="R5" s="25">
        <f>Q5/O5-1</f>
        <v>1.8029999999999999</v>
      </c>
      <c r="S5" s="43">
        <v>2</v>
      </c>
      <c r="T5" s="44"/>
      <c r="U5" s="22">
        <v>12.585000000000001</v>
      </c>
      <c r="V5" s="25">
        <f>U5/S5-1</f>
        <v>5.2925000000000004</v>
      </c>
      <c r="W5" s="47">
        <v>2</v>
      </c>
      <c r="X5" s="44"/>
      <c r="Y5" s="22">
        <v>10.067</v>
      </c>
      <c r="Z5" s="25">
        <f>Y5/W5-1</f>
        <v>4.0335000000000001</v>
      </c>
      <c r="AA5" s="47">
        <v>2</v>
      </c>
      <c r="AB5" s="44"/>
      <c r="AC5" s="22">
        <v>9.9779999999999998</v>
      </c>
      <c r="AD5" s="25">
        <f>AC5/AA5-1</f>
        <v>3.9889999999999999</v>
      </c>
      <c r="AE5" s="47">
        <v>7</v>
      </c>
      <c r="AF5" s="44"/>
      <c r="AG5" s="22">
        <v>15.536</v>
      </c>
      <c r="AH5" s="25">
        <f>AG5/AE5-1</f>
        <v>1.2194285714285713</v>
      </c>
      <c r="AI5" s="47">
        <v>7</v>
      </c>
      <c r="AJ5" s="44"/>
      <c r="AK5" s="22">
        <v>24.87</v>
      </c>
      <c r="AL5" s="25">
        <f>AK5/AI5-1</f>
        <v>2.5528571428571429</v>
      </c>
      <c r="AM5" s="47">
        <v>7</v>
      </c>
      <c r="AN5" s="44"/>
      <c r="AO5" s="22">
        <v>14.685</v>
      </c>
      <c r="AP5" s="25">
        <f>AO5/AM5-1</f>
        <v>1.0978571428571429</v>
      </c>
      <c r="AQ5" s="47">
        <v>10</v>
      </c>
      <c r="AR5" s="44"/>
      <c r="AS5" s="22">
        <v>13.314</v>
      </c>
      <c r="AT5" s="25">
        <f>AS5/AQ5-1</f>
        <v>0.33139999999999992</v>
      </c>
      <c r="AU5" s="47">
        <v>15</v>
      </c>
      <c r="AV5" s="44"/>
      <c r="AW5" s="22">
        <v>35.488</v>
      </c>
      <c r="AX5" s="25">
        <f>AW5/AU5-1</f>
        <v>1.3658666666666668</v>
      </c>
      <c r="AY5" s="47">
        <v>20</v>
      </c>
      <c r="AZ5" s="44"/>
      <c r="BA5" s="22">
        <v>46.418999999999997</v>
      </c>
      <c r="BB5" s="25">
        <f>BA5/AY5-1</f>
        <v>1.3209499999999998</v>
      </c>
      <c r="BC5" s="47">
        <v>20</v>
      </c>
      <c r="BD5" s="44"/>
      <c r="BE5" s="22">
        <v>77.132000000000005</v>
      </c>
      <c r="BF5" s="25">
        <f>BE5/BC5-1</f>
        <v>2.8566000000000003</v>
      </c>
      <c r="BG5" s="47">
        <v>20</v>
      </c>
      <c r="BH5" s="44"/>
      <c r="BI5" s="22">
        <v>50.906999999999996</v>
      </c>
      <c r="BJ5" s="25">
        <f>BI5/BG5-1</f>
        <v>1.54535</v>
      </c>
      <c r="BK5" s="47">
        <v>30</v>
      </c>
      <c r="BL5" s="44"/>
      <c r="BM5" s="22">
        <v>39.054000000000002</v>
      </c>
      <c r="BN5" s="25">
        <f>BM5/BK5-1</f>
        <v>0.30180000000000007</v>
      </c>
      <c r="BO5" s="47">
        <v>30</v>
      </c>
      <c r="BP5" s="44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33">
        <v>11</v>
      </c>
      <c r="D6" s="34"/>
      <c r="E6" s="23">
        <v>10</v>
      </c>
      <c r="F6" s="26"/>
      <c r="G6" s="33">
        <v>17</v>
      </c>
      <c r="H6" s="34"/>
      <c r="I6" s="23">
        <v>30</v>
      </c>
      <c r="J6" s="26"/>
      <c r="K6" s="33">
        <v>10</v>
      </c>
      <c r="L6" s="34"/>
      <c r="M6" s="23">
        <v>18</v>
      </c>
      <c r="N6" s="26"/>
      <c r="O6" s="33">
        <v>18</v>
      </c>
      <c r="P6" s="34"/>
      <c r="Q6" s="23">
        <v>22</v>
      </c>
      <c r="R6" s="26"/>
      <c r="S6" s="45">
        <v>40</v>
      </c>
      <c r="T6" s="34"/>
      <c r="U6" s="23">
        <v>37</v>
      </c>
      <c r="V6" s="26"/>
      <c r="W6" s="33">
        <v>18</v>
      </c>
      <c r="X6" s="34"/>
      <c r="Y6" s="23">
        <v>18</v>
      </c>
      <c r="Z6" s="26"/>
      <c r="AA6" s="33">
        <v>18</v>
      </c>
      <c r="AB6" s="34"/>
      <c r="AC6" s="23">
        <v>20</v>
      </c>
      <c r="AD6" s="26"/>
      <c r="AE6" s="33">
        <v>14</v>
      </c>
      <c r="AF6" s="34"/>
      <c r="AG6" s="23">
        <v>19</v>
      </c>
      <c r="AH6" s="26"/>
      <c r="AI6" s="33">
        <v>23</v>
      </c>
      <c r="AJ6" s="34"/>
      <c r="AK6" s="23">
        <v>21</v>
      </c>
      <c r="AL6" s="26"/>
      <c r="AM6" s="33">
        <v>7</v>
      </c>
      <c r="AN6" s="34"/>
      <c r="AO6" s="23">
        <v>9</v>
      </c>
      <c r="AP6" s="26"/>
      <c r="AQ6" s="33">
        <v>14</v>
      </c>
      <c r="AR6" s="34"/>
      <c r="AS6" s="23">
        <v>22</v>
      </c>
      <c r="AT6" s="26"/>
      <c r="AU6" s="33">
        <v>12</v>
      </c>
      <c r="AV6" s="34"/>
      <c r="AW6" s="23">
        <v>40</v>
      </c>
      <c r="AX6" s="26"/>
      <c r="AY6" s="33">
        <v>37</v>
      </c>
      <c r="AZ6" s="34"/>
      <c r="BA6" s="23">
        <v>44</v>
      </c>
      <c r="BB6" s="26"/>
      <c r="BC6" s="33">
        <v>30</v>
      </c>
      <c r="BD6" s="34"/>
      <c r="BE6" s="23">
        <v>58</v>
      </c>
      <c r="BF6" s="26"/>
      <c r="BG6" s="33">
        <v>23</v>
      </c>
      <c r="BH6" s="34"/>
      <c r="BI6" s="23">
        <v>47</v>
      </c>
      <c r="BJ6" s="26"/>
      <c r="BK6" s="33">
        <v>37</v>
      </c>
      <c r="BL6" s="34"/>
      <c r="BM6" s="23">
        <v>40</v>
      </c>
      <c r="BN6" s="26"/>
      <c r="BO6" s="33">
        <v>36</v>
      </c>
      <c r="BP6" s="34"/>
      <c r="BQ6" s="23">
        <v>23</v>
      </c>
      <c r="BR6" s="26"/>
    </row>
    <row r="7" spans="2:70" x14ac:dyDescent="0.25">
      <c r="B7" s="9" t="s">
        <v>1</v>
      </c>
      <c r="C7" s="33"/>
      <c r="D7" s="34"/>
      <c r="E7" s="23">
        <v>18</v>
      </c>
      <c r="F7" s="26"/>
      <c r="G7" s="33"/>
      <c r="H7" s="34"/>
      <c r="I7" s="23">
        <v>30</v>
      </c>
      <c r="J7" s="26"/>
      <c r="K7" s="33"/>
      <c r="L7" s="34"/>
      <c r="M7" s="23">
        <v>32</v>
      </c>
      <c r="N7" s="26"/>
      <c r="O7" s="33"/>
      <c r="P7" s="34"/>
      <c r="Q7" s="23">
        <v>18</v>
      </c>
      <c r="R7" s="26"/>
      <c r="S7" s="45"/>
      <c r="T7" s="34"/>
      <c r="U7" s="23">
        <v>22</v>
      </c>
      <c r="V7" s="26"/>
      <c r="W7" s="33"/>
      <c r="X7" s="34"/>
      <c r="Y7" s="23">
        <v>22</v>
      </c>
      <c r="Z7" s="26"/>
      <c r="AA7" s="33"/>
      <c r="AB7" s="34"/>
      <c r="AC7" s="23">
        <v>10</v>
      </c>
      <c r="AD7" s="26"/>
      <c r="AE7" s="33"/>
      <c r="AF7" s="34"/>
      <c r="AG7" s="23">
        <v>43</v>
      </c>
      <c r="AH7" s="26"/>
      <c r="AI7" s="33"/>
      <c r="AJ7" s="34"/>
      <c r="AK7" s="23">
        <v>27</v>
      </c>
      <c r="AL7" s="26"/>
      <c r="AM7" s="33"/>
      <c r="AN7" s="34"/>
      <c r="AO7" s="23">
        <v>6</v>
      </c>
      <c r="AP7" s="26"/>
      <c r="AQ7" s="33"/>
      <c r="AR7" s="34"/>
      <c r="AS7" s="23">
        <v>15</v>
      </c>
      <c r="AT7" s="26"/>
      <c r="AU7" s="33"/>
      <c r="AV7" s="34"/>
      <c r="AW7" s="23">
        <v>25</v>
      </c>
      <c r="AX7" s="26"/>
      <c r="AY7" s="33"/>
      <c r="AZ7" s="34"/>
      <c r="BA7" s="23">
        <v>18</v>
      </c>
      <c r="BB7" s="26"/>
      <c r="BC7" s="33"/>
      <c r="BD7" s="34"/>
      <c r="BE7" s="23">
        <v>26</v>
      </c>
      <c r="BF7" s="26"/>
      <c r="BG7" s="33"/>
      <c r="BH7" s="34"/>
      <c r="BI7" s="23">
        <v>36</v>
      </c>
      <c r="BJ7" s="26"/>
      <c r="BK7" s="33"/>
      <c r="BL7" s="34"/>
      <c r="BM7" s="23">
        <v>23</v>
      </c>
      <c r="BN7" s="26"/>
      <c r="BO7" s="33"/>
      <c r="BP7" s="34"/>
      <c r="BQ7" s="23">
        <v>33</v>
      </c>
      <c r="BR7" s="26"/>
    </row>
    <row r="8" spans="2:70" ht="15.75" thickBot="1" x14ac:dyDescent="0.3">
      <c r="B8" s="10" t="s">
        <v>2</v>
      </c>
      <c r="C8" s="35">
        <f>C6</f>
        <v>11</v>
      </c>
      <c r="D8" s="36"/>
      <c r="E8" s="24">
        <f>(E6+E7)/2</f>
        <v>14</v>
      </c>
      <c r="F8" s="27">
        <f>E8/C8-1</f>
        <v>0.27272727272727271</v>
      </c>
      <c r="G8" s="35">
        <f>G6</f>
        <v>17</v>
      </c>
      <c r="H8" s="36"/>
      <c r="I8" s="24">
        <f>(I6+I7)/2</f>
        <v>30</v>
      </c>
      <c r="J8" s="27">
        <f>I8/G8-1</f>
        <v>0.76470588235294112</v>
      </c>
      <c r="K8" s="35">
        <f>K6</f>
        <v>10</v>
      </c>
      <c r="L8" s="36"/>
      <c r="M8" s="24">
        <f>(M6+M7)/2</f>
        <v>25</v>
      </c>
      <c r="N8" s="27">
        <f>M8/K8-1</f>
        <v>1.5</v>
      </c>
      <c r="O8" s="35">
        <f>O6</f>
        <v>18</v>
      </c>
      <c r="P8" s="36"/>
      <c r="Q8" s="24">
        <f>(Q6+Q7)/2</f>
        <v>20</v>
      </c>
      <c r="R8" s="27">
        <f>Q8/O8-1</f>
        <v>0.11111111111111116</v>
      </c>
      <c r="S8" s="46">
        <f>S6</f>
        <v>40</v>
      </c>
      <c r="T8" s="36"/>
      <c r="U8" s="24">
        <f>(U6+U7)/2</f>
        <v>29.5</v>
      </c>
      <c r="V8" s="27">
        <f>U8/S8-1</f>
        <v>-0.26249999999999996</v>
      </c>
      <c r="W8" s="35">
        <f>W6</f>
        <v>18</v>
      </c>
      <c r="X8" s="36"/>
      <c r="Y8" s="24">
        <f>(Y6+Y7)/2</f>
        <v>20</v>
      </c>
      <c r="Z8" s="27">
        <f>Y8/W8-1</f>
        <v>0.11111111111111116</v>
      </c>
      <c r="AA8" s="35">
        <f>AA6</f>
        <v>18</v>
      </c>
      <c r="AB8" s="36"/>
      <c r="AC8" s="24">
        <f>(AC6+AC7)/2</f>
        <v>15</v>
      </c>
      <c r="AD8" s="27">
        <f>AC8/AA8-1</f>
        <v>-0.16666666666666663</v>
      </c>
      <c r="AE8" s="35">
        <f>AE6</f>
        <v>14</v>
      </c>
      <c r="AF8" s="36"/>
      <c r="AG8" s="24">
        <f>(AG6+AG7)/2</f>
        <v>31</v>
      </c>
      <c r="AH8" s="27">
        <f>AG8/AE8-1</f>
        <v>1.2142857142857144</v>
      </c>
      <c r="AI8" s="35">
        <f>AI6</f>
        <v>23</v>
      </c>
      <c r="AJ8" s="36"/>
      <c r="AK8" s="24">
        <f>(AK6+AK7)/2</f>
        <v>24</v>
      </c>
      <c r="AL8" s="27">
        <f>AK8/AI8-1</f>
        <v>4.3478260869565188E-2</v>
      </c>
      <c r="AM8" s="35">
        <f>AM6</f>
        <v>7</v>
      </c>
      <c r="AN8" s="36"/>
      <c r="AO8" s="24">
        <f>(AO6+AO7)/2</f>
        <v>7.5</v>
      </c>
      <c r="AP8" s="27">
        <f>AO8/AM8-1</f>
        <v>7.1428571428571397E-2</v>
      </c>
      <c r="AQ8" s="35">
        <f>AQ6</f>
        <v>14</v>
      </c>
      <c r="AR8" s="36"/>
      <c r="AS8" s="24">
        <f>(AS6+AS7)/2</f>
        <v>18.5</v>
      </c>
      <c r="AT8" s="27">
        <f>AS8/AQ8-1</f>
        <v>0.3214285714285714</v>
      </c>
      <c r="AU8" s="35">
        <f>AU6</f>
        <v>12</v>
      </c>
      <c r="AV8" s="36"/>
      <c r="AW8" s="24">
        <f>(AW6+AW7)/2</f>
        <v>32.5</v>
      </c>
      <c r="AX8" s="27">
        <f>AW8/AU8-1</f>
        <v>1.7083333333333335</v>
      </c>
      <c r="AY8" s="35">
        <f>AY6</f>
        <v>37</v>
      </c>
      <c r="AZ8" s="36"/>
      <c r="BA8" s="24">
        <f>(BA6+BA7)/2</f>
        <v>31</v>
      </c>
      <c r="BB8" s="27">
        <f>BA8/AY8-1</f>
        <v>-0.16216216216216217</v>
      </c>
      <c r="BC8" s="35">
        <f>BC6</f>
        <v>30</v>
      </c>
      <c r="BD8" s="36"/>
      <c r="BE8" s="24">
        <f>(BE6+BE7)/2</f>
        <v>42</v>
      </c>
      <c r="BF8" s="27">
        <f>BE8/BC8-1</f>
        <v>0.39999999999999991</v>
      </c>
      <c r="BG8" s="35">
        <f>BG6</f>
        <v>23</v>
      </c>
      <c r="BH8" s="36"/>
      <c r="BI8" s="24">
        <f>(BI6+BI7)/2</f>
        <v>41.5</v>
      </c>
      <c r="BJ8" s="27">
        <f>BI8/BG8-1</f>
        <v>0.80434782608695654</v>
      </c>
      <c r="BK8" s="35">
        <f>BK6</f>
        <v>37</v>
      </c>
      <c r="BL8" s="36"/>
      <c r="BM8" s="24">
        <f>(BM6+BM7)/2</f>
        <v>31.5</v>
      </c>
      <c r="BN8" s="27">
        <f>BM8/BK8-1</f>
        <v>-0.14864864864864868</v>
      </c>
      <c r="BO8" s="35">
        <f>BO6</f>
        <v>36</v>
      </c>
      <c r="BP8" s="36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37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38</v>
      </c>
      <c r="C10" s="30"/>
      <c r="D10" s="31"/>
      <c r="E10" s="31">
        <v>0.28000000000000003</v>
      </c>
      <c r="F10" s="32"/>
      <c r="G10" s="30"/>
      <c r="H10" s="31"/>
      <c r="I10" s="31">
        <v>0.14699999999999999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2.8839999999999999</v>
      </c>
      <c r="F12" s="27">
        <f>E12/D12-1</f>
        <v>0.40614334470989766</v>
      </c>
      <c r="G12" s="3">
        <f>G9+G11</f>
        <v>2.3E-2</v>
      </c>
      <c r="H12" s="4">
        <f>G12*7</f>
        <v>0.161</v>
      </c>
      <c r="I12" s="4">
        <f>I9+I10+I11</f>
        <v>2.492</v>
      </c>
      <c r="J12" s="27">
        <f>I12/H12-1</f>
        <v>14.478260869565217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3.266</v>
      </c>
      <c r="F16" s="26">
        <f t="shared" si="17"/>
        <v>8.7202380952380949</v>
      </c>
      <c r="G16" s="1">
        <v>0</v>
      </c>
      <c r="H16" s="2">
        <f t="shared" si="1"/>
        <v>0</v>
      </c>
      <c r="I16" s="2">
        <v>2.883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7.0000000000000007E-2</v>
      </c>
      <c r="F19" s="26">
        <f t="shared" si="17"/>
        <v>1</v>
      </c>
      <c r="G19" s="1">
        <v>6.0000000000000001E-3</v>
      </c>
      <c r="H19" s="2">
        <f t="shared" si="1"/>
        <v>4.2000000000000003E-2</v>
      </c>
      <c r="I19" s="2">
        <v>6.0000000000000001E-3</v>
      </c>
      <c r="J19" s="26">
        <f t="shared" si="18"/>
        <v>-0.85714285714285721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9.5519999999999996</v>
      </c>
      <c r="F20" s="27">
        <f t="shared" si="17"/>
        <v>8.8881987577639734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4.45</v>
      </c>
      <c r="J20" s="27">
        <f t="shared" si="18"/>
        <v>89.816326530612244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35</v>
      </c>
      <c r="C21" s="17"/>
      <c r="D21" s="18">
        <f>D12-D20</f>
        <v>1.0849999999999995</v>
      </c>
      <c r="E21" s="18">
        <f>E12-E20</f>
        <v>-6.6679999999999993</v>
      </c>
      <c r="F21" s="28">
        <f>E21/D21-1</f>
        <v>-7.1456221198156706</v>
      </c>
      <c r="G21" s="17"/>
      <c r="H21" s="18">
        <f>H12-H20</f>
        <v>0.112</v>
      </c>
      <c r="I21" s="18">
        <f>I12-I20</f>
        <v>-1.9580000000000002</v>
      </c>
      <c r="J21" s="28">
        <f>I21/H21-1</f>
        <v>-18.482142857142858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K2:BN2"/>
    <mergeCell ref="BK3:BL3"/>
    <mergeCell ref="BM3:BN3"/>
    <mergeCell ref="BK5:BL5"/>
    <mergeCell ref="BK6:BL6"/>
    <mergeCell ref="BK7:BL7"/>
    <mergeCell ref="BK8:BL8"/>
    <mergeCell ref="AU2:AX2"/>
    <mergeCell ref="AU3:AV3"/>
    <mergeCell ref="AW3:AX3"/>
    <mergeCell ref="AU5:AV5"/>
    <mergeCell ref="AU6:AV6"/>
    <mergeCell ref="AU7:AV7"/>
    <mergeCell ref="K6:L6"/>
    <mergeCell ref="K7:L7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G2:J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AS3:AT3"/>
    <mergeCell ref="AQ5:AR5"/>
    <mergeCell ref="AQ6:AR6"/>
    <mergeCell ref="AQ7:AR7"/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BC3:BD3"/>
    <mergeCell ref="BE3:BF3"/>
    <mergeCell ref="BC5:BD5"/>
    <mergeCell ref="BC6:BD6"/>
    <mergeCell ref="BC7:BD7"/>
    <mergeCell ref="AI2:AL2"/>
    <mergeCell ref="AI3:AJ3"/>
    <mergeCell ref="AK3:AL3"/>
    <mergeCell ref="AI5:AJ5"/>
    <mergeCell ref="AI6:AJ6"/>
    <mergeCell ref="AI7:AJ7"/>
    <mergeCell ref="BO7:BP7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AY5:AZ5"/>
    <mergeCell ref="AY6:AZ6"/>
    <mergeCell ref="AY7:AZ7"/>
    <mergeCell ref="AY8:AZ8"/>
    <mergeCell ref="AQ2:AT2"/>
    <mergeCell ref="AQ3:AR3"/>
  </mergeCells>
  <conditionalFormatting sqref="BP21">
    <cfRule type="cellIs" dxfId="67" priority="99" operator="lessThan">
      <formula>0</formula>
    </cfRule>
    <cfRule type="cellIs" dxfId="66" priority="100" operator="greaterThan">
      <formula>0</formula>
    </cfRule>
  </conditionalFormatting>
  <conditionalFormatting sqref="T21">
    <cfRule type="cellIs" dxfId="65" priority="65" operator="lessThan">
      <formula>0</formula>
    </cfRule>
    <cfRule type="cellIs" dxfId="64" priority="66" operator="greaterThan">
      <formula>0</formula>
    </cfRule>
  </conditionalFormatting>
  <conditionalFormatting sqref="AR21">
    <cfRule type="cellIs" dxfId="63" priority="63" operator="lessThan">
      <formula>0</formula>
    </cfRule>
    <cfRule type="cellIs" dxfId="62" priority="64" operator="greaterThan">
      <formula>0</formula>
    </cfRule>
  </conditionalFormatting>
  <conditionalFormatting sqref="AZ21">
    <cfRule type="cellIs" dxfId="61" priority="61" operator="lessThan">
      <formula>0</formula>
    </cfRule>
    <cfRule type="cellIs" dxfId="60" priority="62" operator="greaterThan">
      <formula>0</formula>
    </cfRule>
  </conditionalFormatting>
  <conditionalFormatting sqref="BD21">
    <cfRule type="cellIs" dxfId="59" priority="59" operator="lessThan">
      <formula>0</formula>
    </cfRule>
    <cfRule type="cellIs" dxfId="58" priority="60" operator="greaterThan">
      <formula>0</formula>
    </cfRule>
  </conditionalFormatting>
  <conditionalFormatting sqref="AF21">
    <cfRule type="cellIs" dxfId="57" priority="57" operator="lessThan">
      <formula>0</formula>
    </cfRule>
    <cfRule type="cellIs" dxfId="56" priority="58" operator="greaterThan">
      <formula>0</formula>
    </cfRule>
  </conditionalFormatting>
  <conditionalFormatting sqref="X21">
    <cfRule type="cellIs" dxfId="55" priority="55" operator="lessThan">
      <formula>0</formula>
    </cfRule>
    <cfRule type="cellIs" dxfId="54" priority="56" operator="greaterThan">
      <formula>0</formula>
    </cfRule>
  </conditionalFormatting>
  <conditionalFormatting sqref="D21">
    <cfRule type="cellIs" dxfId="53" priority="53" operator="lessThan">
      <formula>0</formula>
    </cfRule>
    <cfRule type="cellIs" dxfId="52" priority="54" operator="greaterThan">
      <formula>0</formula>
    </cfRule>
  </conditionalFormatting>
  <conditionalFormatting sqref="H21">
    <cfRule type="cellIs" dxfId="51" priority="51" operator="lessThan">
      <formula>0</formula>
    </cfRule>
    <cfRule type="cellIs" dxfId="50" priority="52" operator="greaterThan">
      <formula>0</formula>
    </cfRule>
  </conditionalFormatting>
  <conditionalFormatting sqref="AJ21">
    <cfRule type="cellIs" dxfId="49" priority="49" operator="lessThan">
      <formula>0</formula>
    </cfRule>
    <cfRule type="cellIs" dxfId="48" priority="50" operator="greaterThan">
      <formula>0</formula>
    </cfRule>
  </conditionalFormatting>
  <conditionalFormatting sqref="AN21">
    <cfRule type="cellIs" dxfId="47" priority="47" operator="lessThan">
      <formula>0</formula>
    </cfRule>
    <cfRule type="cellIs" dxfId="46" priority="48" operator="greaterThan">
      <formula>0</formula>
    </cfRule>
  </conditionalFormatting>
  <conditionalFormatting sqref="AB21">
    <cfRule type="cellIs" dxfId="45" priority="45" operator="lessThan">
      <formula>0</formula>
    </cfRule>
    <cfRule type="cellIs" dxfId="44" priority="46" operator="greaterThan">
      <formula>0</formula>
    </cfRule>
  </conditionalFormatting>
  <conditionalFormatting sqref="L21">
    <cfRule type="cellIs" dxfId="43" priority="43" operator="lessThan">
      <formula>0</formula>
    </cfRule>
    <cfRule type="cellIs" dxfId="42" priority="44" operator="greaterThan">
      <formula>0</formula>
    </cfRule>
  </conditionalFormatting>
  <conditionalFormatting sqref="P21">
    <cfRule type="cellIs" dxfId="41" priority="41" operator="lessThan">
      <formula>0</formula>
    </cfRule>
    <cfRule type="cellIs" dxfId="40" priority="42" operator="greaterThan">
      <formula>0</formula>
    </cfRule>
  </conditionalFormatting>
  <conditionalFormatting sqref="AV21">
    <cfRule type="cellIs" dxfId="39" priority="39" operator="lessThan">
      <formula>0</formula>
    </cfRule>
    <cfRule type="cellIs" dxfId="38" priority="40" operator="greaterThan">
      <formula>0</formula>
    </cfRule>
  </conditionalFormatting>
  <conditionalFormatting sqref="BL21">
    <cfRule type="cellIs" dxfId="37" priority="37" operator="lessThan">
      <formula>0</formula>
    </cfRule>
    <cfRule type="cellIs" dxfId="36" priority="38" operator="greaterThan">
      <formula>0</formula>
    </cfRule>
  </conditionalFormatting>
  <conditionalFormatting sqref="BH21">
    <cfRule type="cellIs" dxfId="35" priority="35" operator="lessThan">
      <formula>0</formula>
    </cfRule>
    <cfRule type="cellIs" dxfId="34" priority="36" operator="greaterThan">
      <formula>0</formula>
    </cfRule>
  </conditionalFormatting>
  <conditionalFormatting sqref="BQ21">
    <cfRule type="cellIs" dxfId="33" priority="33" operator="lessThan">
      <formula>0</formula>
    </cfRule>
    <cfRule type="cellIs" dxfId="32" priority="34" operator="greaterThan">
      <formula>0</formula>
    </cfRule>
  </conditionalFormatting>
  <conditionalFormatting sqref="U21">
    <cfRule type="cellIs" dxfId="31" priority="31" operator="lessThan">
      <formula>0</formula>
    </cfRule>
    <cfRule type="cellIs" dxfId="30" priority="32" operator="greaterThan">
      <formula>0</formula>
    </cfRule>
  </conditionalFormatting>
  <conditionalFormatting sqref="AS21">
    <cfRule type="cellIs" dxfId="29" priority="29" operator="lessThan">
      <formula>0</formula>
    </cfRule>
    <cfRule type="cellIs" dxfId="28" priority="30" operator="greaterThan">
      <formula>0</formula>
    </cfRule>
  </conditionalFormatting>
  <conditionalFormatting sqref="BA21">
    <cfRule type="cellIs" dxfId="27" priority="27" operator="lessThan">
      <formula>0</formula>
    </cfRule>
    <cfRule type="cellIs" dxfId="26" priority="28" operator="greaterThan">
      <formula>0</formula>
    </cfRule>
  </conditionalFormatting>
  <conditionalFormatting sqref="BE21">
    <cfRule type="cellIs" dxfId="25" priority="25" operator="lessThan">
      <formula>0</formula>
    </cfRule>
    <cfRule type="cellIs" dxfId="24" priority="26" operator="greaterThan">
      <formula>0</formula>
    </cfRule>
  </conditionalFormatting>
  <conditionalFormatting sqref="AG2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Y21">
    <cfRule type="cellIs" dxfId="21" priority="21" operator="lessThan">
      <formula>0</formula>
    </cfRule>
    <cfRule type="cellIs" dxfId="20" priority="22" operator="greaterThan">
      <formula>0</formula>
    </cfRule>
  </conditionalFormatting>
  <conditionalFormatting sqref="E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I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K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AO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AC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M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Q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AW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BM21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BI2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tabSelected="1"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39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40</v>
      </c>
      <c r="J5">
        <v>19430</v>
      </c>
      <c r="L5">
        <v>24</v>
      </c>
    </row>
    <row r="6" spans="2:13" x14ac:dyDescent="0.25">
      <c r="B6" t="s">
        <v>43</v>
      </c>
      <c r="C6">
        <v>14</v>
      </c>
      <c r="D6">
        <v>7</v>
      </c>
      <c r="E6">
        <v>3</v>
      </c>
      <c r="F6">
        <v>1</v>
      </c>
      <c r="H6" t="s">
        <v>41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42</v>
      </c>
      <c r="J7">
        <v>12110</v>
      </c>
      <c r="L7">
        <v>0.9</v>
      </c>
    </row>
    <row r="9" spans="2:13" x14ac:dyDescent="0.25">
      <c r="C9" s="48"/>
      <c r="D9" s="48"/>
      <c r="E9" s="48"/>
      <c r="F9" s="48"/>
      <c r="J9">
        <f t="array" ref="J9:J12">MMULT(MINVERSE(C4:F7),J4:J7)</f>
        <v>224.71491648584839</v>
      </c>
    </row>
    <row r="10" spans="2:13" x14ac:dyDescent="0.25">
      <c r="C10" s="48"/>
      <c r="D10" s="48"/>
      <c r="E10" s="48"/>
      <c r="F10" s="48"/>
      <c r="J10">
        <v>3456.5739011959422</v>
      </c>
    </row>
    <row r="11" spans="2:13" x14ac:dyDescent="0.25">
      <c r="C11" s="48"/>
      <c r="D11" s="48"/>
      <c r="E11" s="48"/>
      <c r="F11" s="48"/>
      <c r="J11">
        <v>-8647.5214714638969</v>
      </c>
    </row>
    <row r="12" spans="2:13" x14ac:dyDescent="0.25">
      <c r="C12" s="48"/>
      <c r="D12" s="48"/>
      <c r="E12" s="48"/>
      <c r="F12" s="48"/>
      <c r="J12">
        <v>-76.46172478175265</v>
      </c>
    </row>
    <row r="13" spans="2:13" x14ac:dyDescent="0.25">
      <c r="C13" s="48"/>
      <c r="D13" s="48"/>
      <c r="E13" s="48"/>
      <c r="F13" s="48"/>
    </row>
    <row r="14" spans="2:13" x14ac:dyDescent="0.25">
      <c r="C14" s="48"/>
      <c r="D14" s="48"/>
      <c r="E14" s="48"/>
      <c r="F14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Defence</vt:lpstr>
      <vt:lpstr>Education</vt:lpstr>
      <vt:lpstr>Interest</vt:lpstr>
      <vt:lpstr>Country Comparison</vt:lpstr>
      <vt:lpstr>GDP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2021-05-22T18:30:46Z</dcterms:modified>
</cp:coreProperties>
</file>