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Niko\Desktop\"/>
    </mc:Choice>
  </mc:AlternateContent>
  <bookViews>
    <workbookView xWindow="0" yWindow="0" windowWidth="28800" windowHeight="12210"/>
  </bookViews>
  <sheets>
    <sheet name="Data" sheetId="1" r:id="rId1"/>
    <sheet name="Definition and Source" sheetId="2" r:id="rId2"/>
  </sheets>
  <calcPr calcId="171027"/>
</workbook>
</file>

<file path=xl/calcChain.xml><?xml version="1.0" encoding="utf-8"?>
<calcChain xmlns="http://schemas.openxmlformats.org/spreadsheetml/2006/main">
  <c r="F219" i="1" l="1"/>
  <c r="I2" i="1"/>
  <c r="J2" i="1" s="1"/>
  <c r="K2" i="1" s="1"/>
  <c r="I214" i="1"/>
  <c r="I3" i="1"/>
  <c r="J3" i="1" s="1"/>
  <c r="K3" i="1" s="1"/>
  <c r="I9" i="1"/>
  <c r="J9" i="1" s="1"/>
  <c r="K9" i="1" s="1"/>
  <c r="I10" i="1"/>
  <c r="J10" i="1" s="1"/>
  <c r="K10" i="1" s="1"/>
  <c r="I12" i="1"/>
  <c r="J12" i="1" s="1"/>
  <c r="K12" i="1" s="1"/>
  <c r="I13" i="1"/>
  <c r="J13" i="1" s="1"/>
  <c r="K13" i="1" s="1"/>
  <c r="I14" i="1"/>
  <c r="J14" i="1" s="1"/>
  <c r="K14" i="1" s="1"/>
  <c r="I16" i="1"/>
  <c r="J16" i="1" s="1"/>
  <c r="K16" i="1" s="1"/>
  <c r="I17" i="1"/>
  <c r="J17" i="1" s="1"/>
  <c r="K17" i="1" s="1"/>
  <c r="I18" i="1"/>
  <c r="J18" i="1" s="1"/>
  <c r="K18" i="1" s="1"/>
  <c r="I19" i="1"/>
  <c r="J19" i="1" s="1"/>
  <c r="K19" i="1" s="1"/>
  <c r="I20" i="1"/>
  <c r="J20" i="1" s="1"/>
  <c r="K20" i="1" s="1"/>
  <c r="I21" i="1"/>
  <c r="J21" i="1" s="1"/>
  <c r="K21" i="1" s="1"/>
  <c r="I22" i="1"/>
  <c r="J22" i="1" s="1"/>
  <c r="K22" i="1" s="1"/>
  <c r="I24" i="1"/>
  <c r="J24" i="1" s="1"/>
  <c r="K24" i="1" s="1"/>
  <c r="I25" i="1"/>
  <c r="J25" i="1" s="1"/>
  <c r="K25" i="1" s="1"/>
  <c r="I28" i="1"/>
  <c r="J28" i="1" s="1"/>
  <c r="K28" i="1" s="1"/>
  <c r="I31" i="1"/>
  <c r="J31" i="1" s="1"/>
  <c r="K31" i="1" s="1"/>
  <c r="I32" i="1"/>
  <c r="J32" i="1" s="1"/>
  <c r="K32" i="1" s="1"/>
  <c r="I33" i="1"/>
  <c r="J33" i="1" s="1"/>
  <c r="K33" i="1" s="1"/>
  <c r="I34" i="1"/>
  <c r="J34" i="1" s="1"/>
  <c r="K34" i="1" s="1"/>
  <c r="I35" i="1"/>
  <c r="J35" i="1" s="1"/>
  <c r="K35" i="1" s="1"/>
  <c r="I36" i="1"/>
  <c r="J36" i="1" s="1"/>
  <c r="K36" i="1" s="1"/>
  <c r="I40" i="1"/>
  <c r="J40" i="1" s="1"/>
  <c r="K40" i="1" s="1"/>
  <c r="I42" i="1"/>
  <c r="J42" i="1" s="1"/>
  <c r="K42" i="1" s="1"/>
  <c r="I44" i="1"/>
  <c r="J44" i="1" s="1"/>
  <c r="K44" i="1" s="1"/>
  <c r="I45" i="1"/>
  <c r="J45" i="1" s="1"/>
  <c r="K45" i="1" s="1"/>
  <c r="I46" i="1"/>
  <c r="J46" i="1" s="1"/>
  <c r="K46" i="1" s="1"/>
  <c r="I48" i="1"/>
  <c r="J48" i="1" s="1"/>
  <c r="K48" i="1" s="1"/>
  <c r="I49" i="1"/>
  <c r="J49" i="1" s="1"/>
  <c r="K49" i="1" s="1"/>
  <c r="I50" i="1"/>
  <c r="J50" i="1" s="1"/>
  <c r="K50" i="1" s="1"/>
  <c r="I53" i="1"/>
  <c r="J53" i="1" s="1"/>
  <c r="K53" i="1" s="1"/>
  <c r="I54" i="1"/>
  <c r="J54" i="1" s="1"/>
  <c r="K54" i="1" s="1"/>
  <c r="I55" i="1"/>
  <c r="J55" i="1" s="1"/>
  <c r="K55" i="1" s="1"/>
  <c r="I59" i="1"/>
  <c r="J59" i="1" s="1"/>
  <c r="K59" i="1" s="1"/>
  <c r="I61" i="1"/>
  <c r="J61" i="1" s="1"/>
  <c r="K61" i="1" s="1"/>
  <c r="I64" i="1"/>
  <c r="J64" i="1" s="1"/>
  <c r="K64" i="1" s="1"/>
  <c r="I65" i="1"/>
  <c r="J65" i="1" s="1"/>
  <c r="K65" i="1" s="1"/>
  <c r="I67" i="1"/>
  <c r="J67" i="1" s="1"/>
  <c r="K67" i="1" s="1"/>
  <c r="I68" i="1"/>
  <c r="J68" i="1" s="1"/>
  <c r="K68" i="1" s="1"/>
  <c r="I69" i="1"/>
  <c r="J69" i="1" s="1"/>
  <c r="K69" i="1" s="1"/>
  <c r="I71" i="1"/>
  <c r="J71" i="1" s="1"/>
  <c r="K71" i="1" s="1"/>
  <c r="I72" i="1"/>
  <c r="J72" i="1" s="1"/>
  <c r="K72" i="1" s="1"/>
  <c r="I74" i="1"/>
  <c r="J74" i="1" s="1"/>
  <c r="K74" i="1" s="1"/>
  <c r="I75" i="1"/>
  <c r="J75" i="1" s="1"/>
  <c r="K75" i="1" s="1"/>
  <c r="I81" i="1"/>
  <c r="J81" i="1" s="1"/>
  <c r="K81" i="1" s="1"/>
  <c r="I83" i="1"/>
  <c r="J83" i="1" s="1"/>
  <c r="K83" i="1" s="1"/>
  <c r="I86" i="1"/>
  <c r="J86" i="1" s="1"/>
  <c r="K86" i="1" s="1"/>
  <c r="I88" i="1"/>
  <c r="J88" i="1" s="1"/>
  <c r="K88" i="1" s="1"/>
  <c r="I89" i="1"/>
  <c r="J89" i="1" s="1"/>
  <c r="K89" i="1" s="1"/>
  <c r="I90" i="1"/>
  <c r="J90" i="1" s="1"/>
  <c r="K90" i="1" s="1"/>
  <c r="I91" i="1"/>
  <c r="J91" i="1" s="1"/>
  <c r="K91" i="1" s="1"/>
  <c r="I92" i="1"/>
  <c r="J92" i="1" s="1"/>
  <c r="K92" i="1" s="1"/>
  <c r="I94" i="1"/>
  <c r="J94" i="1" s="1"/>
  <c r="K94" i="1" s="1"/>
  <c r="I96" i="1"/>
  <c r="J96" i="1" s="1"/>
  <c r="K96" i="1" s="1"/>
  <c r="I97" i="1"/>
  <c r="J97" i="1" s="1"/>
  <c r="K97" i="1" s="1"/>
  <c r="I98" i="1"/>
  <c r="J98" i="1" s="1"/>
  <c r="K98" i="1" s="1"/>
  <c r="I99" i="1"/>
  <c r="J99" i="1" s="1"/>
  <c r="K99" i="1" s="1"/>
  <c r="I102" i="1"/>
  <c r="J102" i="1" s="1"/>
  <c r="K102" i="1" s="1"/>
  <c r="I108" i="1"/>
  <c r="J108" i="1" s="1"/>
  <c r="K108" i="1" s="1"/>
  <c r="I109" i="1"/>
  <c r="J109" i="1" s="1"/>
  <c r="K109" i="1" s="1"/>
  <c r="I110" i="1"/>
  <c r="J110" i="1" s="1"/>
  <c r="K110" i="1" s="1"/>
  <c r="I111" i="1"/>
  <c r="J111" i="1" s="1"/>
  <c r="K111" i="1" s="1"/>
  <c r="I116" i="1"/>
  <c r="J116" i="1" s="1"/>
  <c r="K116" i="1" s="1"/>
  <c r="I120" i="1"/>
  <c r="J120" i="1" s="1"/>
  <c r="K120" i="1" s="1"/>
  <c r="I121" i="1"/>
  <c r="J121" i="1" s="1"/>
  <c r="K121" i="1" s="1"/>
  <c r="I122" i="1"/>
  <c r="J122" i="1" s="1"/>
  <c r="K122" i="1" s="1"/>
  <c r="I124" i="1"/>
  <c r="J124" i="1" s="1"/>
  <c r="K124" i="1" s="1"/>
  <c r="I125" i="1"/>
  <c r="J125" i="1" s="1"/>
  <c r="K125" i="1" s="1"/>
  <c r="I127" i="1"/>
  <c r="J127" i="1" s="1"/>
  <c r="K127" i="1" s="1"/>
  <c r="I128" i="1"/>
  <c r="J128" i="1" s="1"/>
  <c r="K128" i="1" s="1"/>
  <c r="I129" i="1"/>
  <c r="J129" i="1" s="1"/>
  <c r="K129" i="1" s="1"/>
  <c r="I136" i="1"/>
  <c r="J136" i="1" s="1"/>
  <c r="K136" i="1" s="1"/>
  <c r="I140" i="1"/>
  <c r="J140" i="1" s="1"/>
  <c r="K140" i="1" s="1"/>
  <c r="I141" i="1"/>
  <c r="J141" i="1" s="1"/>
  <c r="K141" i="1" s="1"/>
  <c r="I143" i="1"/>
  <c r="J143" i="1" s="1"/>
  <c r="K143" i="1" s="1"/>
  <c r="I145" i="1"/>
  <c r="J145" i="1" s="1"/>
  <c r="K145" i="1" s="1"/>
  <c r="I148" i="1"/>
  <c r="J148" i="1" s="1"/>
  <c r="K148" i="1" s="1"/>
  <c r="I149" i="1"/>
  <c r="J149" i="1" s="1"/>
  <c r="K149" i="1" s="1"/>
  <c r="I150" i="1"/>
  <c r="J150" i="1" s="1"/>
  <c r="K150" i="1" s="1"/>
  <c r="I155" i="1"/>
  <c r="J155" i="1" s="1"/>
  <c r="K155" i="1" s="1"/>
  <c r="I157" i="1"/>
  <c r="J157" i="1" s="1"/>
  <c r="K157" i="1" s="1"/>
  <c r="I158" i="1"/>
  <c r="J158" i="1" s="1"/>
  <c r="K158" i="1" s="1"/>
  <c r="I160" i="1"/>
  <c r="J160" i="1" s="1"/>
  <c r="K160" i="1" s="1"/>
  <c r="I163" i="1"/>
  <c r="J163" i="1" s="1"/>
  <c r="K163" i="1" s="1"/>
  <c r="I168" i="1"/>
  <c r="J168" i="1" s="1"/>
  <c r="K168" i="1" s="1"/>
  <c r="I171" i="1"/>
  <c r="J171" i="1" s="1"/>
  <c r="K171" i="1" s="1"/>
  <c r="I172" i="1"/>
  <c r="J172" i="1" s="1"/>
  <c r="K172" i="1" s="1"/>
  <c r="I174" i="1"/>
  <c r="J174" i="1" s="1"/>
  <c r="K174" i="1" s="1"/>
  <c r="I175" i="1"/>
  <c r="J175" i="1" s="1"/>
  <c r="K175" i="1" s="1"/>
  <c r="I178" i="1"/>
  <c r="J178" i="1" s="1"/>
  <c r="K178" i="1" s="1"/>
  <c r="I180" i="1"/>
  <c r="J180" i="1" s="1"/>
  <c r="K180" i="1" s="1"/>
  <c r="I181" i="1"/>
  <c r="J181" i="1" s="1"/>
  <c r="K181" i="1" s="1"/>
  <c r="I183" i="1"/>
  <c r="J183" i="1" s="1"/>
  <c r="K183" i="1" s="1"/>
  <c r="I189" i="1"/>
  <c r="J189" i="1" s="1"/>
  <c r="K189" i="1" s="1"/>
  <c r="I190" i="1"/>
  <c r="I194" i="1"/>
  <c r="J194" i="1" s="1"/>
  <c r="K194" i="1" s="1"/>
  <c r="I196" i="1"/>
  <c r="J196" i="1" s="1"/>
  <c r="K196" i="1" s="1"/>
  <c r="I200" i="1"/>
  <c r="J200" i="1" s="1"/>
  <c r="K200" i="1" s="1"/>
  <c r="I204" i="1"/>
  <c r="J204" i="1" s="1"/>
  <c r="K204" i="1" s="1"/>
  <c r="I205" i="1"/>
  <c r="J205" i="1" s="1"/>
  <c r="K205" i="1" s="1"/>
  <c r="I207" i="1"/>
  <c r="J207" i="1" s="1"/>
  <c r="K207" i="1" s="1"/>
  <c r="I208" i="1"/>
  <c r="J208" i="1" s="1"/>
  <c r="K208" i="1" s="1"/>
  <c r="I218" i="1"/>
  <c r="J218" i="1" s="1"/>
  <c r="K218" i="1" s="1"/>
  <c r="G219" i="1"/>
  <c r="I138" i="1" s="1"/>
  <c r="J138" i="1" s="1"/>
  <c r="K138" i="1" s="1"/>
  <c r="H219" i="1"/>
  <c r="I6" i="1"/>
  <c r="J6" i="1" s="1"/>
  <c r="K6" i="1" s="1"/>
  <c r="I179" i="1" l="1"/>
  <c r="J179" i="1" s="1"/>
  <c r="K179" i="1" s="1"/>
  <c r="I195" i="1"/>
  <c r="J195" i="1" s="1"/>
  <c r="K195" i="1" s="1"/>
  <c r="I78" i="1"/>
  <c r="J78" i="1" s="1"/>
  <c r="K78" i="1" s="1"/>
  <c r="I70" i="1"/>
  <c r="J70" i="1" s="1"/>
  <c r="K70" i="1" s="1"/>
  <c r="I162" i="1"/>
  <c r="J162" i="1" s="1"/>
  <c r="K162" i="1" s="1"/>
  <c r="I198" i="1"/>
  <c r="J198" i="1" s="1"/>
  <c r="K198" i="1" s="1"/>
  <c r="I134" i="1"/>
  <c r="J134" i="1" s="1"/>
  <c r="K134" i="1" s="1"/>
  <c r="I101" i="1"/>
  <c r="J101" i="1" s="1"/>
  <c r="K101" i="1" s="1"/>
  <c r="I166" i="1"/>
  <c r="J166" i="1" s="1"/>
  <c r="K166" i="1" s="1"/>
  <c r="I82" i="1"/>
  <c r="J82" i="1" s="1"/>
  <c r="K82" i="1" s="1"/>
  <c r="I216" i="1"/>
  <c r="J216" i="1" s="1"/>
  <c r="K216" i="1" s="1"/>
  <c r="I186" i="1"/>
  <c r="J186" i="1" s="1"/>
  <c r="K186" i="1" s="1"/>
  <c r="I113" i="1"/>
  <c r="J113" i="1" s="1"/>
  <c r="K113" i="1" s="1"/>
  <c r="I118" i="1"/>
  <c r="J118" i="1" s="1"/>
  <c r="K118" i="1" s="1"/>
  <c r="I38" i="1"/>
  <c r="J38" i="1" s="1"/>
  <c r="K38" i="1" s="1"/>
  <c r="I185" i="1"/>
  <c r="J185" i="1" s="1"/>
  <c r="K185" i="1" s="1"/>
  <c r="I161" i="1"/>
  <c r="J161" i="1" s="1"/>
  <c r="K161" i="1" s="1"/>
  <c r="I7" i="1"/>
  <c r="J7" i="1" s="1"/>
  <c r="K7" i="1" s="1"/>
  <c r="I15" i="1"/>
  <c r="J15" i="1" s="1"/>
  <c r="K15" i="1" s="1"/>
  <c r="I23" i="1"/>
  <c r="J23" i="1" s="1"/>
  <c r="K23" i="1" s="1"/>
  <c r="I27" i="1"/>
  <c r="J27" i="1" s="1"/>
  <c r="K27" i="1" s="1"/>
  <c r="I39" i="1"/>
  <c r="J39" i="1" s="1"/>
  <c r="K39" i="1" s="1"/>
  <c r="I43" i="1"/>
  <c r="J43" i="1" s="1"/>
  <c r="K43" i="1" s="1"/>
  <c r="I47" i="1"/>
  <c r="J47" i="1" s="1"/>
  <c r="K47" i="1" s="1"/>
  <c r="I51" i="1"/>
  <c r="J51" i="1" s="1"/>
  <c r="K51" i="1" s="1"/>
  <c r="I107" i="1"/>
  <c r="J107" i="1" s="1"/>
  <c r="K107" i="1" s="1"/>
  <c r="I119" i="1"/>
  <c r="J119" i="1" s="1"/>
  <c r="K119" i="1" s="1"/>
  <c r="I131" i="1"/>
  <c r="J131" i="1" s="1"/>
  <c r="K131" i="1" s="1"/>
  <c r="I135" i="1"/>
  <c r="J135" i="1" s="1"/>
  <c r="K135" i="1" s="1"/>
  <c r="I151" i="1"/>
  <c r="J151" i="1" s="1"/>
  <c r="K151" i="1" s="1"/>
  <c r="I167" i="1"/>
  <c r="J167" i="1" s="1"/>
  <c r="K167" i="1" s="1"/>
  <c r="I187" i="1"/>
  <c r="J187" i="1" s="1"/>
  <c r="K187" i="1" s="1"/>
  <c r="I199" i="1"/>
  <c r="J199" i="1" s="1"/>
  <c r="K199" i="1" s="1"/>
  <c r="I212" i="1"/>
  <c r="J212" i="1" s="1"/>
  <c r="K212" i="1" s="1"/>
  <c r="I217" i="1"/>
  <c r="J217" i="1" s="1"/>
  <c r="K217" i="1" s="1"/>
  <c r="I4" i="1"/>
  <c r="J4" i="1" s="1"/>
  <c r="K4" i="1" s="1"/>
  <c r="I60" i="1"/>
  <c r="J60" i="1" s="1"/>
  <c r="K60" i="1" s="1"/>
  <c r="I84" i="1"/>
  <c r="J84" i="1" s="1"/>
  <c r="K84" i="1" s="1"/>
  <c r="I112" i="1"/>
  <c r="J112" i="1" s="1"/>
  <c r="K112" i="1" s="1"/>
  <c r="I144" i="1"/>
  <c r="I152" i="1"/>
  <c r="I156" i="1"/>
  <c r="J156" i="1" s="1"/>
  <c r="K156" i="1" s="1"/>
  <c r="I188" i="1"/>
  <c r="J188" i="1" s="1"/>
  <c r="K188" i="1" s="1"/>
  <c r="I192" i="1"/>
  <c r="J192" i="1" s="1"/>
  <c r="K192" i="1" s="1"/>
  <c r="I209" i="1"/>
  <c r="J209" i="1" s="1"/>
  <c r="K209" i="1" s="1"/>
  <c r="I202" i="1"/>
  <c r="J202" i="1" s="1"/>
  <c r="K202" i="1" s="1"/>
  <c r="I193" i="1"/>
  <c r="J193" i="1" s="1"/>
  <c r="K193" i="1" s="1"/>
  <c r="I133" i="1"/>
  <c r="J133" i="1" s="1"/>
  <c r="K133" i="1" s="1"/>
  <c r="I117" i="1"/>
  <c r="J117" i="1" s="1"/>
  <c r="K117" i="1" s="1"/>
  <c r="I29" i="1"/>
  <c r="J29" i="1" s="1"/>
  <c r="K29" i="1" s="1"/>
  <c r="I206" i="1"/>
  <c r="J206" i="1" s="1"/>
  <c r="K206" i="1" s="1"/>
  <c r="I170" i="1"/>
  <c r="J170" i="1" s="1"/>
  <c r="K170" i="1" s="1"/>
  <c r="I137" i="1"/>
  <c r="J137" i="1" s="1"/>
  <c r="K137" i="1" s="1"/>
  <c r="I126" i="1"/>
  <c r="I105" i="1"/>
  <c r="J105" i="1" s="1"/>
  <c r="K105" i="1" s="1"/>
  <c r="I93" i="1"/>
  <c r="J93" i="1" s="1"/>
  <c r="K93" i="1" s="1"/>
  <c r="I203" i="1"/>
  <c r="I87" i="1"/>
  <c r="J87" i="1" s="1"/>
  <c r="K87" i="1" s="1"/>
  <c r="I159" i="1"/>
  <c r="I177" i="1"/>
  <c r="I66" i="1"/>
  <c r="J66" i="1" s="1"/>
  <c r="K66" i="1" s="1"/>
  <c r="I30" i="1"/>
  <c r="J30" i="1" s="1"/>
  <c r="K30" i="1" s="1"/>
  <c r="I213" i="1"/>
  <c r="I197" i="1"/>
  <c r="J197" i="1" s="1"/>
  <c r="K197" i="1" s="1"/>
  <c r="I106" i="1"/>
  <c r="J106" i="1" s="1"/>
  <c r="K106" i="1" s="1"/>
  <c r="I85" i="1"/>
  <c r="J85" i="1" s="1"/>
  <c r="K85" i="1" s="1"/>
  <c r="I73" i="1"/>
  <c r="J73" i="1" s="1"/>
  <c r="K73" i="1" s="1"/>
  <c r="I37" i="1"/>
  <c r="J37" i="1" s="1"/>
  <c r="K37" i="1" s="1"/>
  <c r="I219" i="1"/>
  <c r="J219" i="1" s="1"/>
  <c r="K219" i="1" s="1"/>
  <c r="I211" i="1"/>
  <c r="J211" i="1" s="1"/>
  <c r="K211" i="1" s="1"/>
  <c r="I201" i="1"/>
  <c r="J201" i="1" s="1"/>
  <c r="K201" i="1" s="1"/>
  <c r="I165" i="1"/>
  <c r="J165" i="1" s="1"/>
  <c r="K165" i="1" s="1"/>
  <c r="I154" i="1"/>
  <c r="J154" i="1" s="1"/>
  <c r="K154" i="1" s="1"/>
  <c r="I142" i="1"/>
  <c r="J142" i="1" s="1"/>
  <c r="K142" i="1" s="1"/>
  <c r="I130" i="1"/>
  <c r="I77" i="1"/>
  <c r="J77" i="1" s="1"/>
  <c r="K77" i="1" s="1"/>
  <c r="I58" i="1"/>
  <c r="J58" i="1" s="1"/>
  <c r="K58" i="1" s="1"/>
  <c r="I41" i="1"/>
  <c r="J41" i="1" s="1"/>
  <c r="K41" i="1" s="1"/>
  <c r="I11" i="1"/>
  <c r="J11" i="1" s="1"/>
  <c r="K11" i="1" s="1"/>
  <c r="I210" i="1"/>
  <c r="J210" i="1" s="1"/>
  <c r="K210" i="1" s="1"/>
  <c r="I182" i="1"/>
  <c r="J182" i="1" s="1"/>
  <c r="K182" i="1" s="1"/>
  <c r="I173" i="1"/>
  <c r="J173" i="1" s="1"/>
  <c r="K173" i="1" s="1"/>
  <c r="I169" i="1"/>
  <c r="J169" i="1" s="1"/>
  <c r="K169" i="1" s="1"/>
  <c r="I153" i="1"/>
  <c r="J153" i="1" s="1"/>
  <c r="K153" i="1" s="1"/>
  <c r="I146" i="1"/>
  <c r="J146" i="1" s="1"/>
  <c r="K146" i="1" s="1"/>
  <c r="I114" i="1"/>
  <c r="J114" i="1" s="1"/>
  <c r="K114" i="1" s="1"/>
  <c r="I62" i="1"/>
  <c r="J62" i="1" s="1"/>
  <c r="K62" i="1" s="1"/>
  <c r="I57" i="1"/>
  <c r="J57" i="1" s="1"/>
  <c r="K57" i="1" s="1"/>
  <c r="I26" i="1"/>
  <c r="J26" i="1" s="1"/>
  <c r="K26" i="1" s="1"/>
  <c r="I5" i="1"/>
  <c r="J5" i="1" s="1"/>
  <c r="K5" i="1" s="1"/>
  <c r="I215" i="1"/>
  <c r="J215" i="1" s="1"/>
  <c r="K215" i="1" s="1"/>
  <c r="I184" i="1"/>
  <c r="J184" i="1" s="1"/>
  <c r="K184" i="1" s="1"/>
  <c r="I176" i="1"/>
  <c r="J176" i="1" s="1"/>
  <c r="K176" i="1" s="1"/>
  <c r="I164" i="1"/>
  <c r="J164" i="1" s="1"/>
  <c r="K164" i="1" s="1"/>
  <c r="I132" i="1"/>
  <c r="J132" i="1" s="1"/>
  <c r="K132" i="1" s="1"/>
  <c r="I104" i="1"/>
  <c r="J104" i="1" s="1"/>
  <c r="K104" i="1" s="1"/>
  <c r="I100" i="1"/>
  <c r="J100" i="1" s="1"/>
  <c r="K100" i="1" s="1"/>
  <c r="I80" i="1"/>
  <c r="J80" i="1" s="1"/>
  <c r="K80" i="1" s="1"/>
  <c r="I76" i="1"/>
  <c r="J76" i="1" s="1"/>
  <c r="K76" i="1" s="1"/>
  <c r="I56" i="1"/>
  <c r="J56" i="1" s="1"/>
  <c r="K56" i="1" s="1"/>
  <c r="I52" i="1"/>
  <c r="J52" i="1" s="1"/>
  <c r="K52" i="1" s="1"/>
  <c r="I8" i="1"/>
  <c r="J8" i="1" s="1"/>
  <c r="K8" i="1" s="1"/>
  <c r="I191" i="1"/>
  <c r="J191" i="1" s="1"/>
  <c r="K191" i="1" s="1"/>
  <c r="I147" i="1"/>
  <c r="J147" i="1" s="1"/>
  <c r="K147" i="1" s="1"/>
  <c r="I139" i="1"/>
  <c r="J139" i="1" s="1"/>
  <c r="K139" i="1" s="1"/>
  <c r="I123" i="1"/>
  <c r="J123" i="1" s="1"/>
  <c r="K123" i="1" s="1"/>
  <c r="I115" i="1"/>
  <c r="J115" i="1" s="1"/>
  <c r="K115" i="1" s="1"/>
  <c r="I103" i="1"/>
  <c r="J103" i="1" s="1"/>
  <c r="K103" i="1" s="1"/>
  <c r="I95" i="1"/>
  <c r="J95" i="1" s="1"/>
  <c r="K95" i="1" s="1"/>
  <c r="I79" i="1"/>
  <c r="J79" i="1" s="1"/>
  <c r="K79" i="1" s="1"/>
  <c r="I63" i="1"/>
  <c r="J63" i="1" s="1"/>
  <c r="K63" i="1" s="1"/>
  <c r="J213" i="1" l="1"/>
  <c r="K213" i="1" s="1"/>
  <c r="J190" i="1"/>
  <c r="K190" i="1" s="1"/>
  <c r="J130" i="1"/>
  <c r="K130" i="1" s="1"/>
  <c r="J126" i="1"/>
  <c r="K126" i="1" s="1"/>
  <c r="J203" i="1"/>
  <c r="K203" i="1" s="1"/>
  <c r="J177" i="1"/>
  <c r="K177" i="1" s="1"/>
  <c r="J152" i="1"/>
  <c r="K152" i="1" s="1"/>
  <c r="J214" i="1"/>
  <c r="K214" i="1" s="1"/>
  <c r="J159" i="1"/>
  <c r="K159" i="1" s="1"/>
  <c r="J144" i="1"/>
  <c r="K144" i="1" s="1"/>
</calcChain>
</file>

<file path=xl/sharedStrings.xml><?xml version="1.0" encoding="utf-8"?>
<sst xmlns="http://schemas.openxmlformats.org/spreadsheetml/2006/main" count="686" uniqueCount="470">
  <si>
    <t>St. Lucia</t>
  </si>
  <si>
    <t>KAZ</t>
  </si>
  <si>
    <t>British Virgin Islands</t>
  </si>
  <si>
    <t>ECU</t>
  </si>
  <si>
    <t>HND</t>
  </si>
  <si>
    <t>HRV</t>
  </si>
  <si>
    <t>Germany</t>
  </si>
  <si>
    <t>Russian Federation</t>
  </si>
  <si>
    <t>World Bank national accounts data, and OECD National Accounts data files.</t>
  </si>
  <si>
    <t>MRT</t>
  </si>
  <si>
    <t>Scale (Precision)</t>
  </si>
  <si>
    <t>Netherlands</t>
  </si>
  <si>
    <t>Sint Maarten (Dutch part)</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</si>
  <si>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</si>
  <si>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</si>
  <si>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</si>
  <si>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</si>
  <si>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</si>
  <si>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</si>
  <si>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</si>
  <si>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</si>
  <si>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</si>
  <si>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</si>
  <si>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</si>
  <si>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</si>
  <si>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</si>
  <si>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</si>
  <si>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</si>
  <si>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</si>
  <si>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</si>
  <si>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</si>
  <si>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</si>
  <si>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</si>
  <si>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</si>
  <si>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</si>
  <si>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</si>
  <si>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</si>
  <si>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</si>
  <si>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</si>
  <si>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</si>
  <si>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</si>
  <si>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</si>
  <si>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</si>
  <si>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</si>
  <si>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</si>
  <si>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</si>
  <si>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</si>
  <si>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</si>
  <si>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</si>
  <si>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NE.CON.GOVT.ZS</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</si>
  <si>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</si>
  <si>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</si>
  <si>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</si>
  <si>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</si>
  <si>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</si>
  <si>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</si>
  <si>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</si>
  <si>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</si>
  <si>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</si>
  <si>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</si>
  <si>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</si>
  <si>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</si>
  <si>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</si>
  <si>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</si>
  <si>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</si>
  <si>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</si>
  <si>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</si>
  <si>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</si>
  <si>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</si>
  <si>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</si>
  <si>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</si>
  <si>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</si>
  <si>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</si>
  <si>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</si>
  <si>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</si>
  <si>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</si>
  <si>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</si>
  <si>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</si>
  <si>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</si>
  <si>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</si>
  <si>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</si>
  <si>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</si>
  <si>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</si>
  <si>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</si>
  <si>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</si>
  <si>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</si>
  <si>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</si>
  <si>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</si>
  <si>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</si>
  <si>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</si>
  <si>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</si>
  <si>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</si>
  <si>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</si>
  <si>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</si>
  <si>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</si>
  <si>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</si>
  <si>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</si>
  <si>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</si>
  <si>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</si>
  <si>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</si>
  <si>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</si>
  <si>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</si>
  <si>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</si>
  <si>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</si>
  <si>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</si>
  <si>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</si>
  <si>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</si>
  <si>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Government expenditure on education, total (% of GDP) [SE.XPD.TOTL.GD.ZS]</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</si>
  <si>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</si>
  <si>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</si>
  <si>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</si>
  <si>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</si>
  <si>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</si>
  <si>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</si>
  <si>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</si>
  <si>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</si>
  <si>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</si>
  <si>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</si>
  <si>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</si>
  <si>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</si>
  <si>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</si>
  <si>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</si>
  <si>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</si>
  <si>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</si>
  <si>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</si>
  <si>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</si>
  <si>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</si>
  <si>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</si>
  <si>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</si>
  <si>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</si>
  <si>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</si>
  <si>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</si>
  <si>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</si>
  <si>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General government final consumption expenditure (% of GDP)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</si>
  <si>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</si>
  <si>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</si>
  <si>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</si>
  <si>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</si>
  <si>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</si>
  <si>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</si>
  <si>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</si>
  <si>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</si>
  <si>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</si>
  <si>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</si>
  <si>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</si>
  <si>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</si>
  <si>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</si>
  <si>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</si>
  <si>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</si>
  <si>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</si>
  <si>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</si>
  <si>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</si>
  <si>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</si>
  <si>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Health expenditure, public (% of GDP) [SH.XPD.PUBL.ZS]</t>
  </si>
  <si>
    <t>Ireland</t>
  </si>
  <si>
    <t>CHN</t>
  </si>
  <si>
    <t>BRN</t>
  </si>
  <si>
    <t>AZE</t>
  </si>
  <si>
    <t>Czech Republic</t>
  </si>
  <si>
    <t>World Health Organization Global Health Expenditure database (see http://apps.who.int/nha/database for the most recent updates).</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</si>
  <si>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</si>
  <si>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</si>
  <si>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</si>
  <si>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</si>
  <si>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</si>
  <si>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</si>
  <si>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</si>
  <si>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</si>
  <si>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</si>
  <si>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</si>
  <si>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</si>
  <si>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</si>
  <si>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</si>
  <si>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</si>
  <si>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</si>
  <si>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</si>
  <si>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</si>
  <si>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</si>
  <si>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</si>
  <si>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</si>
  <si>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</si>
  <si>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</si>
  <si>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</si>
  <si>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</si>
  <si>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</si>
  <si>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</si>
  <si>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</si>
  <si>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</si>
  <si>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</si>
  <si>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</si>
  <si>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</si>
  <si>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</si>
  <si>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</si>
  <si>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</si>
  <si>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</si>
  <si>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</si>
  <si>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</si>
  <si>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</si>
  <si>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</si>
  <si>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</si>
  <si>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</si>
  <si>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</si>
  <si>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</si>
  <si>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</si>
  <si>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General government final consumption expenditure (% of GDP) [NE.CON.GOVT.ZS]</t>
  </si>
  <si>
    <t>Indicator Name</t>
  </si>
  <si>
    <t>PLW</t>
  </si>
  <si>
    <t>United Nations Educational, Scientific, and Cultural Organization (UNESCO) Institute for Statistics.</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</si>
  <si>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</si>
  <si>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</si>
  <si>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</si>
  <si>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</si>
  <si>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</si>
  <si>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</si>
  <si>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</si>
  <si>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</si>
  <si>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</si>
  <si>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</si>
  <si>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</si>
  <si>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</si>
  <si>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</si>
  <si>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</si>
  <si>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</si>
  <si>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</si>
  <si>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</si>
  <si>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</si>
  <si>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</si>
  <si>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</si>
  <si>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</si>
  <si>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</si>
  <si>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</si>
  <si>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</si>
  <si>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</si>
  <si>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</si>
  <si>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</si>
  <si>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</si>
  <si>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</si>
  <si>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</si>
  <si>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</si>
  <si>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</si>
  <si>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</si>
  <si>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</si>
  <si>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</si>
  <si>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</si>
  <si>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</si>
  <si>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</si>
  <si>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</si>
  <si>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</si>
  <si>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</si>
  <si>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</si>
  <si>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</si>
  <si>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</si>
  <si>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</si>
  <si>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</si>
  <si>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</si>
  <si>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</si>
  <si>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</si>
  <si>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</si>
  <si>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</si>
  <si>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</si>
  <si>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</si>
  <si>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</si>
  <si>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</si>
  <si>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</si>
  <si>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</si>
  <si>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</si>
  <si>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</si>
  <si>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</si>
  <si>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</si>
  <si>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</si>
  <si>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</si>
  <si>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</si>
  <si>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</si>
  <si>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</si>
  <si>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</si>
  <si>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</si>
  <si>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</si>
  <si>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</si>
  <si>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</si>
  <si>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</si>
  <si>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SH.XPD.PUBL.ZS</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</si>
  <si>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</si>
  <si>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</si>
  <si>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</si>
  <si>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</si>
  <si>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</si>
  <si>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</si>
  <si>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</si>
  <si>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</si>
  <si>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</si>
  <si>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</si>
  <si>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</si>
  <si>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</si>
  <si>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</si>
  <si>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</si>
  <si>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</si>
  <si>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</si>
  <si>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</si>
  <si>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</si>
  <si>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</si>
  <si>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</si>
  <si>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SE.XPD.TOTL.GD.ZS</t>
  </si>
  <si>
    <t>SAU</t>
  </si>
  <si>
    <t>CZE</t>
  </si>
  <si>
    <t>China</t>
  </si>
  <si>
    <t>WSM</t>
  </si>
  <si>
    <t>BWA</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</si>
  <si>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</si>
  <si>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</si>
  <si>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</si>
  <si>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</si>
  <si>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</si>
  <si>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</si>
  <si>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</si>
  <si>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</si>
  <si>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</si>
  <si>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</si>
  <si>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Bosnia and Herzegovina</t>
  </si>
  <si>
    <t>JOR</t>
  </si>
  <si>
    <t>Nicaragua</t>
  </si>
  <si>
    <t>PAK</t>
  </si>
  <si>
    <t>Hong Kong SAR, China</t>
  </si>
  <si>
    <t>Sao Tome and Principe</t>
  </si>
  <si>
    <t>FRO</t>
  </si>
  <si>
    <t>Greece</t>
  </si>
  <si>
    <t>Philippines</t>
  </si>
  <si>
    <t>Health expenditure, public (% of GDP)</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</si>
  <si>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</si>
  <si>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</si>
  <si>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</si>
  <si>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</si>
  <si>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</si>
  <si>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</si>
  <si>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</si>
  <si>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</si>
  <si>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</si>
  <si>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</si>
  <si>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</si>
  <si>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</si>
  <si>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</si>
  <si>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</si>
  <si>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</si>
  <si>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</si>
  <si>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</si>
  <si>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</si>
  <si>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</si>
  <si>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</si>
  <si>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</si>
  <si>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</si>
  <si>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</si>
  <si>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</si>
  <si>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</si>
  <si>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</si>
  <si>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</si>
  <si>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</si>
  <si>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</si>
  <si>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Turkmenistan</t>
  </si>
  <si>
    <t>IDN</t>
  </si>
  <si>
    <t>LUX</t>
  </si>
  <si>
    <t>LSO</t>
  </si>
  <si>
    <t>BEN</t>
  </si>
  <si>
    <t>Lithuania</t>
  </si>
  <si>
    <t>St. Vincent and the Grenadines</t>
  </si>
  <si>
    <t>Curacao</t>
  </si>
  <si>
    <t>St. Kitts and Nevis</t>
  </si>
  <si>
    <t>Swaziland</t>
  </si>
  <si>
    <t>Colombia</t>
  </si>
  <si>
    <t>GRC</t>
  </si>
  <si>
    <t>Saudi Arabia</t>
  </si>
  <si>
    <t>Australia</t>
  </si>
  <si>
    <t>Last Updated: 01/25/2018</t>
  </si>
  <si>
    <t>VUT</t>
  </si>
  <si>
    <t>ISR</t>
  </si>
  <si>
    <t>SVK</t>
  </si>
  <si>
    <t>LCA</t>
  </si>
  <si>
    <t>Government expenditure on education, total (% of GDP)</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</si>
  <si>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</si>
  <si>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</si>
  <si>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</si>
  <si>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</si>
  <si>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</si>
  <si>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</si>
  <si>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</si>
  <si>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</si>
  <si>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</si>
  <si>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</si>
  <si>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</si>
  <si>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</si>
  <si>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</si>
  <si>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</si>
  <si>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</si>
  <si>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</si>
  <si>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</si>
  <si>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</si>
  <si>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</si>
  <si>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</si>
  <si>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</si>
  <si>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</si>
  <si>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</si>
  <si>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</si>
  <si>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</si>
  <si>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</si>
  <si>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</si>
  <si>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</si>
  <si>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</si>
  <si>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</si>
  <si>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</si>
  <si>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</si>
  <si>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</si>
  <si>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</si>
  <si>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</si>
  <si>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</si>
  <si>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</si>
  <si>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</si>
  <si>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</si>
  <si>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</si>
  <si>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</si>
  <si>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</si>
  <si>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</si>
  <si>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</si>
  <si>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</si>
  <si>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</si>
  <si>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</si>
  <si>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</si>
  <si>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</si>
  <si>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</si>
  <si>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</si>
  <si>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</si>
  <si>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</si>
  <si>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</si>
  <si>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</si>
  <si>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</si>
  <si>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</si>
  <si>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</si>
  <si>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</si>
  <si>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</si>
  <si>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</si>
  <si>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</si>
  <si>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</si>
  <si>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</si>
  <si>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</si>
  <si>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</si>
  <si>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</si>
  <si>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</si>
  <si>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</si>
  <si>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</si>
  <si>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</si>
  <si>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</si>
  <si>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</si>
  <si>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</si>
  <si>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</si>
  <si>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</si>
  <si>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</si>
  <si>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</si>
  <si>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</si>
  <si>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</si>
  <si>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</si>
  <si>
    <t>Options</t>
  </si>
  <si>
    <t>Sarake1</t>
  </si>
  <si>
    <t>Sarake2</t>
  </si>
  <si>
    <t>Sarake4</t>
  </si>
  <si>
    <t>Country</t>
  </si>
  <si>
    <t>Bureaucracy Cost</t>
  </si>
  <si>
    <t>Corrected</t>
  </si>
  <si>
    <t>Level of Spending</t>
  </si>
  <si>
    <t>bureau_01</t>
  </si>
  <si>
    <t>bureau_02</t>
  </si>
  <si>
    <t>bureau_03</t>
  </si>
  <si>
    <t>bureau_05</t>
  </si>
  <si>
    <t>bureau_04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</si>
</sst>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4" fontId="0" fillId="0" borderId="0" xfId="0" applyNumberFormat="1"/>
  </cellXfs>
  <cellStyles count="1">
    <cellStyle name="Normaali" xfId="0" builtinId="0"/>
  </cellStyles>
  <dxfs count="3">
    <dxf>
      <numFmt numFmtId="0" formatCode="General"/>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ulukko1" displayName="Taulukko1" ref="A1:K218" totalsRowShown="0">
  <autoFilter ref="A1:K218"/>
  <sortState ref="A2:K218">
    <sortCondition ref="C1:C218"/>
  </sortState>
  <tableColumns count="11">
    <tableColumn id="1" name="Sarake1"/>
    <tableColumn id="2" name="Sarake2"/>
    <tableColumn id="3" name="Country"/>
    <tableColumn id="4" name="Sarake4"/>
    <tableColumn id="5" name="Scale (Precision)"/>
    <tableColumn id="6" name="General government final consumption expenditure (% of GDP) [NE.CON.GOVT.ZS]"/>
    <tableColumn id="7" name="Government expenditure on education, total (% of GDP) [SE.XPD.TOTL.GD.ZS]"/>
    <tableColumn id="8" name="Health expenditure, public (% of GDP) [SH.XPD.PUBL.ZS]"/>
    <tableColumn id="9" name="Bureaucracy Cost" dataDxfId="2">
      <calculatedColumnFormula>IF(F2&gt;0,F2,$F$219)-IF(G2&gt;0,G2,$G$219)-IF(H2&gt;0,H2,$H$219)</calculatedColumnFormula>
    </tableColumn>
    <tableColumn id="10" name="Corrected" dataDxfId="1">
      <calculatedColumnFormula>IF(I2&gt;0,I2,$I$219)</calculatedColumnFormula>
    </tableColumn>
    <tableColumn id="11" name="Level of Spending" dataDxfId="0">
      <calculatedColumnFormula>VLOOKUP(Taulukko1[[#This Row],[Corrected]],$Q$2:$R$6,2,TRUE)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
  <sheetViews>
    <sheetView tabSelected="1" topLeftCell="A112" workbookViewId="0">
      <selection activeCell="C135" sqref="C135"/>
    </sheetView>
  </sheetViews>
  <sheetFormatPr defaultRowHeight="15" x14ac:dyDescent="0.25"/>
  <cols>
    <col min="1" max="2" width="10" customWidth="1"/>
    <col min="3" max="3" width="28.85546875" bestFit="1" customWidth="1"/>
    <col min="4" max="4" width="13.140625" hidden="1" customWidth="1"/>
    <col min="5" max="5" width="15.7109375" hidden="1" customWidth="1"/>
    <col min="6" max="6" width="15.42578125" customWidth="1"/>
    <col min="7" max="7" width="14.140625" customWidth="1"/>
    <col min="8" max="8" width="12.28515625" customWidth="1"/>
    <col min="9" max="9" width="10" customWidth="1"/>
    <col min="10" max="10" width="10" style="2" customWidth="1"/>
    <col min="11" max="11" width="11" bestFit="1" customWidth="1"/>
    <col min="14" max="14" width="17.28515625" bestFit="1" customWidth="1"/>
    <col min="15" max="15" width="11" bestFit="1" customWidth="1"/>
  </cols>
  <sheetData>
    <row r="1" spans="1:18" x14ac:dyDescent="0.25">
      <c r="A1" t="s">
        <v>458</v>
      </c>
      <c r="B1" t="s">
        <v>459</v>
      </c>
      <c r="C1" t="s">
        <v>461</v>
      </c>
      <c r="D1" t="s">
        <v>460</v>
      </c>
      <c r="E1" t="s">
        <v>10</v>
      </c>
      <c r="F1" t="s">
        <v>204</v>
      </c>
      <c r="G1" t="s">
        <v>107</v>
      </c>
      <c r="H1" t="s">
        <v>153</v>
      </c>
      <c r="I1" t="s">
        <v>462</v>
      </c>
      <c r="J1" s="2" t="s">
        <v>463</v>
      </c>
      <c r="K1" t="s">
        <v>464</v>
      </c>
    </row>
    <row r="2" spans="1:18" x14ac:dyDescent="0.25">
      <c r="A2">
        <v>2013</v>
      </c>
      <c r="B2" t="s">
        <v>222</v>
      </c>
      <c r="C2" t="s">
        <v>353</v>
      </c>
      <c r="D2" t="s">
        <v>268</v>
      </c>
      <c r="F2">
        <v>12</v>
      </c>
      <c r="G2">
        <v>3.5</v>
      </c>
      <c r="H2">
        <v>2.7</v>
      </c>
      <c r="I2" s="2">
        <f>IF(F2&gt;0,F2,$F$219)-IF(G2&gt;0,G2,$G$219)-IF(H2&gt;0,H2,$H$219)</f>
        <v>5.8</v>
      </c>
      <c r="J2" s="2">
        <f>IF(I2&gt;0,I2,$I$219)</f>
        <v>5.8</v>
      </c>
      <c r="K2" t="str">
        <f>VLOOKUP(Taulukko1[[#This Row],[Corrected]],$Q$2:$R$6,2,TRUE)</f>
        <v>bureau_02</v>
      </c>
      <c r="O2" s="2"/>
      <c r="P2" t="s">
        <v>457</v>
      </c>
      <c r="Q2">
        <v>0</v>
      </c>
      <c r="R2" t="s">
        <v>465</v>
      </c>
    </row>
    <row r="3" spans="1:18" x14ac:dyDescent="0.25">
      <c r="A3">
        <v>2013</v>
      </c>
      <c r="B3" t="s">
        <v>222</v>
      </c>
      <c r="C3" t="s">
        <v>313</v>
      </c>
      <c r="D3" t="s">
        <v>125</v>
      </c>
      <c r="F3">
        <v>11</v>
      </c>
      <c r="G3">
        <v>3.5</v>
      </c>
      <c r="H3">
        <v>2.8</v>
      </c>
      <c r="I3" s="2">
        <f>IF(F3&gt;0,F3,$F$219)-IF(G3&gt;0,G3,$G$219)-IF(H3&gt;0,H3,$H$219)</f>
        <v>4.7</v>
      </c>
      <c r="J3" s="2">
        <f>IF(I3&gt;0,I3,$I$219)</f>
        <v>4.7</v>
      </c>
      <c r="K3" t="str">
        <f>VLOOKUP(Taulukko1[[#This Row],[Corrected]],$Q$2:$R$6,2,TRUE)</f>
        <v>bureau_02</v>
      </c>
      <c r="O3" s="2"/>
      <c r="Q3">
        <v>4</v>
      </c>
      <c r="R3" t="s">
        <v>466</v>
      </c>
    </row>
    <row r="4" spans="1:18" x14ac:dyDescent="0.25">
      <c r="A4">
        <v>2013</v>
      </c>
      <c r="B4" t="s">
        <v>222</v>
      </c>
      <c r="C4" t="s">
        <v>146</v>
      </c>
      <c r="D4" t="s">
        <v>262</v>
      </c>
      <c r="F4">
        <v>19.100000000000001</v>
      </c>
      <c r="H4">
        <v>5.2</v>
      </c>
      <c r="I4" s="2">
        <f>IF(F4&gt;0,F4,$F$219)-IF(G4&gt;0,G4,$G$219)-IF(H4&gt;0,H4,$H$219)</f>
        <v>9.2745762711864401</v>
      </c>
      <c r="J4" s="2">
        <f>IF(I4&gt;0,I4,$I$219)</f>
        <v>9.2745762711864401</v>
      </c>
      <c r="K4" t="str">
        <f>VLOOKUP(Taulukko1[[#This Row],[Corrected]],$Q$2:$R$6,2,TRUE)</f>
        <v>bureau_03</v>
      </c>
      <c r="Q4">
        <v>8</v>
      </c>
      <c r="R4" t="s">
        <v>467</v>
      </c>
    </row>
    <row r="5" spans="1:18" x14ac:dyDescent="0.25">
      <c r="A5">
        <v>2013</v>
      </c>
      <c r="B5" t="s">
        <v>222</v>
      </c>
      <c r="C5" t="s">
        <v>82</v>
      </c>
      <c r="D5" t="s">
        <v>215</v>
      </c>
      <c r="I5" s="2">
        <f>IF(F5&gt;0,F5,$F$219)-IF(G5&gt;0,G5,$G$219)-IF(H5&gt;0,H5,$H$219)</f>
        <v>8.056651286310462</v>
      </c>
      <c r="J5" s="2">
        <f>IF(I5&gt;0,I5,$I$219)</f>
        <v>8.056651286310462</v>
      </c>
      <c r="K5" t="str">
        <f>VLOOKUP(Taulukko1[[#This Row],[Corrected]],$Q$2:$R$6,2,TRUE)</f>
        <v>bureau_03</v>
      </c>
      <c r="Q5">
        <v>12</v>
      </c>
      <c r="R5" t="s">
        <v>469</v>
      </c>
    </row>
    <row r="6" spans="1:18" x14ac:dyDescent="0.25">
      <c r="A6">
        <v>2013</v>
      </c>
      <c r="B6" t="s">
        <v>222</v>
      </c>
      <c r="C6" t="s">
        <v>315</v>
      </c>
      <c r="D6" t="s">
        <v>91</v>
      </c>
      <c r="G6">
        <v>2.5</v>
      </c>
      <c r="H6">
        <v>9.6999999999999993</v>
      </c>
      <c r="I6" s="2">
        <f>IF(F6&gt;0,F6,$F$219)-IF(G6&gt;0,G6,$G$219)-IF(H6&gt;0,H6,$H$219)</f>
        <v>4.6183908045977091</v>
      </c>
      <c r="J6" s="2">
        <f>IF(I6&gt;0,I6,$I$219)</f>
        <v>4.6183908045977091</v>
      </c>
      <c r="K6" t="str">
        <f>VLOOKUP(Taulukko1[[#This Row],[Corrected]],$Q$2:$R$6,2,TRUE)</f>
        <v>bureau_02</v>
      </c>
      <c r="Q6">
        <v>16</v>
      </c>
      <c r="R6" t="s">
        <v>468</v>
      </c>
    </row>
    <row r="7" spans="1:18" x14ac:dyDescent="0.25">
      <c r="A7">
        <v>2013</v>
      </c>
      <c r="B7" t="s">
        <v>222</v>
      </c>
      <c r="C7" t="s">
        <v>38</v>
      </c>
      <c r="D7" t="s">
        <v>290</v>
      </c>
      <c r="F7">
        <v>19.8</v>
      </c>
      <c r="H7">
        <v>3.1</v>
      </c>
      <c r="I7" s="2">
        <f>IF(F7&gt;0,F7,$F$219)-IF(G7&gt;0,G7,$G$219)-IF(H7&gt;0,H7,$H$219)</f>
        <v>12.074576271186441</v>
      </c>
      <c r="J7" s="2">
        <f>IF(I7&gt;0,I7,$I$219)</f>
        <v>12.074576271186441</v>
      </c>
      <c r="K7" t="str">
        <f>VLOOKUP(Taulukko1[[#This Row],[Corrected]],$Q$2:$R$6,2,TRUE)</f>
        <v>bureau_04</v>
      </c>
    </row>
    <row r="8" spans="1:18" x14ac:dyDescent="0.25">
      <c r="A8">
        <v>2013</v>
      </c>
      <c r="B8" t="s">
        <v>222</v>
      </c>
      <c r="C8" t="s">
        <v>168</v>
      </c>
      <c r="D8" t="s">
        <v>163</v>
      </c>
      <c r="H8">
        <v>3.6</v>
      </c>
      <c r="I8" s="2">
        <f>IF(F8&gt;0,F8,$F$219)-IF(G8&gt;0,G8,$G$219)-IF(H8&gt;0,H8,$H$219)</f>
        <v>8.5929670757841485</v>
      </c>
      <c r="J8" s="2">
        <f>IF(I8&gt;0,I8,$I$219)</f>
        <v>8.5929670757841485</v>
      </c>
      <c r="K8" t="str">
        <f>VLOOKUP(Taulukko1[[#This Row],[Corrected]],$Q$2:$R$6,2,TRUE)</f>
        <v>bureau_03</v>
      </c>
    </row>
    <row r="9" spans="1:18" x14ac:dyDescent="0.25">
      <c r="A9">
        <v>2013</v>
      </c>
      <c r="B9" t="s">
        <v>222</v>
      </c>
      <c r="C9" t="s">
        <v>172</v>
      </c>
      <c r="D9" t="s">
        <v>147</v>
      </c>
      <c r="F9">
        <v>16.8</v>
      </c>
      <c r="G9">
        <v>5.4</v>
      </c>
      <c r="H9">
        <v>2.7</v>
      </c>
      <c r="I9" s="2">
        <f>IF(F9&gt;0,F9,$F$219)-IF(G9&gt;0,G9,$G$219)-IF(H9&gt;0,H9,$H$219)</f>
        <v>8.6999999999999993</v>
      </c>
      <c r="J9" s="2">
        <f>IF(I9&gt;0,I9,$I$219)</f>
        <v>8.6999999999999993</v>
      </c>
      <c r="K9" t="str">
        <f>VLOOKUP(Taulukko1[[#This Row],[Corrected]],$Q$2:$R$6,2,TRUE)</f>
        <v>bureau_03</v>
      </c>
    </row>
    <row r="10" spans="1:18" x14ac:dyDescent="0.25">
      <c r="A10">
        <v>2013</v>
      </c>
      <c r="B10" t="s">
        <v>222</v>
      </c>
      <c r="C10" t="s">
        <v>183</v>
      </c>
      <c r="D10" t="s">
        <v>114</v>
      </c>
      <c r="F10">
        <v>11.9</v>
      </c>
      <c r="G10">
        <v>2.6</v>
      </c>
      <c r="H10">
        <v>1.9</v>
      </c>
      <c r="I10" s="2">
        <f>IF(F10&gt;0,F10,$F$219)-IF(G10&gt;0,G10,$G$219)-IF(H10&gt;0,H10,$H$219)</f>
        <v>7.4</v>
      </c>
      <c r="J10" s="2">
        <f>IF(I10&gt;0,I10,$I$219)</f>
        <v>7.4</v>
      </c>
      <c r="K10" t="str">
        <f>VLOOKUP(Taulukko1[[#This Row],[Corrected]],$Q$2:$R$6,2,TRUE)</f>
        <v>bureau_02</v>
      </c>
    </row>
    <row r="11" spans="1:18" x14ac:dyDescent="0.25">
      <c r="A11">
        <v>2013</v>
      </c>
      <c r="B11" t="s">
        <v>222</v>
      </c>
      <c r="C11" t="s">
        <v>427</v>
      </c>
      <c r="D11" t="s">
        <v>60</v>
      </c>
      <c r="G11">
        <v>6.8</v>
      </c>
      <c r="I11" s="2">
        <f>IF(F11&gt;0,F11,$F$219)-IF(G11&gt;0,G11,$G$219)-IF(H11&gt;0,H11,$H$219)</f>
        <v>5.8820750151240215</v>
      </c>
      <c r="J11" s="2">
        <f>IF(I11&gt;0,I11,$I$219)</f>
        <v>5.8820750151240215</v>
      </c>
      <c r="K11" t="str">
        <f>VLOOKUP(Taulukko1[[#This Row],[Corrected]],$Q$2:$R$6,2,TRUE)</f>
        <v>bureau_02</v>
      </c>
    </row>
    <row r="12" spans="1:18" x14ac:dyDescent="0.25">
      <c r="A12">
        <v>2013</v>
      </c>
      <c r="B12" t="s">
        <v>222</v>
      </c>
      <c r="C12" t="s">
        <v>369</v>
      </c>
      <c r="D12" t="s">
        <v>379</v>
      </c>
      <c r="F12">
        <v>18</v>
      </c>
      <c r="G12">
        <v>5.3</v>
      </c>
      <c r="H12">
        <v>6.3</v>
      </c>
      <c r="I12" s="2">
        <f>IF(F12&gt;0,F12,$F$219)-IF(G12&gt;0,G12,$G$219)-IF(H12&gt;0,H12,$H$219)</f>
        <v>6.3999999999999995</v>
      </c>
      <c r="J12" s="2">
        <f>IF(I12&gt;0,I12,$I$219)</f>
        <v>6.3999999999999995</v>
      </c>
      <c r="K12" t="str">
        <f>VLOOKUP(Taulukko1[[#This Row],[Corrected]],$Q$2:$R$6,2,TRUE)</f>
        <v>bureau_02</v>
      </c>
    </row>
    <row r="13" spans="1:18" x14ac:dyDescent="0.25">
      <c r="A13">
        <v>2013</v>
      </c>
      <c r="B13" t="s">
        <v>222</v>
      </c>
      <c r="C13" t="s">
        <v>219</v>
      </c>
      <c r="D13" t="s">
        <v>266</v>
      </c>
      <c r="F13">
        <v>19.7</v>
      </c>
      <c r="G13">
        <v>5.6</v>
      </c>
      <c r="H13">
        <v>8.4</v>
      </c>
      <c r="I13" s="2">
        <f>IF(F13&gt;0,F13,$F$219)-IF(G13&gt;0,G13,$G$219)-IF(H13&gt;0,H13,$H$219)</f>
        <v>5.6999999999999993</v>
      </c>
      <c r="J13" s="2">
        <f>IF(I13&gt;0,I13,$I$219)</f>
        <v>5.6999999999999993</v>
      </c>
      <c r="K13" t="str">
        <f>VLOOKUP(Taulukko1[[#This Row],[Corrected]],$Q$2:$R$6,2,TRUE)</f>
        <v>bureau_02</v>
      </c>
    </row>
    <row r="14" spans="1:18" x14ac:dyDescent="0.25">
      <c r="A14">
        <v>2013</v>
      </c>
      <c r="B14" t="s">
        <v>222</v>
      </c>
      <c r="C14" t="s">
        <v>390</v>
      </c>
      <c r="D14" t="s">
        <v>157</v>
      </c>
      <c r="F14">
        <v>11.1</v>
      </c>
      <c r="G14">
        <v>2.5</v>
      </c>
      <c r="H14">
        <v>1.2</v>
      </c>
      <c r="I14" s="2">
        <f>IF(F14&gt;0,F14,$F$219)-IF(G14&gt;0,G14,$G$219)-IF(H14&gt;0,H14,$H$219)</f>
        <v>7.3999999999999995</v>
      </c>
      <c r="J14" s="2">
        <f>IF(I14&gt;0,I14,$I$219)</f>
        <v>7.3999999999999995</v>
      </c>
      <c r="K14" t="str">
        <f>VLOOKUP(Taulukko1[[#This Row],[Corrected]],$Q$2:$R$6,2,TRUE)</f>
        <v>bureau_02</v>
      </c>
    </row>
    <row r="15" spans="1:18" x14ac:dyDescent="0.25">
      <c r="A15">
        <v>2013</v>
      </c>
      <c r="B15" t="s">
        <v>222</v>
      </c>
      <c r="C15" t="s">
        <v>267</v>
      </c>
      <c r="D15" t="s">
        <v>264</v>
      </c>
      <c r="F15">
        <v>13.8</v>
      </c>
      <c r="H15">
        <v>3.1</v>
      </c>
      <c r="I15" s="2">
        <f>IF(F15&gt;0,F15,$F$219)-IF(G15&gt;0,G15,$G$219)-IF(H15&gt;0,H15,$H$219)</f>
        <v>6.0745762711864408</v>
      </c>
      <c r="J15" s="2">
        <f>IF(I15&gt;0,I15,$I$219)</f>
        <v>6.0745762711864408</v>
      </c>
      <c r="K15" t="str">
        <f>VLOOKUP(Taulukko1[[#This Row],[Corrected]],$Q$2:$R$6,2,TRUE)</f>
        <v>bureau_02</v>
      </c>
    </row>
    <row r="16" spans="1:18" x14ac:dyDescent="0.25">
      <c r="A16">
        <v>2013</v>
      </c>
      <c r="B16" t="s">
        <v>222</v>
      </c>
      <c r="C16" t="s">
        <v>392</v>
      </c>
      <c r="D16" t="s">
        <v>195</v>
      </c>
      <c r="F16">
        <v>15.5</v>
      </c>
      <c r="G16">
        <v>2.5</v>
      </c>
      <c r="H16">
        <v>3</v>
      </c>
      <c r="I16" s="2">
        <f>IF(F16&gt;0,F16,$F$219)-IF(G16&gt;0,G16,$G$219)-IF(H16&gt;0,H16,$H$219)</f>
        <v>10</v>
      </c>
      <c r="J16" s="2">
        <f>IF(I16&gt;0,I16,$I$219)</f>
        <v>10</v>
      </c>
      <c r="K16" t="str">
        <f>VLOOKUP(Taulukko1[[#This Row],[Corrected]],$Q$2:$R$6,2,TRUE)</f>
        <v>bureau_03</v>
      </c>
    </row>
    <row r="17" spans="1:11" x14ac:dyDescent="0.25">
      <c r="A17">
        <v>2013</v>
      </c>
      <c r="B17" t="s">
        <v>222</v>
      </c>
      <c r="C17" t="s">
        <v>344</v>
      </c>
      <c r="D17" t="s">
        <v>214</v>
      </c>
      <c r="F17">
        <v>5.0999999999999996</v>
      </c>
      <c r="G17">
        <v>2</v>
      </c>
      <c r="H17">
        <v>0.8</v>
      </c>
      <c r="I17" s="2">
        <f>IF(F17&gt;0,F17,$F$219)-IF(G17&gt;0,G17,$G$219)-IF(H17&gt;0,H17,$H$219)</f>
        <v>2.2999999999999998</v>
      </c>
      <c r="J17" s="2">
        <f>IF(I17&gt;0,I17,$I$219)</f>
        <v>2.2999999999999998</v>
      </c>
      <c r="K17" t="str">
        <f>VLOOKUP(Taulukko1[[#This Row],[Corrected]],$Q$2:$R$6,2,TRUE)</f>
        <v>bureau_01</v>
      </c>
    </row>
    <row r="18" spans="1:11" x14ac:dyDescent="0.25">
      <c r="A18">
        <v>2013</v>
      </c>
      <c r="B18" t="s">
        <v>222</v>
      </c>
      <c r="C18" t="s">
        <v>182</v>
      </c>
      <c r="D18" t="s">
        <v>42</v>
      </c>
      <c r="F18">
        <v>14.3</v>
      </c>
      <c r="G18">
        <v>5.5</v>
      </c>
      <c r="H18">
        <v>4.9000000000000004</v>
      </c>
      <c r="I18" s="2">
        <f>IF(F18&gt;0,F18,$F$219)-IF(G18&gt;0,G18,$G$219)-IF(H18&gt;0,H18,$H$219)</f>
        <v>3.9000000000000004</v>
      </c>
      <c r="J18" s="2">
        <f>IF(I18&gt;0,I18,$I$219)</f>
        <v>3.9000000000000004</v>
      </c>
      <c r="K18" t="str">
        <f>VLOOKUP(Taulukko1[[#This Row],[Corrected]],$Q$2:$R$6,2,TRUE)</f>
        <v>bureau_01</v>
      </c>
    </row>
    <row r="19" spans="1:11" x14ac:dyDescent="0.25">
      <c r="A19">
        <v>2013</v>
      </c>
      <c r="B19" t="s">
        <v>222</v>
      </c>
      <c r="C19" t="s">
        <v>394</v>
      </c>
      <c r="D19" t="s">
        <v>411</v>
      </c>
      <c r="F19">
        <v>13.4</v>
      </c>
      <c r="G19">
        <v>5.2</v>
      </c>
      <c r="H19">
        <v>4</v>
      </c>
      <c r="I19" s="2">
        <f>IF(F19&gt;0,F19,$F$219)-IF(G19&gt;0,G19,$G$219)-IF(H19&gt;0,H19,$H$219)</f>
        <v>4.1999999999999993</v>
      </c>
      <c r="J19" s="2">
        <f>IF(I19&gt;0,I19,$I$219)</f>
        <v>4.1999999999999993</v>
      </c>
      <c r="K19" t="str">
        <f>VLOOKUP(Taulukko1[[#This Row],[Corrected]],$Q$2:$R$6,2,TRUE)</f>
        <v>bureau_02</v>
      </c>
    </row>
    <row r="20" spans="1:11" x14ac:dyDescent="0.25">
      <c r="A20">
        <v>2013</v>
      </c>
      <c r="B20" t="s">
        <v>222</v>
      </c>
      <c r="C20" t="s">
        <v>402</v>
      </c>
      <c r="D20" t="s">
        <v>400</v>
      </c>
      <c r="F20">
        <v>24.5</v>
      </c>
      <c r="G20">
        <v>6.6</v>
      </c>
      <c r="H20">
        <v>8.1999999999999993</v>
      </c>
      <c r="I20" s="2">
        <f>IF(F20&gt;0,F20,$F$219)-IF(G20&gt;0,G20,$G$219)-IF(H20&gt;0,H20,$H$219)</f>
        <v>9.6999999999999993</v>
      </c>
      <c r="J20" s="2">
        <f>IF(I20&gt;0,I20,$I$219)</f>
        <v>9.6999999999999993</v>
      </c>
      <c r="K20" t="str">
        <f>VLOOKUP(Taulukko1[[#This Row],[Corrected]],$Q$2:$R$6,2,TRUE)</f>
        <v>bureau_03</v>
      </c>
    </row>
    <row r="21" spans="1:11" x14ac:dyDescent="0.25">
      <c r="A21">
        <v>2013</v>
      </c>
      <c r="B21" t="s">
        <v>222</v>
      </c>
      <c r="C21" t="s">
        <v>414</v>
      </c>
      <c r="D21" t="s">
        <v>336</v>
      </c>
      <c r="F21">
        <v>15.2</v>
      </c>
      <c r="G21">
        <v>6.2</v>
      </c>
      <c r="H21">
        <v>3.8</v>
      </c>
      <c r="I21" s="2">
        <f>IF(F21&gt;0,F21,$F$219)-IF(G21&gt;0,G21,$G$219)-IF(H21&gt;0,H21,$H$219)</f>
        <v>5.2</v>
      </c>
      <c r="J21" s="2">
        <f>IF(I21&gt;0,I21,$I$219)</f>
        <v>5.2</v>
      </c>
      <c r="K21" t="str">
        <f>VLOOKUP(Taulukko1[[#This Row],[Corrected]],$Q$2:$R$6,2,TRUE)</f>
        <v>bureau_02</v>
      </c>
    </row>
    <row r="22" spans="1:11" x14ac:dyDescent="0.25">
      <c r="A22">
        <v>2013</v>
      </c>
      <c r="B22" t="s">
        <v>222</v>
      </c>
      <c r="C22" t="s">
        <v>210</v>
      </c>
      <c r="D22" t="s">
        <v>360</v>
      </c>
      <c r="F22">
        <v>16.5</v>
      </c>
      <c r="G22">
        <v>4.5999999999999996</v>
      </c>
      <c r="H22">
        <v>2.2000000000000002</v>
      </c>
      <c r="I22" s="2">
        <f>IF(F22&gt;0,F22,$F$219)-IF(G22&gt;0,G22,$G$219)-IF(H22&gt;0,H22,$H$219)</f>
        <v>9.6999999999999993</v>
      </c>
      <c r="J22" s="2">
        <f>IF(I22&gt;0,I22,$I$219)</f>
        <v>9.6999999999999993</v>
      </c>
      <c r="K22" t="str">
        <f>VLOOKUP(Taulukko1[[#This Row],[Corrected]],$Q$2:$R$6,2,TRUE)</f>
        <v>bureau_03</v>
      </c>
    </row>
    <row r="23" spans="1:11" x14ac:dyDescent="0.25">
      <c r="A23">
        <v>2013</v>
      </c>
      <c r="B23" t="s">
        <v>222</v>
      </c>
      <c r="C23" t="s">
        <v>89</v>
      </c>
      <c r="D23" t="s">
        <v>352</v>
      </c>
      <c r="F23">
        <v>15</v>
      </c>
      <c r="I23" s="2">
        <f>IF(F23&gt;0,F23,$F$219)-IF(G23&gt;0,G23,$G$219)-IF(H23&gt;0,H23,$H$219)</f>
        <v>6.2382604817127536</v>
      </c>
      <c r="J23" s="2">
        <f>IF(I23&gt;0,I23,$I$219)</f>
        <v>6.2382604817127536</v>
      </c>
      <c r="K23" t="str">
        <f>VLOOKUP(Taulukko1[[#This Row],[Corrected]],$Q$2:$R$6,2,TRUE)</f>
        <v>bureau_02</v>
      </c>
    </row>
    <row r="24" spans="1:11" x14ac:dyDescent="0.25">
      <c r="A24">
        <v>2013</v>
      </c>
      <c r="B24" t="s">
        <v>222</v>
      </c>
      <c r="C24" t="s">
        <v>65</v>
      </c>
      <c r="D24" t="s">
        <v>178</v>
      </c>
      <c r="F24">
        <v>17.3</v>
      </c>
      <c r="G24">
        <v>5.6</v>
      </c>
      <c r="H24">
        <v>2.8</v>
      </c>
      <c r="I24" s="2">
        <f>IF(F24&gt;0,F24,$F$219)-IF(G24&gt;0,G24,$G$219)-IF(H24&gt;0,H24,$H$219)</f>
        <v>8.9000000000000021</v>
      </c>
      <c r="J24" s="2">
        <f>IF(I24&gt;0,I24,$I$219)</f>
        <v>8.9000000000000021</v>
      </c>
      <c r="K24" t="str">
        <f>VLOOKUP(Taulukko1[[#This Row],[Corrected]],$Q$2:$R$6,2,TRUE)</f>
        <v>bureau_03</v>
      </c>
    </row>
    <row r="25" spans="1:11" x14ac:dyDescent="0.25">
      <c r="A25">
        <v>2013</v>
      </c>
      <c r="B25" t="s">
        <v>222</v>
      </c>
      <c r="C25" t="s">
        <v>341</v>
      </c>
      <c r="D25" t="s">
        <v>87</v>
      </c>
      <c r="F25">
        <v>13.8</v>
      </c>
      <c r="G25">
        <v>6.3</v>
      </c>
      <c r="H25">
        <v>4.2</v>
      </c>
      <c r="I25" s="2">
        <f>IF(F25&gt;0,F25,$F$219)-IF(G25&gt;0,G25,$G$219)-IF(H25&gt;0,H25,$H$219)</f>
        <v>3.3000000000000007</v>
      </c>
      <c r="J25" s="2">
        <f>IF(I25&gt;0,I25,$I$219)</f>
        <v>3.3000000000000007</v>
      </c>
      <c r="K25" t="str">
        <f>VLOOKUP(Taulukko1[[#This Row],[Corrected]],$Q$2:$R$6,2,TRUE)</f>
        <v>bureau_01</v>
      </c>
    </row>
    <row r="26" spans="1:11" x14ac:dyDescent="0.25">
      <c r="A26">
        <v>2013</v>
      </c>
      <c r="B26" t="s">
        <v>222</v>
      </c>
      <c r="C26" t="s">
        <v>317</v>
      </c>
      <c r="D26" t="s">
        <v>423</v>
      </c>
      <c r="F26">
        <v>22.8</v>
      </c>
      <c r="H26">
        <v>6.6</v>
      </c>
      <c r="I26" s="2">
        <f>IF(F26&gt;0,F26,$F$219)-IF(G26&gt;0,G26,$G$219)-IF(H26&gt;0,H26,$H$219)</f>
        <v>11.574576271186439</v>
      </c>
      <c r="J26" s="2">
        <f>IF(I26&gt;0,I26,$I$219)</f>
        <v>11.574576271186439</v>
      </c>
      <c r="K26" t="str">
        <f>VLOOKUP(Taulukko1[[#This Row],[Corrected]],$Q$2:$R$6,2,TRUE)</f>
        <v>bureau_03</v>
      </c>
    </row>
    <row r="27" spans="1:11" x14ac:dyDescent="0.25">
      <c r="A27">
        <v>2013</v>
      </c>
      <c r="B27" t="s">
        <v>222</v>
      </c>
      <c r="C27" t="s">
        <v>69</v>
      </c>
      <c r="D27" t="s">
        <v>306</v>
      </c>
      <c r="F27">
        <v>18.5</v>
      </c>
      <c r="H27">
        <v>3.5</v>
      </c>
      <c r="I27" s="2">
        <f>IF(F27&gt;0,F27,$F$219)-IF(G27&gt;0,G27,$G$219)-IF(H27&gt;0,H27,$H$219)</f>
        <v>10.37457627118644</v>
      </c>
      <c r="J27" s="2">
        <f>IF(I27&gt;0,I27,$I$219)</f>
        <v>10.37457627118644</v>
      </c>
      <c r="K27" t="str">
        <f>VLOOKUP(Taulukko1[[#This Row],[Corrected]],$Q$2:$R$6,2,TRUE)</f>
        <v>bureau_03</v>
      </c>
    </row>
    <row r="28" spans="1:11" x14ac:dyDescent="0.25">
      <c r="A28">
        <v>2013</v>
      </c>
      <c r="B28" t="s">
        <v>222</v>
      </c>
      <c r="C28" t="s">
        <v>393</v>
      </c>
      <c r="D28" t="s">
        <v>160</v>
      </c>
      <c r="F28">
        <v>18.899999999999999</v>
      </c>
      <c r="G28">
        <v>6</v>
      </c>
      <c r="H28">
        <v>3.8</v>
      </c>
      <c r="I28" s="2">
        <f>IF(F28&gt;0,F28,$F$219)-IF(G28&gt;0,G28,$G$219)-IF(H28&gt;0,H28,$H$219)</f>
        <v>9.0999999999999979</v>
      </c>
      <c r="J28" s="2">
        <f>IF(I28&gt;0,I28,$I$219)</f>
        <v>9.0999999999999979</v>
      </c>
      <c r="K28" t="str">
        <f>VLOOKUP(Taulukko1[[#This Row],[Corrected]],$Q$2:$R$6,2,TRUE)</f>
        <v>bureau_03</v>
      </c>
    </row>
    <row r="29" spans="1:11" x14ac:dyDescent="0.25">
      <c r="A29">
        <v>2013</v>
      </c>
      <c r="B29" t="s">
        <v>222</v>
      </c>
      <c r="C29" t="s">
        <v>2</v>
      </c>
      <c r="D29" t="s">
        <v>209</v>
      </c>
      <c r="I29" s="2">
        <f>IF(F29&gt;0,F29,$F$219)-IF(G29&gt;0,G29,$G$219)-IF(H29&gt;0,H29,$H$219)</f>
        <v>8.056651286310462</v>
      </c>
      <c r="J29" s="2">
        <f>IF(I29&gt;0,I29,$I$219)</f>
        <v>8.056651286310462</v>
      </c>
      <c r="K29" t="str">
        <f>VLOOKUP(Taulukko1[[#This Row],[Corrected]],$Q$2:$R$6,2,TRUE)</f>
        <v>bureau_03</v>
      </c>
    </row>
    <row r="30" spans="1:11" x14ac:dyDescent="0.25">
      <c r="A30">
        <v>2013</v>
      </c>
      <c r="B30" t="s">
        <v>222</v>
      </c>
      <c r="C30" t="s">
        <v>189</v>
      </c>
      <c r="D30" t="s">
        <v>156</v>
      </c>
      <c r="F30">
        <v>20.2</v>
      </c>
      <c r="H30">
        <v>2.4</v>
      </c>
      <c r="I30" s="2">
        <f>IF(F30&gt;0,F30,$F$219)-IF(G30&gt;0,G30,$G$219)-IF(H30&gt;0,H30,$H$219)</f>
        <v>13.174576271186439</v>
      </c>
      <c r="J30" s="2">
        <f>IF(I30&gt;0,I30,$I$219)</f>
        <v>13.174576271186439</v>
      </c>
      <c r="K30" t="str">
        <f>VLOOKUP(Taulukko1[[#This Row],[Corrected]],$Q$2:$R$6,2,TRUE)</f>
        <v>bureau_04</v>
      </c>
    </row>
    <row r="31" spans="1:11" x14ac:dyDescent="0.25">
      <c r="A31">
        <v>2013</v>
      </c>
      <c r="B31" t="s">
        <v>222</v>
      </c>
      <c r="C31" t="s">
        <v>72</v>
      </c>
      <c r="D31" t="s">
        <v>279</v>
      </c>
      <c r="F31">
        <v>17</v>
      </c>
      <c r="G31">
        <v>4.0999999999999996</v>
      </c>
      <c r="H31">
        <v>4.0999999999999996</v>
      </c>
      <c r="I31" s="2">
        <f>IF(F31&gt;0,F31,$F$219)-IF(G31&gt;0,G31,$G$219)-IF(H31&gt;0,H31,$H$219)</f>
        <v>8.8000000000000007</v>
      </c>
      <c r="J31" s="2">
        <f>IF(I31&gt;0,I31,$I$219)</f>
        <v>8.8000000000000007</v>
      </c>
      <c r="K31" t="str">
        <f>VLOOKUP(Taulukko1[[#This Row],[Corrected]],$Q$2:$R$6,2,TRUE)</f>
        <v>bureau_03</v>
      </c>
    </row>
    <row r="32" spans="1:11" x14ac:dyDescent="0.25">
      <c r="A32">
        <v>2013</v>
      </c>
      <c r="B32" t="s">
        <v>222</v>
      </c>
      <c r="C32" t="s">
        <v>240</v>
      </c>
      <c r="D32" t="s">
        <v>282</v>
      </c>
      <c r="F32">
        <v>21.3</v>
      </c>
      <c r="G32">
        <v>4.5999999999999996</v>
      </c>
      <c r="H32">
        <v>3.5</v>
      </c>
      <c r="I32" s="2">
        <f>IF(F32&gt;0,F32,$F$219)-IF(G32&gt;0,G32,$G$219)-IF(H32&gt;0,H32,$H$219)</f>
        <v>13.200000000000003</v>
      </c>
      <c r="J32" s="2">
        <f>IF(I32&gt;0,I32,$I$219)</f>
        <v>13.200000000000003</v>
      </c>
      <c r="K32" t="str">
        <f>VLOOKUP(Taulukko1[[#This Row],[Corrected]],$Q$2:$R$6,2,TRUE)</f>
        <v>bureau_04</v>
      </c>
    </row>
    <row r="33" spans="1:11" x14ac:dyDescent="0.25">
      <c r="A33">
        <v>2013</v>
      </c>
      <c r="B33" t="s">
        <v>222</v>
      </c>
      <c r="C33" t="s">
        <v>444</v>
      </c>
      <c r="D33" t="s">
        <v>177</v>
      </c>
      <c r="F33">
        <v>22.1</v>
      </c>
      <c r="G33">
        <v>5.4</v>
      </c>
      <c r="H33">
        <v>4.4000000000000004</v>
      </c>
      <c r="I33" s="2">
        <f>IF(F33&gt;0,F33,$F$219)-IF(G33&gt;0,G33,$G$219)-IF(H33&gt;0,H33,$H$219)</f>
        <v>12.300000000000002</v>
      </c>
      <c r="J33" s="2">
        <f>IF(I33&gt;0,I33,$I$219)</f>
        <v>12.300000000000002</v>
      </c>
      <c r="K33" t="str">
        <f>VLOOKUP(Taulukko1[[#This Row],[Corrected]],$Q$2:$R$6,2,TRUE)</f>
        <v>bureau_04</v>
      </c>
    </row>
    <row r="34" spans="1:11" x14ac:dyDescent="0.25">
      <c r="A34">
        <v>2013</v>
      </c>
      <c r="B34" t="s">
        <v>222</v>
      </c>
      <c r="C34" t="s">
        <v>190</v>
      </c>
      <c r="D34" t="s">
        <v>30</v>
      </c>
      <c r="F34">
        <v>17.5</v>
      </c>
      <c r="G34">
        <v>5</v>
      </c>
      <c r="H34">
        <v>3.1</v>
      </c>
      <c r="I34" s="2">
        <f>IF(F34&gt;0,F34,$F$219)-IF(G34&gt;0,G34,$G$219)-IF(H34&gt;0,H34,$H$219)</f>
        <v>9.4</v>
      </c>
      <c r="J34" s="2">
        <f>IF(I34&gt;0,I34,$I$219)</f>
        <v>9.4</v>
      </c>
      <c r="K34" t="str">
        <f>VLOOKUP(Taulukko1[[#This Row],[Corrected]],$Q$2:$R$6,2,TRUE)</f>
        <v>bureau_03</v>
      </c>
    </row>
    <row r="35" spans="1:11" x14ac:dyDescent="0.25">
      <c r="A35">
        <v>2013</v>
      </c>
      <c r="B35" t="s">
        <v>222</v>
      </c>
      <c r="C35" t="s">
        <v>224</v>
      </c>
      <c r="D35" t="s">
        <v>350</v>
      </c>
      <c r="F35">
        <v>5.5</v>
      </c>
      <c r="G35">
        <v>2</v>
      </c>
      <c r="H35">
        <v>1.4</v>
      </c>
      <c r="I35" s="2">
        <f>IF(F35&gt;0,F35,$F$219)-IF(G35&gt;0,G35,$G$219)-IF(H35&gt;0,H35,$H$219)</f>
        <v>2.1</v>
      </c>
      <c r="J35" s="2">
        <f>IF(I35&gt;0,I35,$I$219)</f>
        <v>2.1</v>
      </c>
      <c r="K35" t="str">
        <f>VLOOKUP(Taulukko1[[#This Row],[Corrected]],$Q$2:$R$6,2,TRUE)</f>
        <v>bureau_01</v>
      </c>
    </row>
    <row r="36" spans="1:11" x14ac:dyDescent="0.25">
      <c r="A36">
        <v>2013</v>
      </c>
      <c r="B36" t="s">
        <v>222</v>
      </c>
      <c r="C36" t="s">
        <v>79</v>
      </c>
      <c r="D36" t="s">
        <v>196</v>
      </c>
      <c r="F36">
        <v>12.3</v>
      </c>
      <c r="G36">
        <v>3</v>
      </c>
      <c r="H36">
        <v>1</v>
      </c>
      <c r="I36" s="2">
        <f>IF(F36&gt;0,F36,$F$219)-IF(G36&gt;0,G36,$G$219)-IF(H36&gt;0,H36,$H$219)</f>
        <v>8.3000000000000007</v>
      </c>
      <c r="J36" s="2">
        <f>IF(I36&gt;0,I36,$I$219)</f>
        <v>8.3000000000000007</v>
      </c>
      <c r="K36" t="str">
        <f>VLOOKUP(Taulukko1[[#This Row],[Corrected]],$Q$2:$R$6,2,TRUE)</f>
        <v>bureau_03</v>
      </c>
    </row>
    <row r="37" spans="1:11" x14ac:dyDescent="0.25">
      <c r="A37">
        <v>2013</v>
      </c>
      <c r="B37" t="s">
        <v>222</v>
      </c>
      <c r="C37" t="s">
        <v>342</v>
      </c>
      <c r="D37" t="s">
        <v>117</v>
      </c>
      <c r="F37">
        <v>20.8</v>
      </c>
      <c r="H37">
        <v>7.6</v>
      </c>
      <c r="I37" s="2">
        <f>IF(F37&gt;0,F37,$F$219)-IF(G37&gt;0,G37,$G$219)-IF(H37&gt;0,H37,$H$219)</f>
        <v>8.5745762711864391</v>
      </c>
      <c r="J37" s="2">
        <f>IF(I37&gt;0,I37,$I$219)</f>
        <v>8.5745762711864391</v>
      </c>
      <c r="K37" t="str">
        <f>VLOOKUP(Taulukko1[[#This Row],[Corrected]],$Q$2:$R$6,2,TRUE)</f>
        <v>bureau_03</v>
      </c>
    </row>
    <row r="38" spans="1:11" x14ac:dyDescent="0.25">
      <c r="A38">
        <v>2013</v>
      </c>
      <c r="B38" t="s">
        <v>222</v>
      </c>
      <c r="C38" t="s">
        <v>425</v>
      </c>
      <c r="D38" t="s">
        <v>108</v>
      </c>
      <c r="I38" s="2">
        <f>IF(F38&gt;0,F38,$F$219)-IF(G38&gt;0,G38,$G$219)-IF(H38&gt;0,H38,$H$219)</f>
        <v>8.056651286310462</v>
      </c>
      <c r="J38" s="2">
        <f>IF(I38&gt;0,I38,$I$219)</f>
        <v>8.056651286310462</v>
      </c>
      <c r="K38" t="str">
        <f>VLOOKUP(Taulukko1[[#This Row],[Corrected]],$Q$2:$R$6,2,TRUE)</f>
        <v>bureau_03</v>
      </c>
    </row>
    <row r="39" spans="1:11" x14ac:dyDescent="0.25">
      <c r="A39">
        <v>2013</v>
      </c>
      <c r="B39" t="s">
        <v>222</v>
      </c>
      <c r="C39" t="s">
        <v>74</v>
      </c>
      <c r="D39" t="s">
        <v>201</v>
      </c>
      <c r="F39">
        <v>10.199999999999999</v>
      </c>
      <c r="H39">
        <v>1.9</v>
      </c>
      <c r="I39" s="2">
        <f>IF(F39&gt;0,F39,$F$219)-IF(G39&gt;0,G39,$G$219)-IF(H39&gt;0,H39,$H$219)</f>
        <v>3.6745762711864391</v>
      </c>
      <c r="J39" s="2">
        <f>IF(I39&gt;0,I39,$I$219)</f>
        <v>3.6745762711864391</v>
      </c>
      <c r="K39" t="str">
        <f>VLOOKUP(Taulukko1[[#This Row],[Corrected]],$Q$2:$R$6,2,TRUE)</f>
        <v>bureau_01</v>
      </c>
    </row>
    <row r="40" spans="1:11" x14ac:dyDescent="0.25">
      <c r="A40">
        <v>2013</v>
      </c>
      <c r="B40" t="s">
        <v>222</v>
      </c>
      <c r="C40" t="s">
        <v>17</v>
      </c>
      <c r="D40" t="s">
        <v>283</v>
      </c>
      <c r="F40">
        <v>7.9</v>
      </c>
      <c r="G40">
        <v>2.8</v>
      </c>
      <c r="H40">
        <v>1.8</v>
      </c>
      <c r="I40" s="2">
        <f>IF(F40&gt;0,F40,$F$219)-IF(G40&gt;0,G40,$G$219)-IF(H40&gt;0,H40,$H$219)</f>
        <v>3.3000000000000007</v>
      </c>
      <c r="J40" s="2">
        <f>IF(I40&gt;0,I40,$I$219)</f>
        <v>3.3000000000000007</v>
      </c>
      <c r="K40" t="str">
        <f>VLOOKUP(Taulukko1[[#This Row],[Corrected]],$Q$2:$R$6,2,TRUE)</f>
        <v>bureau_01</v>
      </c>
    </row>
    <row r="41" spans="1:11" x14ac:dyDescent="0.25">
      <c r="A41">
        <v>2013</v>
      </c>
      <c r="B41" t="s">
        <v>222</v>
      </c>
      <c r="C41" t="s">
        <v>148</v>
      </c>
      <c r="D41" t="s">
        <v>376</v>
      </c>
      <c r="I41" s="2">
        <f>IF(F41&gt;0,F41,$F$219)-IF(G41&gt;0,G41,$G$219)-IF(H41&gt;0,H41,$H$219)</f>
        <v>8.056651286310462</v>
      </c>
      <c r="J41" s="2">
        <f>IF(I41&gt;0,I41,$I$219)</f>
        <v>8.056651286310462</v>
      </c>
      <c r="K41" t="str">
        <f>VLOOKUP(Taulukko1[[#This Row],[Corrected]],$Q$2:$R$6,2,TRUE)</f>
        <v>bureau_03</v>
      </c>
    </row>
    <row r="42" spans="1:11" x14ac:dyDescent="0.25">
      <c r="A42">
        <v>2013</v>
      </c>
      <c r="B42" t="s">
        <v>222</v>
      </c>
      <c r="C42" t="s">
        <v>451</v>
      </c>
      <c r="D42" t="s">
        <v>208</v>
      </c>
      <c r="F42">
        <v>12.3</v>
      </c>
      <c r="G42">
        <v>4.5999999999999996</v>
      </c>
      <c r="H42">
        <v>3.6</v>
      </c>
      <c r="I42" s="2">
        <f>IF(F42&gt;0,F42,$F$219)-IF(G42&gt;0,G42,$G$219)-IF(H42&gt;0,H42,$H$219)</f>
        <v>4.1000000000000014</v>
      </c>
      <c r="J42" s="2">
        <f>IF(I42&gt;0,I42,$I$219)</f>
        <v>4.1000000000000014</v>
      </c>
      <c r="K42" t="str">
        <f>VLOOKUP(Taulukko1[[#This Row],[Corrected]],$Q$2:$R$6,2,TRUE)</f>
        <v>bureau_02</v>
      </c>
    </row>
    <row r="43" spans="1:11" x14ac:dyDescent="0.25">
      <c r="A43">
        <v>2013</v>
      </c>
      <c r="B43" t="s">
        <v>222</v>
      </c>
      <c r="C43" t="s">
        <v>304</v>
      </c>
      <c r="D43" t="s">
        <v>155</v>
      </c>
      <c r="F43">
        <v>13.5</v>
      </c>
      <c r="H43">
        <v>3</v>
      </c>
      <c r="I43" s="2">
        <f>IF(F43&gt;0,F43,$F$219)-IF(G43&gt;0,G43,$G$219)-IF(H43&gt;0,H43,$H$219)</f>
        <v>5.8745762711864398</v>
      </c>
      <c r="J43" s="2">
        <f>IF(I43&gt;0,I43,$I$219)</f>
        <v>5.8745762711864398</v>
      </c>
      <c r="K43" t="str">
        <f>VLOOKUP(Taulukko1[[#This Row],[Corrected]],$Q$2:$R$6,2,TRUE)</f>
        <v>bureau_02</v>
      </c>
    </row>
    <row r="44" spans="1:11" x14ac:dyDescent="0.25">
      <c r="A44">
        <v>2013</v>
      </c>
      <c r="B44" t="s">
        <v>222</v>
      </c>
      <c r="C44" t="s">
        <v>366</v>
      </c>
      <c r="D44" t="s">
        <v>252</v>
      </c>
      <c r="F44">
        <v>17.7</v>
      </c>
      <c r="G44">
        <v>4.9000000000000004</v>
      </c>
      <c r="H44">
        <v>5.2</v>
      </c>
      <c r="I44" s="2">
        <f>IF(F44&gt;0,F44,$F$219)-IF(G44&gt;0,G44,$G$219)-IF(H44&gt;0,H44,$H$219)</f>
        <v>7.5999999999999988</v>
      </c>
      <c r="J44" s="2">
        <f>IF(I44&gt;0,I44,$I$219)</f>
        <v>7.5999999999999988</v>
      </c>
      <c r="K44" t="str">
        <f>VLOOKUP(Taulukko1[[#This Row],[Corrected]],$Q$2:$R$6,2,TRUE)</f>
        <v>bureau_02</v>
      </c>
    </row>
    <row r="45" spans="1:11" x14ac:dyDescent="0.25">
      <c r="A45">
        <v>2013</v>
      </c>
      <c r="B45" t="s">
        <v>222</v>
      </c>
      <c r="C45" t="s">
        <v>428</v>
      </c>
      <c r="D45" t="s">
        <v>129</v>
      </c>
      <c r="F45">
        <v>15.7</v>
      </c>
      <c r="G45">
        <v>4.3</v>
      </c>
      <c r="H45">
        <v>2</v>
      </c>
      <c r="I45" s="2">
        <f>IF(F45&gt;0,F45,$F$219)-IF(G45&gt;0,G45,$G$219)-IF(H45&gt;0,H45,$H$219)</f>
        <v>9.3999999999999986</v>
      </c>
      <c r="J45" s="2">
        <f>IF(I45&gt;0,I45,$I$219)</f>
        <v>9.3999999999999986</v>
      </c>
      <c r="K45" t="str">
        <f>VLOOKUP(Taulukko1[[#This Row],[Corrected]],$Q$2:$R$6,2,TRUE)</f>
        <v>bureau_03</v>
      </c>
    </row>
    <row r="46" spans="1:11" x14ac:dyDescent="0.25">
      <c r="A46">
        <v>2013</v>
      </c>
      <c r="B46" t="s">
        <v>222</v>
      </c>
      <c r="C46" t="s">
        <v>187</v>
      </c>
      <c r="D46" t="s">
        <v>340</v>
      </c>
      <c r="F46">
        <v>14.2</v>
      </c>
      <c r="G46">
        <v>2.2000000000000002</v>
      </c>
      <c r="H46">
        <v>1.3</v>
      </c>
      <c r="I46" s="2">
        <f>IF(F46&gt;0,F46,$F$219)-IF(G46&gt;0,G46,$G$219)-IF(H46&gt;0,H46,$H$219)</f>
        <v>10.7</v>
      </c>
      <c r="J46" s="2">
        <f>IF(I46&gt;0,I46,$I$219)</f>
        <v>10.7</v>
      </c>
      <c r="K46" t="str">
        <f>VLOOKUP(Taulukko1[[#This Row],[Corrected]],$Q$2:$R$6,2,TRUE)</f>
        <v>bureau_03</v>
      </c>
    </row>
    <row r="47" spans="1:11" x14ac:dyDescent="0.25">
      <c r="A47">
        <v>2013</v>
      </c>
      <c r="B47" t="s">
        <v>222</v>
      </c>
      <c r="C47" t="s">
        <v>132</v>
      </c>
      <c r="D47" t="s">
        <v>445</v>
      </c>
      <c r="F47">
        <v>13.6</v>
      </c>
      <c r="H47">
        <v>4.0999999999999996</v>
      </c>
      <c r="I47" s="2">
        <f>IF(F47&gt;0,F47,$F$219)-IF(G47&gt;0,G47,$G$219)-IF(H47&gt;0,H47,$H$219)</f>
        <v>4.8745762711864398</v>
      </c>
      <c r="J47" s="2">
        <f>IF(I47&gt;0,I47,$I$219)</f>
        <v>4.8745762711864398</v>
      </c>
      <c r="K47" t="str">
        <f>VLOOKUP(Taulukko1[[#This Row],[Corrected]],$Q$2:$R$6,2,TRUE)</f>
        <v>bureau_02</v>
      </c>
    </row>
    <row r="48" spans="1:11" x14ac:dyDescent="0.25">
      <c r="A48">
        <v>2013</v>
      </c>
      <c r="B48" t="s">
        <v>222</v>
      </c>
      <c r="C48" t="s">
        <v>277</v>
      </c>
      <c r="D48" t="s">
        <v>52</v>
      </c>
      <c r="F48">
        <v>17.600000000000001</v>
      </c>
      <c r="G48">
        <v>6.9</v>
      </c>
      <c r="H48">
        <v>6.9</v>
      </c>
      <c r="I48" s="2">
        <f>IF(F48&gt;0,F48,$F$219)-IF(G48&gt;0,G48,$G$219)-IF(H48&gt;0,H48,$H$219)</f>
        <v>3.8000000000000007</v>
      </c>
      <c r="J48" s="2">
        <f>IF(I48&gt;0,I48,$I$219)</f>
        <v>3.8000000000000007</v>
      </c>
      <c r="K48" t="str">
        <f>VLOOKUP(Taulukko1[[#This Row],[Corrected]],$Q$2:$R$6,2,TRUE)</f>
        <v>bureau_01</v>
      </c>
    </row>
    <row r="49" spans="1:11" x14ac:dyDescent="0.25">
      <c r="A49">
        <v>2013</v>
      </c>
      <c r="B49" t="s">
        <v>222</v>
      </c>
      <c r="C49" t="s">
        <v>173</v>
      </c>
      <c r="D49" t="s">
        <v>175</v>
      </c>
      <c r="F49">
        <v>12.7</v>
      </c>
      <c r="G49">
        <v>4.7</v>
      </c>
      <c r="H49">
        <v>1.8</v>
      </c>
      <c r="I49" s="2">
        <f>IF(F49&gt;0,F49,$F$219)-IF(G49&gt;0,G49,$G$219)-IF(H49&gt;0,H49,$H$219)</f>
        <v>6.1999999999999993</v>
      </c>
      <c r="J49" s="2">
        <f>IF(I49&gt;0,I49,$I$219)</f>
        <v>6.1999999999999993</v>
      </c>
      <c r="K49" t="str">
        <f>VLOOKUP(Taulukko1[[#This Row],[Corrected]],$Q$2:$R$6,2,TRUE)</f>
        <v>bureau_02</v>
      </c>
    </row>
    <row r="50" spans="1:11" x14ac:dyDescent="0.25">
      <c r="A50">
        <v>2013</v>
      </c>
      <c r="B50" t="s">
        <v>222</v>
      </c>
      <c r="C50" t="s">
        <v>446</v>
      </c>
      <c r="D50" t="s">
        <v>5</v>
      </c>
      <c r="F50">
        <v>20.100000000000001</v>
      </c>
      <c r="G50">
        <v>4.5999999999999996</v>
      </c>
      <c r="H50">
        <v>6.4</v>
      </c>
      <c r="I50" s="2">
        <f>IF(F50&gt;0,F50,$F$219)-IF(G50&gt;0,G50,$G$219)-IF(H50&gt;0,H50,$H$219)</f>
        <v>9.1000000000000014</v>
      </c>
      <c r="J50" s="2">
        <f>IF(I50&gt;0,I50,$I$219)</f>
        <v>9.1000000000000014</v>
      </c>
      <c r="K50" t="str">
        <f>VLOOKUP(Taulukko1[[#This Row],[Corrected]],$Q$2:$R$6,2,TRUE)</f>
        <v>bureau_03</v>
      </c>
    </row>
    <row r="51" spans="1:11" x14ac:dyDescent="0.25">
      <c r="A51">
        <v>2013</v>
      </c>
      <c r="B51" t="s">
        <v>222</v>
      </c>
      <c r="C51" t="s">
        <v>138</v>
      </c>
      <c r="D51" t="s">
        <v>329</v>
      </c>
      <c r="F51">
        <v>32.4</v>
      </c>
      <c r="H51">
        <v>9</v>
      </c>
      <c r="I51" s="2">
        <f>IF(F51&gt;0,F51,$F$219)-IF(G51&gt;0,G51,$G$219)-IF(H51&gt;0,H51,$H$219)</f>
        <v>18.77457627118644</v>
      </c>
      <c r="J51" s="2">
        <f>IF(I51&gt;0,I51,$I$219)</f>
        <v>18.77457627118644</v>
      </c>
      <c r="K51" t="str">
        <f>VLOOKUP(Taulukko1[[#This Row],[Corrected]],$Q$2:$R$6,2,TRUE)</f>
        <v>bureau_05</v>
      </c>
    </row>
    <row r="52" spans="1:11" x14ac:dyDescent="0.25">
      <c r="A52">
        <v>2013</v>
      </c>
      <c r="B52" t="s">
        <v>222</v>
      </c>
      <c r="C52" t="s">
        <v>363</v>
      </c>
      <c r="D52" t="s">
        <v>234</v>
      </c>
      <c r="G52">
        <v>4.9000000000000004</v>
      </c>
      <c r="I52" s="2">
        <f>IF(F52&gt;0,F52,$F$219)-IF(G52&gt;0,G52,$G$219)-IF(H52&gt;0,H52,$H$219)</f>
        <v>7.7820750151240219</v>
      </c>
      <c r="J52" s="2">
        <f>IF(I52&gt;0,I52,$I$219)</f>
        <v>7.7820750151240219</v>
      </c>
      <c r="K52" t="str">
        <f>VLOOKUP(Taulukko1[[#This Row],[Corrected]],$Q$2:$R$6,2,TRUE)</f>
        <v>bureau_02</v>
      </c>
    </row>
    <row r="53" spans="1:11" x14ac:dyDescent="0.25">
      <c r="A53">
        <v>2013</v>
      </c>
      <c r="B53" t="s">
        <v>222</v>
      </c>
      <c r="C53" t="s">
        <v>174</v>
      </c>
      <c r="D53" t="s">
        <v>419</v>
      </c>
      <c r="F53">
        <v>17.7</v>
      </c>
      <c r="G53">
        <v>6.4</v>
      </c>
      <c r="H53">
        <v>3.5</v>
      </c>
      <c r="I53" s="2">
        <f>IF(F53&gt;0,F53,$F$219)-IF(G53&gt;0,G53,$G$219)-IF(H53&gt;0,H53,$H$219)</f>
        <v>7.7999999999999989</v>
      </c>
      <c r="J53" s="2">
        <f>IF(I53&gt;0,I53,$I$219)</f>
        <v>7.7999999999999989</v>
      </c>
      <c r="K53" t="str">
        <f>VLOOKUP(Taulukko1[[#This Row],[Corrected]],$Q$2:$R$6,2,TRUE)</f>
        <v>bureau_02</v>
      </c>
    </row>
    <row r="54" spans="1:11" x14ac:dyDescent="0.25">
      <c r="A54">
        <v>2013</v>
      </c>
      <c r="B54" t="s">
        <v>222</v>
      </c>
      <c r="C54" t="s">
        <v>158</v>
      </c>
      <c r="D54" t="s">
        <v>303</v>
      </c>
      <c r="F54">
        <v>20.2</v>
      </c>
      <c r="G54">
        <v>4.0999999999999996</v>
      </c>
      <c r="H54">
        <v>6.3</v>
      </c>
      <c r="I54" s="2">
        <f>IF(F54&gt;0,F54,$F$219)-IF(G54&gt;0,G54,$G$219)-IF(H54&gt;0,H54,$H$219)</f>
        <v>9.8000000000000007</v>
      </c>
      <c r="J54" s="2">
        <f>IF(I54&gt;0,I54,$I$219)</f>
        <v>9.8000000000000007</v>
      </c>
      <c r="K54" t="str">
        <f>VLOOKUP(Taulukko1[[#This Row],[Corrected]],$Q$2:$R$6,2,TRUE)</f>
        <v>bureau_03</v>
      </c>
    </row>
    <row r="55" spans="1:11" x14ac:dyDescent="0.25">
      <c r="A55">
        <v>2013</v>
      </c>
      <c r="B55" t="s">
        <v>222</v>
      </c>
      <c r="C55" t="s">
        <v>310</v>
      </c>
      <c r="D55" t="s">
        <v>241</v>
      </c>
      <c r="F55">
        <v>26</v>
      </c>
      <c r="G55">
        <v>8.6</v>
      </c>
      <c r="H55">
        <v>9.6</v>
      </c>
      <c r="I55" s="2">
        <f>IF(F55&gt;0,F55,$F$219)-IF(G55&gt;0,G55,$G$219)-IF(H55&gt;0,H55,$H$219)</f>
        <v>7.7999999999999989</v>
      </c>
      <c r="J55" s="2">
        <f>IF(I55&gt;0,I55,$I$219)</f>
        <v>7.7999999999999989</v>
      </c>
      <c r="K55" t="str">
        <f>VLOOKUP(Taulukko1[[#This Row],[Corrected]],$Q$2:$R$6,2,TRUE)</f>
        <v>bureau_02</v>
      </c>
    </row>
    <row r="56" spans="1:11" x14ac:dyDescent="0.25">
      <c r="A56">
        <v>2013</v>
      </c>
      <c r="B56" t="s">
        <v>222</v>
      </c>
      <c r="C56" t="s">
        <v>185</v>
      </c>
      <c r="D56" t="s">
        <v>260</v>
      </c>
      <c r="H56">
        <v>5.3</v>
      </c>
      <c r="I56" s="2">
        <f>IF(F56&gt;0,F56,$F$219)-IF(G56&gt;0,G56,$G$219)-IF(H56&gt;0,H56,$H$219)</f>
        <v>6.8929670757841484</v>
      </c>
      <c r="J56" s="2">
        <f>IF(I56&gt;0,I56,$I$219)</f>
        <v>6.8929670757841484</v>
      </c>
      <c r="K56" t="str">
        <f>VLOOKUP(Taulukko1[[#This Row],[Corrected]],$Q$2:$R$6,2,TRUE)</f>
        <v>bureau_02</v>
      </c>
    </row>
    <row r="57" spans="1:11" x14ac:dyDescent="0.25">
      <c r="A57">
        <v>2013</v>
      </c>
      <c r="B57" t="s">
        <v>222</v>
      </c>
      <c r="C57" t="s">
        <v>101</v>
      </c>
      <c r="D57" t="s">
        <v>441</v>
      </c>
      <c r="H57">
        <v>3.8</v>
      </c>
      <c r="I57" s="2">
        <f>IF(F57&gt;0,F57,$F$219)-IF(G57&gt;0,G57,$G$219)-IF(H57&gt;0,H57,$H$219)</f>
        <v>8.3929670757841492</v>
      </c>
      <c r="J57" s="2">
        <f>IF(I57&gt;0,I57,$I$219)</f>
        <v>8.3929670757841492</v>
      </c>
      <c r="K57" t="str">
        <f>VLOOKUP(Taulukko1[[#This Row],[Corrected]],$Q$2:$R$6,2,TRUE)</f>
        <v>bureau_03</v>
      </c>
    </row>
    <row r="58" spans="1:11" x14ac:dyDescent="0.25">
      <c r="A58">
        <v>2013</v>
      </c>
      <c r="B58" t="s">
        <v>222</v>
      </c>
      <c r="C58" t="s">
        <v>192</v>
      </c>
      <c r="D58" t="s">
        <v>109</v>
      </c>
      <c r="F58">
        <v>9.4</v>
      </c>
      <c r="H58">
        <v>2.6</v>
      </c>
      <c r="I58" s="2">
        <f>IF(F58&gt;0,F58,$F$219)-IF(G58&gt;0,G58,$G$219)-IF(H58&gt;0,H58,$H$219)</f>
        <v>2.17457627118644</v>
      </c>
      <c r="J58" s="2">
        <f>IF(I58&gt;0,I58,$I$219)</f>
        <v>2.17457627118644</v>
      </c>
      <c r="K58" t="str">
        <f>VLOOKUP(Taulukko1[[#This Row],[Corrected]],$Q$2:$R$6,2,TRUE)</f>
        <v>bureau_01</v>
      </c>
    </row>
    <row r="59" spans="1:11" x14ac:dyDescent="0.25">
      <c r="A59">
        <v>2013</v>
      </c>
      <c r="B59" t="s">
        <v>222</v>
      </c>
      <c r="C59" t="s">
        <v>33</v>
      </c>
      <c r="D59" t="s">
        <v>3</v>
      </c>
      <c r="F59">
        <v>14</v>
      </c>
      <c r="G59">
        <v>5</v>
      </c>
      <c r="H59">
        <v>3.9</v>
      </c>
      <c r="I59" s="2">
        <f>IF(F59&gt;0,F59,$F$219)-IF(G59&gt;0,G59,$G$219)-IF(H59&gt;0,H59,$H$219)</f>
        <v>5.0999999999999996</v>
      </c>
      <c r="J59" s="2">
        <f>IF(I59&gt;0,I59,$I$219)</f>
        <v>5.0999999999999996</v>
      </c>
      <c r="K59" t="str">
        <f>VLOOKUP(Taulukko1[[#This Row],[Corrected]],$Q$2:$R$6,2,TRUE)</f>
        <v>bureau_02</v>
      </c>
    </row>
    <row r="60" spans="1:11" x14ac:dyDescent="0.25">
      <c r="A60">
        <v>2013</v>
      </c>
      <c r="B60" t="s">
        <v>222</v>
      </c>
      <c r="C60" t="s">
        <v>248</v>
      </c>
      <c r="D60" t="s">
        <v>418</v>
      </c>
      <c r="F60">
        <v>11.4</v>
      </c>
      <c r="H60">
        <v>2.1</v>
      </c>
      <c r="I60" s="2">
        <f>IF(F60&gt;0,F60,$F$219)-IF(G60&gt;0,G60,$G$219)-IF(H60&gt;0,H60,$H$219)</f>
        <v>4.6745762711864405</v>
      </c>
      <c r="J60" s="2">
        <f>IF(I60&gt;0,I60,$I$219)</f>
        <v>4.6745762711864405</v>
      </c>
      <c r="K60" t="str">
        <f>VLOOKUP(Taulukko1[[#This Row],[Corrected]],$Q$2:$R$6,2,TRUE)</f>
        <v>bureau_02</v>
      </c>
    </row>
    <row r="61" spans="1:11" x14ac:dyDescent="0.25">
      <c r="A61">
        <v>2013</v>
      </c>
      <c r="B61" t="s">
        <v>222</v>
      </c>
      <c r="C61" t="s">
        <v>274</v>
      </c>
      <c r="D61" t="s">
        <v>429</v>
      </c>
      <c r="F61">
        <v>11.6</v>
      </c>
      <c r="G61">
        <v>3.4</v>
      </c>
      <c r="H61">
        <v>4.5999999999999996</v>
      </c>
      <c r="I61" s="2">
        <f>IF(F61&gt;0,F61,$F$219)-IF(G61&gt;0,G61,$G$219)-IF(H61&gt;0,H61,$H$219)</f>
        <v>3.5999999999999996</v>
      </c>
      <c r="J61" s="2">
        <f>IF(I61&gt;0,I61,$I$219)</f>
        <v>3.5999999999999996</v>
      </c>
      <c r="K61" t="str">
        <f>VLOOKUP(Taulukko1[[#This Row],[Corrected]],$Q$2:$R$6,2,TRUE)</f>
        <v>bureau_01</v>
      </c>
    </row>
    <row r="62" spans="1:11" x14ac:dyDescent="0.25">
      <c r="A62">
        <v>2013</v>
      </c>
      <c r="B62" t="s">
        <v>222</v>
      </c>
      <c r="C62" t="s">
        <v>61</v>
      </c>
      <c r="D62" t="s">
        <v>20</v>
      </c>
      <c r="F62">
        <v>15.5</v>
      </c>
      <c r="H62">
        <v>3</v>
      </c>
      <c r="I62" s="2">
        <f>IF(F62&gt;0,F62,$F$219)-IF(G62&gt;0,G62,$G$219)-IF(H62&gt;0,H62,$H$219)</f>
        <v>7.8745762711864398</v>
      </c>
      <c r="J62" s="2">
        <f>IF(I62&gt;0,I62,$I$219)</f>
        <v>7.8745762711864398</v>
      </c>
      <c r="K62" t="str">
        <f>VLOOKUP(Taulukko1[[#This Row],[Corrected]],$Q$2:$R$6,2,TRUE)</f>
        <v>bureau_02</v>
      </c>
    </row>
    <row r="63" spans="1:11" x14ac:dyDescent="0.25">
      <c r="A63">
        <v>2013</v>
      </c>
      <c r="B63" t="s">
        <v>222</v>
      </c>
      <c r="C63" t="s">
        <v>217</v>
      </c>
      <c r="D63" t="s">
        <v>193</v>
      </c>
      <c r="H63">
        <v>1.4</v>
      </c>
      <c r="I63" s="2">
        <f>IF(F63&gt;0,F63,$F$219)-IF(G63&gt;0,G63,$G$219)-IF(H63&gt;0,H63,$H$219)</f>
        <v>10.792967075784148</v>
      </c>
      <c r="J63" s="2">
        <f>IF(I63&gt;0,I63,$I$219)</f>
        <v>10.792967075784148</v>
      </c>
      <c r="K63" t="str">
        <f>VLOOKUP(Taulukko1[[#This Row],[Corrected]],$Q$2:$R$6,2,TRUE)</f>
        <v>bureau_03</v>
      </c>
    </row>
    <row r="64" spans="1:11" x14ac:dyDescent="0.25">
      <c r="A64">
        <v>2013</v>
      </c>
      <c r="B64" t="s">
        <v>222</v>
      </c>
      <c r="C64" t="s">
        <v>142</v>
      </c>
      <c r="D64" t="s">
        <v>41</v>
      </c>
      <c r="F64">
        <v>18.8</v>
      </c>
      <c r="G64">
        <v>4.8</v>
      </c>
      <c r="H64">
        <v>5.0999999999999996</v>
      </c>
      <c r="I64" s="2">
        <f>IF(F64&gt;0,F64,$F$219)-IF(G64&gt;0,G64,$G$219)-IF(H64&gt;0,H64,$H$219)</f>
        <v>8.9</v>
      </c>
      <c r="J64" s="2">
        <f>IF(I64&gt;0,I64,$I$219)</f>
        <v>8.9</v>
      </c>
      <c r="K64" t="str">
        <f>VLOOKUP(Taulukko1[[#This Row],[Corrected]],$Q$2:$R$6,2,TRUE)</f>
        <v>bureau_03</v>
      </c>
    </row>
    <row r="65" spans="1:11" x14ac:dyDescent="0.25">
      <c r="A65">
        <v>2013</v>
      </c>
      <c r="B65" t="s">
        <v>222</v>
      </c>
      <c r="C65" t="s">
        <v>36</v>
      </c>
      <c r="D65" t="s">
        <v>331</v>
      </c>
      <c r="F65">
        <v>9</v>
      </c>
      <c r="G65">
        <v>4.5</v>
      </c>
      <c r="H65">
        <v>3</v>
      </c>
      <c r="I65" s="2">
        <f>IF(F65&gt;0,F65,$F$219)-IF(G65&gt;0,G65,$G$219)-IF(H65&gt;0,H65,$H$219)</f>
        <v>1.5</v>
      </c>
      <c r="J65" s="2">
        <f>IF(I65&gt;0,I65,$I$219)</f>
        <v>1.5</v>
      </c>
      <c r="K65" t="str">
        <f>VLOOKUP(Taulukko1[[#This Row],[Corrected]],$Q$2:$R$6,2,TRUE)</f>
        <v>bureau_01</v>
      </c>
    </row>
    <row r="66" spans="1:11" x14ac:dyDescent="0.25">
      <c r="A66">
        <v>2013</v>
      </c>
      <c r="B66" t="s">
        <v>222</v>
      </c>
      <c r="C66" t="s">
        <v>405</v>
      </c>
      <c r="D66" t="s">
        <v>323</v>
      </c>
      <c r="F66">
        <v>29.6</v>
      </c>
      <c r="I66" s="2">
        <f>IF(F66&gt;0,F66,$F$219)-IF(G66&gt;0,G66,$G$219)-IF(H66&gt;0,H66,$H$219)</f>
        <v>20.838260481712759</v>
      </c>
      <c r="J66" s="2">
        <f>IF(I66&gt;0,I66,$I$219)</f>
        <v>20.838260481712759</v>
      </c>
      <c r="K66" t="str">
        <f>VLOOKUP(Taulukko1[[#This Row],[Corrected]],$Q$2:$R$6,2,TRUE)</f>
        <v>bureau_05</v>
      </c>
    </row>
    <row r="67" spans="1:11" x14ac:dyDescent="0.25">
      <c r="A67">
        <v>2013</v>
      </c>
      <c r="B67" t="s">
        <v>222</v>
      </c>
      <c r="C67" t="s">
        <v>94</v>
      </c>
      <c r="D67" t="s">
        <v>384</v>
      </c>
      <c r="F67">
        <v>18.899999999999999</v>
      </c>
      <c r="G67">
        <v>3.9</v>
      </c>
      <c r="H67">
        <v>2.9</v>
      </c>
      <c r="I67" s="2">
        <f>IF(F67&gt;0,F67,$F$219)-IF(G67&gt;0,G67,$G$219)-IF(H67&gt;0,H67,$H$219)</f>
        <v>12.099999999999998</v>
      </c>
      <c r="J67" s="2">
        <f>IF(I67&gt;0,I67,$I$219)</f>
        <v>12.099999999999998</v>
      </c>
      <c r="K67" t="str">
        <f>VLOOKUP(Taulukko1[[#This Row],[Corrected]],$Q$2:$R$6,2,TRUE)</f>
        <v>bureau_04</v>
      </c>
    </row>
    <row r="68" spans="1:11" x14ac:dyDescent="0.25">
      <c r="A68">
        <v>2013</v>
      </c>
      <c r="B68" t="s">
        <v>222</v>
      </c>
      <c r="C68" t="s">
        <v>127</v>
      </c>
      <c r="D68" t="s">
        <v>377</v>
      </c>
      <c r="F68">
        <v>24.7</v>
      </c>
      <c r="G68">
        <v>7.2</v>
      </c>
      <c r="H68">
        <v>7.2</v>
      </c>
      <c r="I68" s="2">
        <f>IF(F68&gt;0,F68,$F$219)-IF(G68&gt;0,G68,$G$219)-IF(H68&gt;0,H68,$H$219)</f>
        <v>10.3</v>
      </c>
      <c r="J68" s="2">
        <f>IF(I68&gt;0,I68,$I$219)</f>
        <v>10.3</v>
      </c>
      <c r="K68" t="str">
        <f>VLOOKUP(Taulukko1[[#This Row],[Corrected]],$Q$2:$R$6,2,TRUE)</f>
        <v>bureau_03</v>
      </c>
    </row>
    <row r="69" spans="1:11" x14ac:dyDescent="0.25">
      <c r="A69">
        <v>2013</v>
      </c>
      <c r="B69" t="s">
        <v>222</v>
      </c>
      <c r="C69" t="s">
        <v>349</v>
      </c>
      <c r="D69" t="s">
        <v>426</v>
      </c>
      <c r="F69">
        <v>24</v>
      </c>
      <c r="G69">
        <v>5.5</v>
      </c>
      <c r="H69">
        <v>8.9</v>
      </c>
      <c r="I69" s="2">
        <f>IF(F69&gt;0,F69,$F$219)-IF(G69&gt;0,G69,$G$219)-IF(H69&gt;0,H69,$H$219)</f>
        <v>9.6</v>
      </c>
      <c r="J69" s="2">
        <f>IF(I69&gt;0,I69,$I$219)</f>
        <v>9.6</v>
      </c>
      <c r="K69" t="str">
        <f>VLOOKUP(Taulukko1[[#This Row],[Corrected]],$Q$2:$R$6,2,TRUE)</f>
        <v>bureau_03</v>
      </c>
    </row>
    <row r="70" spans="1:11" x14ac:dyDescent="0.25">
      <c r="A70">
        <v>2013</v>
      </c>
      <c r="B70" t="s">
        <v>222</v>
      </c>
      <c r="C70" t="s">
        <v>150</v>
      </c>
      <c r="D70" t="s">
        <v>106</v>
      </c>
      <c r="I70" s="2">
        <f>IF(F70&gt;0,F70,$F$219)-IF(G70&gt;0,G70,$G$219)-IF(H70&gt;0,H70,$H$219)</f>
        <v>8.056651286310462</v>
      </c>
      <c r="J70" s="2">
        <f>IF(I70&gt;0,I70,$I$219)</f>
        <v>8.056651286310462</v>
      </c>
      <c r="K70" t="str">
        <f>VLOOKUP(Taulukko1[[#This Row],[Corrected]],$Q$2:$R$6,2,TRUE)</f>
        <v>bureau_03</v>
      </c>
    </row>
    <row r="71" spans="1:11" x14ac:dyDescent="0.25">
      <c r="A71">
        <v>2013</v>
      </c>
      <c r="B71" t="s">
        <v>222</v>
      </c>
      <c r="C71" t="s">
        <v>300</v>
      </c>
      <c r="D71" t="s">
        <v>288</v>
      </c>
      <c r="F71">
        <v>14.5</v>
      </c>
      <c r="G71">
        <v>3</v>
      </c>
      <c r="H71">
        <v>2.9</v>
      </c>
      <c r="I71" s="2">
        <f>IF(F71&gt;0,F71,$F$219)-IF(G71&gt;0,G71,$G$219)-IF(H71&gt;0,H71,$H$219)</f>
        <v>8.6</v>
      </c>
      <c r="J71" s="2">
        <f>IF(I71&gt;0,I71,$I$219)</f>
        <v>8.6</v>
      </c>
      <c r="K71" t="str">
        <f>VLOOKUP(Taulukko1[[#This Row],[Corrected]],$Q$2:$R$6,2,TRUE)</f>
        <v>bureau_03</v>
      </c>
    </row>
    <row r="72" spans="1:11" x14ac:dyDescent="0.25">
      <c r="A72">
        <v>2013</v>
      </c>
      <c r="B72" t="s">
        <v>222</v>
      </c>
      <c r="C72" t="s">
        <v>243</v>
      </c>
      <c r="D72" t="s">
        <v>442</v>
      </c>
      <c r="F72">
        <v>8.9</v>
      </c>
      <c r="G72">
        <v>2.8</v>
      </c>
      <c r="H72">
        <v>4.2</v>
      </c>
      <c r="I72" s="2">
        <f>IF(F72&gt;0,F72,$F$219)-IF(G72&gt;0,G72,$G$219)-IF(H72&gt;0,H72,$H$219)</f>
        <v>1.9000000000000004</v>
      </c>
      <c r="J72" s="2">
        <f>IF(I72&gt;0,I72,$I$219)</f>
        <v>1.9000000000000004</v>
      </c>
      <c r="K72" t="str">
        <f>VLOOKUP(Taulukko1[[#This Row],[Corrected]],$Q$2:$R$6,2,TRUE)</f>
        <v>bureau_01</v>
      </c>
    </row>
    <row r="73" spans="1:11" x14ac:dyDescent="0.25">
      <c r="A73">
        <v>2013</v>
      </c>
      <c r="B73" t="s">
        <v>222</v>
      </c>
      <c r="C73" t="s">
        <v>188</v>
      </c>
      <c r="D73" t="s">
        <v>199</v>
      </c>
      <c r="F73">
        <v>16.7</v>
      </c>
      <c r="H73">
        <v>1.3</v>
      </c>
      <c r="I73" s="2">
        <f>IF(F73&gt;0,F73,$F$219)-IF(G73&gt;0,G73,$G$219)-IF(H73&gt;0,H73,$H$219)</f>
        <v>10.774576271186438</v>
      </c>
      <c r="J73" s="2">
        <f>IF(I73&gt;0,I73,$I$219)</f>
        <v>10.774576271186438</v>
      </c>
      <c r="K73" t="str">
        <f>VLOOKUP(Taulukko1[[#This Row],[Corrected]],$Q$2:$R$6,2,TRUE)</f>
        <v>bureau_03</v>
      </c>
    </row>
    <row r="74" spans="1:11" x14ac:dyDescent="0.25">
      <c r="A74">
        <v>2013</v>
      </c>
      <c r="B74" t="s">
        <v>222</v>
      </c>
      <c r="C74" t="s">
        <v>6</v>
      </c>
      <c r="D74" t="s">
        <v>46</v>
      </c>
      <c r="F74">
        <v>19.2</v>
      </c>
      <c r="G74">
        <v>4.9000000000000004</v>
      </c>
      <c r="H74">
        <v>8.6</v>
      </c>
      <c r="I74" s="2">
        <f>IF(F74&gt;0,F74,$F$219)-IF(G74&gt;0,G74,$G$219)-IF(H74&gt;0,H74,$H$219)</f>
        <v>5.6999999999999993</v>
      </c>
      <c r="J74" s="2">
        <f>IF(I74&gt;0,I74,$I$219)</f>
        <v>5.6999999999999993</v>
      </c>
      <c r="K74" t="str">
        <f>VLOOKUP(Taulukko1[[#This Row],[Corrected]],$Q$2:$R$6,2,TRUE)</f>
        <v>bureau_02</v>
      </c>
    </row>
    <row r="75" spans="1:11" x14ac:dyDescent="0.25">
      <c r="A75">
        <v>2013</v>
      </c>
      <c r="B75" t="s">
        <v>222</v>
      </c>
      <c r="C75" t="s">
        <v>249</v>
      </c>
      <c r="D75" t="s">
        <v>259</v>
      </c>
      <c r="F75">
        <v>19.899999999999999</v>
      </c>
      <c r="G75">
        <v>6.1</v>
      </c>
      <c r="H75">
        <v>3.2</v>
      </c>
      <c r="I75" s="2">
        <f>IF(F75&gt;0,F75,$F$219)-IF(G75&gt;0,G75,$G$219)-IF(H75&gt;0,H75,$H$219)</f>
        <v>10.599999999999998</v>
      </c>
      <c r="J75" s="2">
        <f>IF(I75&gt;0,I75,$I$219)</f>
        <v>10.599999999999998</v>
      </c>
      <c r="K75" t="str">
        <f>VLOOKUP(Taulukko1[[#This Row],[Corrected]],$Q$2:$R$6,2,TRUE)</f>
        <v>bureau_03</v>
      </c>
    </row>
    <row r="76" spans="1:11" x14ac:dyDescent="0.25">
      <c r="A76">
        <v>2013</v>
      </c>
      <c r="B76" t="s">
        <v>222</v>
      </c>
      <c r="C76" t="s">
        <v>121</v>
      </c>
      <c r="D76" t="s">
        <v>239</v>
      </c>
      <c r="I76" s="2">
        <f>IF(F76&gt;0,F76,$F$219)-IF(G76&gt;0,G76,$G$219)-IF(H76&gt;0,H76,$H$219)</f>
        <v>8.056651286310462</v>
      </c>
      <c r="J76" s="2">
        <f>IF(I76&gt;0,I76,$I$219)</f>
        <v>8.056651286310462</v>
      </c>
      <c r="K76" t="str">
        <f>VLOOKUP(Taulukko1[[#This Row],[Corrected]],$Q$2:$R$6,2,TRUE)</f>
        <v>bureau_03</v>
      </c>
    </row>
    <row r="77" spans="1:11" x14ac:dyDescent="0.25">
      <c r="A77">
        <v>2013</v>
      </c>
      <c r="B77" t="s">
        <v>222</v>
      </c>
      <c r="C77" t="s">
        <v>324</v>
      </c>
      <c r="D77" t="s">
        <v>367</v>
      </c>
      <c r="F77">
        <v>20.399999999999999</v>
      </c>
      <c r="H77">
        <v>6.1</v>
      </c>
      <c r="I77" s="2">
        <f>IF(F77&gt;0,F77,$F$219)-IF(G77&gt;0,G77,$G$219)-IF(H77&gt;0,H77,$H$219)</f>
        <v>9.6745762711864387</v>
      </c>
      <c r="J77" s="2">
        <f>IF(I77&gt;0,I77,$I$219)</f>
        <v>9.6745762711864387</v>
      </c>
      <c r="K77" t="str">
        <f>VLOOKUP(Taulukko1[[#This Row],[Corrected]],$Q$2:$R$6,2,TRUE)</f>
        <v>bureau_03</v>
      </c>
    </row>
    <row r="78" spans="1:11" x14ac:dyDescent="0.25">
      <c r="A78">
        <v>2013</v>
      </c>
      <c r="B78" t="s">
        <v>222</v>
      </c>
      <c r="C78" t="s">
        <v>50</v>
      </c>
      <c r="D78" t="s">
        <v>162</v>
      </c>
      <c r="F78">
        <v>52.7</v>
      </c>
      <c r="I78" s="2">
        <f>IF(F78&gt;0,F78,$F$219)-IF(G78&gt;0,G78,$G$219)-IF(H78&gt;0,H78,$H$219)</f>
        <v>43.93826048171276</v>
      </c>
      <c r="J78" s="2">
        <f>IF(I78&gt;0,I78,$I$219)</f>
        <v>43.93826048171276</v>
      </c>
      <c r="K78" t="str">
        <f>VLOOKUP(Taulukko1[[#This Row],[Corrected]],$Q$2:$R$6,2,TRUE)</f>
        <v>bureau_05</v>
      </c>
    </row>
    <row r="79" spans="1:11" x14ac:dyDescent="0.25">
      <c r="A79">
        <v>2013</v>
      </c>
      <c r="B79" t="s">
        <v>222</v>
      </c>
      <c r="C79" t="s">
        <v>176</v>
      </c>
      <c r="D79" t="s">
        <v>254</v>
      </c>
      <c r="H79">
        <v>2.8</v>
      </c>
      <c r="I79" s="2">
        <f>IF(F79&gt;0,F79,$F$219)-IF(G79&gt;0,G79,$G$219)-IF(H79&gt;0,H79,$H$219)</f>
        <v>9.3929670757841492</v>
      </c>
      <c r="J79" s="2">
        <f>IF(I79&gt;0,I79,$I$219)</f>
        <v>9.3929670757841492</v>
      </c>
      <c r="K79" t="str">
        <f>VLOOKUP(Taulukko1[[#This Row],[Corrected]],$Q$2:$R$6,2,TRUE)</f>
        <v>bureau_03</v>
      </c>
    </row>
    <row r="80" spans="1:11" x14ac:dyDescent="0.25">
      <c r="A80">
        <v>2013</v>
      </c>
      <c r="B80" t="s">
        <v>222</v>
      </c>
      <c r="C80" t="s">
        <v>403</v>
      </c>
      <c r="D80" t="s">
        <v>165</v>
      </c>
      <c r="I80" s="2">
        <f>IF(F80&gt;0,F80,$F$219)-IF(G80&gt;0,G80,$G$219)-IF(H80&gt;0,H80,$H$219)</f>
        <v>8.056651286310462</v>
      </c>
      <c r="J80" s="2">
        <f>IF(I80&gt;0,I80,$I$219)</f>
        <v>8.056651286310462</v>
      </c>
      <c r="K80" t="str">
        <f>VLOOKUP(Taulukko1[[#This Row],[Corrected]],$Q$2:$R$6,2,TRUE)</f>
        <v>bureau_03</v>
      </c>
    </row>
    <row r="81" spans="1:11" x14ac:dyDescent="0.25">
      <c r="A81">
        <v>2013</v>
      </c>
      <c r="B81" t="s">
        <v>222</v>
      </c>
      <c r="C81" t="s">
        <v>90</v>
      </c>
      <c r="D81" t="s">
        <v>253</v>
      </c>
      <c r="F81">
        <v>10.6</v>
      </c>
      <c r="G81">
        <v>2.8</v>
      </c>
      <c r="H81">
        <v>2.2999999999999998</v>
      </c>
      <c r="I81" s="2">
        <f>IF(F81&gt;0,F81,$F$219)-IF(G81&gt;0,G81,$G$219)-IF(H81&gt;0,H81,$H$219)</f>
        <v>5.5</v>
      </c>
      <c r="J81" s="2">
        <f>IF(I81&gt;0,I81,$I$219)</f>
        <v>5.5</v>
      </c>
      <c r="K81" t="str">
        <f>VLOOKUP(Taulukko1[[#This Row],[Corrected]],$Q$2:$R$6,2,TRUE)</f>
        <v>bureau_02</v>
      </c>
    </row>
    <row r="82" spans="1:11" x14ac:dyDescent="0.25">
      <c r="A82">
        <v>2013</v>
      </c>
      <c r="B82" t="s">
        <v>222</v>
      </c>
      <c r="C82" t="s">
        <v>227</v>
      </c>
      <c r="D82" t="s">
        <v>54</v>
      </c>
      <c r="G82">
        <v>3.5</v>
      </c>
      <c r="H82">
        <v>2.4</v>
      </c>
      <c r="I82" s="2">
        <f>IF(F82&gt;0,F82,$F$219)-IF(G82&gt;0,G82,$G$219)-IF(H82&gt;0,H82,$H$219)</f>
        <v>10.918390804597708</v>
      </c>
      <c r="J82" s="2">
        <f>IF(I82&gt;0,I82,$I$219)</f>
        <v>10.918390804597708</v>
      </c>
      <c r="K82" t="str">
        <f>VLOOKUP(Taulukko1[[#This Row],[Corrected]],$Q$2:$R$6,2,TRUE)</f>
        <v>bureau_03</v>
      </c>
    </row>
    <row r="83" spans="1:11" x14ac:dyDescent="0.25">
      <c r="A83">
        <v>2013</v>
      </c>
      <c r="B83" t="s">
        <v>222</v>
      </c>
      <c r="C83" t="s">
        <v>83</v>
      </c>
      <c r="D83" t="s">
        <v>76</v>
      </c>
      <c r="F83">
        <v>12.7</v>
      </c>
      <c r="G83">
        <v>2.2000000000000002</v>
      </c>
      <c r="H83">
        <v>1.6</v>
      </c>
      <c r="I83" s="2">
        <f>IF(F83&gt;0,F83,$F$219)-IF(G83&gt;0,G83,$G$219)-IF(H83&gt;0,H83,$H$219)</f>
        <v>8.9</v>
      </c>
      <c r="J83" s="2">
        <f>IF(I83&gt;0,I83,$I$219)</f>
        <v>8.9</v>
      </c>
      <c r="K83" t="str">
        <f>VLOOKUP(Taulukko1[[#This Row],[Corrected]],$Q$2:$R$6,2,TRUE)</f>
        <v>bureau_03</v>
      </c>
    </row>
    <row r="84" spans="1:11" x14ac:dyDescent="0.25">
      <c r="A84">
        <v>2013</v>
      </c>
      <c r="B84" t="s">
        <v>222</v>
      </c>
      <c r="C84" t="s">
        <v>143</v>
      </c>
      <c r="D84" t="s">
        <v>287</v>
      </c>
      <c r="F84">
        <v>15.9</v>
      </c>
      <c r="H84">
        <v>2.9</v>
      </c>
      <c r="I84" s="2">
        <f>IF(F84&gt;0,F84,$F$219)-IF(G84&gt;0,G84,$G$219)-IF(H84&gt;0,H84,$H$219)</f>
        <v>8.3745762711864398</v>
      </c>
      <c r="J84" s="2">
        <f>IF(I84&gt;0,I84,$I$219)</f>
        <v>8.3745762711864398</v>
      </c>
      <c r="K84" t="str">
        <f>VLOOKUP(Taulukko1[[#This Row],[Corrected]],$Q$2:$R$6,2,TRUE)</f>
        <v>bureau_03</v>
      </c>
    </row>
    <row r="85" spans="1:11" x14ac:dyDescent="0.25">
      <c r="A85">
        <v>2013</v>
      </c>
      <c r="B85" t="s">
        <v>222</v>
      </c>
      <c r="C85" t="s">
        <v>211</v>
      </c>
      <c r="D85" t="s">
        <v>25</v>
      </c>
      <c r="F85">
        <v>8.6</v>
      </c>
      <c r="H85">
        <v>1.7</v>
      </c>
      <c r="I85" s="2">
        <f>IF(F85&gt;0,F85,$F$219)-IF(G85&gt;0,G85,$G$219)-IF(H85&gt;0,H85,$H$219)</f>
        <v>2.2745762711864392</v>
      </c>
      <c r="J85" s="2">
        <f>IF(I85&gt;0,I85,$I$219)</f>
        <v>2.2745762711864392</v>
      </c>
      <c r="K85" t="str">
        <f>VLOOKUP(Taulukko1[[#This Row],[Corrected]],$Q$2:$R$6,2,TRUE)</f>
        <v>bureau_01</v>
      </c>
    </row>
    <row r="86" spans="1:11" x14ac:dyDescent="0.25">
      <c r="A86">
        <v>2013</v>
      </c>
      <c r="B86" t="s">
        <v>222</v>
      </c>
      <c r="C86" t="s">
        <v>276</v>
      </c>
      <c r="D86" t="s">
        <v>4</v>
      </c>
      <c r="F86">
        <v>16.7</v>
      </c>
      <c r="G86">
        <v>5.9</v>
      </c>
      <c r="H86">
        <v>4.5</v>
      </c>
      <c r="I86" s="2">
        <f>IF(F86&gt;0,F86,$F$219)-IF(G86&gt;0,G86,$G$219)-IF(H86&gt;0,H86,$H$219)</f>
        <v>6.2999999999999989</v>
      </c>
      <c r="J86" s="2">
        <f>IF(I86&gt;0,I86,$I$219)</f>
        <v>6.2999999999999989</v>
      </c>
      <c r="K86" t="str">
        <f>VLOOKUP(Taulukko1[[#This Row],[Corrected]],$Q$2:$R$6,2,TRUE)</f>
        <v>bureau_02</v>
      </c>
    </row>
    <row r="87" spans="1:11" x14ac:dyDescent="0.25">
      <c r="A87">
        <v>2013</v>
      </c>
      <c r="B87" t="s">
        <v>222</v>
      </c>
      <c r="C87" t="s">
        <v>321</v>
      </c>
      <c r="D87" t="s">
        <v>203</v>
      </c>
      <c r="F87">
        <v>9.3000000000000007</v>
      </c>
      <c r="G87">
        <v>3.8</v>
      </c>
      <c r="I87" s="2">
        <f>IF(F87&gt;0,F87,$F$219)-IF(G87&gt;0,G87,$G$219)-IF(H87&gt;0,H87,$H$219)</f>
        <v>1.3636842105263147</v>
      </c>
      <c r="J87" s="2">
        <f>IF(I87&gt;0,I87,$I$219)</f>
        <v>1.3636842105263147</v>
      </c>
      <c r="K87" t="str">
        <f>VLOOKUP(Taulukko1[[#This Row],[Corrected]],$Q$2:$R$6,2,TRUE)</f>
        <v>bureau_01</v>
      </c>
    </row>
    <row r="88" spans="1:11" x14ac:dyDescent="0.25">
      <c r="A88">
        <v>2013</v>
      </c>
      <c r="B88" t="s">
        <v>222</v>
      </c>
      <c r="C88" t="s">
        <v>422</v>
      </c>
      <c r="D88" t="s">
        <v>213</v>
      </c>
      <c r="F88">
        <v>19.7</v>
      </c>
      <c r="G88">
        <v>4.2</v>
      </c>
      <c r="H88">
        <v>4.9000000000000004</v>
      </c>
      <c r="I88" s="2">
        <f>IF(F88&gt;0,F88,$F$219)-IF(G88&gt;0,G88,$G$219)-IF(H88&gt;0,H88,$H$219)</f>
        <v>10.6</v>
      </c>
      <c r="J88" s="2">
        <f>IF(I88&gt;0,I88,$I$219)</f>
        <v>10.6</v>
      </c>
      <c r="K88" t="str">
        <f>VLOOKUP(Taulukko1[[#This Row],[Corrected]],$Q$2:$R$6,2,TRUE)</f>
        <v>bureau_03</v>
      </c>
    </row>
    <row r="89" spans="1:11" x14ac:dyDescent="0.25">
      <c r="A89">
        <v>2013</v>
      </c>
      <c r="B89" t="s">
        <v>222</v>
      </c>
      <c r="C89" t="s">
        <v>64</v>
      </c>
      <c r="D89" t="s">
        <v>395</v>
      </c>
      <c r="F89">
        <v>24.3</v>
      </c>
      <c r="G89">
        <v>7.8</v>
      </c>
      <c r="H89">
        <v>7.1</v>
      </c>
      <c r="I89" s="2">
        <f>IF(F89&gt;0,F89,$F$219)-IF(G89&gt;0,G89,$G$219)-IF(H89&gt;0,H89,$H$219)</f>
        <v>9.4</v>
      </c>
      <c r="J89" s="2">
        <f>IF(I89&gt;0,I89,$I$219)</f>
        <v>9.4</v>
      </c>
      <c r="K89" t="str">
        <f>VLOOKUP(Taulukko1[[#This Row],[Corrected]],$Q$2:$R$6,2,TRUE)</f>
        <v>bureau_03</v>
      </c>
    </row>
    <row r="90" spans="1:11" x14ac:dyDescent="0.25">
      <c r="A90">
        <v>2013</v>
      </c>
      <c r="B90" t="s">
        <v>222</v>
      </c>
      <c r="C90" t="s">
        <v>432</v>
      </c>
      <c r="D90" t="s">
        <v>166</v>
      </c>
      <c r="F90">
        <v>10.3</v>
      </c>
      <c r="G90">
        <v>3.8</v>
      </c>
      <c r="H90">
        <v>1.3</v>
      </c>
      <c r="I90" s="2">
        <f>IF(F90&gt;0,F90,$F$219)-IF(G90&gt;0,G90,$G$219)-IF(H90&gt;0,H90,$H$219)</f>
        <v>5.2000000000000011</v>
      </c>
      <c r="J90" s="2">
        <f>IF(I90&gt;0,I90,$I$219)</f>
        <v>5.2000000000000011</v>
      </c>
      <c r="K90" t="str">
        <f>VLOOKUP(Taulukko1[[#This Row],[Corrected]],$Q$2:$R$6,2,TRUE)</f>
        <v>bureau_02</v>
      </c>
    </row>
    <row r="91" spans="1:11" x14ac:dyDescent="0.25">
      <c r="A91">
        <v>2013</v>
      </c>
      <c r="B91" t="s">
        <v>222</v>
      </c>
      <c r="C91" t="s">
        <v>245</v>
      </c>
      <c r="D91" t="s">
        <v>357</v>
      </c>
      <c r="F91">
        <v>9.5</v>
      </c>
      <c r="G91">
        <v>3.4</v>
      </c>
      <c r="H91">
        <v>1.2</v>
      </c>
      <c r="I91" s="2">
        <f>IF(F91&gt;0,F91,$F$219)-IF(G91&gt;0,G91,$G$219)-IF(H91&gt;0,H91,$H$219)</f>
        <v>4.8999999999999995</v>
      </c>
      <c r="J91" s="2">
        <f>IF(I91&gt;0,I91,$I$219)</f>
        <v>4.8999999999999995</v>
      </c>
      <c r="K91" t="str">
        <f>VLOOKUP(Taulukko1[[#This Row],[Corrected]],$Q$2:$R$6,2,TRUE)</f>
        <v>bureau_02</v>
      </c>
    </row>
    <row r="92" spans="1:11" x14ac:dyDescent="0.25">
      <c r="A92">
        <v>2013</v>
      </c>
      <c r="B92" t="s">
        <v>222</v>
      </c>
      <c r="C92" t="s">
        <v>223</v>
      </c>
      <c r="D92" t="s">
        <v>68</v>
      </c>
      <c r="F92">
        <v>9.1999999999999993</v>
      </c>
      <c r="G92">
        <v>3.2</v>
      </c>
      <c r="H92">
        <v>2.7</v>
      </c>
      <c r="I92" s="2">
        <f>IF(F92&gt;0,F92,$F$219)-IF(G92&gt;0,G92,$G$219)-IF(H92&gt;0,H92,$H$219)</f>
        <v>3.2999999999999989</v>
      </c>
      <c r="J92" s="2">
        <f>IF(I92&gt;0,I92,$I$219)</f>
        <v>3.2999999999999989</v>
      </c>
      <c r="K92" t="str">
        <f>VLOOKUP(Taulukko1[[#This Row],[Corrected]],$Q$2:$R$6,2,TRUE)</f>
        <v>bureau_01</v>
      </c>
    </row>
    <row r="93" spans="1:11" x14ac:dyDescent="0.25">
      <c r="A93">
        <v>2013</v>
      </c>
      <c r="B93" t="s">
        <v>222</v>
      </c>
      <c r="C93" t="s">
        <v>139</v>
      </c>
      <c r="D93" t="s">
        <v>381</v>
      </c>
      <c r="F93">
        <v>21</v>
      </c>
      <c r="H93">
        <v>3.7</v>
      </c>
      <c r="I93" s="2">
        <f>IF(F93&gt;0,F93,$F$219)-IF(G93&gt;0,G93,$G$219)-IF(H93&gt;0,H93,$H$219)</f>
        <v>12.674576271186442</v>
      </c>
      <c r="J93" s="2">
        <f>IF(I93&gt;0,I93,$I$219)</f>
        <v>12.674576271186442</v>
      </c>
      <c r="K93" t="str">
        <f>VLOOKUP(Taulukko1[[#This Row],[Corrected]],$Q$2:$R$6,2,TRUE)</f>
        <v>bureau_04</v>
      </c>
    </row>
    <row r="94" spans="1:11" x14ac:dyDescent="0.25">
      <c r="A94">
        <v>2013</v>
      </c>
      <c r="B94" t="s">
        <v>222</v>
      </c>
      <c r="C94" t="s">
        <v>154</v>
      </c>
      <c r="D94" t="s">
        <v>312</v>
      </c>
      <c r="F94">
        <v>16.899999999999999</v>
      </c>
      <c r="G94">
        <v>5.3</v>
      </c>
      <c r="H94">
        <v>5.3</v>
      </c>
      <c r="I94" s="2">
        <f>IF(F94&gt;0,F94,$F$219)-IF(G94&gt;0,G94,$G$219)-IF(H94&gt;0,H94,$H$219)</f>
        <v>6.299999999999998</v>
      </c>
      <c r="J94" s="2">
        <f>IF(I94&gt;0,I94,$I$219)</f>
        <v>6.299999999999998</v>
      </c>
      <c r="K94" t="str">
        <f>VLOOKUP(Taulukko1[[#This Row],[Corrected]],$Q$2:$R$6,2,TRUE)</f>
        <v>bureau_02</v>
      </c>
    </row>
    <row r="95" spans="1:11" x14ac:dyDescent="0.25">
      <c r="A95">
        <v>2013</v>
      </c>
      <c r="B95" t="s">
        <v>222</v>
      </c>
      <c r="C95" t="s">
        <v>291</v>
      </c>
      <c r="D95" t="s">
        <v>406</v>
      </c>
      <c r="I95" s="2">
        <f>IF(F95&gt;0,F95,$F$219)-IF(G95&gt;0,G95,$G$219)-IF(H95&gt;0,H95,$H$219)</f>
        <v>8.056651286310462</v>
      </c>
      <c r="J95" s="2">
        <f>IF(I95&gt;0,I95,$I$219)</f>
        <v>8.056651286310462</v>
      </c>
      <c r="K95" t="str">
        <f>VLOOKUP(Taulukko1[[#This Row],[Corrected]],$Q$2:$R$6,2,TRUE)</f>
        <v>bureau_03</v>
      </c>
    </row>
    <row r="96" spans="1:11" x14ac:dyDescent="0.25">
      <c r="A96">
        <v>2013</v>
      </c>
      <c r="B96" t="s">
        <v>222</v>
      </c>
      <c r="C96" t="s">
        <v>164</v>
      </c>
      <c r="D96" t="s">
        <v>372</v>
      </c>
      <c r="F96">
        <v>22.7</v>
      </c>
      <c r="G96">
        <v>5.8</v>
      </c>
      <c r="H96">
        <v>4.9000000000000004</v>
      </c>
      <c r="I96" s="2">
        <f>IF(F96&gt;0,F96,$F$219)-IF(G96&gt;0,G96,$G$219)-IF(H96&gt;0,H96,$H$219)</f>
        <v>11.999999999999998</v>
      </c>
      <c r="J96" s="2">
        <f>IF(I96&gt;0,I96,$I$219)</f>
        <v>11.999999999999998</v>
      </c>
      <c r="K96" t="str">
        <f>VLOOKUP(Taulukko1[[#This Row],[Corrected]],$Q$2:$R$6,2,TRUE)</f>
        <v>bureau_03</v>
      </c>
    </row>
    <row r="97" spans="1:11" x14ac:dyDescent="0.25">
      <c r="A97">
        <v>2013</v>
      </c>
      <c r="B97" t="s">
        <v>222</v>
      </c>
      <c r="C97" t="s">
        <v>386</v>
      </c>
      <c r="D97" t="s">
        <v>278</v>
      </c>
      <c r="F97">
        <v>19.7</v>
      </c>
      <c r="G97">
        <v>4.2</v>
      </c>
      <c r="H97">
        <v>7</v>
      </c>
      <c r="I97" s="2">
        <f>IF(F97&gt;0,F97,$F$219)-IF(G97&gt;0,G97,$G$219)-IF(H97&gt;0,H97,$H$219)</f>
        <v>8.5</v>
      </c>
      <c r="J97" s="2">
        <f>IF(I97&gt;0,I97,$I$219)</f>
        <v>8.5</v>
      </c>
      <c r="K97" t="str">
        <f>VLOOKUP(Taulukko1[[#This Row],[Corrected]],$Q$2:$R$6,2,TRUE)</f>
        <v>bureau_03</v>
      </c>
    </row>
    <row r="98" spans="1:11" x14ac:dyDescent="0.25">
      <c r="A98">
        <v>2013</v>
      </c>
      <c r="B98" t="s">
        <v>222</v>
      </c>
      <c r="C98" t="s">
        <v>311</v>
      </c>
      <c r="D98" t="s">
        <v>333</v>
      </c>
      <c r="F98">
        <v>15.5</v>
      </c>
      <c r="G98">
        <v>6.3</v>
      </c>
      <c r="H98">
        <v>3.4</v>
      </c>
      <c r="I98" s="2">
        <f>IF(F98&gt;0,F98,$F$219)-IF(G98&gt;0,G98,$G$219)-IF(H98&gt;0,H98,$H$219)</f>
        <v>5.7999999999999989</v>
      </c>
      <c r="J98" s="2">
        <f>IF(I98&gt;0,I98,$I$219)</f>
        <v>5.7999999999999989</v>
      </c>
      <c r="K98" t="str">
        <f>VLOOKUP(Taulukko1[[#This Row],[Corrected]],$Q$2:$R$6,2,TRUE)</f>
        <v>bureau_02</v>
      </c>
    </row>
    <row r="99" spans="1:11" x14ac:dyDescent="0.25">
      <c r="A99">
        <v>2013</v>
      </c>
      <c r="B99" t="s">
        <v>222</v>
      </c>
      <c r="C99" t="s">
        <v>181</v>
      </c>
      <c r="D99" t="s">
        <v>24</v>
      </c>
      <c r="F99">
        <v>20.2</v>
      </c>
      <c r="G99">
        <v>3.7</v>
      </c>
      <c r="H99">
        <v>8.5</v>
      </c>
      <c r="I99" s="2">
        <f>IF(F99&gt;0,F99,$F$219)-IF(G99&gt;0,G99,$G$219)-IF(H99&gt;0,H99,$H$219)</f>
        <v>8</v>
      </c>
      <c r="J99" s="2">
        <f>IF(I99&gt;0,I99,$I$219)</f>
        <v>8</v>
      </c>
      <c r="K99" t="str">
        <f>VLOOKUP(Taulukko1[[#This Row],[Corrected]],$Q$2:$R$6,2,TRUE)</f>
        <v>bureau_03</v>
      </c>
    </row>
    <row r="100" spans="1:11" x14ac:dyDescent="0.25">
      <c r="A100">
        <v>2013</v>
      </c>
      <c r="B100" t="s">
        <v>222</v>
      </c>
      <c r="C100" t="s">
        <v>412</v>
      </c>
      <c r="D100" t="s">
        <v>318</v>
      </c>
      <c r="H100">
        <v>4.9000000000000004</v>
      </c>
      <c r="I100" s="2">
        <f>IF(F100&gt;0,F100,$F$219)-IF(G100&gt;0,G100,$G$219)-IF(H100&gt;0,H100,$H$219)</f>
        <v>7.2929670757841478</v>
      </c>
      <c r="J100" s="2">
        <f>IF(I100&gt;0,I100,$I$219)</f>
        <v>7.2929670757841478</v>
      </c>
      <c r="K100" t="str">
        <f>VLOOKUP(Taulukko1[[#This Row],[Corrected]],$Q$2:$R$6,2,TRUE)</f>
        <v>bureau_02</v>
      </c>
    </row>
    <row r="101" spans="1:11" x14ac:dyDescent="0.25">
      <c r="A101">
        <v>2013</v>
      </c>
      <c r="B101" t="s">
        <v>222</v>
      </c>
      <c r="C101" t="s">
        <v>424</v>
      </c>
      <c r="D101" t="s">
        <v>1</v>
      </c>
      <c r="F101">
        <v>10.199999999999999</v>
      </c>
      <c r="H101">
        <v>2.2000000000000002</v>
      </c>
      <c r="I101" s="2">
        <f>IF(F101&gt;0,F101,$F$219)-IF(G101&gt;0,G101,$G$219)-IF(H101&gt;0,H101,$H$219)</f>
        <v>3.3745762711864389</v>
      </c>
      <c r="J101" s="2">
        <f>IF(I101&gt;0,I101,$I$219)</f>
        <v>3.3745762711864389</v>
      </c>
      <c r="K101" t="str">
        <f>VLOOKUP(Taulukko1[[#This Row],[Corrected]],$Q$2:$R$6,2,TRUE)</f>
        <v>bureau_01</v>
      </c>
    </row>
    <row r="102" spans="1:11" x14ac:dyDescent="0.25">
      <c r="A102">
        <v>2013</v>
      </c>
      <c r="B102" t="s">
        <v>222</v>
      </c>
      <c r="C102" t="s">
        <v>244</v>
      </c>
      <c r="D102" t="s">
        <v>110</v>
      </c>
      <c r="F102">
        <v>14.1</v>
      </c>
      <c r="G102">
        <v>5.4</v>
      </c>
      <c r="H102">
        <v>3.3</v>
      </c>
      <c r="I102" s="2">
        <f>IF(F102&gt;0,F102,$F$219)-IF(G102&gt;0,G102,$G$219)-IF(H102&gt;0,H102,$H$219)</f>
        <v>5.3999999999999995</v>
      </c>
      <c r="J102" s="2">
        <f>IF(I102&gt;0,I102,$I$219)</f>
        <v>5.3999999999999995</v>
      </c>
      <c r="K102" t="str">
        <f>VLOOKUP(Taulukko1[[#This Row],[Corrected]],$Q$2:$R$6,2,TRUE)</f>
        <v>bureau_02</v>
      </c>
    </row>
    <row r="103" spans="1:11" x14ac:dyDescent="0.25">
      <c r="A103">
        <v>2013</v>
      </c>
      <c r="B103" t="s">
        <v>222</v>
      </c>
      <c r="C103" t="s">
        <v>23</v>
      </c>
      <c r="D103" t="s">
        <v>48</v>
      </c>
      <c r="H103">
        <v>8.1999999999999993</v>
      </c>
      <c r="I103" s="2">
        <f>IF(F103&gt;0,F103,$F$219)-IF(G103&gt;0,G103,$G$219)-IF(H103&gt;0,H103,$H$219)</f>
        <v>3.9929670757841489</v>
      </c>
      <c r="J103" s="2">
        <f>IF(I103&gt;0,I103,$I$219)</f>
        <v>3.9929670757841489</v>
      </c>
      <c r="K103" t="str">
        <f>VLOOKUP(Taulukko1[[#This Row],[Corrected]],$Q$2:$R$6,2,TRUE)</f>
        <v>bureau_01</v>
      </c>
    </row>
    <row r="104" spans="1:11" x14ac:dyDescent="0.25">
      <c r="A104">
        <v>2013</v>
      </c>
      <c r="B104" t="s">
        <v>222</v>
      </c>
      <c r="C104" t="s">
        <v>332</v>
      </c>
      <c r="D104" t="s">
        <v>339</v>
      </c>
      <c r="I104" s="2">
        <f>IF(F104&gt;0,F104,$F$219)-IF(G104&gt;0,G104,$G$219)-IF(H104&gt;0,H104,$H$219)</f>
        <v>8.056651286310462</v>
      </c>
      <c r="J104" s="2">
        <f>IF(I104&gt;0,I104,$I$219)</f>
        <v>8.056651286310462</v>
      </c>
      <c r="K104" t="str">
        <f>VLOOKUP(Taulukko1[[#This Row],[Corrected]],$Q$2:$R$6,2,TRUE)</f>
        <v>bureau_03</v>
      </c>
    </row>
    <row r="105" spans="1:11" x14ac:dyDescent="0.25">
      <c r="A105">
        <v>2013</v>
      </c>
      <c r="B105" t="s">
        <v>222</v>
      </c>
      <c r="C105" t="s">
        <v>134</v>
      </c>
      <c r="D105" t="s">
        <v>296</v>
      </c>
      <c r="F105">
        <v>15</v>
      </c>
      <c r="H105">
        <v>3.9</v>
      </c>
      <c r="I105" s="2">
        <f>IF(F105&gt;0,F105,$F$219)-IF(G105&gt;0,G105,$G$219)-IF(H105&gt;0,H105,$H$219)</f>
        <v>6.4745762711864394</v>
      </c>
      <c r="J105" s="2">
        <f>IF(I105&gt;0,I105,$I$219)</f>
        <v>6.4745762711864394</v>
      </c>
      <c r="K105" t="str">
        <f>VLOOKUP(Taulukko1[[#This Row],[Corrected]],$Q$2:$R$6,2,TRUE)</f>
        <v>bureau_02</v>
      </c>
    </row>
    <row r="106" spans="1:11" x14ac:dyDescent="0.25">
      <c r="A106">
        <v>2013</v>
      </c>
      <c r="B106" t="s">
        <v>222</v>
      </c>
      <c r="C106" t="s">
        <v>14</v>
      </c>
      <c r="D106" t="s">
        <v>62</v>
      </c>
      <c r="F106">
        <v>16.2</v>
      </c>
      <c r="I106" s="2">
        <f>IF(F106&gt;0,F106,$F$219)-IF(G106&gt;0,G106,$G$219)-IF(H106&gt;0,H106,$H$219)</f>
        <v>7.4382604817127529</v>
      </c>
      <c r="J106" s="2">
        <f>IF(I106&gt;0,I106,$I$219)</f>
        <v>7.4382604817127529</v>
      </c>
      <c r="K106" t="str">
        <f>VLOOKUP(Taulukko1[[#This Row],[Corrected]],$Q$2:$R$6,2,TRUE)</f>
        <v>bureau_02</v>
      </c>
    </row>
    <row r="107" spans="1:11" x14ac:dyDescent="0.25">
      <c r="A107">
        <v>2013</v>
      </c>
      <c r="B107" t="s">
        <v>222</v>
      </c>
      <c r="C107" t="s">
        <v>105</v>
      </c>
      <c r="D107" t="s">
        <v>197</v>
      </c>
      <c r="F107">
        <v>16.399999999999999</v>
      </c>
      <c r="H107">
        <v>2.2000000000000002</v>
      </c>
      <c r="I107" s="2">
        <f>IF(F107&gt;0,F107,$F$219)-IF(G107&gt;0,G107,$G$219)-IF(H107&gt;0,H107,$H$219)</f>
        <v>9.5745762711864373</v>
      </c>
      <c r="J107" s="2">
        <f>IF(I107&gt;0,I107,$I$219)</f>
        <v>9.5745762711864373</v>
      </c>
      <c r="K107" t="str">
        <f>VLOOKUP(Taulukko1[[#This Row],[Corrected]],$Q$2:$R$6,2,TRUE)</f>
        <v>bureau_03</v>
      </c>
    </row>
    <row r="108" spans="1:11" x14ac:dyDescent="0.25">
      <c r="A108">
        <v>2013</v>
      </c>
      <c r="B108" t="s">
        <v>222</v>
      </c>
      <c r="C108" t="s">
        <v>347</v>
      </c>
      <c r="D108" t="s">
        <v>242</v>
      </c>
      <c r="F108">
        <v>18.399999999999999</v>
      </c>
      <c r="G108">
        <v>6.8</v>
      </c>
      <c r="H108">
        <v>3.9</v>
      </c>
      <c r="I108" s="2">
        <f>IF(F108&gt;0,F108,$F$219)-IF(G108&gt;0,G108,$G$219)-IF(H108&gt;0,H108,$H$219)</f>
        <v>7.6999999999999975</v>
      </c>
      <c r="J108" s="2">
        <f>IF(I108&gt;0,I108,$I$219)</f>
        <v>7.6999999999999975</v>
      </c>
      <c r="K108" t="str">
        <f>VLOOKUP(Taulukko1[[#This Row],[Corrected]],$Q$2:$R$6,2,TRUE)</f>
        <v>bureau_02</v>
      </c>
    </row>
    <row r="109" spans="1:11" x14ac:dyDescent="0.25">
      <c r="A109">
        <v>2013</v>
      </c>
      <c r="B109" t="s">
        <v>222</v>
      </c>
      <c r="C109" t="s">
        <v>15</v>
      </c>
      <c r="D109" t="s">
        <v>231</v>
      </c>
      <c r="F109">
        <v>14.6</v>
      </c>
      <c r="G109">
        <v>3.4</v>
      </c>
      <c r="H109">
        <v>1</v>
      </c>
      <c r="I109" s="2">
        <f>IF(F109&gt;0,F109,$F$219)-IF(G109&gt;0,G109,$G$219)-IF(H109&gt;0,H109,$H$219)</f>
        <v>10.199999999999999</v>
      </c>
      <c r="J109" s="2">
        <f>IF(I109&gt;0,I109,$I$219)</f>
        <v>10.199999999999999</v>
      </c>
      <c r="K109" t="str">
        <f>VLOOKUP(Taulukko1[[#This Row],[Corrected]],$Q$2:$R$6,2,TRUE)</f>
        <v>bureau_03</v>
      </c>
    </row>
    <row r="110" spans="1:11" x14ac:dyDescent="0.25">
      <c r="A110">
        <v>2013</v>
      </c>
      <c r="B110" t="s">
        <v>222</v>
      </c>
      <c r="C110" t="s">
        <v>120</v>
      </c>
      <c r="D110" t="s">
        <v>112</v>
      </c>
      <c r="F110">
        <v>17.600000000000001</v>
      </c>
      <c r="G110">
        <v>7</v>
      </c>
      <c r="H110">
        <v>3.5</v>
      </c>
      <c r="I110" s="2">
        <f>IF(F110&gt;0,F110,$F$219)-IF(G110&gt;0,G110,$G$219)-IF(H110&gt;0,H110,$H$219)</f>
        <v>7.1000000000000014</v>
      </c>
      <c r="J110" s="2">
        <f>IF(I110&gt;0,I110,$I$219)</f>
        <v>7.1000000000000014</v>
      </c>
      <c r="K110" t="str">
        <f>VLOOKUP(Taulukko1[[#This Row],[Corrected]],$Q$2:$R$6,2,TRUE)</f>
        <v>bureau_02</v>
      </c>
    </row>
    <row r="111" spans="1:11" x14ac:dyDescent="0.25">
      <c r="A111">
        <v>2013</v>
      </c>
      <c r="B111" t="s">
        <v>222</v>
      </c>
      <c r="C111" t="s">
        <v>28</v>
      </c>
      <c r="D111" t="s">
        <v>438</v>
      </c>
      <c r="F111">
        <v>13.2</v>
      </c>
      <c r="G111">
        <v>2.6</v>
      </c>
      <c r="H111">
        <v>3.1</v>
      </c>
      <c r="I111" s="2">
        <f>IF(F111&gt;0,F111,$F$219)-IF(G111&gt;0,G111,$G$219)-IF(H111&gt;0,H111,$H$219)</f>
        <v>7.5</v>
      </c>
      <c r="J111" s="2">
        <f>IF(I111&gt;0,I111,$I$219)</f>
        <v>7.5</v>
      </c>
      <c r="K111" t="str">
        <f>VLOOKUP(Taulukko1[[#This Row],[Corrected]],$Q$2:$R$6,2,TRUE)</f>
        <v>bureau_02</v>
      </c>
    </row>
    <row r="112" spans="1:11" x14ac:dyDescent="0.25">
      <c r="A112">
        <v>2013</v>
      </c>
      <c r="B112" t="s">
        <v>222</v>
      </c>
      <c r="C112" t="s">
        <v>383</v>
      </c>
      <c r="D112" t="s">
        <v>359</v>
      </c>
      <c r="F112">
        <v>34.700000000000003</v>
      </c>
      <c r="H112">
        <v>8.4</v>
      </c>
      <c r="I112" s="2">
        <f>IF(F112&gt;0,F112,$F$219)-IF(G112&gt;0,G112,$G$219)-IF(H112&gt;0,H112,$H$219)</f>
        <v>21.674576271186446</v>
      </c>
      <c r="J112" s="2">
        <f>IF(I112&gt;0,I112,$I$219)</f>
        <v>21.674576271186446</v>
      </c>
      <c r="K112" t="str">
        <f>VLOOKUP(Taulukko1[[#This Row],[Corrected]],$Q$2:$R$6,2,TRUE)</f>
        <v>bureau_05</v>
      </c>
    </row>
    <row r="113" spans="1:11" x14ac:dyDescent="0.25">
      <c r="A113">
        <v>2013</v>
      </c>
      <c r="B113" t="s">
        <v>222</v>
      </c>
      <c r="C113" t="s">
        <v>229</v>
      </c>
      <c r="D113" t="s">
        <v>167</v>
      </c>
      <c r="F113">
        <v>19.2</v>
      </c>
      <c r="H113">
        <v>2.8</v>
      </c>
      <c r="I113" s="2">
        <f>IF(F113&gt;0,F113,$F$219)-IF(G113&gt;0,G113,$G$219)-IF(H113&gt;0,H113,$H$219)</f>
        <v>11.77457627118644</v>
      </c>
      <c r="J113" s="2">
        <f>IF(I113&gt;0,I113,$I$219)</f>
        <v>11.77457627118644</v>
      </c>
      <c r="K113" t="str">
        <f>VLOOKUP(Taulukko1[[#This Row],[Corrected]],$Q$2:$R$6,2,TRUE)</f>
        <v>bureau_03</v>
      </c>
    </row>
    <row r="114" spans="1:11" x14ac:dyDescent="0.25">
      <c r="A114">
        <v>2013</v>
      </c>
      <c r="B114" t="s">
        <v>222</v>
      </c>
      <c r="C114" t="s">
        <v>389</v>
      </c>
      <c r="D114" t="s">
        <v>200</v>
      </c>
      <c r="H114">
        <v>3</v>
      </c>
      <c r="I114" s="2">
        <f>IF(F114&gt;0,F114,$F$219)-IF(G114&gt;0,G114,$G$219)-IF(H114&gt;0,H114,$H$219)</f>
        <v>9.1929670757841482</v>
      </c>
      <c r="J114" s="2">
        <f>IF(I114&gt;0,I114,$I$219)</f>
        <v>9.1929670757841482</v>
      </c>
      <c r="K114" t="str">
        <f>VLOOKUP(Taulukko1[[#This Row],[Corrected]],$Q$2:$R$6,2,TRUE)</f>
        <v>bureau_03</v>
      </c>
    </row>
    <row r="115" spans="1:11" x14ac:dyDescent="0.25">
      <c r="A115">
        <v>2013</v>
      </c>
      <c r="B115" t="s">
        <v>222</v>
      </c>
      <c r="C115" t="s">
        <v>71</v>
      </c>
      <c r="D115" t="s">
        <v>27</v>
      </c>
      <c r="I115" s="2">
        <f>IF(F115&gt;0,F115,$F$219)-IF(G115&gt;0,G115,$G$219)-IF(H115&gt;0,H115,$H$219)</f>
        <v>8.056651286310462</v>
      </c>
      <c r="J115" s="2">
        <f>IF(I115&gt;0,I115,$I$219)</f>
        <v>8.056651286310462</v>
      </c>
      <c r="K115" t="str">
        <f>VLOOKUP(Taulukko1[[#This Row],[Corrected]],$Q$2:$R$6,2,TRUE)</f>
        <v>bureau_03</v>
      </c>
    </row>
    <row r="116" spans="1:11" x14ac:dyDescent="0.25">
      <c r="A116">
        <v>2013</v>
      </c>
      <c r="B116" t="s">
        <v>222</v>
      </c>
      <c r="C116" t="s">
        <v>361</v>
      </c>
      <c r="D116" t="s">
        <v>416</v>
      </c>
      <c r="F116">
        <v>16.7</v>
      </c>
      <c r="G116">
        <v>4.5999999999999996</v>
      </c>
      <c r="H116">
        <v>4.3</v>
      </c>
      <c r="I116" s="2">
        <f>IF(F116&gt;0,F116,$F$219)-IF(G116&gt;0,G116,$G$219)-IF(H116&gt;0,H116,$H$219)</f>
        <v>7.8</v>
      </c>
      <c r="J116" s="2">
        <f>IF(I116&gt;0,I116,$I$219)</f>
        <v>7.8</v>
      </c>
      <c r="K116" t="str">
        <f>VLOOKUP(Taulukko1[[#This Row],[Corrected]],$Q$2:$R$6,2,TRUE)</f>
        <v>bureau_02</v>
      </c>
    </row>
    <row r="117" spans="1:11" x14ac:dyDescent="0.25">
      <c r="A117">
        <v>2013</v>
      </c>
      <c r="B117" t="s">
        <v>222</v>
      </c>
      <c r="C117" t="s">
        <v>191</v>
      </c>
      <c r="D117" t="s">
        <v>358</v>
      </c>
      <c r="F117">
        <v>17.3</v>
      </c>
      <c r="H117">
        <v>5.9</v>
      </c>
      <c r="I117" s="2">
        <f>IF(F117&gt;0,F117,$F$219)-IF(G117&gt;0,G117,$G$219)-IF(H117&gt;0,H117,$H$219)</f>
        <v>6.7745762711864401</v>
      </c>
      <c r="J117" s="2">
        <f>IF(I117&gt;0,I117,$I$219)</f>
        <v>6.7745762711864401</v>
      </c>
      <c r="K117" t="str">
        <f>VLOOKUP(Taulukko1[[#This Row],[Corrected]],$Q$2:$R$6,2,TRUE)</f>
        <v>bureau_02</v>
      </c>
    </row>
    <row r="118" spans="1:11" x14ac:dyDescent="0.25">
      <c r="A118">
        <v>2013</v>
      </c>
      <c r="B118" t="s">
        <v>222</v>
      </c>
      <c r="C118" t="s">
        <v>13</v>
      </c>
      <c r="D118" t="s">
        <v>289</v>
      </c>
      <c r="F118">
        <v>6.5</v>
      </c>
      <c r="G118">
        <v>2</v>
      </c>
      <c r="I118" s="2">
        <f>IF(F118&gt;0,F118,$F$219)-IF(G118&gt;0,G118,$G$219)-IF(H118&gt;0,H118,$H$219)</f>
        <v>0.36368421052631383</v>
      </c>
      <c r="J118" s="2">
        <f>IF(I118&gt;0,I118,$I$219)</f>
        <v>0.36368421052631383</v>
      </c>
      <c r="K118" t="str">
        <f>VLOOKUP(Taulukko1[[#This Row],[Corrected]],$Q$2:$R$6,2,TRUE)</f>
        <v>bureau_01</v>
      </c>
    </row>
    <row r="119" spans="1:11" x14ac:dyDescent="0.25">
      <c r="A119">
        <v>2013</v>
      </c>
      <c r="B119" t="s">
        <v>222</v>
      </c>
      <c r="C119" t="s">
        <v>95</v>
      </c>
      <c r="D119" t="s">
        <v>141</v>
      </c>
      <c r="F119">
        <v>17.5</v>
      </c>
      <c r="H119">
        <v>4.2</v>
      </c>
      <c r="I119" s="2">
        <f>IF(F119&gt;0,F119,$F$219)-IF(G119&gt;0,G119,$G$219)-IF(H119&gt;0,H119,$H$219)</f>
        <v>8.6745762711864387</v>
      </c>
      <c r="J119" s="2">
        <f>IF(I119&gt;0,I119,$I$219)</f>
        <v>8.6745762711864387</v>
      </c>
      <c r="K119" t="str">
        <f>VLOOKUP(Taulukko1[[#This Row],[Corrected]],$Q$2:$R$6,2,TRUE)</f>
        <v>bureau_03</v>
      </c>
    </row>
    <row r="120" spans="1:11" x14ac:dyDescent="0.25">
      <c r="A120">
        <v>2013</v>
      </c>
      <c r="B120" t="s">
        <v>222</v>
      </c>
      <c r="C120" t="s">
        <v>434</v>
      </c>
      <c r="D120" t="s">
        <v>118</v>
      </c>
      <c r="F120">
        <v>9.6999999999999993</v>
      </c>
      <c r="G120">
        <v>2.1</v>
      </c>
      <c r="H120">
        <v>2.6</v>
      </c>
      <c r="I120" s="2">
        <f>IF(F120&gt;0,F120,$F$219)-IF(G120&gt;0,G120,$G$219)-IF(H120&gt;0,H120,$H$219)</f>
        <v>5</v>
      </c>
      <c r="J120" s="2">
        <f>IF(I120&gt;0,I120,$I$219)</f>
        <v>5</v>
      </c>
      <c r="K120" t="str">
        <f>VLOOKUP(Taulukko1[[#This Row],[Corrected]],$Q$2:$R$6,2,TRUE)</f>
        <v>bureau_02</v>
      </c>
    </row>
    <row r="121" spans="1:11" x14ac:dyDescent="0.25">
      <c r="A121">
        <v>2013</v>
      </c>
      <c r="B121" t="s">
        <v>222</v>
      </c>
      <c r="C121" t="s">
        <v>397</v>
      </c>
      <c r="D121" t="s">
        <v>103</v>
      </c>
      <c r="F121">
        <v>16.399999999999999</v>
      </c>
      <c r="G121">
        <v>5.4</v>
      </c>
      <c r="H121">
        <v>5.8</v>
      </c>
      <c r="I121" s="2">
        <f>IF(F121&gt;0,F121,$F$219)-IF(G121&gt;0,G121,$G$219)-IF(H121&gt;0,H121,$H$219)</f>
        <v>5.1999999999999984</v>
      </c>
      <c r="J121" s="2">
        <f>IF(I121&gt;0,I121,$I$219)</f>
        <v>5.1999999999999984</v>
      </c>
      <c r="K121" t="str">
        <f>VLOOKUP(Taulukko1[[#This Row],[Corrected]],$Q$2:$R$6,2,TRUE)</f>
        <v>bureau_02</v>
      </c>
    </row>
    <row r="122" spans="1:11" x14ac:dyDescent="0.25">
      <c r="A122">
        <v>2013</v>
      </c>
      <c r="B122" t="s">
        <v>222</v>
      </c>
      <c r="C122" t="s">
        <v>226</v>
      </c>
      <c r="D122" t="s">
        <v>448</v>
      </c>
      <c r="F122">
        <v>13.7</v>
      </c>
      <c r="G122">
        <v>5.5</v>
      </c>
      <c r="H122">
        <v>2.2000000000000002</v>
      </c>
      <c r="I122" s="2">
        <f>IF(F122&gt;0,F122,$F$219)-IF(G122&gt;0,G122,$G$219)-IF(H122&gt;0,H122,$H$219)</f>
        <v>5.9999999999999991</v>
      </c>
      <c r="J122" s="2">
        <f>IF(I122&gt;0,I122,$I$219)</f>
        <v>5.9999999999999991</v>
      </c>
      <c r="K122" t="str">
        <f>VLOOKUP(Taulukko1[[#This Row],[Corrected]],$Q$2:$R$6,2,TRUE)</f>
        <v>bureau_02</v>
      </c>
    </row>
    <row r="123" spans="1:11" x14ac:dyDescent="0.25">
      <c r="A123">
        <v>2013</v>
      </c>
      <c r="B123" t="s">
        <v>222</v>
      </c>
      <c r="C123" t="s">
        <v>271</v>
      </c>
      <c r="D123" t="s">
        <v>63</v>
      </c>
      <c r="G123">
        <v>4.5</v>
      </c>
      <c r="H123">
        <v>8.3000000000000007</v>
      </c>
      <c r="I123" s="2">
        <f>IF(F123&gt;0,F123,$F$219)-IF(G123&gt;0,G123,$G$219)-IF(H123&gt;0,H123,$H$219)</f>
        <v>4.0183908045977077</v>
      </c>
      <c r="J123" s="2">
        <f>IF(I123&gt;0,I123,$I$219)</f>
        <v>4.0183908045977077</v>
      </c>
      <c r="K123" t="str">
        <f>VLOOKUP(Taulukko1[[#This Row],[Corrected]],$Q$2:$R$6,2,TRUE)</f>
        <v>bureau_02</v>
      </c>
    </row>
    <row r="124" spans="1:11" x14ac:dyDescent="0.25">
      <c r="A124">
        <v>2013</v>
      </c>
      <c r="B124" t="s">
        <v>222</v>
      </c>
      <c r="C124" t="s">
        <v>258</v>
      </c>
      <c r="D124" t="s">
        <v>21</v>
      </c>
      <c r="F124">
        <v>16.7</v>
      </c>
      <c r="G124">
        <v>3.4</v>
      </c>
      <c r="H124">
        <v>1.1000000000000001</v>
      </c>
      <c r="I124" s="2">
        <f>IF(F124&gt;0,F124,$F$219)-IF(G124&gt;0,G124,$G$219)-IF(H124&gt;0,H124,$H$219)</f>
        <v>12.2</v>
      </c>
      <c r="J124" s="2">
        <f>IF(I124&gt;0,I124,$I$219)</f>
        <v>12.2</v>
      </c>
      <c r="K124" t="str">
        <f>VLOOKUP(Taulukko1[[#This Row],[Corrected]],$Q$2:$R$6,2,TRUE)</f>
        <v>bureau_04</v>
      </c>
    </row>
    <row r="125" spans="1:11" x14ac:dyDescent="0.25">
      <c r="A125">
        <v>2013</v>
      </c>
      <c r="B125" t="s">
        <v>222</v>
      </c>
      <c r="C125" t="s">
        <v>202</v>
      </c>
      <c r="D125" t="s">
        <v>73</v>
      </c>
      <c r="F125">
        <v>19.399999999999999</v>
      </c>
      <c r="G125">
        <v>7.8</v>
      </c>
      <c r="H125">
        <v>6.6</v>
      </c>
      <c r="I125" s="2">
        <f>IF(F125&gt;0,F125,$F$219)-IF(G125&gt;0,G125,$G$219)-IF(H125&gt;0,H125,$H$219)</f>
        <v>4.9999999999999982</v>
      </c>
      <c r="J125" s="2">
        <f>IF(I125&gt;0,I125,$I$219)</f>
        <v>4.9999999999999982</v>
      </c>
      <c r="K125" t="str">
        <f>VLOOKUP(Taulukko1[[#This Row],[Corrected]],$Q$2:$R$6,2,TRUE)</f>
        <v>bureau_02</v>
      </c>
    </row>
    <row r="126" spans="1:11" x14ac:dyDescent="0.25">
      <c r="A126">
        <v>2013</v>
      </c>
      <c r="B126" t="s">
        <v>222</v>
      </c>
      <c r="C126" t="s">
        <v>66</v>
      </c>
      <c r="D126" t="s">
        <v>415</v>
      </c>
      <c r="F126">
        <v>48.1</v>
      </c>
      <c r="H126">
        <v>14.6</v>
      </c>
      <c r="I126" s="2">
        <f>IF(F126&gt;0,F126,$F$219)-IF(G126&gt;0,G126,$G$219)-IF(H126&gt;0,H126,$H$219)</f>
        <v>28.874576271186442</v>
      </c>
      <c r="J126" s="2">
        <f>IF(I126&gt;0,I126,$I$219)</f>
        <v>28.874576271186442</v>
      </c>
      <c r="K126" t="str">
        <f>VLOOKUP(Taulukko1[[#This Row],[Corrected]],$Q$2:$R$6,2,TRUE)</f>
        <v>bureau_05</v>
      </c>
    </row>
    <row r="127" spans="1:11" x14ac:dyDescent="0.25">
      <c r="A127">
        <v>2013</v>
      </c>
      <c r="B127" t="s">
        <v>222</v>
      </c>
      <c r="C127" t="s">
        <v>272</v>
      </c>
      <c r="D127" t="s">
        <v>9</v>
      </c>
      <c r="F127">
        <v>19.3</v>
      </c>
      <c r="G127">
        <v>2.9</v>
      </c>
      <c r="H127">
        <v>1.7</v>
      </c>
      <c r="I127" s="2">
        <f>IF(F127&gt;0,F127,$F$219)-IF(G127&gt;0,G127,$G$219)-IF(H127&gt;0,H127,$H$219)</f>
        <v>14.700000000000003</v>
      </c>
      <c r="J127" s="2">
        <f>IF(I127&gt;0,I127,$I$219)</f>
        <v>14.700000000000003</v>
      </c>
      <c r="K127" t="str">
        <f>VLOOKUP(Taulukko1[[#This Row],[Corrected]],$Q$2:$R$6,2,TRUE)</f>
        <v>bureau_04</v>
      </c>
    </row>
    <row r="128" spans="1:11" x14ac:dyDescent="0.25">
      <c r="A128">
        <v>2013</v>
      </c>
      <c r="B128" t="s">
        <v>222</v>
      </c>
      <c r="C128" t="s">
        <v>430</v>
      </c>
      <c r="D128" t="s">
        <v>255</v>
      </c>
      <c r="F128">
        <v>14.6</v>
      </c>
      <c r="G128">
        <v>3.6</v>
      </c>
      <c r="H128">
        <v>2.4</v>
      </c>
      <c r="I128" s="2">
        <f>IF(F128&gt;0,F128,$F$219)-IF(G128&gt;0,G128,$G$219)-IF(H128&gt;0,H128,$H$219)</f>
        <v>8.6</v>
      </c>
      <c r="J128" s="2">
        <f>IF(I128&gt;0,I128,$I$219)</f>
        <v>8.6</v>
      </c>
      <c r="K128" t="str">
        <f>VLOOKUP(Taulukko1[[#This Row],[Corrected]],$Q$2:$R$6,2,TRUE)</f>
        <v>bureau_03</v>
      </c>
    </row>
    <row r="129" spans="1:11" x14ac:dyDescent="0.25">
      <c r="A129">
        <v>2013</v>
      </c>
      <c r="B129" t="s">
        <v>222</v>
      </c>
      <c r="C129" t="s">
        <v>431</v>
      </c>
      <c r="D129" t="s">
        <v>407</v>
      </c>
      <c r="F129">
        <v>12.2</v>
      </c>
      <c r="G129">
        <v>4.7</v>
      </c>
      <c r="H129">
        <v>3.3</v>
      </c>
      <c r="I129" s="2">
        <f>IF(F129&gt;0,F129,$F$219)-IF(G129&gt;0,G129,$G$219)-IF(H129&gt;0,H129,$H$219)</f>
        <v>4.1999999999999993</v>
      </c>
      <c r="J129" s="2">
        <f>IF(I129&gt;0,I129,$I$219)</f>
        <v>4.1999999999999993</v>
      </c>
      <c r="K129" t="str">
        <f>VLOOKUP(Taulukko1[[#This Row],[Corrected]],$Q$2:$R$6,2,TRUE)</f>
        <v>bureau_02</v>
      </c>
    </row>
    <row r="130" spans="1:11" x14ac:dyDescent="0.25">
      <c r="A130">
        <v>2013</v>
      </c>
      <c r="B130" t="s">
        <v>222</v>
      </c>
      <c r="C130" t="s">
        <v>232</v>
      </c>
      <c r="D130" t="s">
        <v>447</v>
      </c>
      <c r="H130">
        <v>12.1</v>
      </c>
      <c r="I130" s="2">
        <f>IF(F130&gt;0,F130,$F$219)-IF(G130&gt;0,G130,$G$219)-IF(H130&gt;0,H130,$H$219)</f>
        <v>9.2967075784148534E-2</v>
      </c>
      <c r="J130" s="2">
        <f>IF(I130&gt;0,I130,$I$219)</f>
        <v>9.2967075784148534E-2</v>
      </c>
      <c r="K130" t="str">
        <f>VLOOKUP(Taulukko1[[#This Row],[Corrected]],$Q$2:$R$6,2,TRUE)</f>
        <v>bureau_01</v>
      </c>
    </row>
    <row r="131" spans="1:11" x14ac:dyDescent="0.25">
      <c r="A131">
        <v>2013</v>
      </c>
      <c r="B131" t="s">
        <v>222</v>
      </c>
      <c r="C131" t="s">
        <v>149</v>
      </c>
      <c r="D131" t="s">
        <v>439</v>
      </c>
      <c r="F131">
        <v>20.2</v>
      </c>
      <c r="H131">
        <v>5</v>
      </c>
      <c r="I131" s="2">
        <f>IF(F131&gt;0,F131,$F$219)-IF(G131&gt;0,G131,$G$219)-IF(H131&gt;0,H131,$H$219)</f>
        <v>10.574576271186439</v>
      </c>
      <c r="J131" s="2">
        <f>IF(I131&gt;0,I131,$I$219)</f>
        <v>10.574576271186439</v>
      </c>
      <c r="K131" t="str">
        <f>VLOOKUP(Taulukko1[[#This Row],[Corrected]],$Q$2:$R$6,2,TRUE)</f>
        <v>bureau_03</v>
      </c>
    </row>
    <row r="132" spans="1:11" x14ac:dyDescent="0.25">
      <c r="A132">
        <v>2013</v>
      </c>
      <c r="B132" t="s">
        <v>222</v>
      </c>
      <c r="C132" t="s">
        <v>265</v>
      </c>
      <c r="D132" t="s">
        <v>408</v>
      </c>
      <c r="G132">
        <v>1.3</v>
      </c>
      <c r="H132">
        <v>3.6</v>
      </c>
      <c r="I132" s="2">
        <f>IF(F132&gt;0,F132,$F$219)-IF(G132&gt;0,G132,$G$219)-IF(H132&gt;0,H132,$H$219)</f>
        <v>11.918390804597708</v>
      </c>
      <c r="J132" s="2">
        <f>IF(I132&gt;0,I132,$I$219)</f>
        <v>11.918390804597708</v>
      </c>
      <c r="K132" t="str">
        <f>VLOOKUP(Taulukko1[[#This Row],[Corrected]],$Q$2:$R$6,2,TRUE)</f>
        <v>bureau_03</v>
      </c>
    </row>
    <row r="133" spans="1:11" x14ac:dyDescent="0.25">
      <c r="A133">
        <v>2013</v>
      </c>
      <c r="B133" t="s">
        <v>222</v>
      </c>
      <c r="C133" t="s">
        <v>111</v>
      </c>
      <c r="D133" t="s">
        <v>281</v>
      </c>
      <c r="F133">
        <v>13.5</v>
      </c>
      <c r="H133">
        <v>2.2000000000000002</v>
      </c>
      <c r="I133" s="2">
        <f>IF(F133&gt;0,F133,$F$219)-IF(G133&gt;0,G133,$G$219)-IF(H133&gt;0,H133,$H$219)</f>
        <v>6.6745762711864396</v>
      </c>
      <c r="J133" s="2">
        <f>IF(I133&gt;0,I133,$I$219)</f>
        <v>6.6745762711864396</v>
      </c>
      <c r="K133" t="str">
        <f>VLOOKUP(Taulukko1[[#This Row],[Corrected]],$Q$2:$R$6,2,TRUE)</f>
        <v>bureau_02</v>
      </c>
    </row>
    <row r="134" spans="1:11" x14ac:dyDescent="0.25">
      <c r="A134">
        <v>2013</v>
      </c>
      <c r="B134" t="s">
        <v>222</v>
      </c>
      <c r="C134" t="s">
        <v>51</v>
      </c>
      <c r="D134" t="s">
        <v>334</v>
      </c>
      <c r="F134">
        <v>19.5</v>
      </c>
      <c r="H134">
        <v>3.7</v>
      </c>
      <c r="I134" s="2">
        <f>IF(F134&gt;0,F134,$F$219)-IF(G134&gt;0,G134,$G$219)-IF(H134&gt;0,H134,$H$219)</f>
        <v>11.174576271186439</v>
      </c>
      <c r="J134" s="2">
        <f>IF(I134&gt;0,I134,$I$219)</f>
        <v>11.174576271186439</v>
      </c>
      <c r="K134" t="str">
        <f>VLOOKUP(Taulukko1[[#This Row],[Corrected]],$Q$2:$R$6,2,TRUE)</f>
        <v>bureau_03</v>
      </c>
    </row>
    <row r="135" spans="1:11" x14ac:dyDescent="0.25">
      <c r="A135">
        <v>2013</v>
      </c>
      <c r="B135" t="s">
        <v>222</v>
      </c>
      <c r="C135" t="s">
        <v>437</v>
      </c>
      <c r="D135" t="s">
        <v>45</v>
      </c>
      <c r="F135">
        <v>19.899999999999999</v>
      </c>
      <c r="H135">
        <v>2</v>
      </c>
      <c r="I135" s="2">
        <f>IF(F135&gt;0,F135,$F$219)-IF(G135&gt;0,G135,$G$219)-IF(H135&gt;0,H135,$H$219)</f>
        <v>13.274576271186438</v>
      </c>
      <c r="J135" s="2">
        <f>IF(I135&gt;0,I135,$I$219)</f>
        <v>13.274576271186438</v>
      </c>
      <c r="K135" t="str">
        <f>VLOOKUP(Taulukko1[[#This Row],[Corrected]],$Q$2:$R$6,2,TRUE)</f>
        <v>bureau_04</v>
      </c>
    </row>
    <row r="136" spans="1:11" x14ac:dyDescent="0.25">
      <c r="A136">
        <v>2013</v>
      </c>
      <c r="B136" t="s">
        <v>222</v>
      </c>
      <c r="C136" t="s">
        <v>131</v>
      </c>
      <c r="D136" t="s">
        <v>345</v>
      </c>
      <c r="F136">
        <v>23.9</v>
      </c>
      <c r="G136">
        <v>6.5</v>
      </c>
      <c r="H136">
        <v>3.1</v>
      </c>
      <c r="I136" s="2">
        <f>IF(F136&gt;0,F136,$F$219)-IF(G136&gt;0,G136,$G$219)-IF(H136&gt;0,H136,$H$219)</f>
        <v>14.299999999999999</v>
      </c>
      <c r="J136" s="2">
        <f>IF(I136&gt;0,I136,$I$219)</f>
        <v>14.299999999999999</v>
      </c>
      <c r="K136" t="str">
        <f>VLOOKUP(Taulukko1[[#This Row],[Corrected]],$Q$2:$R$6,2,TRUE)</f>
        <v>bureau_04</v>
      </c>
    </row>
    <row r="137" spans="1:11" x14ac:dyDescent="0.25">
      <c r="A137">
        <v>2013</v>
      </c>
      <c r="B137" t="s">
        <v>222</v>
      </c>
      <c r="C137" t="s">
        <v>67</v>
      </c>
      <c r="D137" t="s">
        <v>399</v>
      </c>
      <c r="F137">
        <v>18.399999999999999</v>
      </c>
      <c r="H137">
        <v>0.8</v>
      </c>
      <c r="I137" s="2">
        <f>IF(F137&gt;0,F137,$F$219)-IF(G137&gt;0,G137,$G$219)-IF(H137&gt;0,H137,$H$219)</f>
        <v>12.974576271186438</v>
      </c>
      <c r="J137" s="2">
        <f>IF(I137&gt;0,I137,$I$219)</f>
        <v>12.974576271186438</v>
      </c>
      <c r="K137" t="str">
        <f>VLOOKUP(Taulukko1[[#This Row],[Corrected]],$Q$2:$R$6,2,TRUE)</f>
        <v>bureau_04</v>
      </c>
    </row>
    <row r="138" spans="1:11" x14ac:dyDescent="0.25">
      <c r="A138">
        <v>2013</v>
      </c>
      <c r="B138" t="s">
        <v>222</v>
      </c>
      <c r="C138" t="s">
        <v>413</v>
      </c>
      <c r="D138" t="s">
        <v>124</v>
      </c>
      <c r="F138">
        <v>26</v>
      </c>
      <c r="H138">
        <v>5</v>
      </c>
      <c r="I138" s="2">
        <f>IF(F138&gt;0,F138,$F$219)-IF(G138&gt;0,G138,$G$219)-IF(H138&gt;0,H138,$H$219)</f>
        <v>16.374576271186442</v>
      </c>
      <c r="J138" s="2">
        <f>IF(I138&gt;0,I138,$I$219)</f>
        <v>16.374576271186442</v>
      </c>
      <c r="K138" t="str">
        <f>VLOOKUP(Taulukko1[[#This Row],[Corrected]],$Q$2:$R$6,2,TRUE)</f>
        <v>bureau_05</v>
      </c>
    </row>
    <row r="139" spans="1:11" x14ac:dyDescent="0.25">
      <c r="A139">
        <v>2013</v>
      </c>
      <c r="B139" t="s">
        <v>222</v>
      </c>
      <c r="C139" t="s">
        <v>22</v>
      </c>
      <c r="D139" t="s">
        <v>58</v>
      </c>
      <c r="H139">
        <v>4.2</v>
      </c>
      <c r="I139" s="2">
        <f>IF(F139&gt;0,F139,$F$219)-IF(G139&gt;0,G139,$G$219)-IF(H139&gt;0,H139,$H$219)</f>
        <v>7.992967075784148</v>
      </c>
      <c r="J139" s="2">
        <f>IF(I139&gt;0,I139,$I$219)</f>
        <v>7.992967075784148</v>
      </c>
      <c r="K139" t="str">
        <f>VLOOKUP(Taulukko1[[#This Row],[Corrected]],$Q$2:$R$6,2,TRUE)</f>
        <v>bureau_02</v>
      </c>
    </row>
    <row r="140" spans="1:11" x14ac:dyDescent="0.25">
      <c r="A140">
        <v>2013</v>
      </c>
      <c r="B140" t="s">
        <v>222</v>
      </c>
      <c r="C140" t="s">
        <v>29</v>
      </c>
      <c r="D140" t="s">
        <v>59</v>
      </c>
      <c r="F140">
        <v>9.9</v>
      </c>
      <c r="G140">
        <v>3.5</v>
      </c>
      <c r="H140">
        <v>2.2000000000000002</v>
      </c>
      <c r="I140" s="2">
        <f>IF(F140&gt;0,F140,$F$219)-IF(G140&gt;0,G140,$G$219)-IF(H140&gt;0,H140,$H$219)</f>
        <v>4.2</v>
      </c>
      <c r="J140" s="2">
        <f>IF(I140&gt;0,I140,$I$219)</f>
        <v>4.2</v>
      </c>
      <c r="K140" t="str">
        <f>VLOOKUP(Taulukko1[[#This Row],[Corrected]],$Q$2:$R$6,2,TRUE)</f>
        <v>bureau_02</v>
      </c>
    </row>
    <row r="141" spans="1:11" x14ac:dyDescent="0.25">
      <c r="A141">
        <v>2013</v>
      </c>
      <c r="B141" t="s">
        <v>222</v>
      </c>
      <c r="C141" t="s">
        <v>11</v>
      </c>
      <c r="D141" t="s">
        <v>396</v>
      </c>
      <c r="F141">
        <v>26.1</v>
      </c>
      <c r="G141">
        <v>5.6</v>
      </c>
      <c r="H141">
        <v>9.6</v>
      </c>
      <c r="I141" s="2">
        <f>IF(F141&gt;0,F141,$F$219)-IF(G141&gt;0,G141,$G$219)-IF(H141&gt;0,H141,$H$219)</f>
        <v>10.9</v>
      </c>
      <c r="J141" s="2">
        <f>IF(I141&gt;0,I141,$I$219)</f>
        <v>10.9</v>
      </c>
      <c r="K141" t="str">
        <f>VLOOKUP(Taulukko1[[#This Row],[Corrected]],$Q$2:$R$6,2,TRUE)</f>
        <v>bureau_03</v>
      </c>
    </row>
    <row r="142" spans="1:11" x14ac:dyDescent="0.25">
      <c r="A142">
        <v>2013</v>
      </c>
      <c r="B142" t="s">
        <v>222</v>
      </c>
      <c r="C142" t="s">
        <v>102</v>
      </c>
      <c r="D142" t="s">
        <v>263</v>
      </c>
      <c r="I142" s="2">
        <f>IF(F142&gt;0,F142,$F$219)-IF(G142&gt;0,G142,$G$219)-IF(H142&gt;0,H142,$H$219)</f>
        <v>8.056651286310462</v>
      </c>
      <c r="J142" s="2">
        <f>IF(I142&gt;0,I142,$I$219)</f>
        <v>8.056651286310462</v>
      </c>
      <c r="K142" t="str">
        <f>VLOOKUP(Taulukko1[[#This Row],[Corrected]],$Q$2:$R$6,2,TRUE)</f>
        <v>bureau_03</v>
      </c>
    </row>
    <row r="143" spans="1:11" x14ac:dyDescent="0.25">
      <c r="A143">
        <v>2013</v>
      </c>
      <c r="B143" t="s">
        <v>222</v>
      </c>
      <c r="C143" t="s">
        <v>113</v>
      </c>
      <c r="D143" t="s">
        <v>32</v>
      </c>
      <c r="F143">
        <v>18.600000000000001</v>
      </c>
      <c r="G143">
        <v>6.7</v>
      </c>
      <c r="H143">
        <v>9.1999999999999993</v>
      </c>
      <c r="I143" s="2">
        <f>IF(F143&gt;0,F143,$F$219)-IF(G143&gt;0,G143,$G$219)-IF(H143&gt;0,H143,$H$219)</f>
        <v>2.7000000000000028</v>
      </c>
      <c r="J143" s="2">
        <f>IF(I143&gt;0,I143,$I$219)</f>
        <v>2.7000000000000028</v>
      </c>
      <c r="K143" t="str">
        <f>VLOOKUP(Taulukko1[[#This Row],[Corrected]],$Q$2:$R$6,2,TRUE)</f>
        <v>bureau_01</v>
      </c>
    </row>
    <row r="144" spans="1:11" x14ac:dyDescent="0.25">
      <c r="A144">
        <v>2013</v>
      </c>
      <c r="B144" t="s">
        <v>222</v>
      </c>
      <c r="C144" t="s">
        <v>319</v>
      </c>
      <c r="D144" t="s">
        <v>220</v>
      </c>
      <c r="F144">
        <v>7.5</v>
      </c>
      <c r="H144">
        <v>4.4000000000000004</v>
      </c>
      <c r="I144" s="2">
        <f>IF(F144&gt;0,F144,$F$219)-IF(G144&gt;0,G144,$G$219)-IF(H144&gt;0,H144,$H$219)</f>
        <v>-1.5254237288135606</v>
      </c>
      <c r="J144" s="2">
        <f>IF(I144&gt;0,I144,$I$219)</f>
        <v>8.056651286310462</v>
      </c>
      <c r="K144" t="str">
        <f>VLOOKUP(Taulukko1[[#This Row],[Corrected]],$Q$2:$R$6,2,TRUE)</f>
        <v>bureau_03</v>
      </c>
    </row>
    <row r="145" spans="1:11" x14ac:dyDescent="0.25">
      <c r="A145">
        <v>2013</v>
      </c>
      <c r="B145" t="s">
        <v>222</v>
      </c>
      <c r="C145" t="s">
        <v>417</v>
      </c>
      <c r="D145" t="s">
        <v>421</v>
      </c>
      <c r="F145">
        <v>13.1</v>
      </c>
      <c r="G145">
        <v>4.9000000000000004</v>
      </c>
      <c r="H145">
        <v>2.5</v>
      </c>
      <c r="I145" s="2">
        <f>IF(F145&gt;0,F145,$F$219)-IF(G145&gt;0,G145,$G$219)-IF(H145&gt;0,H145,$H$219)</f>
        <v>5.6999999999999993</v>
      </c>
      <c r="J145" s="2">
        <f>IF(I145&gt;0,I145,$I$219)</f>
        <v>5.6999999999999993</v>
      </c>
      <c r="K145" t="str">
        <f>VLOOKUP(Taulukko1[[#This Row],[Corrected]],$Q$2:$R$6,2,TRUE)</f>
        <v>bureau_02</v>
      </c>
    </row>
    <row r="146" spans="1:11" x14ac:dyDescent="0.25">
      <c r="A146">
        <v>2013</v>
      </c>
      <c r="B146" t="s">
        <v>222</v>
      </c>
      <c r="C146" t="s">
        <v>135</v>
      </c>
      <c r="D146" t="s">
        <v>256</v>
      </c>
      <c r="F146">
        <v>7.2</v>
      </c>
      <c r="H146">
        <v>0.9</v>
      </c>
      <c r="I146" s="2">
        <f>IF(F146&gt;0,F146,$F$219)-IF(G146&gt;0,G146,$G$219)-IF(H146&gt;0,H146,$H$219)</f>
        <v>1.67457627118644</v>
      </c>
      <c r="J146" s="2">
        <f>IF(I146&gt;0,I146,$I$219)</f>
        <v>1.67457627118644</v>
      </c>
      <c r="K146" t="str">
        <f>VLOOKUP(Taulukko1[[#This Row],[Corrected]],$Q$2:$R$6,2,TRUE)</f>
        <v>bureau_01</v>
      </c>
    </row>
    <row r="147" spans="1:11" x14ac:dyDescent="0.25">
      <c r="A147">
        <v>2013</v>
      </c>
      <c r="B147" t="s">
        <v>222</v>
      </c>
      <c r="C147" t="s">
        <v>43</v>
      </c>
      <c r="D147" t="s">
        <v>75</v>
      </c>
      <c r="I147" s="2">
        <f>IF(F147&gt;0,F147,$F$219)-IF(G147&gt;0,G147,$G$219)-IF(H147&gt;0,H147,$H$219)</f>
        <v>8.056651286310462</v>
      </c>
      <c r="J147" s="2">
        <f>IF(I147&gt;0,I147,$I$219)</f>
        <v>8.056651286310462</v>
      </c>
      <c r="K147" t="str">
        <f>VLOOKUP(Taulukko1[[#This Row],[Corrected]],$Q$2:$R$6,2,TRUE)</f>
        <v>bureau_03</v>
      </c>
    </row>
    <row r="148" spans="1:11" x14ac:dyDescent="0.25">
      <c r="A148">
        <v>2013</v>
      </c>
      <c r="B148" t="s">
        <v>222</v>
      </c>
      <c r="C148" t="s">
        <v>216</v>
      </c>
      <c r="D148" t="s">
        <v>104</v>
      </c>
      <c r="F148">
        <v>21.2</v>
      </c>
      <c r="G148">
        <v>7.4</v>
      </c>
      <c r="H148">
        <v>8</v>
      </c>
      <c r="I148" s="2">
        <f>IF(F148&gt;0,F148,$F$219)-IF(G148&gt;0,G148,$G$219)-IF(H148&gt;0,H148,$H$219)</f>
        <v>5.7999999999999989</v>
      </c>
      <c r="J148" s="2">
        <f>IF(I148&gt;0,I148,$I$219)</f>
        <v>5.7999999999999989</v>
      </c>
      <c r="K148" t="str">
        <f>VLOOKUP(Taulukko1[[#This Row],[Corrected]],$Q$2:$R$6,2,TRUE)</f>
        <v>bureau_02</v>
      </c>
    </row>
    <row r="149" spans="1:11" x14ac:dyDescent="0.25">
      <c r="A149">
        <v>2013</v>
      </c>
      <c r="B149" t="s">
        <v>222</v>
      </c>
      <c r="C149" t="s">
        <v>261</v>
      </c>
      <c r="D149" t="s">
        <v>351</v>
      </c>
      <c r="F149">
        <v>21.5</v>
      </c>
      <c r="G149">
        <v>5</v>
      </c>
      <c r="H149">
        <v>2.4</v>
      </c>
      <c r="I149" s="2">
        <f>IF(F149&gt;0,F149,$F$219)-IF(G149&gt;0,G149,$G$219)-IF(H149&gt;0,H149,$H$219)</f>
        <v>14.1</v>
      </c>
      <c r="J149" s="2">
        <f>IF(I149&gt;0,I149,$I$219)</f>
        <v>14.1</v>
      </c>
      <c r="K149" t="str">
        <f>VLOOKUP(Taulukko1[[#This Row],[Corrected]],$Q$2:$R$6,2,TRUE)</f>
        <v>bureau_04</v>
      </c>
    </row>
    <row r="150" spans="1:11" x14ac:dyDescent="0.25">
      <c r="A150">
        <v>2013</v>
      </c>
      <c r="B150" t="s">
        <v>222</v>
      </c>
      <c r="C150" t="s">
        <v>443</v>
      </c>
      <c r="D150" t="s">
        <v>320</v>
      </c>
      <c r="F150">
        <v>11</v>
      </c>
      <c r="G150">
        <v>2.5</v>
      </c>
      <c r="H150">
        <v>1</v>
      </c>
      <c r="I150" s="2">
        <f>IF(F150&gt;0,F150,$F$219)-IF(G150&gt;0,G150,$G$219)-IF(H150&gt;0,H150,$H$219)</f>
        <v>7.5</v>
      </c>
      <c r="J150" s="2">
        <f>IF(I150&gt;0,I150,$I$219)</f>
        <v>7.5</v>
      </c>
      <c r="K150" t="str">
        <f>VLOOKUP(Taulukko1[[#This Row],[Corrected]],$Q$2:$R$6,2,TRUE)</f>
        <v>bureau_02</v>
      </c>
    </row>
    <row r="151" spans="1:11" x14ac:dyDescent="0.25">
      <c r="A151">
        <v>2013</v>
      </c>
      <c r="B151" t="s">
        <v>222</v>
      </c>
      <c r="C151" t="s">
        <v>269</v>
      </c>
      <c r="D151" t="s">
        <v>206</v>
      </c>
      <c r="F151">
        <v>32.1</v>
      </c>
      <c r="H151">
        <v>6.6</v>
      </c>
      <c r="I151" s="2">
        <f>IF(F151&gt;0,F151,$F$219)-IF(G151&gt;0,G151,$G$219)-IF(H151&gt;0,H151,$H$219)</f>
        <v>20.874576271186442</v>
      </c>
      <c r="J151" s="2">
        <f>IF(I151&gt;0,I151,$I$219)</f>
        <v>20.874576271186442</v>
      </c>
      <c r="K151" t="str">
        <f>VLOOKUP(Taulukko1[[#This Row],[Corrected]],$Q$2:$R$6,2,TRUE)</f>
        <v>bureau_05</v>
      </c>
    </row>
    <row r="152" spans="1:11" x14ac:dyDescent="0.25">
      <c r="A152">
        <v>2013</v>
      </c>
      <c r="B152" t="s">
        <v>222</v>
      </c>
      <c r="C152" t="s">
        <v>116</v>
      </c>
      <c r="D152" t="s">
        <v>145</v>
      </c>
      <c r="F152">
        <v>10.3</v>
      </c>
      <c r="H152">
        <v>5.8</v>
      </c>
      <c r="I152" s="2">
        <f>IF(F152&gt;0,F152,$F$219)-IF(G152&gt;0,G152,$G$219)-IF(H152&gt;0,H152,$H$219)</f>
        <v>-0.12542372881355934</v>
      </c>
      <c r="J152" s="2">
        <f>IF(I152&gt;0,I152,$I$219)</f>
        <v>8.056651286310462</v>
      </c>
      <c r="K152" t="str">
        <f>VLOOKUP(Taulukko1[[#This Row],[Corrected]],$Q$2:$R$6,2,TRUE)</f>
        <v>bureau_03</v>
      </c>
    </row>
    <row r="153" spans="1:11" x14ac:dyDescent="0.25">
      <c r="A153">
        <v>2013</v>
      </c>
      <c r="B153" t="s">
        <v>222</v>
      </c>
      <c r="C153" t="s">
        <v>382</v>
      </c>
      <c r="D153" t="s">
        <v>387</v>
      </c>
      <c r="H153">
        <v>3.9</v>
      </c>
      <c r="I153" s="2">
        <f>IF(F153&gt;0,F153,$F$219)-IF(G153&gt;0,G153,$G$219)-IF(H153&gt;0,H153,$H$219)</f>
        <v>8.2929670757841478</v>
      </c>
      <c r="J153" s="2">
        <f>IF(I153&gt;0,I153,$I$219)</f>
        <v>8.2929670757841478</v>
      </c>
      <c r="K153" t="str">
        <f>VLOOKUP(Taulukko1[[#This Row],[Corrected]],$Q$2:$R$6,2,TRUE)</f>
        <v>bureau_03</v>
      </c>
    </row>
    <row r="154" spans="1:11" x14ac:dyDescent="0.25">
      <c r="A154">
        <v>2013</v>
      </c>
      <c r="B154" t="s">
        <v>222</v>
      </c>
      <c r="C154" t="s">
        <v>130</v>
      </c>
      <c r="D154" t="s">
        <v>388</v>
      </c>
      <c r="F154">
        <v>12.3</v>
      </c>
      <c r="H154">
        <v>4.8</v>
      </c>
      <c r="I154" s="2">
        <f>IF(F154&gt;0,F154,$F$219)-IF(G154&gt;0,G154,$G$219)-IF(H154&gt;0,H154,$H$219)</f>
        <v>2.8745762711864407</v>
      </c>
      <c r="J154" s="2">
        <f>IF(I154&gt;0,I154,$I$219)</f>
        <v>2.8745762711864407</v>
      </c>
      <c r="K154" t="str">
        <f>VLOOKUP(Taulukko1[[#This Row],[Corrected]],$Q$2:$R$6,2,TRUE)</f>
        <v>bureau_01</v>
      </c>
    </row>
    <row r="155" spans="1:11" x14ac:dyDescent="0.25">
      <c r="A155">
        <v>2013</v>
      </c>
      <c r="B155" t="s">
        <v>222</v>
      </c>
      <c r="C155" t="s">
        <v>57</v>
      </c>
      <c r="D155" t="s">
        <v>84</v>
      </c>
      <c r="F155">
        <v>11.5</v>
      </c>
      <c r="G155">
        <v>3.3</v>
      </c>
      <c r="H155">
        <v>3</v>
      </c>
      <c r="I155" s="2">
        <f>IF(F155&gt;0,F155,$F$219)-IF(G155&gt;0,G155,$G$219)-IF(H155&gt;0,H155,$H$219)</f>
        <v>5.1999999999999993</v>
      </c>
      <c r="J155" s="2">
        <f>IF(I155&gt;0,I155,$I$219)</f>
        <v>5.1999999999999993</v>
      </c>
      <c r="K155" t="str">
        <f>VLOOKUP(Taulukko1[[#This Row],[Corrected]],$Q$2:$R$6,2,TRUE)</f>
        <v>bureau_02</v>
      </c>
    </row>
    <row r="156" spans="1:11" x14ac:dyDescent="0.25">
      <c r="A156">
        <v>2013</v>
      </c>
      <c r="B156" t="s">
        <v>222</v>
      </c>
      <c r="C156" t="s">
        <v>325</v>
      </c>
      <c r="D156" t="s">
        <v>237</v>
      </c>
      <c r="F156">
        <v>10.8</v>
      </c>
      <c r="H156">
        <v>1.4</v>
      </c>
      <c r="I156" s="2">
        <f>IF(F156&gt;0,F156,$F$219)-IF(G156&gt;0,G156,$G$219)-IF(H156&gt;0,H156,$H$219)</f>
        <v>4.7745762711864401</v>
      </c>
      <c r="J156" s="2">
        <f>IF(I156&gt;0,I156,$I$219)</f>
        <v>4.7745762711864401</v>
      </c>
      <c r="K156" t="str">
        <f>VLOOKUP(Taulukko1[[#This Row],[Corrected]],$Q$2:$R$6,2,TRUE)</f>
        <v>bureau_02</v>
      </c>
    </row>
    <row r="157" spans="1:11" x14ac:dyDescent="0.25">
      <c r="A157">
        <v>2013</v>
      </c>
      <c r="B157" t="s">
        <v>222</v>
      </c>
      <c r="C157" t="s">
        <v>314</v>
      </c>
      <c r="D157" t="s">
        <v>93</v>
      </c>
      <c r="F157">
        <v>18.100000000000001</v>
      </c>
      <c r="G157">
        <v>4.9000000000000004</v>
      </c>
      <c r="H157">
        <v>4.5</v>
      </c>
      <c r="I157" s="2">
        <f>IF(F157&gt;0,F157,$F$219)-IF(G157&gt;0,G157,$G$219)-IF(H157&gt;0,H157,$H$219)</f>
        <v>8.7000000000000011</v>
      </c>
      <c r="J157" s="2">
        <f>IF(I157&gt;0,I157,$I$219)</f>
        <v>8.7000000000000011</v>
      </c>
      <c r="K157" t="str">
        <f>VLOOKUP(Taulukko1[[#This Row],[Corrected]],$Q$2:$R$6,2,TRUE)</f>
        <v>bureau_03</v>
      </c>
    </row>
    <row r="158" spans="1:11" x14ac:dyDescent="0.25">
      <c r="A158">
        <v>2013</v>
      </c>
      <c r="B158" t="s">
        <v>222</v>
      </c>
      <c r="C158" t="s">
        <v>97</v>
      </c>
      <c r="D158" t="s">
        <v>128</v>
      </c>
      <c r="F158">
        <v>19.100000000000001</v>
      </c>
      <c r="G158">
        <v>5.3</v>
      </c>
      <c r="H158">
        <v>6.2</v>
      </c>
      <c r="I158" s="2">
        <f>IF(F158&gt;0,F158,$F$219)-IF(G158&gt;0,G158,$G$219)-IF(H158&gt;0,H158,$H$219)</f>
        <v>7.6000000000000005</v>
      </c>
      <c r="J158" s="2">
        <f>IF(I158&gt;0,I158,$I$219)</f>
        <v>7.6000000000000005</v>
      </c>
      <c r="K158" t="str">
        <f>VLOOKUP(Taulukko1[[#This Row],[Corrected]],$Q$2:$R$6,2,TRUE)</f>
        <v>bureau_02</v>
      </c>
    </row>
    <row r="159" spans="1:11" x14ac:dyDescent="0.25">
      <c r="A159">
        <v>2013</v>
      </c>
      <c r="B159" t="s">
        <v>222</v>
      </c>
      <c r="C159" t="s">
        <v>115</v>
      </c>
      <c r="D159" t="s">
        <v>85</v>
      </c>
      <c r="F159">
        <v>10.4</v>
      </c>
      <c r="G159">
        <v>6.4</v>
      </c>
      <c r="I159" s="2">
        <f>IF(F159&gt;0,F159,$F$219)-IF(G159&gt;0,G159,$G$219)-IF(H159&gt;0,H159,$H$219)</f>
        <v>-0.13631578947368617</v>
      </c>
      <c r="J159" s="2">
        <f>IF(I159&gt;0,I159,$I$219)</f>
        <v>8.056651286310462</v>
      </c>
      <c r="K159" t="str">
        <f>VLOOKUP(Taulukko1[[#This Row],[Corrected]],$Q$2:$R$6,2,TRUE)</f>
        <v>bureau_03</v>
      </c>
    </row>
    <row r="160" spans="1:11" x14ac:dyDescent="0.25">
      <c r="A160">
        <v>2013</v>
      </c>
      <c r="B160" t="s">
        <v>222</v>
      </c>
      <c r="C160" t="s">
        <v>275</v>
      </c>
      <c r="D160" t="s">
        <v>273</v>
      </c>
      <c r="F160">
        <v>14.6</v>
      </c>
      <c r="G160">
        <v>4.0999999999999996</v>
      </c>
      <c r="H160">
        <v>1.9</v>
      </c>
      <c r="I160" s="2">
        <f>IF(F160&gt;0,F160,$F$219)-IF(G160&gt;0,G160,$G$219)-IF(H160&gt;0,H160,$H$219)</f>
        <v>8.6</v>
      </c>
      <c r="J160" s="2">
        <f>IF(I160&gt;0,I160,$I$219)</f>
        <v>8.6</v>
      </c>
      <c r="K160" t="str">
        <f>VLOOKUP(Taulukko1[[#This Row],[Corrected]],$Q$2:$R$6,2,TRUE)</f>
        <v>bureau_03</v>
      </c>
    </row>
    <row r="161" spans="1:11" x14ac:dyDescent="0.25">
      <c r="A161">
        <v>2013</v>
      </c>
      <c r="B161" t="s">
        <v>222</v>
      </c>
      <c r="C161" t="s">
        <v>335</v>
      </c>
      <c r="D161" t="s">
        <v>31</v>
      </c>
      <c r="F161">
        <v>14.2</v>
      </c>
      <c r="H161">
        <v>4.5</v>
      </c>
      <c r="I161" s="2">
        <f>IF(F161&gt;0,F161,$F$219)-IF(G161&gt;0,G161,$G$219)-IF(H161&gt;0,H161,$H$219)</f>
        <v>5.0745762711864391</v>
      </c>
      <c r="J161" s="2">
        <f>IF(I161&gt;0,I161,$I$219)</f>
        <v>5.0745762711864391</v>
      </c>
      <c r="K161" t="str">
        <f>VLOOKUP(Taulukko1[[#This Row],[Corrected]],$Q$2:$R$6,2,TRUE)</f>
        <v>bureau_02</v>
      </c>
    </row>
    <row r="162" spans="1:11" x14ac:dyDescent="0.25">
      <c r="A162">
        <v>2013</v>
      </c>
      <c r="B162" t="s">
        <v>222</v>
      </c>
      <c r="C162" t="s">
        <v>7</v>
      </c>
      <c r="D162" t="s">
        <v>18</v>
      </c>
      <c r="F162">
        <v>18.5</v>
      </c>
      <c r="H162">
        <v>3.7</v>
      </c>
      <c r="I162" s="2">
        <f>IF(F162&gt;0,F162,$F$219)-IF(G162&gt;0,G162,$G$219)-IF(H162&gt;0,H162,$H$219)</f>
        <v>10.174576271186439</v>
      </c>
      <c r="J162" s="2">
        <f>IF(I162&gt;0,I162,$I$219)</f>
        <v>10.174576271186439</v>
      </c>
      <c r="K162" t="str">
        <f>VLOOKUP(Taulukko1[[#This Row],[Corrected]],$Q$2:$R$6,2,TRUE)</f>
        <v>bureau_03</v>
      </c>
    </row>
    <row r="163" spans="1:11" x14ac:dyDescent="0.25">
      <c r="A163">
        <v>2013</v>
      </c>
      <c r="B163" t="s">
        <v>222</v>
      </c>
      <c r="C163" t="s">
        <v>297</v>
      </c>
      <c r="D163" t="s">
        <v>435</v>
      </c>
      <c r="F163">
        <v>13.5</v>
      </c>
      <c r="G163">
        <v>5</v>
      </c>
      <c r="H163">
        <v>2.9</v>
      </c>
      <c r="I163" s="2">
        <f>IF(F163&gt;0,F163,$F$219)-IF(G163&gt;0,G163,$G$219)-IF(H163&gt;0,H163,$H$219)</f>
        <v>5.6</v>
      </c>
      <c r="J163" s="2">
        <f>IF(I163&gt;0,I163,$I$219)</f>
        <v>5.6</v>
      </c>
      <c r="K163" t="str">
        <f>VLOOKUP(Taulukko1[[#This Row],[Corrected]],$Q$2:$R$6,2,TRUE)</f>
        <v>bureau_02</v>
      </c>
    </row>
    <row r="164" spans="1:11" x14ac:dyDescent="0.25">
      <c r="A164">
        <v>2013</v>
      </c>
      <c r="B164" t="s">
        <v>222</v>
      </c>
      <c r="C164" t="s">
        <v>378</v>
      </c>
      <c r="D164" t="s">
        <v>305</v>
      </c>
      <c r="H164">
        <v>6.2</v>
      </c>
      <c r="I164" s="2">
        <f>IF(F164&gt;0,F164,$F$219)-IF(G164&gt;0,G164,$G$219)-IF(H164&gt;0,H164,$H$219)</f>
        <v>5.992967075784148</v>
      </c>
      <c r="J164" s="2">
        <f>IF(I164&gt;0,I164,$I$219)</f>
        <v>5.992967075784148</v>
      </c>
      <c r="K164" t="str">
        <f>VLOOKUP(Taulukko1[[#This Row],[Corrected]],$Q$2:$R$6,2,TRUE)</f>
        <v>bureau_02</v>
      </c>
    </row>
    <row r="165" spans="1:11" x14ac:dyDescent="0.25">
      <c r="A165">
        <v>2013</v>
      </c>
      <c r="B165" t="s">
        <v>222</v>
      </c>
      <c r="C165" t="s">
        <v>151</v>
      </c>
      <c r="D165" t="s">
        <v>346</v>
      </c>
      <c r="H165">
        <v>5.7</v>
      </c>
      <c r="I165" s="2">
        <f>IF(F165&gt;0,F165,$F$219)-IF(G165&gt;0,G165,$G$219)-IF(H165&gt;0,H165,$H$219)</f>
        <v>6.492967075784148</v>
      </c>
      <c r="J165" s="2">
        <f>IF(I165&gt;0,I165,$I$219)</f>
        <v>6.492967075784148</v>
      </c>
      <c r="K165" t="str">
        <f>VLOOKUP(Taulukko1[[#This Row],[Corrected]],$Q$2:$R$6,2,TRUE)</f>
        <v>bureau_02</v>
      </c>
    </row>
    <row r="166" spans="1:11" x14ac:dyDescent="0.25">
      <c r="A166">
        <v>2013</v>
      </c>
      <c r="B166" t="s">
        <v>222</v>
      </c>
      <c r="C166" t="s">
        <v>322</v>
      </c>
      <c r="D166" t="s">
        <v>257</v>
      </c>
      <c r="G166">
        <v>5.9</v>
      </c>
      <c r="H166">
        <v>3.6</v>
      </c>
      <c r="I166" s="2">
        <f>IF(F166&gt;0,F166,$F$219)-IF(G166&gt;0,G166,$G$219)-IF(H166&gt;0,H166,$H$219)</f>
        <v>7.3183908045977084</v>
      </c>
      <c r="J166" s="2">
        <f>IF(I166&gt;0,I166,$I$219)</f>
        <v>7.3183908045977084</v>
      </c>
      <c r="K166" t="str">
        <f>VLOOKUP(Taulukko1[[#This Row],[Corrected]],$Q$2:$R$6,2,TRUE)</f>
        <v>bureau_02</v>
      </c>
    </row>
    <row r="167" spans="1:11" x14ac:dyDescent="0.25">
      <c r="A167">
        <v>2013</v>
      </c>
      <c r="B167" t="s">
        <v>222</v>
      </c>
      <c r="C167" t="s">
        <v>368</v>
      </c>
      <c r="D167" t="s">
        <v>302</v>
      </c>
      <c r="F167">
        <v>22.4</v>
      </c>
      <c r="H167">
        <v>3.1</v>
      </c>
      <c r="I167" s="2">
        <f>IF(F167&gt;0,F167,$F$219)-IF(G167&gt;0,G167,$G$219)-IF(H167&gt;0,H167,$H$219)</f>
        <v>14.67457627118644</v>
      </c>
      <c r="J167" s="2">
        <f>IF(I167&gt;0,I167,$I$219)</f>
        <v>14.67457627118644</v>
      </c>
      <c r="K167" t="str">
        <f>VLOOKUP(Taulukko1[[#This Row],[Corrected]],$Q$2:$R$6,2,TRUE)</f>
        <v>bureau_04</v>
      </c>
    </row>
    <row r="168" spans="1:11" x14ac:dyDescent="0.25">
      <c r="A168">
        <v>2013</v>
      </c>
      <c r="B168" t="s">
        <v>222</v>
      </c>
      <c r="C168" t="s">
        <v>194</v>
      </c>
      <c r="D168" t="s">
        <v>186</v>
      </c>
      <c r="F168">
        <v>15.6</v>
      </c>
      <c r="G168">
        <v>7.3</v>
      </c>
      <c r="H168">
        <v>2.2000000000000002</v>
      </c>
      <c r="I168" s="2">
        <f>IF(F168&gt;0,F168,$F$219)-IF(G168&gt;0,G168,$G$219)-IF(H168&gt;0,H168,$H$219)</f>
        <v>6.1000000000000005</v>
      </c>
      <c r="J168" s="2">
        <f>IF(I168&gt;0,I168,$I$219)</f>
        <v>6.1000000000000005</v>
      </c>
      <c r="K168" t="str">
        <f>VLOOKUP(Taulukko1[[#This Row],[Corrected]],$Q$2:$R$6,2,TRUE)</f>
        <v>bureau_02</v>
      </c>
    </row>
    <row r="169" spans="1:11" x14ac:dyDescent="0.25">
      <c r="A169">
        <v>2013</v>
      </c>
      <c r="B169" t="s">
        <v>222</v>
      </c>
      <c r="C169" t="s">
        <v>452</v>
      </c>
      <c r="D169" t="s">
        <v>169</v>
      </c>
      <c r="F169">
        <v>17.8</v>
      </c>
      <c r="H169">
        <v>6</v>
      </c>
      <c r="I169" s="2">
        <f>IF(F169&gt;0,F169,$F$219)-IF(G169&gt;0,G169,$G$219)-IF(H169&gt;0,H169,$H$219)</f>
        <v>7.1745762711864405</v>
      </c>
      <c r="J169" s="2">
        <f>IF(I169&gt;0,I169,$I$219)</f>
        <v>7.1745762711864405</v>
      </c>
      <c r="K169" t="str">
        <f>VLOOKUP(Taulukko1[[#This Row],[Corrected]],$Q$2:$R$6,2,TRUE)</f>
        <v>bureau_02</v>
      </c>
    </row>
    <row r="170" spans="1:11" x14ac:dyDescent="0.25">
      <c r="A170">
        <v>2013</v>
      </c>
      <c r="B170" t="s">
        <v>222</v>
      </c>
      <c r="C170" t="s">
        <v>246</v>
      </c>
      <c r="D170" t="s">
        <v>92</v>
      </c>
      <c r="F170">
        <v>26.6</v>
      </c>
      <c r="H170">
        <v>3.3</v>
      </c>
      <c r="I170" s="2">
        <f>IF(F170&gt;0,F170,$F$219)-IF(G170&gt;0,G170,$G$219)-IF(H170&gt;0,H170,$H$219)</f>
        <v>18.674576271186442</v>
      </c>
      <c r="J170" s="2">
        <f>IF(I170&gt;0,I170,$I$219)</f>
        <v>18.674576271186442</v>
      </c>
      <c r="K170" t="str">
        <f>VLOOKUP(Taulukko1[[#This Row],[Corrected]],$Q$2:$R$6,2,TRUE)</f>
        <v>bureau_05</v>
      </c>
    </row>
    <row r="171" spans="1:11" x14ac:dyDescent="0.25">
      <c r="A171">
        <v>2013</v>
      </c>
      <c r="B171" t="s">
        <v>222</v>
      </c>
      <c r="C171" t="s">
        <v>136</v>
      </c>
      <c r="D171" t="s">
        <v>247</v>
      </c>
      <c r="F171">
        <v>8.6999999999999993</v>
      </c>
      <c r="G171">
        <v>2.4</v>
      </c>
      <c r="H171">
        <v>1.7</v>
      </c>
      <c r="I171" s="2">
        <f>IF(F171&gt;0,F171,$F$219)-IF(G171&gt;0,G171,$G$219)-IF(H171&gt;0,H171,$H$219)</f>
        <v>4.5999999999999988</v>
      </c>
      <c r="J171" s="2">
        <f>IF(I171&gt;0,I171,$I$219)</f>
        <v>4.5999999999999988</v>
      </c>
      <c r="K171" t="str">
        <f>VLOOKUP(Taulukko1[[#This Row],[Corrected]],$Q$2:$R$6,2,TRUE)</f>
        <v>bureau_02</v>
      </c>
    </row>
    <row r="172" spans="1:11" x14ac:dyDescent="0.25">
      <c r="A172">
        <v>2013</v>
      </c>
      <c r="B172" t="s">
        <v>222</v>
      </c>
      <c r="C172" t="s">
        <v>126</v>
      </c>
      <c r="D172" t="s">
        <v>152</v>
      </c>
      <c r="F172">
        <v>10</v>
      </c>
      <c r="G172">
        <v>2.9</v>
      </c>
      <c r="H172">
        <v>1.7</v>
      </c>
      <c r="I172" s="2">
        <f>IF(F172&gt;0,F172,$F$219)-IF(G172&gt;0,G172,$G$219)-IF(H172&gt;0,H172,$H$219)</f>
        <v>5.3999999999999995</v>
      </c>
      <c r="J172" s="2">
        <f>IF(I172&gt;0,I172,$I$219)</f>
        <v>5.3999999999999995</v>
      </c>
      <c r="K172" t="str">
        <f>VLOOKUP(Taulukko1[[#This Row],[Corrected]],$Q$2:$R$6,2,TRUE)</f>
        <v>bureau_02</v>
      </c>
    </row>
    <row r="173" spans="1:11" x14ac:dyDescent="0.25">
      <c r="A173">
        <v>2013</v>
      </c>
      <c r="B173" t="s">
        <v>222</v>
      </c>
      <c r="C173" t="s">
        <v>12</v>
      </c>
      <c r="D173" t="s">
        <v>343</v>
      </c>
      <c r="I173" s="2">
        <f>IF(F173&gt;0,F173,$F$219)-IF(G173&gt;0,G173,$G$219)-IF(H173&gt;0,H173,$H$219)</f>
        <v>8.056651286310462</v>
      </c>
      <c r="J173" s="2">
        <f>IF(I173&gt;0,I173,$I$219)</f>
        <v>8.056651286310462</v>
      </c>
      <c r="K173" t="str">
        <f>VLOOKUP(Taulukko1[[#This Row],[Corrected]],$Q$2:$R$6,2,TRUE)</f>
        <v>bureau_03</v>
      </c>
    </row>
    <row r="174" spans="1:11" x14ac:dyDescent="0.25">
      <c r="A174">
        <v>2013</v>
      </c>
      <c r="B174" t="s">
        <v>222</v>
      </c>
      <c r="C174" t="s">
        <v>99</v>
      </c>
      <c r="D174" t="s">
        <v>373</v>
      </c>
      <c r="F174">
        <v>18.399999999999999</v>
      </c>
      <c r="G174">
        <v>4.0999999999999996</v>
      </c>
      <c r="H174">
        <v>5.8</v>
      </c>
      <c r="I174" s="2">
        <f>IF(F174&gt;0,F174,$F$219)-IF(G174&gt;0,G174,$G$219)-IF(H174&gt;0,H174,$H$219)</f>
        <v>8.5</v>
      </c>
      <c r="J174" s="2">
        <f>IF(I174&gt;0,I174,$I$219)</f>
        <v>8.5</v>
      </c>
      <c r="K174" t="str">
        <f>VLOOKUP(Taulukko1[[#This Row],[Corrected]],$Q$2:$R$6,2,TRUE)</f>
        <v>bureau_03</v>
      </c>
    </row>
    <row r="175" spans="1:11" x14ac:dyDescent="0.25">
      <c r="A175">
        <v>2013</v>
      </c>
      <c r="B175" t="s">
        <v>222</v>
      </c>
      <c r="C175" t="s">
        <v>19</v>
      </c>
      <c r="D175" t="s">
        <v>16</v>
      </c>
      <c r="F175">
        <v>19.5</v>
      </c>
      <c r="G175">
        <v>5.5</v>
      </c>
      <c r="H175">
        <v>6.7</v>
      </c>
      <c r="I175" s="2">
        <f>IF(F175&gt;0,F175,$F$219)-IF(G175&gt;0,G175,$G$219)-IF(H175&gt;0,H175,$H$219)</f>
        <v>7.3</v>
      </c>
      <c r="J175" s="2">
        <f>IF(I175&gt;0,I175,$I$219)</f>
        <v>7.3</v>
      </c>
      <c r="K175" t="str">
        <f>VLOOKUP(Taulukko1[[#This Row],[Corrected]],$Q$2:$R$6,2,TRUE)</f>
        <v>bureau_02</v>
      </c>
    </row>
    <row r="176" spans="1:11" x14ac:dyDescent="0.25">
      <c r="A176">
        <v>2013</v>
      </c>
      <c r="B176" t="s">
        <v>222</v>
      </c>
      <c r="C176" t="s">
        <v>298</v>
      </c>
      <c r="D176" t="s">
        <v>404</v>
      </c>
      <c r="H176">
        <v>5</v>
      </c>
      <c r="I176" s="2">
        <f>IF(F176&gt;0,F176,$F$219)-IF(G176&gt;0,G176,$G$219)-IF(H176&gt;0,H176,$H$219)</f>
        <v>7.1929670757841482</v>
      </c>
      <c r="J176" s="2">
        <f>IF(I176&gt;0,I176,$I$219)</f>
        <v>7.1929670757841482</v>
      </c>
      <c r="K176" t="str">
        <f>VLOOKUP(Taulukko1[[#This Row],[Corrected]],$Q$2:$R$6,2,TRUE)</f>
        <v>bureau_02</v>
      </c>
    </row>
    <row r="177" spans="1:11" x14ac:dyDescent="0.25">
      <c r="A177">
        <v>2013</v>
      </c>
      <c r="B177" t="s">
        <v>222</v>
      </c>
      <c r="C177" t="s">
        <v>98</v>
      </c>
      <c r="D177" t="s">
        <v>284</v>
      </c>
      <c r="F177">
        <v>5.0999999999999996</v>
      </c>
      <c r="I177" s="2">
        <f>IF(F177&gt;0,F177,$F$219)-IF(G177&gt;0,G177,$G$219)-IF(H177&gt;0,H177,$H$219)</f>
        <v>-3.6617395182872468</v>
      </c>
      <c r="J177" s="2">
        <f>IF(I177&gt;0,I177,$I$219)</f>
        <v>8.056651286310462</v>
      </c>
      <c r="K177" t="str">
        <f>VLOOKUP(Taulukko1[[#This Row],[Corrected]],$Q$2:$R$6,2,TRUE)</f>
        <v>bureau_03</v>
      </c>
    </row>
    <row r="178" spans="1:11" x14ac:dyDescent="0.25">
      <c r="A178">
        <v>2013</v>
      </c>
      <c r="B178" t="s">
        <v>222</v>
      </c>
      <c r="C178" t="s">
        <v>96</v>
      </c>
      <c r="D178" t="s">
        <v>433</v>
      </c>
      <c r="F178">
        <v>20.6</v>
      </c>
      <c r="G178">
        <v>6</v>
      </c>
      <c r="H178">
        <v>4.2</v>
      </c>
      <c r="I178" s="2">
        <f>IF(F178&gt;0,F178,$F$219)-IF(G178&gt;0,G178,$G$219)-IF(H178&gt;0,H178,$H$219)</f>
        <v>10.400000000000002</v>
      </c>
      <c r="J178" s="2">
        <f>IF(I178&gt;0,I178,$I$219)</f>
        <v>10.400000000000002</v>
      </c>
      <c r="K178" t="str">
        <f>VLOOKUP(Taulukko1[[#This Row],[Corrected]],$Q$2:$R$6,2,TRUE)</f>
        <v>bureau_03</v>
      </c>
    </row>
    <row r="179" spans="1:11" x14ac:dyDescent="0.25">
      <c r="A179">
        <v>2013</v>
      </c>
      <c r="B179" t="s">
        <v>222</v>
      </c>
      <c r="C179" t="s">
        <v>70</v>
      </c>
      <c r="D179" t="s">
        <v>221</v>
      </c>
      <c r="F179">
        <v>25.6</v>
      </c>
      <c r="G179">
        <v>1.2</v>
      </c>
      <c r="H179">
        <v>0.9</v>
      </c>
      <c r="I179" s="2">
        <f>IF(F179&gt;0,F179,$F$219)-IF(G179&gt;0,G179,$G$219)-IF(H179&gt;0,H179,$H$219)</f>
        <v>23.500000000000004</v>
      </c>
      <c r="J179" s="2">
        <f>IF(I179&gt;0,I179,$I$219)</f>
        <v>23.500000000000004</v>
      </c>
      <c r="K179" t="str">
        <f>VLOOKUP(Taulukko1[[#This Row],[Corrected]],$Q$2:$R$6,2,TRUE)</f>
        <v>bureau_05</v>
      </c>
    </row>
    <row r="180" spans="1:11" x14ac:dyDescent="0.25">
      <c r="A180">
        <v>2013</v>
      </c>
      <c r="B180" t="s">
        <v>222</v>
      </c>
      <c r="C180" t="s">
        <v>337</v>
      </c>
      <c r="D180" t="s">
        <v>330</v>
      </c>
      <c r="F180">
        <v>19.7</v>
      </c>
      <c r="G180">
        <v>4.3</v>
      </c>
      <c r="H180">
        <v>6.5</v>
      </c>
      <c r="I180" s="2">
        <f>IF(F180&gt;0,F180,$F$219)-IF(G180&gt;0,G180,$G$219)-IF(H180&gt;0,H180,$H$219)</f>
        <v>8.8999999999999986</v>
      </c>
      <c r="J180" s="2">
        <f>IF(I180&gt;0,I180,$I$219)</f>
        <v>8.8999999999999986</v>
      </c>
      <c r="K180" t="str">
        <f>VLOOKUP(Taulukko1[[#This Row],[Corrected]],$Q$2:$R$6,2,TRUE)</f>
        <v>bureau_03</v>
      </c>
    </row>
    <row r="181" spans="1:11" x14ac:dyDescent="0.25">
      <c r="A181">
        <v>2013</v>
      </c>
      <c r="B181" t="s">
        <v>222</v>
      </c>
      <c r="C181" t="s">
        <v>122</v>
      </c>
      <c r="D181" t="s">
        <v>338</v>
      </c>
      <c r="F181">
        <v>7.8</v>
      </c>
      <c r="G181">
        <v>1.6</v>
      </c>
      <c r="H181">
        <v>2.1</v>
      </c>
      <c r="I181" s="2">
        <f>IF(F181&gt;0,F181,$F$219)-IF(G181&gt;0,G181,$G$219)-IF(H181&gt;0,H181,$H$219)</f>
        <v>4.0999999999999996</v>
      </c>
      <c r="J181" s="2">
        <f>IF(I181&gt;0,I181,$I$219)</f>
        <v>4.0999999999999996</v>
      </c>
      <c r="K181" t="str">
        <f>VLOOKUP(Taulukko1[[#This Row],[Corrected]],$Q$2:$R$6,2,TRUE)</f>
        <v>bureau_02</v>
      </c>
    </row>
    <row r="182" spans="1:11" x14ac:dyDescent="0.25">
      <c r="A182">
        <v>2013</v>
      </c>
      <c r="B182" t="s">
        <v>222</v>
      </c>
      <c r="C182" t="s">
        <v>364</v>
      </c>
      <c r="D182" t="s">
        <v>449</v>
      </c>
      <c r="H182">
        <v>2.2000000000000002</v>
      </c>
      <c r="I182" s="2">
        <f>IF(F182&gt;0,F182,$F$219)-IF(G182&gt;0,G182,$G$219)-IF(H182&gt;0,H182,$H$219)</f>
        <v>9.9929670757841471</v>
      </c>
      <c r="J182" s="2">
        <f>IF(I182&gt;0,I182,$I$219)</f>
        <v>9.9929670757841471</v>
      </c>
      <c r="K182" t="str">
        <f>VLOOKUP(Taulukko1[[#This Row],[Corrected]],$Q$2:$R$6,2,TRUE)</f>
        <v>bureau_03</v>
      </c>
    </row>
    <row r="183" spans="1:11" x14ac:dyDescent="0.25">
      <c r="A183">
        <v>2013</v>
      </c>
      <c r="B183" t="s">
        <v>222</v>
      </c>
      <c r="C183" t="s">
        <v>0</v>
      </c>
      <c r="D183" t="s">
        <v>374</v>
      </c>
      <c r="F183">
        <v>12.8</v>
      </c>
      <c r="G183">
        <v>4.8</v>
      </c>
      <c r="H183">
        <v>3.5</v>
      </c>
      <c r="I183" s="2">
        <f>IF(F183&gt;0,F183,$F$219)-IF(G183&gt;0,G183,$G$219)-IF(H183&gt;0,H183,$H$219)</f>
        <v>4.5</v>
      </c>
      <c r="J183" s="2">
        <f>IF(I183&gt;0,I183,$I$219)</f>
        <v>4.5</v>
      </c>
      <c r="K183" t="str">
        <f>VLOOKUP(Taulukko1[[#This Row],[Corrected]],$Q$2:$R$6,2,TRUE)</f>
        <v>bureau_02</v>
      </c>
    </row>
    <row r="184" spans="1:11" x14ac:dyDescent="0.25">
      <c r="A184">
        <v>2013</v>
      </c>
      <c r="B184" t="s">
        <v>222</v>
      </c>
      <c r="C184" t="s">
        <v>453</v>
      </c>
      <c r="D184" t="s">
        <v>409</v>
      </c>
      <c r="I184" s="2">
        <f>IF(F184&gt;0,F184,$F$219)-IF(G184&gt;0,G184,$G$219)-IF(H184&gt;0,H184,$H$219)</f>
        <v>8.056651286310462</v>
      </c>
      <c r="J184" s="2">
        <f>IF(I184&gt;0,I184,$I$219)</f>
        <v>8.056651286310462</v>
      </c>
      <c r="K184" t="str">
        <f>VLOOKUP(Taulukko1[[#This Row],[Corrected]],$Q$2:$R$6,2,TRUE)</f>
        <v>bureau_03</v>
      </c>
    </row>
    <row r="185" spans="1:11" x14ac:dyDescent="0.25">
      <c r="A185">
        <v>2013</v>
      </c>
      <c r="B185" t="s">
        <v>222</v>
      </c>
      <c r="C185" t="s">
        <v>362</v>
      </c>
      <c r="D185" t="s">
        <v>250</v>
      </c>
      <c r="H185">
        <v>4.3</v>
      </c>
      <c r="I185" s="2">
        <f>IF(F185&gt;0,F185,$F$219)-IF(G185&gt;0,G185,$G$219)-IF(H185&gt;0,H185,$H$219)</f>
        <v>7.8929670757841484</v>
      </c>
      <c r="J185" s="2">
        <f>IF(I185&gt;0,I185,$I$219)</f>
        <v>7.8929670757841484</v>
      </c>
      <c r="K185" t="str">
        <f>VLOOKUP(Taulukko1[[#This Row],[Corrected]],$Q$2:$R$6,2,TRUE)</f>
        <v>bureau_02</v>
      </c>
    </row>
    <row r="186" spans="1:11" x14ac:dyDescent="0.25">
      <c r="A186">
        <v>2013</v>
      </c>
      <c r="B186" t="s">
        <v>222</v>
      </c>
      <c r="C186" t="s">
        <v>88</v>
      </c>
      <c r="D186" t="s">
        <v>86</v>
      </c>
      <c r="F186">
        <v>7.2</v>
      </c>
      <c r="H186">
        <v>1.9</v>
      </c>
      <c r="I186" s="2">
        <f>IF(F186&gt;0,F186,$F$219)-IF(G186&gt;0,G186,$G$219)-IF(H186&gt;0,H186,$H$219)</f>
        <v>0.67457627118644004</v>
      </c>
      <c r="J186" s="2">
        <f>IF(I186&gt;0,I186,$I$219)</f>
        <v>0.67457627118644004</v>
      </c>
      <c r="K186" t="str">
        <f>VLOOKUP(Taulukko1[[#This Row],[Corrected]],$Q$2:$R$6,2,TRUE)</f>
        <v>bureau_01</v>
      </c>
    </row>
    <row r="187" spans="1:11" x14ac:dyDescent="0.25">
      <c r="A187">
        <v>2013</v>
      </c>
      <c r="B187" t="s">
        <v>222</v>
      </c>
      <c r="C187" t="s">
        <v>354</v>
      </c>
      <c r="D187" t="s">
        <v>308</v>
      </c>
      <c r="F187">
        <v>16.600000000000001</v>
      </c>
      <c r="H187">
        <v>3.2</v>
      </c>
      <c r="I187" s="2">
        <f>IF(F187&gt;0,F187,$F$219)-IF(G187&gt;0,G187,$G$219)-IF(H187&gt;0,H187,$H$219)</f>
        <v>8.7745762711864401</v>
      </c>
      <c r="J187" s="2">
        <f>IF(I187&gt;0,I187,$I$219)</f>
        <v>8.7745762711864401</v>
      </c>
      <c r="K187" t="str">
        <f>VLOOKUP(Taulukko1[[#This Row],[Corrected]],$Q$2:$R$6,2,TRUE)</f>
        <v>bureau_03</v>
      </c>
    </row>
    <row r="188" spans="1:11" x14ac:dyDescent="0.25">
      <c r="A188">
        <v>2013</v>
      </c>
      <c r="B188" t="s">
        <v>222</v>
      </c>
      <c r="C188" t="s">
        <v>365</v>
      </c>
      <c r="D188" t="s">
        <v>233</v>
      </c>
      <c r="F188">
        <v>18.3</v>
      </c>
      <c r="H188">
        <v>7.4</v>
      </c>
      <c r="I188" s="2">
        <f>IF(F188&gt;0,F188,$F$219)-IF(G188&gt;0,G188,$G$219)-IF(H188&gt;0,H188,$H$219)</f>
        <v>6.2745762711864401</v>
      </c>
      <c r="J188" s="2">
        <f>IF(I188&gt;0,I188,$I$219)</f>
        <v>6.2745762711864401</v>
      </c>
      <c r="K188" t="str">
        <f>VLOOKUP(Taulukko1[[#This Row],[Corrected]],$Q$2:$R$6,2,TRUE)</f>
        <v>bureau_02</v>
      </c>
    </row>
    <row r="189" spans="1:11" x14ac:dyDescent="0.25">
      <c r="A189">
        <v>2013</v>
      </c>
      <c r="B189" t="s">
        <v>222</v>
      </c>
      <c r="C189" t="s">
        <v>380</v>
      </c>
      <c r="D189" t="s">
        <v>327</v>
      </c>
      <c r="F189">
        <v>26.3</v>
      </c>
      <c r="G189">
        <v>7.7</v>
      </c>
      <c r="H189">
        <v>10.1</v>
      </c>
      <c r="I189" s="2">
        <f>IF(F189&gt;0,F189,$F$219)-IF(G189&gt;0,G189,$G$219)-IF(H189&gt;0,H189,$H$219)</f>
        <v>8.5000000000000018</v>
      </c>
      <c r="J189" s="2">
        <f>IF(I189&gt;0,I189,$I$219)</f>
        <v>8.5000000000000018</v>
      </c>
      <c r="K189" t="str">
        <f>VLOOKUP(Taulukko1[[#This Row],[Corrected]],$Q$2:$R$6,2,TRUE)</f>
        <v>bureau_03</v>
      </c>
    </row>
    <row r="190" spans="1:11" x14ac:dyDescent="0.25">
      <c r="A190">
        <v>2013</v>
      </c>
      <c r="B190" t="s">
        <v>222</v>
      </c>
      <c r="C190" t="s">
        <v>56</v>
      </c>
      <c r="D190" t="s">
        <v>179</v>
      </c>
      <c r="F190">
        <v>11.9</v>
      </c>
      <c r="G190">
        <v>5.0999999999999996</v>
      </c>
      <c r="H190">
        <v>7.7</v>
      </c>
      <c r="I190" s="2">
        <f>IF(F190&gt;0,F190,$F$219)-IF(G190&gt;0,G190,$G$219)-IF(H190&gt;0,H190,$H$219)</f>
        <v>-0.89999999999999947</v>
      </c>
      <c r="J190" s="2">
        <f>IF(I190&gt;0,I190,$I$219)</f>
        <v>8.056651286310462</v>
      </c>
      <c r="K190" t="str">
        <f>VLOOKUP(Taulukko1[[#This Row],[Corrected]],$Q$2:$R$6,2,TRUE)</f>
        <v>bureau_03</v>
      </c>
    </row>
    <row r="191" spans="1:11" x14ac:dyDescent="0.25">
      <c r="A191">
        <v>2013</v>
      </c>
      <c r="B191" t="s">
        <v>222</v>
      </c>
      <c r="C191" t="s">
        <v>180</v>
      </c>
      <c r="D191" t="s">
        <v>39</v>
      </c>
      <c r="H191">
        <v>1.5</v>
      </c>
      <c r="I191" s="2">
        <f>IF(F191&gt;0,F191,$F$219)-IF(G191&gt;0,G191,$G$219)-IF(H191&gt;0,H191,$H$219)</f>
        <v>10.692967075784148</v>
      </c>
      <c r="J191" s="2">
        <f>IF(I191&gt;0,I191,$I$219)</f>
        <v>10.692967075784148</v>
      </c>
      <c r="K191" t="str">
        <f>VLOOKUP(Taulukko1[[#This Row],[Corrected]],$Q$2:$R$6,2,TRUE)</f>
        <v>bureau_03</v>
      </c>
    </row>
    <row r="192" spans="1:11" x14ac:dyDescent="0.25">
      <c r="A192">
        <v>2013</v>
      </c>
      <c r="B192" t="s">
        <v>222</v>
      </c>
      <c r="C192" t="s">
        <v>137</v>
      </c>
      <c r="D192" t="s">
        <v>170</v>
      </c>
      <c r="F192">
        <v>11.7</v>
      </c>
      <c r="H192">
        <v>2.1</v>
      </c>
      <c r="I192" s="2">
        <f>IF(F192&gt;0,F192,$F$219)-IF(G192&gt;0,G192,$G$219)-IF(H192&gt;0,H192,$H$219)</f>
        <v>4.9745762711864394</v>
      </c>
      <c r="J192" s="2">
        <f>IF(I192&gt;0,I192,$I$219)</f>
        <v>4.9745762711864394</v>
      </c>
      <c r="K192" t="str">
        <f>VLOOKUP(Taulukko1[[#This Row],[Corrected]],$Q$2:$R$6,2,TRUE)</f>
        <v>bureau_02</v>
      </c>
    </row>
    <row r="193" spans="1:11" x14ac:dyDescent="0.25">
      <c r="A193">
        <v>2013</v>
      </c>
      <c r="B193" t="s">
        <v>222</v>
      </c>
      <c r="C193" t="s">
        <v>161</v>
      </c>
      <c r="D193" t="s">
        <v>398</v>
      </c>
      <c r="F193">
        <v>16.3</v>
      </c>
      <c r="H193">
        <v>2.6</v>
      </c>
      <c r="I193" s="2">
        <f>IF(F193&gt;0,F193,$F$219)-IF(G193&gt;0,G193,$G$219)-IF(H193&gt;0,H193,$H$219)</f>
        <v>9.0745762711864408</v>
      </c>
      <c r="J193" s="2">
        <f>IF(I193&gt;0,I193,$I$219)</f>
        <v>9.0745762711864408</v>
      </c>
      <c r="K193" t="str">
        <f>VLOOKUP(Taulukko1[[#This Row],[Corrected]],$Q$2:$R$6,2,TRUE)</f>
        <v>bureau_03</v>
      </c>
    </row>
    <row r="194" spans="1:11" x14ac:dyDescent="0.25">
      <c r="A194">
        <v>2013</v>
      </c>
      <c r="B194" t="s">
        <v>222</v>
      </c>
      <c r="C194" t="s">
        <v>450</v>
      </c>
      <c r="D194" t="s">
        <v>293</v>
      </c>
      <c r="F194">
        <v>16.399999999999999</v>
      </c>
      <c r="G194">
        <v>4.0999999999999996</v>
      </c>
      <c r="H194">
        <v>3.1</v>
      </c>
      <c r="I194" s="2">
        <f>IF(F194&gt;0,F194,$F$219)-IF(G194&gt;0,G194,$G$219)-IF(H194&gt;0,H194,$H$219)</f>
        <v>9.1999999999999993</v>
      </c>
      <c r="J194" s="2">
        <f>IF(I194&gt;0,I194,$I$219)</f>
        <v>9.1999999999999993</v>
      </c>
      <c r="K194" t="str">
        <f>VLOOKUP(Taulukko1[[#This Row],[Corrected]],$Q$2:$R$6,2,TRUE)</f>
        <v>bureau_03</v>
      </c>
    </row>
    <row r="195" spans="1:11" x14ac:dyDescent="0.25">
      <c r="A195">
        <v>2013</v>
      </c>
      <c r="B195" t="s">
        <v>222</v>
      </c>
      <c r="C195" t="s">
        <v>26</v>
      </c>
      <c r="D195" t="s">
        <v>294</v>
      </c>
      <c r="F195">
        <v>61.7</v>
      </c>
      <c r="G195">
        <v>6</v>
      </c>
      <c r="H195">
        <v>1.2</v>
      </c>
      <c r="I195" s="2">
        <f>IF(F195&gt;0,F195,$F$219)-IF(G195&gt;0,G195,$G$219)-IF(H195&gt;0,H195,$H$219)</f>
        <v>54.5</v>
      </c>
      <c r="J195" s="2">
        <f>IF(I195&gt;0,I195,$I$219)</f>
        <v>54.5</v>
      </c>
      <c r="K195" t="str">
        <f>VLOOKUP(Taulukko1[[#This Row],[Corrected]],$Q$2:$R$6,2,TRUE)</f>
        <v>bureau_05</v>
      </c>
    </row>
    <row r="196" spans="1:11" x14ac:dyDescent="0.25">
      <c r="A196">
        <v>2013</v>
      </c>
      <c r="B196" t="s">
        <v>222</v>
      </c>
      <c r="C196" t="s">
        <v>119</v>
      </c>
      <c r="D196" t="s">
        <v>251</v>
      </c>
      <c r="F196">
        <v>15.5</v>
      </c>
      <c r="G196">
        <v>4.7</v>
      </c>
      <c r="H196">
        <v>2.1</v>
      </c>
      <c r="I196" s="2">
        <f>IF(F196&gt;0,F196,$F$219)-IF(G196&gt;0,G196,$G$219)-IF(H196&gt;0,H196,$H$219)</f>
        <v>8.7000000000000011</v>
      </c>
      <c r="J196" s="2">
        <f>IF(I196&gt;0,I196,$I$219)</f>
        <v>8.7000000000000011</v>
      </c>
      <c r="K196" t="str">
        <f>VLOOKUP(Taulukko1[[#This Row],[Corrected]],$Q$2:$R$6,2,TRUE)</f>
        <v>bureau_03</v>
      </c>
    </row>
    <row r="197" spans="1:11" x14ac:dyDescent="0.25">
      <c r="A197">
        <v>2013</v>
      </c>
      <c r="B197" t="s">
        <v>222</v>
      </c>
      <c r="C197" t="s">
        <v>391</v>
      </c>
      <c r="D197" t="s">
        <v>328</v>
      </c>
      <c r="H197">
        <v>4.0999999999999996</v>
      </c>
      <c r="I197" s="2">
        <f>IF(F197&gt;0,F197,$F$219)-IF(G197&gt;0,G197,$G$219)-IF(H197&gt;0,H197,$H$219)</f>
        <v>8.0929670757841485</v>
      </c>
      <c r="J197" s="2">
        <f>IF(I197&gt;0,I197,$I$219)</f>
        <v>8.0929670757841485</v>
      </c>
      <c r="K197" t="str">
        <f>VLOOKUP(Taulukko1[[#This Row],[Corrected]],$Q$2:$R$6,2,TRUE)</f>
        <v>bureau_03</v>
      </c>
    </row>
    <row r="198" spans="1:11" x14ac:dyDescent="0.25">
      <c r="A198">
        <v>2013</v>
      </c>
      <c r="B198" t="s">
        <v>222</v>
      </c>
      <c r="C198" t="s">
        <v>410</v>
      </c>
      <c r="D198" t="s">
        <v>47</v>
      </c>
      <c r="F198">
        <v>13.2</v>
      </c>
      <c r="H198">
        <v>3.1</v>
      </c>
      <c r="I198" s="2">
        <f>IF(F198&gt;0,F198,$F$219)-IF(G198&gt;0,G198,$G$219)-IF(H198&gt;0,H198,$H$219)</f>
        <v>5.4745762711864394</v>
      </c>
      <c r="J198" s="2">
        <f>IF(I198&gt;0,I198,$I$219)</f>
        <v>5.4745762711864394</v>
      </c>
      <c r="K198" t="str">
        <f>VLOOKUP(Taulukko1[[#This Row],[Corrected]],$Q$2:$R$6,2,TRUE)</f>
        <v>bureau_02</v>
      </c>
    </row>
    <row r="199" spans="1:11" x14ac:dyDescent="0.25">
      <c r="A199">
        <v>2013</v>
      </c>
      <c r="B199" t="s">
        <v>222</v>
      </c>
      <c r="C199" t="s">
        <v>456</v>
      </c>
      <c r="D199" t="s">
        <v>80</v>
      </c>
      <c r="F199">
        <v>18.600000000000001</v>
      </c>
      <c r="H199">
        <v>4.2</v>
      </c>
      <c r="I199" s="2">
        <f>IF(F199&gt;0,F199,$F$219)-IF(G199&gt;0,G199,$G$219)-IF(H199&gt;0,H199,$H$219)</f>
        <v>9.7745762711864401</v>
      </c>
      <c r="J199" s="2">
        <f>IF(I199&gt;0,I199,$I$219)</f>
        <v>9.7745762711864401</v>
      </c>
      <c r="K199" t="str">
        <f>VLOOKUP(Taulukko1[[#This Row],[Corrected]],$Q$2:$R$6,2,TRUE)</f>
        <v>bureau_03</v>
      </c>
    </row>
    <row r="200" spans="1:11" x14ac:dyDescent="0.25">
      <c r="A200">
        <v>2013</v>
      </c>
      <c r="B200" t="s">
        <v>222</v>
      </c>
      <c r="C200" t="s">
        <v>385</v>
      </c>
      <c r="D200" t="s">
        <v>285</v>
      </c>
      <c r="F200">
        <v>14.1</v>
      </c>
      <c r="G200">
        <v>4.8</v>
      </c>
      <c r="H200">
        <v>4.2</v>
      </c>
      <c r="I200" s="2">
        <f>IF(F200&gt;0,F200,$F$219)-IF(G200&gt;0,G200,$G$219)-IF(H200&gt;0,H200,$H$219)</f>
        <v>5.1000000000000005</v>
      </c>
      <c r="J200" s="2">
        <f>IF(I200&gt;0,I200,$I$219)</f>
        <v>5.1000000000000005</v>
      </c>
      <c r="K200" t="str">
        <f>VLOOKUP(Taulukko1[[#This Row],[Corrected]],$Q$2:$R$6,2,TRUE)</f>
        <v>bureau_02</v>
      </c>
    </row>
    <row r="201" spans="1:11" x14ac:dyDescent="0.25">
      <c r="A201">
        <v>2013</v>
      </c>
      <c r="B201" t="s">
        <v>222</v>
      </c>
      <c r="C201" t="s">
        <v>356</v>
      </c>
      <c r="D201" t="s">
        <v>34</v>
      </c>
      <c r="H201">
        <v>1.4</v>
      </c>
      <c r="I201" s="2">
        <f>IF(F201&gt;0,F201,$F$219)-IF(G201&gt;0,G201,$G$219)-IF(H201&gt;0,H201,$H$219)</f>
        <v>10.792967075784148</v>
      </c>
      <c r="J201" s="2">
        <f>IF(I201&gt;0,I201,$I$219)</f>
        <v>10.792967075784148</v>
      </c>
      <c r="K201" t="str">
        <f>VLOOKUP(Taulukko1[[#This Row],[Corrected]],$Q$2:$R$6,2,TRUE)</f>
        <v>bureau_03</v>
      </c>
    </row>
    <row r="202" spans="1:11" x14ac:dyDescent="0.25">
      <c r="A202">
        <v>2013</v>
      </c>
      <c r="B202" t="s">
        <v>222</v>
      </c>
      <c r="C202" t="s">
        <v>440</v>
      </c>
      <c r="D202" t="s">
        <v>436</v>
      </c>
      <c r="I202" s="2">
        <f>IF(F202&gt;0,F202,$F$219)-IF(G202&gt;0,G202,$G$219)-IF(H202&gt;0,H202,$H$219)</f>
        <v>8.056651286310462</v>
      </c>
      <c r="J202" s="2">
        <f>IF(I202&gt;0,I202,$I$219)</f>
        <v>8.056651286310462</v>
      </c>
      <c r="K202" t="str">
        <f>VLOOKUP(Taulukko1[[#This Row],[Corrected]],$Q$2:$R$6,2,TRUE)</f>
        <v>bureau_03</v>
      </c>
    </row>
    <row r="203" spans="1:11" x14ac:dyDescent="0.25">
      <c r="A203">
        <v>2013</v>
      </c>
      <c r="B203" t="s">
        <v>222</v>
      </c>
      <c r="C203" t="s">
        <v>100</v>
      </c>
      <c r="D203" t="s">
        <v>454</v>
      </c>
      <c r="H203">
        <v>16.5</v>
      </c>
      <c r="I203" s="2">
        <f>IF(F203&gt;0,F203,$F$219)-IF(G203&gt;0,G203,$G$219)-IF(H203&gt;0,H203,$H$219)</f>
        <v>-4.3070329242158518</v>
      </c>
      <c r="J203" s="2">
        <f>IF(I203&gt;0,I203,$I$219)</f>
        <v>8.056651286310462</v>
      </c>
      <c r="K203" t="str">
        <f>VLOOKUP(Taulukko1[[#This Row],[Corrected]],$Q$2:$R$6,2,TRUE)</f>
        <v>bureau_03</v>
      </c>
    </row>
    <row r="204" spans="1:11" x14ac:dyDescent="0.25">
      <c r="A204">
        <v>2013</v>
      </c>
      <c r="B204" t="s">
        <v>222</v>
      </c>
      <c r="C204" t="s">
        <v>218</v>
      </c>
      <c r="D204" t="s">
        <v>348</v>
      </c>
      <c r="F204">
        <v>8</v>
      </c>
      <c r="G204">
        <v>2.2000000000000002</v>
      </c>
      <c r="H204">
        <v>2.1</v>
      </c>
      <c r="I204" s="2">
        <f>IF(F204&gt;0,F204,$F$219)-IF(G204&gt;0,G204,$G$219)-IF(H204&gt;0,H204,$H$219)</f>
        <v>3.6999999999999997</v>
      </c>
      <c r="J204" s="2">
        <f>IF(I204&gt;0,I204,$I$219)</f>
        <v>3.6999999999999997</v>
      </c>
      <c r="K204" t="str">
        <f>VLOOKUP(Taulukko1[[#This Row],[Corrected]],$Q$2:$R$6,2,TRUE)</f>
        <v>bureau_01</v>
      </c>
    </row>
    <row r="205" spans="1:11" x14ac:dyDescent="0.25">
      <c r="A205">
        <v>2013</v>
      </c>
      <c r="B205" t="s">
        <v>222</v>
      </c>
      <c r="C205" t="s">
        <v>140</v>
      </c>
      <c r="D205" t="s">
        <v>286</v>
      </c>
      <c r="F205">
        <v>19.3</v>
      </c>
      <c r="G205">
        <v>6.6</v>
      </c>
      <c r="H205">
        <v>4.2</v>
      </c>
      <c r="I205" s="2">
        <f>IF(F205&gt;0,F205,$F$219)-IF(G205&gt;0,G205,$G$219)-IF(H205&gt;0,H205,$H$219)</f>
        <v>8.5</v>
      </c>
      <c r="J205" s="2">
        <f>IF(I205&gt;0,I205,$I$219)</f>
        <v>8.5</v>
      </c>
      <c r="K205" t="str">
        <f>VLOOKUP(Taulukko1[[#This Row],[Corrected]],$Q$2:$R$6,2,TRUE)</f>
        <v>bureau_03</v>
      </c>
    </row>
    <row r="206" spans="1:11" x14ac:dyDescent="0.25">
      <c r="A206">
        <v>2013</v>
      </c>
      <c r="B206" t="s">
        <v>222</v>
      </c>
      <c r="C206" t="s">
        <v>40</v>
      </c>
      <c r="D206" t="s">
        <v>198</v>
      </c>
      <c r="F206">
        <v>11.4</v>
      </c>
      <c r="H206">
        <v>2.6</v>
      </c>
      <c r="I206" s="2">
        <f>IF(F206&gt;0,F206,$F$219)-IF(G206&gt;0,G206,$G$219)-IF(H206&gt;0,H206,$H$219)</f>
        <v>4.1745762711864405</v>
      </c>
      <c r="J206" s="2">
        <f>IF(I206&gt;0,I206,$I$219)</f>
        <v>4.1745762711864405</v>
      </c>
      <c r="K206" t="str">
        <f>VLOOKUP(Taulukko1[[#This Row],[Corrected]],$Q$2:$R$6,2,TRUE)</f>
        <v>bureau_02</v>
      </c>
    </row>
    <row r="207" spans="1:11" x14ac:dyDescent="0.25">
      <c r="A207">
        <v>2013</v>
      </c>
      <c r="B207" t="s">
        <v>222</v>
      </c>
      <c r="C207" t="s">
        <v>225</v>
      </c>
      <c r="D207" t="s">
        <v>212</v>
      </c>
      <c r="F207">
        <v>19.899999999999999</v>
      </c>
      <c r="G207">
        <v>5.6</v>
      </c>
      <c r="H207">
        <v>7.8</v>
      </c>
      <c r="I207" s="2">
        <f>IF(F207&gt;0,F207,$F$219)-IF(G207&gt;0,G207,$G$219)-IF(H207&gt;0,H207,$H$219)</f>
        <v>6.4999999999999991</v>
      </c>
      <c r="J207" s="2">
        <f>IF(I207&gt;0,I207,$I$219)</f>
        <v>6.4999999999999991</v>
      </c>
      <c r="K207" t="str">
        <f>VLOOKUP(Taulukko1[[#This Row],[Corrected]],$Q$2:$R$6,2,TRUE)</f>
        <v>bureau_02</v>
      </c>
    </row>
    <row r="208" spans="1:11" x14ac:dyDescent="0.25">
      <c r="A208">
        <v>2013</v>
      </c>
      <c r="B208" t="s">
        <v>222</v>
      </c>
      <c r="C208" t="s">
        <v>230</v>
      </c>
      <c r="D208" t="s">
        <v>44</v>
      </c>
      <c r="F208">
        <v>15.1</v>
      </c>
      <c r="G208">
        <v>4.9000000000000004</v>
      </c>
      <c r="H208">
        <v>8</v>
      </c>
      <c r="I208" s="2">
        <f>IF(F208&gt;0,F208,$F$219)-IF(G208&gt;0,G208,$G$219)-IF(H208&gt;0,H208,$H$219)</f>
        <v>2.1999999999999993</v>
      </c>
      <c r="J208" s="2">
        <f>IF(I208&gt;0,I208,$I$219)</f>
        <v>2.1999999999999993</v>
      </c>
      <c r="K208" t="str">
        <f>VLOOKUP(Taulukko1[[#This Row],[Corrected]],$Q$2:$R$6,2,TRUE)</f>
        <v>bureau_01</v>
      </c>
    </row>
    <row r="209" spans="1:11" x14ac:dyDescent="0.25">
      <c r="A209">
        <v>2013</v>
      </c>
      <c r="B209" t="s">
        <v>222</v>
      </c>
      <c r="C209" t="s">
        <v>144</v>
      </c>
      <c r="D209" t="s">
        <v>171</v>
      </c>
      <c r="F209">
        <v>13.5</v>
      </c>
      <c r="H209">
        <v>6.1</v>
      </c>
      <c r="I209" s="2">
        <f>IF(F209&gt;0,F209,$F$219)-IF(G209&gt;0,G209,$G$219)-IF(H209&gt;0,H209,$H$219)</f>
        <v>2.7745762711864401</v>
      </c>
      <c r="J209" s="2">
        <f>IF(I209&gt;0,I209,$I$219)</f>
        <v>2.7745762711864401</v>
      </c>
      <c r="K209" t="str">
        <f>VLOOKUP(Taulukko1[[#This Row],[Corrected]],$Q$2:$R$6,2,TRUE)</f>
        <v>bureau_01</v>
      </c>
    </row>
    <row r="210" spans="1:11" x14ac:dyDescent="0.25">
      <c r="A210">
        <v>2013</v>
      </c>
      <c r="B210" t="s">
        <v>222</v>
      </c>
      <c r="C210" t="s">
        <v>184</v>
      </c>
      <c r="D210" t="s">
        <v>270</v>
      </c>
      <c r="F210">
        <v>15.6</v>
      </c>
      <c r="H210">
        <v>3.1</v>
      </c>
      <c r="I210" s="2">
        <f>IF(F210&gt;0,F210,$F$219)-IF(G210&gt;0,G210,$G$219)-IF(H210&gt;0,H210,$H$219)</f>
        <v>7.8745762711864398</v>
      </c>
      <c r="J210" s="2">
        <f>IF(I210&gt;0,I210,$I$219)</f>
        <v>7.8745762711864398</v>
      </c>
      <c r="K210" t="str">
        <f>VLOOKUP(Taulukko1[[#This Row],[Corrected]],$Q$2:$R$6,2,TRUE)</f>
        <v>bureau_02</v>
      </c>
    </row>
    <row r="211" spans="1:11" x14ac:dyDescent="0.25">
      <c r="A211">
        <v>2013</v>
      </c>
      <c r="B211" t="s">
        <v>222</v>
      </c>
      <c r="C211" t="s">
        <v>401</v>
      </c>
      <c r="D211" t="s">
        <v>371</v>
      </c>
      <c r="F211">
        <v>16.3</v>
      </c>
      <c r="H211">
        <v>3.4</v>
      </c>
      <c r="I211" s="2">
        <f>IF(F211&gt;0,F211,$F$219)-IF(G211&gt;0,G211,$G$219)-IF(H211&gt;0,H211,$H$219)</f>
        <v>8.2745762711864401</v>
      </c>
      <c r="J211" s="2">
        <f>IF(I211&gt;0,I211,$I$219)</f>
        <v>8.2745762711864401</v>
      </c>
      <c r="K211" t="str">
        <f>VLOOKUP(Taulukko1[[#This Row],[Corrected]],$Q$2:$R$6,2,TRUE)</f>
        <v>bureau_03</v>
      </c>
    </row>
    <row r="212" spans="1:11" x14ac:dyDescent="0.25">
      <c r="A212">
        <v>2013</v>
      </c>
      <c r="B212" t="s">
        <v>222</v>
      </c>
      <c r="C212" t="s">
        <v>295</v>
      </c>
      <c r="D212" t="s">
        <v>309</v>
      </c>
      <c r="F212">
        <v>12.4</v>
      </c>
      <c r="H212">
        <v>1.5</v>
      </c>
      <c r="I212" s="2">
        <f>IF(F212&gt;0,F212,$F$219)-IF(G212&gt;0,G212,$G$219)-IF(H212&gt;0,H212,$H$219)</f>
        <v>6.2745762711864401</v>
      </c>
      <c r="J212" s="2">
        <f>IF(I212&gt;0,I212,$I$219)</f>
        <v>6.2745762711864401</v>
      </c>
      <c r="K212" t="str">
        <f>VLOOKUP(Taulukko1[[#This Row],[Corrected]],$Q$2:$R$6,2,TRUE)</f>
        <v>bureau_02</v>
      </c>
    </row>
    <row r="213" spans="1:11" x14ac:dyDescent="0.25">
      <c r="A213">
        <v>2013</v>
      </c>
      <c r="B213" t="s">
        <v>222</v>
      </c>
      <c r="C213" t="s">
        <v>78</v>
      </c>
      <c r="D213" t="s">
        <v>292</v>
      </c>
      <c r="F213">
        <v>27.1</v>
      </c>
      <c r="G213">
        <v>1.5</v>
      </c>
      <c r="I213" s="2">
        <f>IF(F213&gt;0,F213,$F$219)-IF(G213&gt;0,G213,$G$219)-IF(H213&gt;0,H213,$H$219)</f>
        <v>21.463684210526317</v>
      </c>
      <c r="J213" s="2">
        <f>IF(I213&gt;0,I213,$I$219)</f>
        <v>21.463684210526317</v>
      </c>
      <c r="K213" t="str">
        <f>VLOOKUP(Taulukko1[[#This Row],[Corrected]],$Q$2:$R$6,2,TRUE)</f>
        <v>bureau_05</v>
      </c>
    </row>
    <row r="214" spans="1:11" x14ac:dyDescent="0.25">
      <c r="A214">
        <v>2013</v>
      </c>
      <c r="B214" t="s">
        <v>222</v>
      </c>
      <c r="C214" t="s">
        <v>235</v>
      </c>
      <c r="D214" t="s">
        <v>455</v>
      </c>
      <c r="F214">
        <v>6.2</v>
      </c>
      <c r="G214">
        <v>5.7</v>
      </c>
      <c r="H214">
        <v>3.8</v>
      </c>
      <c r="I214" s="2">
        <f>IF(F214&gt;0,F214,$F$219)-IF(G214&gt;0,G214,$G$219)-IF(H214&gt;0,H214,$H$219)</f>
        <v>-3.3</v>
      </c>
      <c r="J214" s="2">
        <f>IF(I214&gt;0,I214,$I$219)</f>
        <v>8.056651286310462</v>
      </c>
      <c r="K214" t="str">
        <f>VLOOKUP(Taulukko1[[#This Row],[Corrected]],$Q$2:$R$6,2,TRUE)</f>
        <v>bureau_03</v>
      </c>
    </row>
    <row r="215" spans="1:11" x14ac:dyDescent="0.25">
      <c r="A215">
        <v>2013</v>
      </c>
      <c r="B215" t="s">
        <v>222</v>
      </c>
      <c r="C215" t="s">
        <v>55</v>
      </c>
      <c r="D215" t="s">
        <v>238</v>
      </c>
      <c r="I215" s="2">
        <f>IF(F215&gt;0,F215,$F$219)-IF(G215&gt;0,G215,$G$219)-IF(H215&gt;0,H215,$H$219)</f>
        <v>8.056651286310462</v>
      </c>
      <c r="J215" s="2">
        <f>IF(I215&gt;0,I215,$I$219)</f>
        <v>8.056651286310462</v>
      </c>
      <c r="K215" t="str">
        <f>VLOOKUP(Taulukko1[[#This Row],[Corrected]],$Q$2:$R$6,2,TRUE)</f>
        <v>bureau_03</v>
      </c>
    </row>
    <row r="216" spans="1:11" x14ac:dyDescent="0.25">
      <c r="A216">
        <v>2013</v>
      </c>
      <c r="B216" t="s">
        <v>222</v>
      </c>
      <c r="C216" t="s">
        <v>77</v>
      </c>
      <c r="D216" t="s">
        <v>53</v>
      </c>
      <c r="F216">
        <v>13.1</v>
      </c>
      <c r="H216">
        <v>1.4</v>
      </c>
      <c r="I216" s="2">
        <f>IF(F216&gt;0,F216,$F$219)-IF(G216&gt;0,G216,$G$219)-IF(H216&gt;0,H216,$H$219)</f>
        <v>7.0745762711864391</v>
      </c>
      <c r="J216" s="2">
        <f>IF(I216&gt;0,I216,$I$219)</f>
        <v>7.0745762711864391</v>
      </c>
      <c r="K216" t="str">
        <f>VLOOKUP(Taulukko1[[#This Row],[Corrected]],$Q$2:$R$6,2,TRUE)</f>
        <v>bureau_02</v>
      </c>
    </row>
    <row r="217" spans="1:11" x14ac:dyDescent="0.25">
      <c r="A217">
        <v>2013</v>
      </c>
      <c r="B217" t="s">
        <v>222</v>
      </c>
      <c r="C217" t="s">
        <v>299</v>
      </c>
      <c r="D217" t="s">
        <v>420</v>
      </c>
      <c r="F217">
        <v>12.2</v>
      </c>
      <c r="H217">
        <v>2.8</v>
      </c>
      <c r="I217" s="2">
        <f>IF(F217&gt;0,F217,$F$219)-IF(G217&gt;0,G217,$G$219)-IF(H217&gt;0,H217,$H$219)</f>
        <v>4.7745762711864392</v>
      </c>
      <c r="J217" s="2">
        <f>IF(I217&gt;0,I217,$I$219)</f>
        <v>4.7745762711864392</v>
      </c>
      <c r="K217" t="str">
        <f>VLOOKUP(Taulukko1[[#This Row],[Corrected]],$Q$2:$R$6,2,TRUE)</f>
        <v>bureau_02</v>
      </c>
    </row>
    <row r="218" spans="1:11" x14ac:dyDescent="0.25">
      <c r="A218">
        <v>2013</v>
      </c>
      <c r="B218" t="s">
        <v>222</v>
      </c>
      <c r="C218" t="s">
        <v>35</v>
      </c>
      <c r="D218" t="s">
        <v>236</v>
      </c>
      <c r="F218">
        <v>22.8</v>
      </c>
      <c r="G218">
        <v>8.5</v>
      </c>
      <c r="H218">
        <v>2.8</v>
      </c>
      <c r="I218" s="2">
        <f>IF(F218&gt;0,F218,$F$219)-IF(G218&gt;0,G218,$G$219)-IF(H218&gt;0,H218,$H$219)</f>
        <v>11.5</v>
      </c>
      <c r="J218" s="2">
        <f>IF(I218&gt;0,I218,$I$219)</f>
        <v>11.5</v>
      </c>
      <c r="K218" t="str">
        <f>VLOOKUP(Taulukko1[[#This Row],[Corrected]],$Q$2:$R$6,2,TRUE)</f>
        <v>bureau_03</v>
      </c>
    </row>
    <row r="219" spans="1:11" x14ac:dyDescent="0.25">
      <c r="F219" s="2">
        <f>AVERAGE(F2:F218)</f>
        <v>16.818390804597708</v>
      </c>
      <c r="G219" s="2">
        <f t="shared" ref="G219:H219" si="0">AVERAGE(G2:G218)</f>
        <v>4.6254237288135602</v>
      </c>
      <c r="H219" s="2">
        <f t="shared" si="0"/>
        <v>4.1363157894736862</v>
      </c>
      <c r="I219" s="2">
        <f>IF(F219&gt;0,F219,$F$219)-IF(G219&gt;0,G219,$G$219)-IF(H219&gt;0,H219,$H$219)</f>
        <v>8.056651286310462</v>
      </c>
      <c r="J219" s="2">
        <f>IF(I219&gt;0,I219,$I$219)</f>
        <v>8.056651286310462</v>
      </c>
      <c r="K219" t="str">
        <f>VLOOKUP(J219,$Q$2:$R$6,2,TRUE)</f>
        <v>bureau_03</v>
      </c>
    </row>
    <row r="222" spans="1:11" x14ac:dyDescent="0.25">
      <c r="A222" t="s">
        <v>37</v>
      </c>
    </row>
    <row r="223" spans="1:11" x14ac:dyDescent="0.25">
      <c r="A223" t="s">
        <v>370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123</v>
      </c>
      <c r="B1" s="1" t="s">
        <v>205</v>
      </c>
      <c r="C1" s="1" t="s">
        <v>307</v>
      </c>
      <c r="D1" s="1" t="s">
        <v>228</v>
      </c>
    </row>
    <row r="2" spans="1:4" x14ac:dyDescent="0.25">
      <c r="A2" s="1" t="s">
        <v>49</v>
      </c>
      <c r="B2" s="1" t="s">
        <v>133</v>
      </c>
      <c r="C2" s="1" t="s">
        <v>355</v>
      </c>
      <c r="D2" s="1" t="s">
        <v>8</v>
      </c>
    </row>
    <row r="3" spans="1:4" x14ac:dyDescent="0.25">
      <c r="A3" s="1" t="s">
        <v>301</v>
      </c>
      <c r="B3" s="1" t="s">
        <v>375</v>
      </c>
      <c r="C3" s="1" t="s">
        <v>316</v>
      </c>
      <c r="D3" s="1" t="s">
        <v>207</v>
      </c>
    </row>
    <row r="4" spans="1:4" x14ac:dyDescent="0.25">
      <c r="A4" s="1" t="s">
        <v>280</v>
      </c>
      <c r="B4" s="1" t="s">
        <v>326</v>
      </c>
      <c r="C4" s="1" t="s">
        <v>81</v>
      </c>
      <c r="D4" s="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cp:lastModifiedBy>
  <dcterms:modified xsi:type="dcterms:W3CDTF">2018-02-11T12:21:50Z</dcterms:modified>
</cp:coreProperties>
</file>