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b4ef2fcc35a2f7/Documents/"/>
    </mc:Choice>
  </mc:AlternateContent>
  <xr:revisionPtr revIDLastSave="0" documentId="8_{0C5BDA78-A92F-4525-8BB2-C99BA77B877A}" xr6:coauthVersionLast="47" xr6:coauthVersionMax="47" xr10:uidLastSave="{00000000-0000-0000-0000-000000000000}"/>
  <bookViews>
    <workbookView xWindow="-98" yWindow="-98" windowWidth="24496" windowHeight="15675" xr2:uid="{DA1D3CBC-73FD-4286-8B76-179842AAC6B5}"/>
  </bookViews>
  <sheets>
    <sheet name="Summary" sheetId="3" r:id="rId1"/>
    <sheet name="Transactions" sheetId="1" r:id="rId2"/>
    <sheet name="Reference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1" i="1"/>
  <c r="J302" i="1"/>
  <c r="J303" i="1"/>
  <c r="J304" i="1"/>
  <c r="J305" i="1"/>
  <c r="J306" i="1"/>
  <c r="J307" i="1"/>
  <c r="J308" i="1"/>
  <c r="J309" i="1"/>
  <c r="J310" i="1"/>
  <c r="J311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4" i="1"/>
  <c r="J505" i="1"/>
  <c r="J506" i="1"/>
  <c r="J507" i="1"/>
  <c r="J508" i="1"/>
  <c r="J509" i="1"/>
  <c r="J510" i="1"/>
  <c r="J511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I2" i="1"/>
  <c r="H2" i="1"/>
  <c r="F259" i="1"/>
  <c r="F3" i="1"/>
  <c r="A3" i="2" s="1"/>
  <c r="F4" i="1"/>
  <c r="A4" i="2" s="1"/>
  <c r="F5" i="1"/>
  <c r="F6" i="1"/>
  <c r="F7" i="1"/>
  <c r="A7" i="2" s="1"/>
  <c r="F8" i="1"/>
  <c r="A8" i="2" s="1"/>
  <c r="F9" i="1"/>
  <c r="F10" i="1"/>
  <c r="F11" i="1"/>
  <c r="A11" i="2" s="1"/>
  <c r="F12" i="1"/>
  <c r="A12" i="2" s="1"/>
  <c r="F13" i="1"/>
  <c r="F14" i="1"/>
  <c r="F15" i="1"/>
  <c r="A15" i="2" s="1"/>
  <c r="F16" i="1"/>
  <c r="A16" i="2" s="1"/>
  <c r="F17" i="1"/>
  <c r="F18" i="1"/>
  <c r="F19" i="1"/>
  <c r="A19" i="2" s="1"/>
  <c r="F20" i="1"/>
  <c r="A20" i="2" s="1"/>
  <c r="F21" i="1"/>
  <c r="F22" i="1"/>
  <c r="F23" i="1"/>
  <c r="A23" i="2" s="1"/>
  <c r="F24" i="1"/>
  <c r="A24" i="2" s="1"/>
  <c r="F25" i="1"/>
  <c r="F26" i="1"/>
  <c r="F27" i="1"/>
  <c r="A27" i="2" s="1"/>
  <c r="F28" i="1"/>
  <c r="A28" i="2" s="1"/>
  <c r="F29" i="1"/>
  <c r="F30" i="1"/>
  <c r="F31" i="1"/>
  <c r="A31" i="2" s="1"/>
  <c r="F32" i="1"/>
  <c r="A32" i="2" s="1"/>
  <c r="F33" i="1"/>
  <c r="F34" i="1"/>
  <c r="F35" i="1"/>
  <c r="F36" i="1"/>
  <c r="F37" i="1"/>
  <c r="F38" i="1"/>
  <c r="A34" i="2" s="1"/>
  <c r="F39" i="1"/>
  <c r="F40" i="1"/>
  <c r="F41" i="1"/>
  <c r="F42" i="1"/>
  <c r="F43" i="1"/>
  <c r="F44" i="1"/>
  <c r="F45" i="1"/>
  <c r="F46" i="1"/>
  <c r="A36" i="2" s="1"/>
  <c r="F47" i="1"/>
  <c r="A37" i="2" s="1"/>
  <c r="F48" i="1"/>
  <c r="F49" i="1"/>
  <c r="F50" i="1"/>
  <c r="A38" i="2" s="1"/>
  <c r="F51" i="1"/>
  <c r="F52" i="1"/>
  <c r="F53" i="1"/>
  <c r="F54" i="1"/>
  <c r="F55" i="1"/>
  <c r="F56" i="1"/>
  <c r="F57" i="1"/>
  <c r="A39" i="2" s="1"/>
  <c r="F58" i="1"/>
  <c r="F59" i="1"/>
  <c r="F60" i="1"/>
  <c r="F61" i="1"/>
  <c r="F62" i="1"/>
  <c r="F63" i="1"/>
  <c r="F64" i="1"/>
  <c r="F65" i="1"/>
  <c r="A40" i="2" s="1"/>
  <c r="F66" i="1"/>
  <c r="F67" i="1"/>
  <c r="F68" i="1"/>
  <c r="F69" i="1"/>
  <c r="F70" i="1"/>
  <c r="F71" i="1"/>
  <c r="F72" i="1"/>
  <c r="F73" i="1"/>
  <c r="F74" i="1"/>
  <c r="A41" i="2" s="1"/>
  <c r="F75" i="1"/>
  <c r="F76" i="1"/>
  <c r="F77" i="1"/>
  <c r="F78" i="1"/>
  <c r="F79" i="1"/>
  <c r="A42" i="2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A43" i="2" s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A45" i="2" s="1"/>
  <c r="F108" i="1"/>
  <c r="F109" i="1"/>
  <c r="A47" i="2" s="1"/>
  <c r="F110" i="1"/>
  <c r="F111" i="1"/>
  <c r="F112" i="1"/>
  <c r="F113" i="1"/>
  <c r="F114" i="1"/>
  <c r="F115" i="1"/>
  <c r="F116" i="1"/>
  <c r="F117" i="1"/>
  <c r="F118" i="1"/>
  <c r="A48" i="2" s="1"/>
  <c r="F119" i="1"/>
  <c r="F120" i="1"/>
  <c r="F121" i="1"/>
  <c r="F122" i="1"/>
  <c r="F123" i="1"/>
  <c r="A50" i="2" s="1"/>
  <c r="F124" i="1"/>
  <c r="F125" i="1"/>
  <c r="A52" i="2" s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A58" i="2" s="1"/>
  <c r="F204" i="1"/>
  <c r="F205" i="1"/>
  <c r="F206" i="1"/>
  <c r="F207" i="1"/>
  <c r="F208" i="1"/>
  <c r="F209" i="1"/>
  <c r="F210" i="1"/>
  <c r="F211" i="1"/>
  <c r="A59" i="2" s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60" i="1"/>
  <c r="A61" i="2" s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A64" i="2" s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A65" i="2" s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A69" i="2" s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A70" i="2" s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2" i="1"/>
  <c r="A66" i="2" l="1"/>
  <c r="A62" i="2"/>
  <c r="A51" i="2"/>
  <c r="A46" i="2"/>
  <c r="A35" i="2"/>
  <c r="A79" i="2"/>
  <c r="A77" i="2"/>
  <c r="G569" i="1"/>
  <c r="A73" i="2"/>
  <c r="G337" i="1"/>
  <c r="G248" i="1"/>
  <c r="G112" i="1"/>
  <c r="G2" i="1"/>
  <c r="A2" i="2"/>
  <c r="G688" i="1" s="1"/>
  <c r="G744" i="1"/>
  <c r="G728" i="1"/>
  <c r="G656" i="1"/>
  <c r="G624" i="1"/>
  <c r="A76" i="2"/>
  <c r="G464" i="1"/>
  <c r="A71" i="2"/>
  <c r="G4" i="1"/>
  <c r="G767" i="1"/>
  <c r="G727" i="1"/>
  <c r="A78" i="2"/>
  <c r="G623" i="1"/>
  <c r="G583" i="1"/>
  <c r="G575" i="1"/>
  <c r="A75" i="2"/>
  <c r="A74" i="2"/>
  <c r="G535" i="1"/>
  <c r="G487" i="1"/>
  <c r="G479" i="1"/>
  <c r="A72" i="2"/>
  <c r="G463" i="1"/>
  <c r="A68" i="2"/>
  <c r="A67" i="2"/>
  <c r="G200" i="1"/>
  <c r="G160" i="1"/>
  <c r="A53" i="2"/>
  <c r="A44" i="2"/>
  <c r="G96" i="1"/>
  <c r="G32" i="1"/>
  <c r="G280" i="1"/>
  <c r="A63" i="2"/>
  <c r="G183" i="1"/>
  <c r="A56" i="2"/>
  <c r="G159" i="1"/>
  <c r="A30" i="2"/>
  <c r="A22" i="2"/>
  <c r="A14" i="2"/>
  <c r="A6" i="2"/>
  <c r="G287" i="1"/>
  <c r="G206" i="1"/>
  <c r="A55" i="2"/>
  <c r="G166" i="1"/>
  <c r="G158" i="1"/>
  <c r="A29" i="2"/>
  <c r="A21" i="2"/>
  <c r="A13" i="2"/>
  <c r="A5" i="2"/>
  <c r="G655" i="1" s="1"/>
  <c r="G189" i="1"/>
  <c r="G117" i="1"/>
  <c r="G69" i="1"/>
  <c r="G35" i="1"/>
  <c r="A26" i="2"/>
  <c r="A18" i="2"/>
  <c r="A10" i="2"/>
  <c r="G315" i="1"/>
  <c r="G283" i="1"/>
  <c r="G242" i="1"/>
  <c r="G234" i="1"/>
  <c r="A57" i="2"/>
  <c r="G162" i="1"/>
  <c r="A54" i="2"/>
  <c r="A49" i="2"/>
  <c r="G114" i="1"/>
  <c r="G42" i="1"/>
  <c r="A33" i="2"/>
  <c r="A25" i="2"/>
  <c r="A17" i="2"/>
  <c r="A9" i="2"/>
  <c r="G121" i="1"/>
  <c r="G113" i="1"/>
  <c r="G73" i="1"/>
  <c r="A60" i="2"/>
  <c r="G253" i="1" l="1"/>
  <c r="G146" i="1"/>
  <c r="G267" i="1"/>
  <c r="G51" i="1"/>
  <c r="G221" i="1"/>
  <c r="G61" i="1"/>
  <c r="G307" i="1"/>
  <c r="G150" i="1"/>
  <c r="G202" i="1"/>
  <c r="G141" i="1"/>
  <c r="G98" i="1"/>
  <c r="G218" i="1"/>
  <c r="G190" i="1"/>
  <c r="G119" i="1"/>
  <c r="G144" i="1"/>
  <c r="G391" i="1"/>
  <c r="G149" i="1"/>
  <c r="G151" i="1"/>
  <c r="G328" i="1"/>
  <c r="G431" i="1"/>
  <c r="G90" i="1"/>
  <c r="G83" i="1"/>
  <c r="G165" i="1"/>
  <c r="G62" i="1"/>
  <c r="G246" i="1"/>
  <c r="G24" i="1"/>
  <c r="G168" i="1"/>
  <c r="G105" i="1"/>
  <c r="G109" i="1"/>
  <c r="G99" i="1"/>
  <c r="G134" i="1"/>
  <c r="G167" i="1"/>
  <c r="G184" i="1"/>
  <c r="G232" i="1"/>
  <c r="G40" i="1"/>
  <c r="G663" i="1"/>
  <c r="G278" i="1"/>
  <c r="G319" i="1"/>
  <c r="G719" i="1"/>
  <c r="G133" i="1"/>
  <c r="G272" i="1"/>
  <c r="G97" i="1"/>
  <c r="G82" i="1"/>
  <c r="G194" i="1"/>
  <c r="G258" i="1"/>
  <c r="G47" i="1"/>
  <c r="G67" i="1"/>
  <c r="G157" i="1"/>
  <c r="G229" i="1"/>
  <c r="G126" i="1"/>
  <c r="G271" i="1"/>
  <c r="G264" i="1"/>
  <c r="G344" i="1"/>
  <c r="G154" i="1"/>
  <c r="G279" i="1"/>
  <c r="G203" i="1"/>
  <c r="G57" i="1"/>
  <c r="G210" i="1"/>
  <c r="G275" i="1"/>
  <c r="G91" i="1"/>
  <c r="G85" i="1"/>
  <c r="G173" i="1"/>
  <c r="G262" i="1"/>
  <c r="G142" i="1"/>
  <c r="G87" i="1"/>
  <c r="G761" i="1"/>
  <c r="G118" i="1"/>
  <c r="G136" i="1"/>
  <c r="G93" i="1"/>
  <c r="G270" i="1"/>
  <c r="G38" i="1"/>
  <c r="G214" i="1"/>
  <c r="G303" i="1"/>
  <c r="G95" i="1"/>
  <c r="G14" i="1"/>
  <c r="G198" i="1"/>
  <c r="G74" i="1"/>
  <c r="G170" i="1"/>
  <c r="G46" i="1"/>
  <c r="G238" i="1"/>
  <c r="G311" i="1"/>
  <c r="G103" i="1"/>
  <c r="G199" i="1"/>
  <c r="G296" i="1"/>
  <c r="G65" i="1"/>
  <c r="G106" i="1"/>
  <c r="G259" i="1"/>
  <c r="G34" i="1"/>
  <c r="G291" i="1"/>
  <c r="G197" i="1"/>
  <c r="G107" i="1"/>
  <c r="G211" i="1"/>
  <c r="G178" i="1"/>
  <c r="G299" i="1"/>
  <c r="G37" i="1"/>
  <c r="G205" i="1"/>
  <c r="G94" i="1"/>
  <c r="G54" i="1"/>
  <c r="G245" i="1"/>
  <c r="G181" i="1"/>
  <c r="G101" i="1"/>
  <c r="G386" i="1"/>
  <c r="G222" i="1"/>
  <c r="G292" i="1"/>
  <c r="G237" i="1"/>
  <c r="G407" i="1"/>
  <c r="G30" i="1"/>
  <c r="G64" i="1"/>
  <c r="G352" i="1"/>
  <c r="G288" i="1"/>
  <c r="G231" i="1"/>
  <c r="G175" i="1"/>
  <c r="G111" i="1"/>
  <c r="G567" i="1"/>
  <c r="G511" i="1"/>
  <c r="G455" i="1"/>
  <c r="G383" i="1"/>
  <c r="G335" i="1"/>
  <c r="G6" i="1"/>
  <c r="G104" i="1"/>
  <c r="G207" i="1"/>
  <c r="G599" i="1"/>
  <c r="G551" i="1"/>
  <c r="G215" i="1"/>
  <c r="G320" i="1"/>
  <c r="G48" i="1"/>
  <c r="G125" i="1"/>
  <c r="G71" i="1"/>
  <c r="G208" i="1"/>
  <c r="G50" i="1"/>
  <c r="G123" i="1"/>
  <c r="G276" i="1"/>
  <c r="G122" i="1"/>
  <c r="G186" i="1"/>
  <c r="G43" i="1"/>
  <c r="G45" i="1"/>
  <c r="G213" i="1"/>
  <c r="G260" i="1"/>
  <c r="G254" i="1"/>
  <c r="G143" i="1"/>
  <c r="G223" i="1"/>
  <c r="G72" i="1"/>
  <c r="G129" i="1"/>
  <c r="G226" i="1"/>
  <c r="G115" i="1"/>
  <c r="G81" i="1"/>
  <c r="G79" i="1"/>
  <c r="G131" i="1"/>
  <c r="G89" i="1"/>
  <c r="G404" i="1"/>
  <c r="G58" i="1"/>
  <c r="G138" i="1"/>
  <c r="G250" i="1"/>
  <c r="G53" i="1"/>
  <c r="G78" i="1"/>
  <c r="G182" i="1"/>
  <c r="G263" i="1"/>
  <c r="G239" i="1"/>
  <c r="G336" i="1"/>
  <c r="G192" i="1"/>
  <c r="G367" i="1"/>
  <c r="G783" i="1"/>
  <c r="G645" i="1"/>
  <c r="G31" i="1"/>
  <c r="G408" i="1"/>
  <c r="G528" i="1"/>
  <c r="G592" i="1"/>
  <c r="G648" i="1"/>
  <c r="G712" i="1"/>
  <c r="G776" i="1"/>
  <c r="G795" i="1"/>
  <c r="G297" i="1"/>
  <c r="G361" i="1"/>
  <c r="G425" i="1"/>
  <c r="G489" i="1"/>
  <c r="G545" i="1"/>
  <c r="G609" i="1"/>
  <c r="G763" i="1"/>
  <c r="G9" i="1"/>
  <c r="G161" i="1"/>
  <c r="G225" i="1"/>
  <c r="G290" i="1"/>
  <c r="G354" i="1"/>
  <c r="G426" i="1"/>
  <c r="G490" i="1"/>
  <c r="G554" i="1"/>
  <c r="G618" i="1"/>
  <c r="G682" i="1"/>
  <c r="G746" i="1"/>
  <c r="G565" i="1"/>
  <c r="G26" i="1"/>
  <c r="G363" i="1"/>
  <c r="G427" i="1"/>
  <c r="G491" i="1"/>
  <c r="G555" i="1"/>
  <c r="G619" i="1"/>
  <c r="G675" i="1"/>
  <c r="G739" i="1"/>
  <c r="G805" i="1"/>
  <c r="G75" i="1"/>
  <c r="G235" i="1"/>
  <c r="G356" i="1"/>
  <c r="G452" i="1"/>
  <c r="G532" i="1"/>
  <c r="G660" i="1"/>
  <c r="G732" i="1"/>
  <c r="G557" i="1"/>
  <c r="G52" i="1"/>
  <c r="G164" i="1"/>
  <c r="G228" i="1"/>
  <c r="G285" i="1"/>
  <c r="G405" i="1"/>
  <c r="G469" i="1"/>
  <c r="G541" i="1"/>
  <c r="G21" i="1"/>
  <c r="G326" i="1"/>
  <c r="G390" i="1"/>
  <c r="G454" i="1"/>
  <c r="G518" i="1"/>
  <c r="G582" i="1"/>
  <c r="G646" i="1"/>
  <c r="G710" i="1"/>
  <c r="G774" i="1"/>
  <c r="G636" i="1"/>
  <c r="G556" i="1"/>
  <c r="G801" i="1"/>
  <c r="G176" i="1"/>
  <c r="G240" i="1"/>
  <c r="G327" i="1"/>
  <c r="G375" i="1"/>
  <c r="G439" i="1"/>
  <c r="G495" i="1"/>
  <c r="G559" i="1"/>
  <c r="G607" i="1"/>
  <c r="G671" i="1"/>
  <c r="G791" i="1"/>
  <c r="G701" i="1"/>
  <c r="G39" i="1"/>
  <c r="G416" i="1"/>
  <c r="G472" i="1"/>
  <c r="G536" i="1"/>
  <c r="G600" i="1"/>
  <c r="G720" i="1"/>
  <c r="G784" i="1"/>
  <c r="G549" i="1"/>
  <c r="G128" i="1"/>
  <c r="G305" i="1"/>
  <c r="G369" i="1"/>
  <c r="G433" i="1"/>
  <c r="G497" i="1"/>
  <c r="G553" i="1"/>
  <c r="G617" i="1"/>
  <c r="G796" i="1"/>
  <c r="G17" i="1"/>
  <c r="G169" i="1"/>
  <c r="G233" i="1"/>
  <c r="G298" i="1"/>
  <c r="G362" i="1"/>
  <c r="G434" i="1"/>
  <c r="G498" i="1"/>
  <c r="G562" i="1"/>
  <c r="G626" i="1"/>
  <c r="G690" i="1"/>
  <c r="G754" i="1"/>
  <c r="G637" i="1"/>
  <c r="G66" i="1"/>
  <c r="G371" i="1"/>
  <c r="G435" i="1"/>
  <c r="G499" i="1"/>
  <c r="G563" i="1"/>
  <c r="G627" i="1"/>
  <c r="G683" i="1"/>
  <c r="G747" i="1"/>
  <c r="G139" i="1"/>
  <c r="G243" i="1"/>
  <c r="G364" i="1"/>
  <c r="G460" i="1"/>
  <c r="G548" i="1"/>
  <c r="G676" i="1"/>
  <c r="G740" i="1"/>
  <c r="G597" i="1"/>
  <c r="G60" i="1"/>
  <c r="G116" i="1"/>
  <c r="G172" i="1"/>
  <c r="G236" i="1"/>
  <c r="G293" i="1"/>
  <c r="G349" i="1"/>
  <c r="G413" i="1"/>
  <c r="G477" i="1"/>
  <c r="G589" i="1"/>
  <c r="G29" i="1"/>
  <c r="G334" i="1"/>
  <c r="G398" i="1"/>
  <c r="G462" i="1"/>
  <c r="G526" i="1"/>
  <c r="G590" i="1"/>
  <c r="G654" i="1"/>
  <c r="G718" i="1"/>
  <c r="G782" i="1"/>
  <c r="G668" i="1"/>
  <c r="G588" i="1"/>
  <c r="G721" i="1"/>
  <c r="G447" i="1"/>
  <c r="G503" i="1"/>
  <c r="G615" i="1"/>
  <c r="G679" i="1"/>
  <c r="G735" i="1"/>
  <c r="G799" i="1"/>
  <c r="G749" i="1"/>
  <c r="G360" i="1"/>
  <c r="G424" i="1"/>
  <c r="G480" i="1"/>
  <c r="G544" i="1"/>
  <c r="G664" i="1"/>
  <c r="G792" i="1"/>
  <c r="G621" i="1"/>
  <c r="G313" i="1"/>
  <c r="G377" i="1"/>
  <c r="G441" i="1"/>
  <c r="G505" i="1"/>
  <c r="G561" i="1"/>
  <c r="G625" i="1"/>
  <c r="G573" i="1"/>
  <c r="G25" i="1"/>
  <c r="G177" i="1"/>
  <c r="G241" i="1"/>
  <c r="G306" i="1"/>
  <c r="G370" i="1"/>
  <c r="G442" i="1"/>
  <c r="G506" i="1"/>
  <c r="G570" i="1"/>
  <c r="G634" i="1"/>
  <c r="G698" i="1"/>
  <c r="G762" i="1"/>
  <c r="G693" i="1"/>
  <c r="G130" i="1"/>
  <c r="G379" i="1"/>
  <c r="G443" i="1"/>
  <c r="G507" i="1"/>
  <c r="G571" i="1"/>
  <c r="G691" i="1"/>
  <c r="G755" i="1"/>
  <c r="G806" i="1"/>
  <c r="G147" i="1"/>
  <c r="G268" i="1"/>
  <c r="G372" i="1"/>
  <c r="G468" i="1"/>
  <c r="G564" i="1"/>
  <c r="G684" i="1"/>
  <c r="G748" i="1"/>
  <c r="G661" i="1"/>
  <c r="G68" i="1"/>
  <c r="G180" i="1"/>
  <c r="G244" i="1"/>
  <c r="G301" i="1"/>
  <c r="G357" i="1"/>
  <c r="G421" i="1"/>
  <c r="G485" i="1"/>
  <c r="G629" i="1"/>
  <c r="G77" i="1"/>
  <c r="G342" i="1"/>
  <c r="G406" i="1"/>
  <c r="G470" i="1"/>
  <c r="G534" i="1"/>
  <c r="G598" i="1"/>
  <c r="G662" i="1"/>
  <c r="G726" i="1"/>
  <c r="G798" i="1"/>
  <c r="G713" i="1"/>
  <c r="G620" i="1"/>
  <c r="G705" i="1"/>
  <c r="G687" i="1"/>
  <c r="G743" i="1"/>
  <c r="G807" i="1"/>
  <c r="G797" i="1"/>
  <c r="G368" i="1"/>
  <c r="G432" i="1"/>
  <c r="G488" i="1"/>
  <c r="G552" i="1"/>
  <c r="G608" i="1"/>
  <c r="G672" i="1"/>
  <c r="G736" i="1"/>
  <c r="G800" i="1"/>
  <c r="G669" i="1"/>
  <c r="G256" i="1"/>
  <c r="G321" i="1"/>
  <c r="G385" i="1"/>
  <c r="G449" i="1"/>
  <c r="G633" i="1"/>
  <c r="G605" i="1"/>
  <c r="G33" i="1"/>
  <c r="G185" i="1"/>
  <c r="G249" i="1"/>
  <c r="G314" i="1"/>
  <c r="G378" i="1"/>
  <c r="G450" i="1"/>
  <c r="G514" i="1"/>
  <c r="G578" i="1"/>
  <c r="G642" i="1"/>
  <c r="G706" i="1"/>
  <c r="G770" i="1"/>
  <c r="G741" i="1"/>
  <c r="G323" i="1"/>
  <c r="G387" i="1"/>
  <c r="G451" i="1"/>
  <c r="G515" i="1"/>
  <c r="G579" i="1"/>
  <c r="G635" i="1"/>
  <c r="G699" i="1"/>
  <c r="G779" i="1"/>
  <c r="G3" i="1"/>
  <c r="G163" i="1"/>
  <c r="G300" i="1"/>
  <c r="G388" i="1"/>
  <c r="G484" i="1"/>
  <c r="G580" i="1"/>
  <c r="G692" i="1"/>
  <c r="G756" i="1"/>
  <c r="G717" i="1"/>
  <c r="G76" i="1"/>
  <c r="G124" i="1"/>
  <c r="G188" i="1"/>
  <c r="G252" i="1"/>
  <c r="G309" i="1"/>
  <c r="G365" i="1"/>
  <c r="G429" i="1"/>
  <c r="G493" i="1"/>
  <c r="G685" i="1"/>
  <c r="G286" i="1"/>
  <c r="G350" i="1"/>
  <c r="G414" i="1"/>
  <c r="G478" i="1"/>
  <c r="G542" i="1"/>
  <c r="G606" i="1"/>
  <c r="G670" i="1"/>
  <c r="G734" i="1"/>
  <c r="G444" i="1"/>
  <c r="G737" i="1"/>
  <c r="G652" i="1"/>
  <c r="G22" i="1"/>
  <c r="G343" i="1"/>
  <c r="G399" i="1"/>
  <c r="G519" i="1"/>
  <c r="G631" i="1"/>
  <c r="G751" i="1"/>
  <c r="G794" i="1"/>
  <c r="G376" i="1"/>
  <c r="G440" i="1"/>
  <c r="G496" i="1"/>
  <c r="G560" i="1"/>
  <c r="G616" i="1"/>
  <c r="G680" i="1"/>
  <c r="G284" i="1"/>
  <c r="G49" i="1"/>
  <c r="G316" i="1"/>
  <c r="G86" i="1"/>
  <c r="G348" i="1"/>
  <c r="G120" i="1"/>
  <c r="G380" i="1"/>
  <c r="G155" i="1"/>
  <c r="G187" i="1"/>
  <c r="G219" i="1"/>
  <c r="G251" i="1"/>
  <c r="G725" i="1"/>
  <c r="G265" i="1"/>
  <c r="G329" i="1"/>
  <c r="G393" i="1"/>
  <c r="G457" i="1"/>
  <c r="G513" i="1"/>
  <c r="G577" i="1"/>
  <c r="G641" i="1"/>
  <c r="G653" i="1"/>
  <c r="G41" i="1"/>
  <c r="G193" i="1"/>
  <c r="G257" i="1"/>
  <c r="G322" i="1"/>
  <c r="G394" i="1"/>
  <c r="G458" i="1"/>
  <c r="G522" i="1"/>
  <c r="G586" i="1"/>
  <c r="G650" i="1"/>
  <c r="G714" i="1"/>
  <c r="G778" i="1"/>
  <c r="G790" i="1"/>
  <c r="G331" i="1"/>
  <c r="G395" i="1"/>
  <c r="G459" i="1"/>
  <c r="G523" i="1"/>
  <c r="G587" i="1"/>
  <c r="G643" i="1"/>
  <c r="G707" i="1"/>
  <c r="G533" i="1"/>
  <c r="G11" i="1"/>
  <c r="G171" i="1"/>
  <c r="G308" i="1"/>
  <c r="G396" i="1"/>
  <c r="G492" i="1"/>
  <c r="G596" i="1"/>
  <c r="G700" i="1"/>
  <c r="G764" i="1"/>
  <c r="G773" i="1"/>
  <c r="G84" i="1"/>
  <c r="G132" i="1"/>
  <c r="G196" i="1"/>
  <c r="G261" i="1"/>
  <c r="G317" i="1"/>
  <c r="G373" i="1"/>
  <c r="G437" i="1"/>
  <c r="G501" i="1"/>
  <c r="G757" i="1"/>
  <c r="G294" i="1"/>
  <c r="G358" i="1"/>
  <c r="G422" i="1"/>
  <c r="G486" i="1"/>
  <c r="G550" i="1"/>
  <c r="G614" i="1"/>
  <c r="G678" i="1"/>
  <c r="G742" i="1"/>
  <c r="G508" i="1"/>
  <c r="G753" i="1"/>
  <c r="G697" i="1"/>
  <c r="G681" i="1"/>
  <c r="G527" i="1"/>
  <c r="G639" i="1"/>
  <c r="G695" i="1"/>
  <c r="G759" i="1"/>
  <c r="G787" i="1"/>
  <c r="G7" i="1"/>
  <c r="G384" i="1"/>
  <c r="G504" i="1"/>
  <c r="G568" i="1"/>
  <c r="G752" i="1"/>
  <c r="G781" i="1"/>
  <c r="G273" i="1"/>
  <c r="G401" i="1"/>
  <c r="G465" i="1"/>
  <c r="G521" i="1"/>
  <c r="G585" i="1"/>
  <c r="G649" i="1"/>
  <c r="G709" i="1"/>
  <c r="G137" i="1"/>
  <c r="G201" i="1"/>
  <c r="G266" i="1"/>
  <c r="G330" i="1"/>
  <c r="G402" i="1"/>
  <c r="G466" i="1"/>
  <c r="G530" i="1"/>
  <c r="G594" i="1"/>
  <c r="G658" i="1"/>
  <c r="G722" i="1"/>
  <c r="G786" i="1"/>
  <c r="G28" i="1"/>
  <c r="G339" i="1"/>
  <c r="G403" i="1"/>
  <c r="G467" i="1"/>
  <c r="G531" i="1"/>
  <c r="G595" i="1"/>
  <c r="G651" i="1"/>
  <c r="G715" i="1"/>
  <c r="G613" i="1"/>
  <c r="G19" i="1"/>
  <c r="G179" i="1"/>
  <c r="G324" i="1"/>
  <c r="G420" i="1"/>
  <c r="G500" i="1"/>
  <c r="G612" i="1"/>
  <c r="G708" i="1"/>
  <c r="G772" i="1"/>
  <c r="G36" i="1"/>
  <c r="G92" i="1"/>
  <c r="G140" i="1"/>
  <c r="G204" i="1"/>
  <c r="G325" i="1"/>
  <c r="G381" i="1"/>
  <c r="G445" i="1"/>
  <c r="G509" i="1"/>
  <c r="G789" i="1"/>
  <c r="G302" i="1"/>
  <c r="G366" i="1"/>
  <c r="G430" i="1"/>
  <c r="G494" i="1"/>
  <c r="G558" i="1"/>
  <c r="G622" i="1"/>
  <c r="G686" i="1"/>
  <c r="G750" i="1"/>
  <c r="G540" i="1"/>
  <c r="G785" i="1"/>
  <c r="G729" i="1"/>
  <c r="G777" i="1"/>
  <c r="G55" i="1"/>
  <c r="G127" i="1"/>
  <c r="G247" i="1"/>
  <c r="G304" i="1"/>
  <c r="G8" i="1"/>
  <c r="G80" i="1"/>
  <c r="G152" i="1"/>
  <c r="G216" i="1"/>
  <c r="G102" i="1"/>
  <c r="G351" i="1"/>
  <c r="G415" i="1"/>
  <c r="G471" i="1"/>
  <c r="G647" i="1"/>
  <c r="G703" i="1"/>
  <c r="G804" i="1"/>
  <c r="G15" i="1"/>
  <c r="G392" i="1"/>
  <c r="G448" i="1"/>
  <c r="G512" i="1"/>
  <c r="G576" i="1"/>
  <c r="G632" i="1"/>
  <c r="G696" i="1"/>
  <c r="G760" i="1"/>
  <c r="G665" i="1"/>
  <c r="G12" i="1"/>
  <c r="G281" i="1"/>
  <c r="G345" i="1"/>
  <c r="G409" i="1"/>
  <c r="G473" i="1"/>
  <c r="G529" i="1"/>
  <c r="G593" i="1"/>
  <c r="G657" i="1"/>
  <c r="G765" i="1"/>
  <c r="G145" i="1"/>
  <c r="G209" i="1"/>
  <c r="G274" i="1"/>
  <c r="G338" i="1"/>
  <c r="G410" i="1"/>
  <c r="G474" i="1"/>
  <c r="G538" i="1"/>
  <c r="G602" i="1"/>
  <c r="G666" i="1"/>
  <c r="G730" i="1"/>
  <c r="G771" i="1"/>
  <c r="G10" i="1"/>
  <c r="G347" i="1"/>
  <c r="G411" i="1"/>
  <c r="G475" i="1"/>
  <c r="G539" i="1"/>
  <c r="G603" i="1"/>
  <c r="G659" i="1"/>
  <c r="G723" i="1"/>
  <c r="G677" i="1"/>
  <c r="G27" i="1"/>
  <c r="G195" i="1"/>
  <c r="G332" i="1"/>
  <c r="G428" i="1"/>
  <c r="G516" i="1"/>
  <c r="G628" i="1"/>
  <c r="G716" i="1"/>
  <c r="G780" i="1"/>
  <c r="G100" i="1"/>
  <c r="G148" i="1"/>
  <c r="G212" i="1"/>
  <c r="G269" i="1"/>
  <c r="G333" i="1"/>
  <c r="G389" i="1"/>
  <c r="G453" i="1"/>
  <c r="G517" i="1"/>
  <c r="G5" i="1"/>
  <c r="G310" i="1"/>
  <c r="G374" i="1"/>
  <c r="G438" i="1"/>
  <c r="G502" i="1"/>
  <c r="G566" i="1"/>
  <c r="G630" i="1"/>
  <c r="G694" i="1"/>
  <c r="G758" i="1"/>
  <c r="G572" i="1"/>
  <c r="G412" i="1"/>
  <c r="G745" i="1"/>
  <c r="G793" i="1"/>
  <c r="G70" i="1"/>
  <c r="G174" i="1"/>
  <c r="G230" i="1"/>
  <c r="G295" i="1"/>
  <c r="G63" i="1"/>
  <c r="G135" i="1"/>
  <c r="G191" i="1"/>
  <c r="G255" i="1"/>
  <c r="G312" i="1"/>
  <c r="G16" i="1"/>
  <c r="G88" i="1"/>
  <c r="G224" i="1"/>
  <c r="G110" i="1"/>
  <c r="G359" i="1"/>
  <c r="G423" i="1"/>
  <c r="G543" i="1"/>
  <c r="G591" i="1"/>
  <c r="G711" i="1"/>
  <c r="G775" i="1"/>
  <c r="G581" i="1"/>
  <c r="G23" i="1"/>
  <c r="G400" i="1"/>
  <c r="G456" i="1"/>
  <c r="G520" i="1"/>
  <c r="G584" i="1"/>
  <c r="G640" i="1"/>
  <c r="G704" i="1"/>
  <c r="G768" i="1"/>
  <c r="G802" i="1"/>
  <c r="G56" i="1"/>
  <c r="G289" i="1"/>
  <c r="G353" i="1"/>
  <c r="G417" i="1"/>
  <c r="G481" i="1"/>
  <c r="G537" i="1"/>
  <c r="G601" i="1"/>
  <c r="G673" i="1"/>
  <c r="G20" i="1"/>
  <c r="G153" i="1"/>
  <c r="G217" i="1"/>
  <c r="G282" i="1"/>
  <c r="G346" i="1"/>
  <c r="G418" i="1"/>
  <c r="G482" i="1"/>
  <c r="G546" i="1"/>
  <c r="G610" i="1"/>
  <c r="G674" i="1"/>
  <c r="G738" i="1"/>
  <c r="G803" i="1"/>
  <c r="G18" i="1"/>
  <c r="G355" i="1"/>
  <c r="G419" i="1"/>
  <c r="G483" i="1"/>
  <c r="G547" i="1"/>
  <c r="G611" i="1"/>
  <c r="G667" i="1"/>
  <c r="G731" i="1"/>
  <c r="G733" i="1"/>
  <c r="G59" i="1"/>
  <c r="G227" i="1"/>
  <c r="G340" i="1"/>
  <c r="G436" i="1"/>
  <c r="G524" i="1"/>
  <c r="G644" i="1"/>
  <c r="G724" i="1"/>
  <c r="G788" i="1"/>
  <c r="G44" i="1"/>
  <c r="G108" i="1"/>
  <c r="G156" i="1"/>
  <c r="G220" i="1"/>
  <c r="G277" i="1"/>
  <c r="G341" i="1"/>
  <c r="G397" i="1"/>
  <c r="G461" i="1"/>
  <c r="G525" i="1"/>
  <c r="G13" i="1"/>
  <c r="G318" i="1"/>
  <c r="G382" i="1"/>
  <c r="G446" i="1"/>
  <c r="G510" i="1"/>
  <c r="G574" i="1"/>
  <c r="G638" i="1"/>
  <c r="G702" i="1"/>
  <c r="G766" i="1"/>
  <c r="G604" i="1"/>
  <c r="G476" i="1"/>
  <c r="G769" i="1"/>
  <c r="G689" i="1"/>
</calcChain>
</file>

<file path=xl/sharedStrings.xml><?xml version="1.0" encoding="utf-8"?>
<sst xmlns="http://schemas.openxmlformats.org/spreadsheetml/2006/main" count="2532" uniqueCount="104">
  <si>
    <t>Date</t>
  </si>
  <si>
    <t>Description</t>
  </si>
  <si>
    <t>Amount</t>
  </si>
  <si>
    <t>Transaction Type</t>
  </si>
  <si>
    <t>Category</t>
  </si>
  <si>
    <t>Account Name</t>
  </si>
  <si>
    <t>Amazon</t>
  </si>
  <si>
    <t>debit</t>
  </si>
  <si>
    <t>Shopping</t>
  </si>
  <si>
    <t>Platinum Card</t>
  </si>
  <si>
    <t>Mortgage Payment</t>
  </si>
  <si>
    <t>Mortgage &amp; Rent</t>
  </si>
  <si>
    <t>Checking</t>
  </si>
  <si>
    <t>Thai Restaurant</t>
  </si>
  <si>
    <t>Restaurants</t>
  </si>
  <si>
    <t>Silver Card</t>
  </si>
  <si>
    <t>Credit Card Payment</t>
  </si>
  <si>
    <t>credit</t>
  </si>
  <si>
    <t>Netflix</t>
  </si>
  <si>
    <t>Movies &amp; DVDs</t>
  </si>
  <si>
    <t>American Tavern</t>
  </si>
  <si>
    <t>Hardware Store</t>
  </si>
  <si>
    <t>Home Improvement</t>
  </si>
  <si>
    <t>Gas Company</t>
  </si>
  <si>
    <t>Utilities</t>
  </si>
  <si>
    <t>Spotify</t>
  </si>
  <si>
    <t>Music</t>
  </si>
  <si>
    <t>Phone Company</t>
  </si>
  <si>
    <t>Mobile Phone</t>
  </si>
  <si>
    <t>Shell</t>
  </si>
  <si>
    <t>Gas &amp; Fuel</t>
  </si>
  <si>
    <t>Grocery Store</t>
  </si>
  <si>
    <t>Groceries</t>
  </si>
  <si>
    <t>Biweekly Paycheck</t>
  </si>
  <si>
    <t>Paycheck</t>
  </si>
  <si>
    <t>Pizza Place</t>
  </si>
  <si>
    <t>Fast Food</t>
  </si>
  <si>
    <t>City Water Charges</t>
  </si>
  <si>
    <t>Power Company</t>
  </si>
  <si>
    <t>Starbucks</t>
  </si>
  <si>
    <t>Coffee Shops</t>
  </si>
  <si>
    <t>Internet Service Provider</t>
  </si>
  <si>
    <t>Internet</t>
  </si>
  <si>
    <t>Brunch Restaurant</t>
  </si>
  <si>
    <t>Japanese Restaurant</t>
  </si>
  <si>
    <t>Barbershop</t>
  </si>
  <si>
    <t>Haircut</t>
  </si>
  <si>
    <t>Bojangles</t>
  </si>
  <si>
    <t>Fancy Restaurant</t>
  </si>
  <si>
    <t>Brewing Company</t>
  </si>
  <si>
    <t>Alcohol &amp; Bars</t>
  </si>
  <si>
    <t>Mexican Restaurant</t>
  </si>
  <si>
    <t>Gas Station</t>
  </si>
  <si>
    <t>BBQ Restaurant</t>
  </si>
  <si>
    <t>BP</t>
  </si>
  <si>
    <t>Mediterranean Restaurant</t>
  </si>
  <si>
    <t>Steakhouse</t>
  </si>
  <si>
    <t>Belgian Restaurant</t>
  </si>
  <si>
    <t>Chili's</t>
  </si>
  <si>
    <t>Greek Restaurant</t>
  </si>
  <si>
    <t>Amazon Video</t>
  </si>
  <si>
    <t>Chevron</t>
  </si>
  <si>
    <t>Tiny Deli</t>
  </si>
  <si>
    <t>Irish Pub</t>
  </si>
  <si>
    <t>Blue Sky Market</t>
  </si>
  <si>
    <t>State Farm</t>
  </si>
  <si>
    <t>Auto Insurance</t>
  </si>
  <si>
    <t>QuikTrip</t>
  </si>
  <si>
    <t>Mike's Construction Co.</t>
  </si>
  <si>
    <t>Liquor Store</t>
  </si>
  <si>
    <t>Movie Theater</t>
  </si>
  <si>
    <t>Entertainment</t>
  </si>
  <si>
    <t>Italian Restaurant</t>
  </si>
  <si>
    <t>Chick-Fil-A</t>
  </si>
  <si>
    <t>Go Mart</t>
  </si>
  <si>
    <t>Circle K</t>
  </si>
  <si>
    <t>Wendy's</t>
  </si>
  <si>
    <t>Irish Restaurant</t>
  </si>
  <si>
    <t>Conoco</t>
  </si>
  <si>
    <t>Valero</t>
  </si>
  <si>
    <t>Sushi Restaurant</t>
  </si>
  <si>
    <t>Exxon</t>
  </si>
  <si>
    <t>German Restaurant</t>
  </si>
  <si>
    <t>Seafood Restaurant</t>
  </si>
  <si>
    <t>Food Truck</t>
  </si>
  <si>
    <t>Latin Restaurant</t>
  </si>
  <si>
    <t>New York Deli</t>
  </si>
  <si>
    <t>Roadside Diner</t>
  </si>
  <si>
    <t>Bakery Place</t>
  </si>
  <si>
    <t>Best Buy</t>
  </si>
  <si>
    <t>Electronics &amp; Software</t>
  </si>
  <si>
    <t>Vietnamese Restaurant</t>
  </si>
  <si>
    <t>Target</t>
  </si>
  <si>
    <t>Hawaiian Grill</t>
  </si>
  <si>
    <t>Sheetz</t>
  </si>
  <si>
    <t>Left</t>
  </si>
  <si>
    <t>VLOOKUP_CATEGORY</t>
  </si>
  <si>
    <t>Month</t>
  </si>
  <si>
    <t>Year</t>
  </si>
  <si>
    <t>Row Labels</t>
  </si>
  <si>
    <t>Grand Total</t>
  </si>
  <si>
    <t>(All)</t>
  </si>
  <si>
    <t>Number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</si>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</sst>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4">
    <dxf>
      <numFmt numFmtId="164" formatCode="0.00;[Red]0.00"/>
    </dxf>
    <dxf>
      <numFmt numFmtId="164" formatCode="0.00;[Red]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licent cowart" refreshedDate="45607.662271412039" createdVersion="8" refreshedVersion="8" minRefreshableVersion="3" recordCount="807" xr:uid="{A5F86BD2-0AF3-404F-83A5-4A0E327CB433}">
  <cacheSource type="worksheet">
    <worksheetSource ref="A1:J1048576" sheet="Transactions"/>
  </cacheSource>
  <cacheFields count="10">
    <cacheField name="Date" numFmtId="0">
      <sharedItems containsNonDate="0" containsDate="1" containsString="0" containsBlank="1" minDate="2018-01-01T00:00:00" maxDate="2019-10-01T00:00:00"/>
    </cacheField>
    <cacheField name="Description" numFmtId="0">
      <sharedItems containsBlank="1"/>
    </cacheField>
    <cacheField name="Amount" numFmtId="0">
      <sharedItems containsString="0" containsBlank="1" containsNumber="1" minValue="1.75" maxValue="9200"/>
    </cacheField>
    <cacheField name="Transaction Type" numFmtId="0">
      <sharedItems containsBlank="1"/>
    </cacheField>
    <cacheField name="Account Name" numFmtId="0">
      <sharedItems containsBlank="1" count="4">
        <s v="Platinum Card"/>
        <s v="Checking"/>
        <s v="Silver Card"/>
        <m/>
      </sharedItems>
    </cacheField>
    <cacheField name="Left" numFmtId="0">
      <sharedItems containsBlank="1"/>
    </cacheField>
    <cacheField name="VLOOKUP_CATEGORY" numFmtId="0">
      <sharedItems containsBlank="1" count="21">
        <s v="Shopping"/>
        <s v="Mortgage &amp; Rent"/>
        <s v="Restaurants"/>
        <s v="Credit Card Payment"/>
        <s v="Movies &amp; DVDs"/>
        <s v="Home Improvement"/>
        <s v="Utilities"/>
        <s v="Music"/>
        <s v="Mobile Phone"/>
        <s v="Gas &amp; Fuel"/>
        <s v="Groceries"/>
        <s v="Paycheck"/>
        <s v="Fast Food"/>
        <s v="Coffee Shops"/>
        <s v="Internet"/>
        <s v="Haircut"/>
        <s v="Alcohol &amp; Bars"/>
        <s v="Auto Insurance"/>
        <s v="Entertainment"/>
        <s v="Electronics &amp; Software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Year" numFmtId="0">
      <sharedItems containsString="0" containsBlank="1" containsNumber="1" containsInteger="1" minValue="2018" maxValue="2019" count="3">
        <n v="2018"/>
        <n v="2019"/>
        <m/>
      </sharedItems>
    </cacheField>
    <cacheField name="Number" numFmtId="0">
      <sharedItems containsString="0" containsBlank="1" containsNumber="1" minValue="-9200" maxValue="2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d v="2018-01-01T00:00:00"/>
    <s v="Amazon"/>
    <n v="11.11"/>
    <s v="debit"/>
    <x v="0"/>
    <s v="Amazon"/>
    <x v="0"/>
    <x v="0"/>
    <x v="0"/>
    <n v="-11.11"/>
  </r>
  <r>
    <d v="2018-01-02T00:00:00"/>
    <s v="Mortgage Payment"/>
    <n v="1247.44"/>
    <s v="debit"/>
    <x v="1"/>
    <s v="Mortgage Payment"/>
    <x v="1"/>
    <x v="0"/>
    <x v="0"/>
    <n v="-1247.44"/>
  </r>
  <r>
    <d v="2018-01-02T00:00:00"/>
    <s v="Thai Restaurant"/>
    <n v="24.22"/>
    <s v="debit"/>
    <x v="2"/>
    <s v="Thai Restaurant"/>
    <x v="2"/>
    <x v="0"/>
    <x v="0"/>
    <n v="-24.22"/>
  </r>
  <r>
    <d v="2018-01-03T00:00:00"/>
    <s v="Credit Card Payment"/>
    <n v="2298.09"/>
    <s v="credit"/>
    <x v="0"/>
    <s v="Credit Card Payment"/>
    <x v="3"/>
    <x v="0"/>
    <x v="0"/>
    <n v="-2298.09"/>
  </r>
  <r>
    <d v="2018-01-04T00:00:00"/>
    <s v="Netflix"/>
    <n v="11.76"/>
    <s v="debit"/>
    <x v="0"/>
    <s v="Netflix"/>
    <x v="4"/>
    <x v="0"/>
    <x v="0"/>
    <n v="-11.76"/>
  </r>
  <r>
    <d v="2018-01-05T00:00:00"/>
    <s v="American Tavern"/>
    <n v="25.85"/>
    <s v="debit"/>
    <x v="2"/>
    <s v="American Tavern"/>
    <x v="2"/>
    <x v="0"/>
    <x v="0"/>
    <n v="-25.85"/>
  </r>
  <r>
    <d v="2018-01-06T00:00:00"/>
    <s v="Hardware Store"/>
    <n v="18.45"/>
    <s v="debit"/>
    <x v="2"/>
    <s v="Hardware Store"/>
    <x v="5"/>
    <x v="0"/>
    <x v="0"/>
    <n v="-18.45"/>
  </r>
  <r>
    <d v="2018-01-08T00:00:00"/>
    <s v="Gas Company"/>
    <n v="45"/>
    <s v="debit"/>
    <x v="1"/>
    <s v="Gas Company"/>
    <x v="6"/>
    <x v="0"/>
    <x v="0"/>
    <n v="-45"/>
  </r>
  <r>
    <d v="2018-01-08T00:00:00"/>
    <s v="Hardware Store"/>
    <n v="15.38"/>
    <s v="debit"/>
    <x v="2"/>
    <s v="Hardware Store"/>
    <x v="5"/>
    <x v="0"/>
    <x v="0"/>
    <n v="-15.38"/>
  </r>
  <r>
    <d v="2018-01-09T00:00:00"/>
    <s v="Spotify"/>
    <n v="10.69"/>
    <s v="debit"/>
    <x v="0"/>
    <s v="Spotify"/>
    <x v="7"/>
    <x v="0"/>
    <x v="0"/>
    <n v="-10.69"/>
  </r>
  <r>
    <d v="2018-01-10T00:00:00"/>
    <s v="Phone Company"/>
    <n v="89.46"/>
    <s v="debit"/>
    <x v="1"/>
    <s v="Phone Company"/>
    <x v="8"/>
    <x v="0"/>
    <x v="0"/>
    <n v="-89.46"/>
  </r>
  <r>
    <d v="2018-01-11T00:00:00"/>
    <s v="Shell"/>
    <n v="34.869999999999997"/>
    <s v="debit"/>
    <x v="0"/>
    <s v="Shell"/>
    <x v="9"/>
    <x v="0"/>
    <x v="0"/>
    <n v="-34.869999999999997"/>
  </r>
  <r>
    <d v="2018-01-11T00:00:00"/>
    <s v="Grocery Store"/>
    <n v="43.54"/>
    <s v="debit"/>
    <x v="0"/>
    <s v="Grocery Store"/>
    <x v="10"/>
    <x v="0"/>
    <x v="0"/>
    <n v="-43.54"/>
  </r>
  <r>
    <d v="2018-01-12T00:00:00"/>
    <s v="Biweekly Paycheck"/>
    <n v="2000"/>
    <s v="credit"/>
    <x v="1"/>
    <s v="Biweekly Paycheck"/>
    <x v="11"/>
    <x v="0"/>
    <x v="0"/>
    <n v="2000"/>
  </r>
  <r>
    <d v="2018-01-13T00:00:00"/>
    <s v="Pizza Place"/>
    <n v="32.909999999999997"/>
    <s v="debit"/>
    <x v="0"/>
    <s v="Pizza Place"/>
    <x v="12"/>
    <x v="0"/>
    <x v="0"/>
    <n v="-32.909999999999997"/>
  </r>
  <r>
    <d v="2018-01-13T00:00:00"/>
    <s v="Amazon"/>
    <n v="39.049999999999997"/>
    <s v="debit"/>
    <x v="0"/>
    <s v="Amazon"/>
    <x v="0"/>
    <x v="0"/>
    <x v="0"/>
    <n v="-39.049999999999997"/>
  </r>
  <r>
    <d v="2018-01-15T00:00:00"/>
    <s v="Grocery Store"/>
    <n v="44.19"/>
    <s v="debit"/>
    <x v="2"/>
    <s v="Grocery Store"/>
    <x v="10"/>
    <x v="0"/>
    <x v="0"/>
    <n v="-44.19"/>
  </r>
  <r>
    <d v="2018-01-15T00:00:00"/>
    <s v="American Tavern"/>
    <n v="64.11"/>
    <s v="debit"/>
    <x v="2"/>
    <s v="American Tavern"/>
    <x v="2"/>
    <x v="0"/>
    <x v="0"/>
    <n v="-64.11"/>
  </r>
  <r>
    <d v="2018-01-16T00:00:00"/>
    <s v="City Water Charges"/>
    <n v="35"/>
    <s v="debit"/>
    <x v="1"/>
    <s v="City Water Charges"/>
    <x v="6"/>
    <x v="0"/>
    <x v="0"/>
    <n v="-35"/>
  </r>
  <r>
    <d v="2018-01-16T00:00:00"/>
    <s v="Power Company"/>
    <n v="60"/>
    <s v="debit"/>
    <x v="1"/>
    <s v="Power Company"/>
    <x v="6"/>
    <x v="0"/>
    <x v="0"/>
    <n v="-60"/>
  </r>
  <r>
    <d v="2018-01-19T00:00:00"/>
    <s v="Biweekly Paycheck"/>
    <n v="2000"/>
    <s v="credit"/>
    <x v="1"/>
    <s v="Biweekly Paycheck"/>
    <x v="11"/>
    <x v="0"/>
    <x v="0"/>
    <n v="2000"/>
  </r>
  <r>
    <d v="2018-01-20T00:00:00"/>
    <s v="Amazon"/>
    <n v="50.21"/>
    <s v="debit"/>
    <x v="0"/>
    <s v="Amazon"/>
    <x v="0"/>
    <x v="0"/>
    <x v="0"/>
    <n v="-50.21"/>
  </r>
  <r>
    <d v="2018-01-22T00:00:00"/>
    <s v="Credit Card Payment"/>
    <n v="554.99"/>
    <s v="credit"/>
    <x v="0"/>
    <s v="Credit Card Payment"/>
    <x v="3"/>
    <x v="0"/>
    <x v="0"/>
    <n v="-554.99"/>
  </r>
  <r>
    <d v="2018-01-22T00:00:00"/>
    <s v="Credit Card Payment"/>
    <n v="309.81"/>
    <s v="credit"/>
    <x v="2"/>
    <s v="Credit Card Payment"/>
    <x v="3"/>
    <x v="0"/>
    <x v="0"/>
    <n v="-309.81"/>
  </r>
  <r>
    <d v="2018-01-22T00:00:00"/>
    <s v="Credit Card Payment"/>
    <n v="554.99"/>
    <s v="debit"/>
    <x v="1"/>
    <s v="Credit Card Payment"/>
    <x v="3"/>
    <x v="0"/>
    <x v="0"/>
    <n v="-554.99"/>
  </r>
  <r>
    <d v="2018-01-22T00:00:00"/>
    <s v="Hardware Store"/>
    <n v="17.38"/>
    <s v="debit"/>
    <x v="2"/>
    <s v="Hardware Store"/>
    <x v="5"/>
    <x v="0"/>
    <x v="0"/>
    <n v="-17.38"/>
  </r>
  <r>
    <d v="2018-01-23T00:00:00"/>
    <s v="Credit Card Payment"/>
    <n v="309.81"/>
    <s v="debit"/>
    <x v="1"/>
    <s v="Credit Card Payment"/>
    <x v="3"/>
    <x v="0"/>
    <x v="0"/>
    <n v="-309.81"/>
  </r>
  <r>
    <d v="2018-01-24T00:00:00"/>
    <s v="Starbucks"/>
    <n v="3"/>
    <s v="debit"/>
    <x v="0"/>
    <s v="Starbucks"/>
    <x v="13"/>
    <x v="0"/>
    <x v="0"/>
    <n v="-3"/>
  </r>
  <r>
    <d v="2018-01-25T00:00:00"/>
    <s v="Internet Service Provider"/>
    <n v="69.989999999999995"/>
    <s v="debit"/>
    <x v="1"/>
    <s v="Internet Service Pro"/>
    <x v="14"/>
    <x v="0"/>
    <x v="0"/>
    <n v="-69.989999999999995"/>
  </r>
  <r>
    <d v="2018-01-29T00:00:00"/>
    <s v="Shell"/>
    <n v="30.42"/>
    <s v="debit"/>
    <x v="2"/>
    <s v="Shell"/>
    <x v="9"/>
    <x v="0"/>
    <x v="0"/>
    <n v="-30.42"/>
  </r>
  <r>
    <d v="2018-01-29T00:00:00"/>
    <s v="Thai Restaurant"/>
    <n v="25"/>
    <s v="debit"/>
    <x v="2"/>
    <s v="Thai Restaurant"/>
    <x v="2"/>
    <x v="0"/>
    <x v="0"/>
    <n v="-25"/>
  </r>
  <r>
    <d v="2018-01-29T00:00:00"/>
    <s v="Brunch Restaurant"/>
    <n v="17.62"/>
    <s v="debit"/>
    <x v="0"/>
    <s v="Brunch Restaurant"/>
    <x v="2"/>
    <x v="0"/>
    <x v="0"/>
    <n v="-17.62"/>
  </r>
  <r>
    <d v="2018-02-01T00:00:00"/>
    <s v="Grocery Store"/>
    <n v="27.79"/>
    <s v="debit"/>
    <x v="0"/>
    <s v="Grocery Store"/>
    <x v="10"/>
    <x v="1"/>
    <x v="0"/>
    <n v="-27.79"/>
  </r>
  <r>
    <d v="2018-02-01T00:00:00"/>
    <s v="Amazon"/>
    <n v="11.11"/>
    <s v="debit"/>
    <x v="0"/>
    <s v="Amazon"/>
    <x v="0"/>
    <x v="1"/>
    <x v="0"/>
    <n v="-11.11"/>
  </r>
  <r>
    <d v="2018-02-02T00:00:00"/>
    <s v="Mortgage Payment"/>
    <n v="1247.44"/>
    <s v="debit"/>
    <x v="1"/>
    <s v="Mortgage Payment"/>
    <x v="1"/>
    <x v="1"/>
    <x v="0"/>
    <n v="-1247.44"/>
  </r>
  <r>
    <d v="2018-02-02T00:00:00"/>
    <s v="Biweekly Paycheck"/>
    <n v="2000"/>
    <s v="credit"/>
    <x v="1"/>
    <s v="Biweekly Paycheck"/>
    <x v="11"/>
    <x v="1"/>
    <x v="0"/>
    <n v="2000"/>
  </r>
  <r>
    <d v="2018-02-03T00:00:00"/>
    <s v="Japanese Restaurant"/>
    <n v="57.02"/>
    <s v="debit"/>
    <x v="0"/>
    <s v="Japanese Restaurant"/>
    <x v="2"/>
    <x v="1"/>
    <x v="0"/>
    <n v="-57.02"/>
  </r>
  <r>
    <d v="2018-02-04T00:00:00"/>
    <s v="Netflix"/>
    <n v="11.76"/>
    <s v="debit"/>
    <x v="0"/>
    <s v="Netflix"/>
    <x v="4"/>
    <x v="1"/>
    <x v="0"/>
    <n v="-11.76"/>
  </r>
  <r>
    <d v="2018-02-05T00:00:00"/>
    <s v="Credit Card Payment"/>
    <n v="145.13999999999999"/>
    <s v="credit"/>
    <x v="0"/>
    <s v="Credit Card Payment"/>
    <x v="3"/>
    <x v="1"/>
    <x v="0"/>
    <n v="-145.13999999999999"/>
  </r>
  <r>
    <d v="2018-02-06T00:00:00"/>
    <s v="Credit Card Payment"/>
    <n v="154.13"/>
    <s v="credit"/>
    <x v="2"/>
    <s v="Credit Card Payment"/>
    <x v="3"/>
    <x v="1"/>
    <x v="0"/>
    <n v="-154.13"/>
  </r>
  <r>
    <d v="2018-02-07T00:00:00"/>
    <s v="Credit Card Payment"/>
    <n v="154.13"/>
    <s v="debit"/>
    <x v="1"/>
    <s v="Credit Card Payment"/>
    <x v="3"/>
    <x v="1"/>
    <x v="0"/>
    <n v="-154.13"/>
  </r>
  <r>
    <d v="2018-02-07T00:00:00"/>
    <s v="Gas Company"/>
    <n v="65"/>
    <s v="debit"/>
    <x v="1"/>
    <s v="Gas Company"/>
    <x v="6"/>
    <x v="1"/>
    <x v="0"/>
    <n v="-65"/>
  </r>
  <r>
    <d v="2018-02-09T00:00:00"/>
    <s v="Barbershop"/>
    <n v="30"/>
    <s v="debit"/>
    <x v="0"/>
    <s v="Barbershop"/>
    <x v="15"/>
    <x v="1"/>
    <x v="0"/>
    <n v="-30"/>
  </r>
  <r>
    <d v="2018-02-09T00:00:00"/>
    <s v="Spotify"/>
    <n v="10.69"/>
    <s v="debit"/>
    <x v="0"/>
    <s v="Spotify"/>
    <x v="7"/>
    <x v="1"/>
    <x v="0"/>
    <n v="-10.69"/>
  </r>
  <r>
    <d v="2018-02-10T00:00:00"/>
    <s v="Bojangles"/>
    <n v="10.66"/>
    <s v="debit"/>
    <x v="0"/>
    <s v="Bojangles"/>
    <x v="12"/>
    <x v="1"/>
    <x v="0"/>
    <n v="-10.66"/>
  </r>
  <r>
    <d v="2018-02-11T00:00:00"/>
    <s v="Fancy Restaurant"/>
    <n v="106.8"/>
    <s v="debit"/>
    <x v="0"/>
    <s v="Fancy Restaurant"/>
    <x v="2"/>
    <x v="1"/>
    <x v="0"/>
    <n v="-106.8"/>
  </r>
  <r>
    <d v="2018-02-12T00:00:00"/>
    <s v="Shell"/>
    <n v="36.47"/>
    <s v="debit"/>
    <x v="2"/>
    <s v="Shell"/>
    <x v="9"/>
    <x v="1"/>
    <x v="0"/>
    <n v="-36.47"/>
  </r>
  <r>
    <d v="2018-02-12T00:00:00"/>
    <s v="Phone Company"/>
    <n v="89.52"/>
    <s v="debit"/>
    <x v="1"/>
    <s v="Phone Company"/>
    <x v="8"/>
    <x v="1"/>
    <x v="0"/>
    <n v="-89.52"/>
  </r>
  <r>
    <d v="2018-02-14T00:00:00"/>
    <s v="Brewing Company"/>
    <n v="14"/>
    <s v="debit"/>
    <x v="2"/>
    <s v="Brewing Company"/>
    <x v="16"/>
    <x v="1"/>
    <x v="0"/>
    <n v="-14"/>
  </r>
  <r>
    <d v="2018-02-15T00:00:00"/>
    <s v="American Tavern"/>
    <n v="10"/>
    <s v="debit"/>
    <x v="0"/>
    <s v="American Tavern"/>
    <x v="2"/>
    <x v="1"/>
    <x v="0"/>
    <n v="-10"/>
  </r>
  <r>
    <d v="2018-02-15T00:00:00"/>
    <s v="Power Company"/>
    <n v="60"/>
    <s v="debit"/>
    <x v="1"/>
    <s v="Power Company"/>
    <x v="6"/>
    <x v="1"/>
    <x v="0"/>
    <n v="-60"/>
  </r>
  <r>
    <d v="2018-02-16T00:00:00"/>
    <s v="Biweekly Paycheck"/>
    <n v="2000"/>
    <s v="credit"/>
    <x v="1"/>
    <s v="Biweekly Paycheck"/>
    <x v="11"/>
    <x v="1"/>
    <x v="0"/>
    <n v="2000"/>
  </r>
  <r>
    <d v="2018-02-16T00:00:00"/>
    <s v="Brunch Restaurant"/>
    <n v="8"/>
    <s v="debit"/>
    <x v="2"/>
    <s v="Brunch Restaurant"/>
    <x v="2"/>
    <x v="1"/>
    <x v="0"/>
    <n v="-8"/>
  </r>
  <r>
    <d v="2018-02-16T00:00:00"/>
    <s v="City Water Charges"/>
    <n v="35"/>
    <s v="debit"/>
    <x v="1"/>
    <s v="City Water Charges"/>
    <x v="6"/>
    <x v="1"/>
    <x v="0"/>
    <n v="-35"/>
  </r>
  <r>
    <d v="2018-02-20T00:00:00"/>
    <s v="Grocery Store"/>
    <n v="35.950000000000003"/>
    <s v="debit"/>
    <x v="2"/>
    <s v="Grocery Store"/>
    <x v="10"/>
    <x v="1"/>
    <x v="0"/>
    <n v="-35.950000000000003"/>
  </r>
  <r>
    <d v="2018-02-20T00:00:00"/>
    <s v="Mexican Restaurant"/>
    <n v="23.51"/>
    <s v="debit"/>
    <x v="2"/>
    <s v="Mexican Restaurant"/>
    <x v="2"/>
    <x v="1"/>
    <x v="0"/>
    <n v="-23.51"/>
  </r>
  <r>
    <d v="2018-02-21T00:00:00"/>
    <s v="Starbucks"/>
    <n v="2"/>
    <s v="debit"/>
    <x v="0"/>
    <s v="Starbucks"/>
    <x v="13"/>
    <x v="1"/>
    <x v="0"/>
    <n v="-2"/>
  </r>
  <r>
    <d v="2018-02-22T00:00:00"/>
    <s v="Starbucks"/>
    <n v="4"/>
    <s v="debit"/>
    <x v="2"/>
    <s v="Starbucks"/>
    <x v="13"/>
    <x v="1"/>
    <x v="0"/>
    <n v="-4"/>
  </r>
  <r>
    <d v="2018-02-26T00:00:00"/>
    <s v="Credit Card Payment"/>
    <n v="765.37"/>
    <s v="credit"/>
    <x v="0"/>
    <s v="Credit Card Payment"/>
    <x v="3"/>
    <x v="1"/>
    <x v="0"/>
    <n v="-765.37"/>
  </r>
  <r>
    <d v="2018-02-26T00:00:00"/>
    <s v="Credit Card Payment"/>
    <n v="156.11000000000001"/>
    <s v="credit"/>
    <x v="2"/>
    <s v="Credit Card Payment"/>
    <x v="3"/>
    <x v="1"/>
    <x v="0"/>
    <n v="-156.11000000000001"/>
  </r>
  <r>
    <d v="2018-02-26T00:00:00"/>
    <s v="Credit Card Payment"/>
    <n v="765.37"/>
    <s v="debit"/>
    <x v="1"/>
    <s v="Credit Card Payment"/>
    <x v="3"/>
    <x v="1"/>
    <x v="0"/>
    <n v="-765.37"/>
  </r>
  <r>
    <d v="2018-02-26T00:00:00"/>
    <s v="Internet Service Provider"/>
    <n v="74.989999999999995"/>
    <s v="debit"/>
    <x v="1"/>
    <s v="Internet Service Pro"/>
    <x v="14"/>
    <x v="1"/>
    <x v="0"/>
    <n v="-74.989999999999995"/>
  </r>
  <r>
    <d v="2018-02-26T00:00:00"/>
    <s v="American Tavern"/>
    <n v="85.52"/>
    <s v="debit"/>
    <x v="2"/>
    <s v="American Tavern"/>
    <x v="2"/>
    <x v="1"/>
    <x v="0"/>
    <n v="-85.52"/>
  </r>
  <r>
    <d v="2018-02-26T00:00:00"/>
    <s v="Gas Station"/>
    <n v="32.21"/>
    <s v="debit"/>
    <x v="2"/>
    <s v="Gas Station"/>
    <x v="9"/>
    <x v="1"/>
    <x v="0"/>
    <n v="-32.21"/>
  </r>
  <r>
    <d v="2018-02-27T00:00:00"/>
    <s v="Credit Card Payment"/>
    <n v="156.11000000000001"/>
    <s v="debit"/>
    <x v="1"/>
    <s v="Credit Card Payment"/>
    <x v="3"/>
    <x v="1"/>
    <x v="0"/>
    <n v="-156.11000000000001"/>
  </r>
  <r>
    <d v="2018-03-01T00:00:00"/>
    <s v="Grocery Store"/>
    <n v="32.07"/>
    <s v="debit"/>
    <x v="2"/>
    <s v="Grocery Store"/>
    <x v="10"/>
    <x v="2"/>
    <x v="0"/>
    <n v="-32.07"/>
  </r>
  <r>
    <d v="2018-03-01T00:00:00"/>
    <s v="Amazon"/>
    <n v="13.13"/>
    <s v="debit"/>
    <x v="0"/>
    <s v="Amazon"/>
    <x v="0"/>
    <x v="2"/>
    <x v="0"/>
    <n v="-13.13"/>
  </r>
  <r>
    <d v="2018-03-02T00:00:00"/>
    <s v="Mortgage Payment"/>
    <n v="1247.44"/>
    <s v="debit"/>
    <x v="1"/>
    <s v="Mortgage Payment"/>
    <x v="1"/>
    <x v="2"/>
    <x v="0"/>
    <n v="-1247.44"/>
  </r>
  <r>
    <d v="2018-03-02T00:00:00"/>
    <s v="Biweekly Paycheck"/>
    <n v="2000"/>
    <s v="credit"/>
    <x v="1"/>
    <s v="Biweekly Paycheck"/>
    <x v="11"/>
    <x v="2"/>
    <x v="0"/>
    <n v="2000"/>
  </r>
  <r>
    <d v="2018-03-03T00:00:00"/>
    <s v="Grocery Store"/>
    <n v="23.74"/>
    <s v="debit"/>
    <x v="2"/>
    <s v="Grocery Store"/>
    <x v="10"/>
    <x v="2"/>
    <x v="0"/>
    <n v="-23.74"/>
  </r>
  <r>
    <d v="2018-03-04T00:00:00"/>
    <s v="Grocery Store"/>
    <n v="10.69"/>
    <s v="debit"/>
    <x v="0"/>
    <s v="Grocery Store"/>
    <x v="10"/>
    <x v="2"/>
    <x v="0"/>
    <n v="-10.69"/>
  </r>
  <r>
    <d v="2018-03-04T00:00:00"/>
    <s v="Netflix"/>
    <n v="11.76"/>
    <s v="debit"/>
    <x v="0"/>
    <s v="Netflix"/>
    <x v="4"/>
    <x v="2"/>
    <x v="0"/>
    <n v="-11.76"/>
  </r>
  <r>
    <d v="2018-03-04T00:00:00"/>
    <s v="BBQ Restaurant"/>
    <n v="42.24"/>
    <s v="debit"/>
    <x v="0"/>
    <s v="BBQ Restaurant"/>
    <x v="2"/>
    <x v="2"/>
    <x v="0"/>
    <n v="-42.24"/>
  </r>
  <r>
    <d v="2018-03-05T00:00:00"/>
    <s v="Starbucks"/>
    <n v="3"/>
    <s v="debit"/>
    <x v="0"/>
    <s v="Starbucks"/>
    <x v="13"/>
    <x v="2"/>
    <x v="0"/>
    <n v="-3"/>
  </r>
  <r>
    <d v="2018-03-05T00:00:00"/>
    <s v="Credit Card Payment"/>
    <n v="761.59"/>
    <s v="credit"/>
    <x v="2"/>
    <s v="Credit Card Payment"/>
    <x v="3"/>
    <x v="2"/>
    <x v="0"/>
    <n v="-761.59"/>
  </r>
  <r>
    <d v="2018-03-05T00:00:00"/>
    <s v="Credit Card Payment"/>
    <n v="761.59"/>
    <s v="debit"/>
    <x v="1"/>
    <s v="Credit Card Payment"/>
    <x v="3"/>
    <x v="2"/>
    <x v="0"/>
    <n v="-761.59"/>
  </r>
  <r>
    <d v="2018-03-07T00:00:00"/>
    <s v="Starbucks"/>
    <n v="3.5"/>
    <s v="debit"/>
    <x v="0"/>
    <s v="Starbucks"/>
    <x v="13"/>
    <x v="2"/>
    <x v="0"/>
    <n v="-3.5"/>
  </r>
  <r>
    <d v="2018-03-08T00:00:00"/>
    <s v="BP"/>
    <n v="34.9"/>
    <s v="debit"/>
    <x v="0"/>
    <s v="BP"/>
    <x v="9"/>
    <x v="2"/>
    <x v="0"/>
    <n v="-34.9"/>
  </r>
  <r>
    <d v="2018-03-08T00:00:00"/>
    <s v="Gas Company"/>
    <n v="52"/>
    <s v="debit"/>
    <x v="1"/>
    <s v="Gas Company"/>
    <x v="6"/>
    <x v="2"/>
    <x v="0"/>
    <n v="-52"/>
  </r>
  <r>
    <d v="2018-03-09T00:00:00"/>
    <s v="Grocery Store"/>
    <n v="20.72"/>
    <s v="debit"/>
    <x v="0"/>
    <s v="Grocery Store"/>
    <x v="10"/>
    <x v="2"/>
    <x v="0"/>
    <n v="-20.72"/>
  </r>
  <r>
    <d v="2018-03-09T00:00:00"/>
    <s v="Grocery Store"/>
    <n v="5.09"/>
    <s v="debit"/>
    <x v="0"/>
    <s v="Grocery Store"/>
    <x v="10"/>
    <x v="2"/>
    <x v="0"/>
    <n v="-5.09"/>
  </r>
  <r>
    <d v="2018-03-09T00:00:00"/>
    <s v="Spotify"/>
    <n v="10.69"/>
    <s v="debit"/>
    <x v="0"/>
    <s v="Spotify"/>
    <x v="7"/>
    <x v="2"/>
    <x v="0"/>
    <n v="-10.69"/>
  </r>
  <r>
    <d v="2018-03-12T00:00:00"/>
    <s v="Grocery Store"/>
    <n v="19.350000000000001"/>
    <s v="debit"/>
    <x v="0"/>
    <s v="Grocery Store"/>
    <x v="10"/>
    <x v="2"/>
    <x v="0"/>
    <n v="-19.350000000000001"/>
  </r>
  <r>
    <d v="2018-03-12T00:00:00"/>
    <s v="Phone Company"/>
    <n v="89.52"/>
    <s v="debit"/>
    <x v="1"/>
    <s v="Phone Company"/>
    <x v="8"/>
    <x v="2"/>
    <x v="0"/>
    <n v="-89.52"/>
  </r>
  <r>
    <d v="2018-03-13T00:00:00"/>
    <s v="Amazon"/>
    <n v="45.75"/>
    <s v="debit"/>
    <x v="0"/>
    <s v="Amazon"/>
    <x v="0"/>
    <x v="2"/>
    <x v="0"/>
    <n v="-45.75"/>
  </r>
  <r>
    <d v="2018-03-14T00:00:00"/>
    <s v="Grocery Store"/>
    <n v="22.5"/>
    <s v="debit"/>
    <x v="0"/>
    <s v="Grocery Store"/>
    <x v="10"/>
    <x v="2"/>
    <x v="0"/>
    <n v="-22.5"/>
  </r>
  <r>
    <d v="2018-03-14T00:00:00"/>
    <s v="Brunch Restaurant"/>
    <n v="8.49"/>
    <s v="debit"/>
    <x v="0"/>
    <s v="Brunch Restaurant"/>
    <x v="2"/>
    <x v="2"/>
    <x v="0"/>
    <n v="-8.49"/>
  </r>
  <r>
    <d v="2018-03-15T00:00:00"/>
    <s v="Starbucks"/>
    <n v="3.5"/>
    <s v="debit"/>
    <x v="0"/>
    <s v="Starbucks"/>
    <x v="13"/>
    <x v="2"/>
    <x v="0"/>
    <n v="-3.5"/>
  </r>
  <r>
    <d v="2018-03-15T00:00:00"/>
    <s v="Power Company"/>
    <n v="60"/>
    <s v="debit"/>
    <x v="1"/>
    <s v="Power Company"/>
    <x v="6"/>
    <x v="2"/>
    <x v="0"/>
    <n v="-60"/>
  </r>
  <r>
    <d v="2018-03-16T00:00:00"/>
    <s v="Biweekly Paycheck"/>
    <n v="2000"/>
    <s v="credit"/>
    <x v="1"/>
    <s v="Biweekly Paycheck"/>
    <x v="11"/>
    <x v="2"/>
    <x v="0"/>
    <n v="2000"/>
  </r>
  <r>
    <d v="2018-03-17T00:00:00"/>
    <s v="Brewing Company"/>
    <n v="19.5"/>
    <s v="debit"/>
    <x v="2"/>
    <s v="Brewing Company"/>
    <x v="16"/>
    <x v="2"/>
    <x v="0"/>
    <n v="-19.5"/>
  </r>
  <r>
    <d v="2018-03-17T00:00:00"/>
    <s v="Pizza Place"/>
    <n v="23.34"/>
    <s v="debit"/>
    <x v="0"/>
    <s v="Pizza Place"/>
    <x v="12"/>
    <x v="2"/>
    <x v="0"/>
    <n v="-23.34"/>
  </r>
  <r>
    <d v="2018-03-19T00:00:00"/>
    <s v="Mediterranean Restaurant"/>
    <n v="36.479999999999997"/>
    <s v="debit"/>
    <x v="2"/>
    <s v="Mediterranean Restau"/>
    <x v="2"/>
    <x v="2"/>
    <x v="0"/>
    <n v="-36.479999999999997"/>
  </r>
  <r>
    <d v="2018-03-19T00:00:00"/>
    <s v="City Water Charges"/>
    <n v="35"/>
    <s v="debit"/>
    <x v="1"/>
    <s v="City Water Charges"/>
    <x v="6"/>
    <x v="2"/>
    <x v="0"/>
    <n v="-35"/>
  </r>
  <r>
    <d v="2018-03-20T00:00:00"/>
    <s v="Amazon"/>
    <n v="14.97"/>
    <s v="debit"/>
    <x v="0"/>
    <s v="Amazon"/>
    <x v="0"/>
    <x v="2"/>
    <x v="0"/>
    <n v="-14.97"/>
  </r>
  <r>
    <d v="2018-03-22T00:00:00"/>
    <s v="BP"/>
    <n v="30.55"/>
    <s v="debit"/>
    <x v="2"/>
    <s v="BP"/>
    <x v="9"/>
    <x v="2"/>
    <x v="0"/>
    <n v="-30.55"/>
  </r>
  <r>
    <d v="2018-03-23T00:00:00"/>
    <s v="Credit Card Payment"/>
    <n v="559.91"/>
    <s v="credit"/>
    <x v="0"/>
    <s v="Credit Card Payment"/>
    <x v="3"/>
    <x v="2"/>
    <x v="0"/>
    <n v="-559.91"/>
  </r>
  <r>
    <d v="2018-03-23T00:00:00"/>
    <s v="Credit Card Payment"/>
    <n v="559.91"/>
    <s v="debit"/>
    <x v="1"/>
    <s v="Credit Card Payment"/>
    <x v="3"/>
    <x v="2"/>
    <x v="0"/>
    <n v="-559.91"/>
  </r>
  <r>
    <d v="2018-03-23T00:00:00"/>
    <s v="Grocery Store"/>
    <n v="11.76"/>
    <s v="debit"/>
    <x v="2"/>
    <s v="Grocery Store"/>
    <x v="10"/>
    <x v="2"/>
    <x v="0"/>
    <n v="-11.76"/>
  </r>
  <r>
    <d v="2018-03-26T00:00:00"/>
    <s v="Internet Service Provider"/>
    <n v="74.989999999999995"/>
    <s v="debit"/>
    <x v="1"/>
    <s v="Internet Service Pro"/>
    <x v="14"/>
    <x v="2"/>
    <x v="0"/>
    <n v="-74.989999999999995"/>
  </r>
  <r>
    <d v="2018-03-28T00:00:00"/>
    <s v="Grocery Store"/>
    <n v="16.059999999999999"/>
    <s v="debit"/>
    <x v="2"/>
    <s v="Grocery Store"/>
    <x v="10"/>
    <x v="2"/>
    <x v="0"/>
    <n v="-16.059999999999999"/>
  </r>
  <r>
    <d v="2018-03-28T00:00:00"/>
    <s v="Pizza Place"/>
    <n v="24.98"/>
    <s v="debit"/>
    <x v="2"/>
    <s v="Pizza Place"/>
    <x v="12"/>
    <x v="2"/>
    <x v="0"/>
    <n v="-24.98"/>
  </r>
  <r>
    <d v="2018-03-29T00:00:00"/>
    <s v="Steakhouse"/>
    <n v="17.64"/>
    <s v="debit"/>
    <x v="2"/>
    <s v="Steakhouse"/>
    <x v="2"/>
    <x v="2"/>
    <x v="0"/>
    <n v="-17.64"/>
  </r>
  <r>
    <d v="2018-03-30T00:00:00"/>
    <s v="Grocery Store"/>
    <n v="9.09"/>
    <s v="debit"/>
    <x v="2"/>
    <s v="Grocery Store"/>
    <x v="10"/>
    <x v="2"/>
    <x v="0"/>
    <n v="-9.09"/>
  </r>
  <r>
    <d v="2018-03-30T00:00:00"/>
    <s v="Biweekly Paycheck"/>
    <n v="2000"/>
    <s v="credit"/>
    <x v="1"/>
    <s v="Biweekly Paycheck"/>
    <x v="11"/>
    <x v="2"/>
    <x v="0"/>
    <n v="2000"/>
  </r>
  <r>
    <d v="2018-03-31T00:00:00"/>
    <s v="Belgian Restaurant"/>
    <n v="38.32"/>
    <s v="debit"/>
    <x v="0"/>
    <s v="Belgian Restaurant"/>
    <x v="2"/>
    <x v="2"/>
    <x v="0"/>
    <n v="-38.32"/>
  </r>
  <r>
    <d v="2018-03-31T00:00:00"/>
    <s v="Chili's"/>
    <n v="24.74"/>
    <s v="debit"/>
    <x v="0"/>
    <s v="Chili's"/>
    <x v="2"/>
    <x v="2"/>
    <x v="0"/>
    <n v="-24.74"/>
  </r>
  <r>
    <d v="2018-03-31T00:00:00"/>
    <s v="Greek Restaurant"/>
    <n v="41.16"/>
    <s v="debit"/>
    <x v="2"/>
    <s v="Greek Restaurant"/>
    <x v="2"/>
    <x v="2"/>
    <x v="0"/>
    <n v="-41.16"/>
  </r>
  <r>
    <d v="2018-04-01T00:00:00"/>
    <s v="Grocery Store"/>
    <n v="80.790000000000006"/>
    <s v="debit"/>
    <x v="0"/>
    <s v="Grocery Store"/>
    <x v="10"/>
    <x v="3"/>
    <x v="0"/>
    <n v="-80.790000000000006"/>
  </r>
  <r>
    <d v="2018-04-01T00:00:00"/>
    <s v="Brewing Company"/>
    <n v="59.48"/>
    <s v="debit"/>
    <x v="0"/>
    <s v="Brewing Company"/>
    <x v="16"/>
    <x v="3"/>
    <x v="0"/>
    <n v="-59.48"/>
  </r>
  <r>
    <d v="2018-04-01T00:00:00"/>
    <s v="Amazon"/>
    <n v="13.13"/>
    <s v="debit"/>
    <x v="0"/>
    <s v="Amazon"/>
    <x v="0"/>
    <x v="3"/>
    <x v="0"/>
    <n v="-13.13"/>
  </r>
  <r>
    <d v="2018-04-02T00:00:00"/>
    <s v="Credit Card Payment"/>
    <n v="817.14"/>
    <s v="credit"/>
    <x v="2"/>
    <s v="Credit Card Payment"/>
    <x v="3"/>
    <x v="3"/>
    <x v="0"/>
    <n v="-817.14"/>
  </r>
  <r>
    <d v="2018-04-02T00:00:00"/>
    <s v="Credit Card Payment"/>
    <n v="817.14"/>
    <s v="debit"/>
    <x v="1"/>
    <s v="Credit Card Payment"/>
    <x v="3"/>
    <x v="3"/>
    <x v="0"/>
    <n v="-817.14"/>
  </r>
  <r>
    <d v="2018-04-02T00:00:00"/>
    <s v="Grocery Store"/>
    <n v="82.36"/>
    <s v="debit"/>
    <x v="0"/>
    <s v="Grocery Store"/>
    <x v="10"/>
    <x v="3"/>
    <x v="0"/>
    <n v="-82.36"/>
  </r>
  <r>
    <d v="2018-04-02T00:00:00"/>
    <s v="Hardware Store"/>
    <n v="13.89"/>
    <s v="debit"/>
    <x v="0"/>
    <s v="Hardware Store"/>
    <x v="5"/>
    <x v="3"/>
    <x v="0"/>
    <n v="-13.89"/>
  </r>
  <r>
    <d v="2018-04-02T00:00:00"/>
    <s v="Mortgage Payment"/>
    <n v="1247.44"/>
    <s v="debit"/>
    <x v="1"/>
    <s v="Mortgage Payment"/>
    <x v="1"/>
    <x v="3"/>
    <x v="0"/>
    <n v="-1247.44"/>
  </r>
  <r>
    <d v="2018-04-03T00:00:00"/>
    <s v="Amazon Video"/>
    <n v="6.41"/>
    <s v="debit"/>
    <x v="0"/>
    <s v="Amazon Video"/>
    <x v="4"/>
    <x v="3"/>
    <x v="0"/>
    <n v="-6.41"/>
  </r>
  <r>
    <d v="2018-04-04T00:00:00"/>
    <s v="Credit Card Payment"/>
    <n v="363.08"/>
    <s v="credit"/>
    <x v="0"/>
    <s v="Credit Card Payment"/>
    <x v="3"/>
    <x v="3"/>
    <x v="0"/>
    <n v="-363.08"/>
  </r>
  <r>
    <d v="2018-04-04T00:00:00"/>
    <s v="Credit Card Payment"/>
    <n v="363.08"/>
    <s v="debit"/>
    <x v="1"/>
    <s v="Credit Card Payment"/>
    <x v="3"/>
    <x v="3"/>
    <x v="0"/>
    <n v="-363.08"/>
  </r>
  <r>
    <d v="2018-04-04T00:00:00"/>
    <s v="Netflix"/>
    <n v="11.76"/>
    <s v="debit"/>
    <x v="0"/>
    <s v="Netflix"/>
    <x v="4"/>
    <x v="3"/>
    <x v="0"/>
    <n v="-11.76"/>
  </r>
  <r>
    <d v="2018-04-06T00:00:00"/>
    <s v="Chevron"/>
    <n v="4.58"/>
    <s v="debit"/>
    <x v="0"/>
    <s v="Chevron"/>
    <x v="9"/>
    <x v="3"/>
    <x v="0"/>
    <n v="-4.58"/>
  </r>
  <r>
    <d v="2018-04-06T00:00:00"/>
    <s v="Tiny Deli"/>
    <n v="9.76"/>
    <s v="debit"/>
    <x v="0"/>
    <s v="Tiny Deli"/>
    <x v="2"/>
    <x v="3"/>
    <x v="0"/>
    <n v="-9.76"/>
  </r>
  <r>
    <d v="2018-04-08T00:00:00"/>
    <s v="Irish Pub"/>
    <n v="22"/>
    <s v="debit"/>
    <x v="0"/>
    <s v="Irish Pub"/>
    <x v="2"/>
    <x v="3"/>
    <x v="0"/>
    <n v="-22"/>
  </r>
  <r>
    <d v="2018-04-09T00:00:00"/>
    <s v="Blue Sky Market"/>
    <n v="6.48"/>
    <s v="debit"/>
    <x v="2"/>
    <s v="Blue Sky Market"/>
    <x v="10"/>
    <x v="3"/>
    <x v="0"/>
    <n v="-6.48"/>
  </r>
  <r>
    <d v="2018-04-09T00:00:00"/>
    <s v="Spotify"/>
    <n v="10.69"/>
    <s v="debit"/>
    <x v="0"/>
    <s v="Spotify"/>
    <x v="7"/>
    <x v="3"/>
    <x v="0"/>
    <n v="-10.69"/>
  </r>
  <r>
    <d v="2018-04-09T00:00:00"/>
    <s v="Gas Company"/>
    <n v="30"/>
    <s v="debit"/>
    <x v="1"/>
    <s v="Gas Company"/>
    <x v="6"/>
    <x v="3"/>
    <x v="0"/>
    <n v="-30"/>
  </r>
  <r>
    <d v="2018-04-11T00:00:00"/>
    <s v="Phone Company"/>
    <n v="89.52"/>
    <s v="debit"/>
    <x v="1"/>
    <s v="Phone Company"/>
    <x v="8"/>
    <x v="3"/>
    <x v="0"/>
    <n v="-89.52"/>
  </r>
  <r>
    <d v="2018-04-12T00:00:00"/>
    <s v="Starbucks"/>
    <n v="7"/>
    <s v="debit"/>
    <x v="0"/>
    <s v="Starbucks"/>
    <x v="13"/>
    <x v="3"/>
    <x v="0"/>
    <n v="-7"/>
  </r>
  <r>
    <d v="2018-04-12T00:00:00"/>
    <s v="Barbershop"/>
    <n v="30"/>
    <s v="debit"/>
    <x v="0"/>
    <s v="Barbershop"/>
    <x v="15"/>
    <x v="3"/>
    <x v="0"/>
    <n v="-30"/>
  </r>
  <r>
    <d v="2018-04-13T00:00:00"/>
    <s v="BP"/>
    <n v="37.979999999999997"/>
    <s v="debit"/>
    <x v="0"/>
    <s v="BP"/>
    <x v="9"/>
    <x v="3"/>
    <x v="0"/>
    <n v="-37.979999999999997"/>
  </r>
  <r>
    <d v="2018-04-13T00:00:00"/>
    <s v="Biweekly Paycheck"/>
    <n v="2000"/>
    <s v="credit"/>
    <x v="1"/>
    <s v="Biweekly Paycheck"/>
    <x v="11"/>
    <x v="3"/>
    <x v="0"/>
    <n v="2000"/>
  </r>
  <r>
    <d v="2018-04-13T00:00:00"/>
    <s v="American Tavern"/>
    <n v="10.66"/>
    <s v="debit"/>
    <x v="0"/>
    <s v="American Tavern"/>
    <x v="2"/>
    <x v="3"/>
    <x v="0"/>
    <n v="-10.66"/>
  </r>
  <r>
    <d v="2018-04-14T00:00:00"/>
    <s v="Hardware Store"/>
    <n v="11.61"/>
    <s v="debit"/>
    <x v="0"/>
    <s v="Hardware Store"/>
    <x v="5"/>
    <x v="3"/>
    <x v="0"/>
    <n v="-11.61"/>
  </r>
  <r>
    <d v="2018-04-14T00:00:00"/>
    <s v="American Tavern"/>
    <n v="41"/>
    <s v="debit"/>
    <x v="0"/>
    <s v="American Tavern"/>
    <x v="2"/>
    <x v="3"/>
    <x v="0"/>
    <n v="-41"/>
  </r>
  <r>
    <d v="2018-04-16T00:00:00"/>
    <s v="State Farm"/>
    <n v="75"/>
    <s v="debit"/>
    <x v="1"/>
    <s v="State Farm"/>
    <x v="17"/>
    <x v="3"/>
    <x v="0"/>
    <n v="-75"/>
  </r>
  <r>
    <d v="2018-04-16T00:00:00"/>
    <s v="City Water Charges"/>
    <n v="35"/>
    <s v="debit"/>
    <x v="1"/>
    <s v="City Water Charges"/>
    <x v="6"/>
    <x v="3"/>
    <x v="0"/>
    <n v="-35"/>
  </r>
  <r>
    <d v="2018-04-18T00:00:00"/>
    <s v="Power Company"/>
    <n v="60"/>
    <s v="debit"/>
    <x v="1"/>
    <s v="Power Company"/>
    <x v="6"/>
    <x v="3"/>
    <x v="0"/>
    <n v="-60"/>
  </r>
  <r>
    <d v="2018-04-20T00:00:00"/>
    <s v="Thai Restaurant"/>
    <n v="24.22"/>
    <s v="debit"/>
    <x v="2"/>
    <s v="Thai Restaurant"/>
    <x v="2"/>
    <x v="3"/>
    <x v="0"/>
    <n v="-24.22"/>
  </r>
  <r>
    <d v="2018-04-21T00:00:00"/>
    <s v="Grocery Store"/>
    <n v="4.32"/>
    <s v="debit"/>
    <x v="2"/>
    <s v="Grocery Store"/>
    <x v="10"/>
    <x v="3"/>
    <x v="0"/>
    <n v="-4.32"/>
  </r>
  <r>
    <d v="2018-04-21T00:00:00"/>
    <s v="American Tavern"/>
    <n v="35.15"/>
    <s v="debit"/>
    <x v="2"/>
    <s v="American Tavern"/>
    <x v="2"/>
    <x v="3"/>
    <x v="0"/>
    <n v="-35.15"/>
  </r>
  <r>
    <d v="2018-04-22T00:00:00"/>
    <s v="Grocery Store"/>
    <n v="21.32"/>
    <s v="debit"/>
    <x v="0"/>
    <s v="Grocery Store"/>
    <x v="10"/>
    <x v="3"/>
    <x v="0"/>
    <n v="-21.32"/>
  </r>
  <r>
    <d v="2018-04-23T00:00:00"/>
    <s v="Hardware Store"/>
    <n v="42.7"/>
    <s v="debit"/>
    <x v="2"/>
    <s v="Hardware Store"/>
    <x v="5"/>
    <x v="3"/>
    <x v="0"/>
    <n v="-42.7"/>
  </r>
  <r>
    <d v="2018-04-24T00:00:00"/>
    <s v="Hardware Store"/>
    <n v="224.7"/>
    <s v="debit"/>
    <x v="0"/>
    <s v="Hardware Store"/>
    <x v="5"/>
    <x v="3"/>
    <x v="0"/>
    <n v="-224.7"/>
  </r>
  <r>
    <d v="2018-04-24T00:00:00"/>
    <s v="Amazon"/>
    <n v="41.34"/>
    <s v="debit"/>
    <x v="0"/>
    <s v="Amazon"/>
    <x v="0"/>
    <x v="3"/>
    <x v="0"/>
    <n v="-41.34"/>
  </r>
  <r>
    <d v="2018-04-25T00:00:00"/>
    <s v="Hardware Store"/>
    <n v="210.79"/>
    <s v="debit"/>
    <x v="2"/>
    <s v="Hardware Store"/>
    <x v="5"/>
    <x v="3"/>
    <x v="0"/>
    <n v="-210.79"/>
  </r>
  <r>
    <d v="2018-04-25T00:00:00"/>
    <s v="Internet Service Provider"/>
    <n v="74.989999999999995"/>
    <s v="debit"/>
    <x v="1"/>
    <s v="Internet Service Pro"/>
    <x v="14"/>
    <x v="3"/>
    <x v="0"/>
    <n v="-74.989999999999995"/>
  </r>
  <r>
    <d v="2018-04-26T00:00:00"/>
    <s v="Credit Card Payment"/>
    <n v="769.72"/>
    <s v="credit"/>
    <x v="2"/>
    <s v="Credit Card Payment"/>
    <x v="3"/>
    <x v="3"/>
    <x v="0"/>
    <n v="-769.72"/>
  </r>
  <r>
    <d v="2018-04-26T00:00:00"/>
    <s v="Credit Card Payment"/>
    <n v="1216.94"/>
    <s v="credit"/>
    <x v="0"/>
    <s v="Credit Card Payment"/>
    <x v="3"/>
    <x v="3"/>
    <x v="0"/>
    <n v="-1216.94"/>
  </r>
  <r>
    <d v="2018-04-26T00:00:00"/>
    <s v="Credit Card Payment"/>
    <n v="1216.94"/>
    <s v="debit"/>
    <x v="1"/>
    <s v="Credit Card Payment"/>
    <x v="3"/>
    <x v="3"/>
    <x v="0"/>
    <n v="-1216.94"/>
  </r>
  <r>
    <d v="2018-04-27T00:00:00"/>
    <s v="Credit Card Payment"/>
    <n v="769.72"/>
    <s v="debit"/>
    <x v="1"/>
    <s v="Credit Card Payment"/>
    <x v="3"/>
    <x v="3"/>
    <x v="0"/>
    <n v="-769.72"/>
  </r>
  <r>
    <d v="2018-04-27T00:00:00"/>
    <s v="Biweekly Paycheck"/>
    <n v="2000"/>
    <s v="credit"/>
    <x v="1"/>
    <s v="Biweekly Paycheck"/>
    <x v="11"/>
    <x v="3"/>
    <x v="0"/>
    <n v="2000"/>
  </r>
  <r>
    <d v="2018-04-28T00:00:00"/>
    <s v="Grocery Store"/>
    <n v="22.98"/>
    <s v="debit"/>
    <x v="2"/>
    <s v="Grocery Store"/>
    <x v="10"/>
    <x v="3"/>
    <x v="0"/>
    <n v="-22.98"/>
  </r>
  <r>
    <d v="2018-04-29T00:00:00"/>
    <s v="QuikTrip"/>
    <n v="39"/>
    <s v="debit"/>
    <x v="0"/>
    <s v="QuikTrip"/>
    <x v="9"/>
    <x v="3"/>
    <x v="0"/>
    <n v="-39"/>
  </r>
  <r>
    <d v="2018-04-29T00:00:00"/>
    <s v="Grocery Store"/>
    <n v="51.05"/>
    <s v="debit"/>
    <x v="0"/>
    <s v="Grocery Store"/>
    <x v="10"/>
    <x v="3"/>
    <x v="0"/>
    <n v="-51.05"/>
  </r>
  <r>
    <d v="2018-04-29T00:00:00"/>
    <s v="Hardware Store"/>
    <n v="68.47"/>
    <s v="debit"/>
    <x v="0"/>
    <s v="Hardware Store"/>
    <x v="5"/>
    <x v="3"/>
    <x v="0"/>
    <n v="-68.47"/>
  </r>
  <r>
    <d v="2018-04-30T00:00:00"/>
    <s v="Grocery Store"/>
    <n v="5.09"/>
    <s v="debit"/>
    <x v="0"/>
    <s v="Grocery Store"/>
    <x v="10"/>
    <x v="3"/>
    <x v="0"/>
    <n v="-5.09"/>
  </r>
  <r>
    <d v="2018-05-01T00:00:00"/>
    <s v="Amazon"/>
    <n v="13.13"/>
    <s v="debit"/>
    <x v="0"/>
    <s v="Amazon"/>
    <x v="0"/>
    <x v="4"/>
    <x v="0"/>
    <n v="-13.13"/>
  </r>
  <r>
    <d v="2018-05-02T00:00:00"/>
    <s v="Mortgage Payment"/>
    <n v="1247.44"/>
    <s v="debit"/>
    <x v="1"/>
    <s v="Mortgage Payment"/>
    <x v="1"/>
    <x v="4"/>
    <x v="0"/>
    <n v="-1247.44"/>
  </r>
  <r>
    <d v="2018-05-03T00:00:00"/>
    <s v="Amazon"/>
    <n v="49.72"/>
    <s v="debit"/>
    <x v="0"/>
    <s v="Amazon"/>
    <x v="0"/>
    <x v="4"/>
    <x v="0"/>
    <n v="-49.72"/>
  </r>
  <r>
    <d v="2018-05-04T00:00:00"/>
    <s v="Grocery Store"/>
    <n v="42.23"/>
    <s v="debit"/>
    <x v="0"/>
    <s v="Grocery Store"/>
    <x v="10"/>
    <x v="4"/>
    <x v="0"/>
    <n v="-42.23"/>
  </r>
  <r>
    <d v="2018-05-04T00:00:00"/>
    <s v="Netflix"/>
    <n v="11.76"/>
    <s v="debit"/>
    <x v="0"/>
    <s v="Netflix"/>
    <x v="4"/>
    <x v="4"/>
    <x v="0"/>
    <n v="-11.76"/>
  </r>
  <r>
    <d v="2018-05-05T00:00:00"/>
    <s v="Bojangles"/>
    <n v="7.27"/>
    <s v="debit"/>
    <x v="0"/>
    <s v="Bojangles"/>
    <x v="12"/>
    <x v="4"/>
    <x v="0"/>
    <n v="-7.27"/>
  </r>
  <r>
    <d v="2018-05-05T00:00:00"/>
    <s v="Pizza Place"/>
    <n v="20.52"/>
    <s v="debit"/>
    <x v="0"/>
    <s v="Pizza Place"/>
    <x v="12"/>
    <x v="4"/>
    <x v="0"/>
    <n v="-20.52"/>
  </r>
  <r>
    <d v="2018-05-06T00:00:00"/>
    <s v="Hardware Store"/>
    <n v="22.37"/>
    <s v="debit"/>
    <x v="0"/>
    <s v="Hardware Store"/>
    <x v="5"/>
    <x v="4"/>
    <x v="0"/>
    <n v="-22.37"/>
  </r>
  <r>
    <d v="2018-05-06T00:00:00"/>
    <s v="Amazon"/>
    <n v="117.69"/>
    <s v="debit"/>
    <x v="0"/>
    <s v="Amazon"/>
    <x v="0"/>
    <x v="4"/>
    <x v="0"/>
    <n v="-117.69"/>
  </r>
  <r>
    <d v="2018-05-09T00:00:00"/>
    <s v="Credit Card Payment"/>
    <n v="601.4"/>
    <s v="credit"/>
    <x v="0"/>
    <s v="Credit Card Payment"/>
    <x v="3"/>
    <x v="4"/>
    <x v="0"/>
    <n v="-601.4"/>
  </r>
  <r>
    <d v="2018-05-09T00:00:00"/>
    <s v="Credit Card Payment"/>
    <n v="601.4"/>
    <s v="debit"/>
    <x v="1"/>
    <s v="Credit Card Payment"/>
    <x v="3"/>
    <x v="4"/>
    <x v="0"/>
    <n v="-601.4"/>
  </r>
  <r>
    <d v="2018-05-09T00:00:00"/>
    <s v="Spotify"/>
    <n v="10.69"/>
    <s v="debit"/>
    <x v="0"/>
    <s v="Spotify"/>
    <x v="7"/>
    <x v="4"/>
    <x v="0"/>
    <n v="-10.69"/>
  </r>
  <r>
    <d v="2018-05-09T00:00:00"/>
    <s v="Gas Company"/>
    <n v="30"/>
    <s v="debit"/>
    <x v="1"/>
    <s v="Gas Company"/>
    <x v="6"/>
    <x v="4"/>
    <x v="0"/>
    <n v="-30"/>
  </r>
  <r>
    <d v="2018-05-10T00:00:00"/>
    <s v="Phone Company"/>
    <n v="111.18"/>
    <s v="debit"/>
    <x v="1"/>
    <s v="Phone Company"/>
    <x v="8"/>
    <x v="4"/>
    <x v="0"/>
    <n v="-111.18"/>
  </r>
  <r>
    <d v="2018-05-11T00:00:00"/>
    <s v="Grocery Store"/>
    <n v="57.32"/>
    <s v="debit"/>
    <x v="0"/>
    <s v="Grocery Store"/>
    <x v="10"/>
    <x v="4"/>
    <x v="0"/>
    <n v="-57.32"/>
  </r>
  <r>
    <d v="2018-05-11T00:00:00"/>
    <s v="Biweekly Paycheck"/>
    <n v="2000"/>
    <s v="credit"/>
    <x v="1"/>
    <s v="Biweekly Paycheck"/>
    <x v="11"/>
    <x v="4"/>
    <x v="0"/>
    <n v="2000"/>
  </r>
  <r>
    <d v="2018-05-11T00:00:00"/>
    <s v="Mike's Construction Co."/>
    <n v="8000"/>
    <s v="debit"/>
    <x v="1"/>
    <s v="Mike's Construction "/>
    <x v="5"/>
    <x v="4"/>
    <x v="0"/>
    <n v="-8000"/>
  </r>
  <r>
    <d v="2018-05-12T00:00:00"/>
    <s v="Liquor Store"/>
    <n v="27.77"/>
    <s v="debit"/>
    <x v="0"/>
    <s v="Liquor Store"/>
    <x v="16"/>
    <x v="4"/>
    <x v="0"/>
    <n v="-27.77"/>
  </r>
  <r>
    <d v="2018-05-12T00:00:00"/>
    <s v="Shell"/>
    <n v="33.299999999999997"/>
    <s v="debit"/>
    <x v="0"/>
    <s v="Shell"/>
    <x v="9"/>
    <x v="4"/>
    <x v="0"/>
    <n v="-33.299999999999997"/>
  </r>
  <r>
    <d v="2018-05-12T00:00:00"/>
    <s v="Fancy Restaurant"/>
    <n v="78"/>
    <s v="debit"/>
    <x v="0"/>
    <s v="Fancy Restaurant"/>
    <x v="2"/>
    <x v="4"/>
    <x v="0"/>
    <n v="-78"/>
  </r>
  <r>
    <d v="2018-05-14T00:00:00"/>
    <s v="Grocery Store"/>
    <n v="67.63"/>
    <s v="debit"/>
    <x v="2"/>
    <s v="Grocery Store"/>
    <x v="10"/>
    <x v="4"/>
    <x v="0"/>
    <n v="-67.63"/>
  </r>
  <r>
    <d v="2018-05-15T00:00:00"/>
    <s v="Power Company"/>
    <n v="60"/>
    <s v="debit"/>
    <x v="1"/>
    <s v="Power Company"/>
    <x v="6"/>
    <x v="4"/>
    <x v="0"/>
    <n v="-60"/>
  </r>
  <r>
    <d v="2018-05-17T00:00:00"/>
    <s v="Barbershop"/>
    <n v="29"/>
    <s v="debit"/>
    <x v="2"/>
    <s v="Barbershop"/>
    <x v="15"/>
    <x v="4"/>
    <x v="0"/>
    <n v="-29"/>
  </r>
  <r>
    <d v="2018-05-17T00:00:00"/>
    <s v="City Water Charges"/>
    <n v="35"/>
    <s v="debit"/>
    <x v="1"/>
    <s v="City Water Charges"/>
    <x v="6"/>
    <x v="4"/>
    <x v="0"/>
    <n v="-35"/>
  </r>
  <r>
    <d v="2018-05-18T00:00:00"/>
    <s v="State Farm"/>
    <n v="75"/>
    <s v="debit"/>
    <x v="1"/>
    <s v="State Farm"/>
    <x v="17"/>
    <x v="4"/>
    <x v="0"/>
    <n v="-75"/>
  </r>
  <r>
    <d v="2018-05-18T00:00:00"/>
    <s v="Amazon"/>
    <n v="6.41"/>
    <s v="debit"/>
    <x v="0"/>
    <s v="Amazon"/>
    <x v="0"/>
    <x v="4"/>
    <x v="0"/>
    <n v="-6.41"/>
  </r>
  <r>
    <d v="2018-05-19T00:00:00"/>
    <s v="Credit Card Payment"/>
    <n v="207.08"/>
    <s v="credit"/>
    <x v="0"/>
    <s v="Credit Card Payment"/>
    <x v="3"/>
    <x v="4"/>
    <x v="0"/>
    <n v="-207.08"/>
  </r>
  <r>
    <d v="2018-05-19T00:00:00"/>
    <s v="Grocery Store"/>
    <n v="31"/>
    <s v="debit"/>
    <x v="2"/>
    <s v="Grocery Store"/>
    <x v="10"/>
    <x v="4"/>
    <x v="0"/>
    <n v="-31"/>
  </r>
  <r>
    <d v="2018-05-19T00:00:00"/>
    <s v="Greek Restaurant"/>
    <n v="23.26"/>
    <s v="debit"/>
    <x v="2"/>
    <s v="Greek Restaurant"/>
    <x v="2"/>
    <x v="4"/>
    <x v="0"/>
    <n v="-23.26"/>
  </r>
  <r>
    <d v="2018-05-21T00:00:00"/>
    <s v="Credit Card Payment"/>
    <n v="283.07"/>
    <s v="credit"/>
    <x v="2"/>
    <s v="Credit Card Payment"/>
    <x v="3"/>
    <x v="4"/>
    <x v="0"/>
    <n v="-283.07"/>
  </r>
  <r>
    <d v="2018-05-21T00:00:00"/>
    <s v="Thai Restaurant"/>
    <n v="26.04"/>
    <s v="debit"/>
    <x v="2"/>
    <s v="Thai Restaurant"/>
    <x v="2"/>
    <x v="4"/>
    <x v="0"/>
    <n v="-26.04"/>
  </r>
  <r>
    <d v="2018-05-21T00:00:00"/>
    <s v="Amazon"/>
    <n v="32.5"/>
    <s v="debit"/>
    <x v="0"/>
    <s v="Amazon"/>
    <x v="0"/>
    <x v="4"/>
    <x v="0"/>
    <n v="-32.5"/>
  </r>
  <r>
    <d v="2018-05-22T00:00:00"/>
    <s v="Credit Card Payment"/>
    <n v="283.07"/>
    <s v="debit"/>
    <x v="1"/>
    <s v="Credit Card Payment"/>
    <x v="3"/>
    <x v="4"/>
    <x v="0"/>
    <n v="-283.07"/>
  </r>
  <r>
    <d v="2018-05-24T00:00:00"/>
    <s v="BP"/>
    <n v="39.44"/>
    <s v="debit"/>
    <x v="2"/>
    <s v="BP"/>
    <x v="9"/>
    <x v="4"/>
    <x v="0"/>
    <n v="-39.44"/>
  </r>
  <r>
    <d v="2018-05-25T00:00:00"/>
    <s v="Internet Service Provider"/>
    <n v="74.989999999999995"/>
    <s v="debit"/>
    <x v="1"/>
    <s v="Internet Service Pro"/>
    <x v="14"/>
    <x v="4"/>
    <x v="0"/>
    <n v="-74.989999999999995"/>
  </r>
  <r>
    <d v="2018-05-25T00:00:00"/>
    <s v="Biweekly Paycheck"/>
    <n v="2000"/>
    <s v="credit"/>
    <x v="1"/>
    <s v="Biweekly Paycheck"/>
    <x v="11"/>
    <x v="4"/>
    <x v="0"/>
    <n v="2000"/>
  </r>
  <r>
    <d v="2018-05-28T00:00:00"/>
    <s v="Movie Theater"/>
    <n v="9.6199999999999992"/>
    <s v="debit"/>
    <x v="2"/>
    <s v="Movie Theater"/>
    <x v="18"/>
    <x v="4"/>
    <x v="0"/>
    <n v="-9.6199999999999992"/>
  </r>
  <r>
    <d v="2018-05-28T00:00:00"/>
    <s v="Grocery Store"/>
    <n v="91.03"/>
    <s v="debit"/>
    <x v="2"/>
    <s v="Grocery Store"/>
    <x v="10"/>
    <x v="4"/>
    <x v="0"/>
    <n v="-91.03"/>
  </r>
  <r>
    <d v="2018-05-29T00:00:00"/>
    <s v="Movie Theater"/>
    <n v="20"/>
    <s v="debit"/>
    <x v="2"/>
    <s v="Movie Theater"/>
    <x v="18"/>
    <x v="4"/>
    <x v="0"/>
    <n v="-20"/>
  </r>
  <r>
    <d v="2018-05-29T00:00:00"/>
    <s v="Movie Theater"/>
    <n v="6.25"/>
    <s v="debit"/>
    <x v="2"/>
    <s v="Movie Theater"/>
    <x v="18"/>
    <x v="4"/>
    <x v="0"/>
    <n v="-6.25"/>
  </r>
  <r>
    <d v="2018-06-01T00:00:00"/>
    <s v="BP"/>
    <n v="38.630000000000003"/>
    <s v="debit"/>
    <x v="0"/>
    <s v="BP"/>
    <x v="9"/>
    <x v="5"/>
    <x v="0"/>
    <n v="-38.630000000000003"/>
  </r>
  <r>
    <d v="2018-06-01T00:00:00"/>
    <s v="Grocery Store"/>
    <n v="6.11"/>
    <s v="debit"/>
    <x v="0"/>
    <s v="Grocery Store"/>
    <x v="10"/>
    <x v="5"/>
    <x v="0"/>
    <n v="-6.11"/>
  </r>
  <r>
    <d v="2018-06-01T00:00:00"/>
    <s v="Amazon"/>
    <n v="13.13"/>
    <s v="debit"/>
    <x v="0"/>
    <s v="Amazon"/>
    <x v="0"/>
    <x v="5"/>
    <x v="0"/>
    <n v="-13.13"/>
  </r>
  <r>
    <d v="2018-06-02T00:00:00"/>
    <s v="Credit Card Payment"/>
    <n v="235.18"/>
    <s v="credit"/>
    <x v="2"/>
    <s v="Credit Card Payment"/>
    <x v="3"/>
    <x v="5"/>
    <x v="0"/>
    <n v="-235.18"/>
  </r>
  <r>
    <d v="2018-06-02T00:00:00"/>
    <s v="Credit Card Payment"/>
    <n v="466.36"/>
    <s v="credit"/>
    <x v="0"/>
    <s v="Credit Card Payment"/>
    <x v="3"/>
    <x v="5"/>
    <x v="0"/>
    <n v="-466.36"/>
  </r>
  <r>
    <d v="2018-06-03T00:00:00"/>
    <s v="Italian Restaurant"/>
    <n v="65.81"/>
    <s v="debit"/>
    <x v="0"/>
    <s v="Italian Restaurant"/>
    <x v="2"/>
    <x v="5"/>
    <x v="0"/>
    <n v="-65.81"/>
  </r>
  <r>
    <d v="2018-06-04T00:00:00"/>
    <s v="Credit Card Payment"/>
    <n v="235.18"/>
    <s v="debit"/>
    <x v="1"/>
    <s v="Credit Card Payment"/>
    <x v="3"/>
    <x v="5"/>
    <x v="0"/>
    <n v="-235.18"/>
  </r>
  <r>
    <d v="2018-06-04T00:00:00"/>
    <s v="Grocery Store"/>
    <n v="24.12"/>
    <s v="debit"/>
    <x v="0"/>
    <s v="Grocery Store"/>
    <x v="10"/>
    <x v="5"/>
    <x v="0"/>
    <n v="-24.12"/>
  </r>
  <r>
    <d v="2018-06-04T00:00:00"/>
    <s v="Mortgage Payment"/>
    <n v="1247.44"/>
    <s v="debit"/>
    <x v="1"/>
    <s v="Mortgage Payment"/>
    <x v="1"/>
    <x v="5"/>
    <x v="0"/>
    <n v="-1247.44"/>
  </r>
  <r>
    <d v="2018-06-04T00:00:00"/>
    <s v="Netflix"/>
    <n v="11.76"/>
    <s v="debit"/>
    <x v="0"/>
    <s v="Netflix"/>
    <x v="4"/>
    <x v="5"/>
    <x v="0"/>
    <n v="-11.76"/>
  </r>
  <r>
    <d v="2018-06-06T00:00:00"/>
    <s v="Starbucks"/>
    <n v="4"/>
    <s v="debit"/>
    <x v="0"/>
    <s v="Starbucks"/>
    <x v="13"/>
    <x v="5"/>
    <x v="0"/>
    <n v="-4"/>
  </r>
  <r>
    <d v="2018-06-08T00:00:00"/>
    <s v="Biweekly Paycheck"/>
    <n v="2000"/>
    <s v="credit"/>
    <x v="1"/>
    <s v="Biweekly Paycheck"/>
    <x v="11"/>
    <x v="5"/>
    <x v="0"/>
    <n v="2000"/>
  </r>
  <r>
    <d v="2018-06-08T00:00:00"/>
    <s v="Gas Company"/>
    <n v="30"/>
    <s v="debit"/>
    <x v="1"/>
    <s v="Gas Company"/>
    <x v="6"/>
    <x v="5"/>
    <x v="0"/>
    <n v="-30"/>
  </r>
  <r>
    <d v="2018-06-09T00:00:00"/>
    <s v="Chick-Fil-A"/>
    <n v="16.18"/>
    <s v="debit"/>
    <x v="0"/>
    <s v="Chick-Fil-A"/>
    <x v="12"/>
    <x v="5"/>
    <x v="0"/>
    <n v="-16.18"/>
  </r>
  <r>
    <d v="2018-06-09T00:00:00"/>
    <s v="Grocery Store"/>
    <n v="9.56"/>
    <s v="debit"/>
    <x v="0"/>
    <s v="Grocery Store"/>
    <x v="10"/>
    <x v="5"/>
    <x v="0"/>
    <n v="-9.56"/>
  </r>
  <r>
    <d v="2018-06-09T00:00:00"/>
    <s v="Spotify"/>
    <n v="10.69"/>
    <s v="debit"/>
    <x v="0"/>
    <s v="Spotify"/>
    <x v="7"/>
    <x v="5"/>
    <x v="0"/>
    <n v="-10.69"/>
  </r>
  <r>
    <d v="2018-06-10T00:00:00"/>
    <s v="Grocery Store"/>
    <n v="46.01"/>
    <s v="debit"/>
    <x v="0"/>
    <s v="Grocery Store"/>
    <x v="10"/>
    <x v="5"/>
    <x v="0"/>
    <n v="-46.01"/>
  </r>
  <r>
    <d v="2018-06-12T00:00:00"/>
    <s v="Grocery Store"/>
    <n v="12.55"/>
    <s v="debit"/>
    <x v="0"/>
    <s v="Grocery Store"/>
    <x v="10"/>
    <x v="5"/>
    <x v="0"/>
    <n v="-12.55"/>
  </r>
  <r>
    <d v="2018-06-12T00:00:00"/>
    <s v="Phone Company"/>
    <n v="89.46"/>
    <s v="debit"/>
    <x v="1"/>
    <s v="Phone Company"/>
    <x v="8"/>
    <x v="5"/>
    <x v="0"/>
    <n v="-89.46"/>
  </r>
  <r>
    <d v="2018-06-14T00:00:00"/>
    <s v="Credit Card Payment"/>
    <n v="283.44"/>
    <s v="credit"/>
    <x v="0"/>
    <s v="Credit Card Payment"/>
    <x v="3"/>
    <x v="5"/>
    <x v="0"/>
    <n v="-283.44"/>
  </r>
  <r>
    <d v="2018-06-14T00:00:00"/>
    <s v="Credit Card Payment"/>
    <n v="283.44"/>
    <s v="debit"/>
    <x v="1"/>
    <s v="Credit Card Payment"/>
    <x v="3"/>
    <x v="5"/>
    <x v="0"/>
    <n v="-283.44"/>
  </r>
  <r>
    <d v="2018-06-14T00:00:00"/>
    <s v="Grocery Store"/>
    <n v="7.02"/>
    <s v="debit"/>
    <x v="0"/>
    <s v="Grocery Store"/>
    <x v="10"/>
    <x v="5"/>
    <x v="0"/>
    <n v="-7.02"/>
  </r>
  <r>
    <d v="2018-06-15T00:00:00"/>
    <s v="Power Company"/>
    <n v="60"/>
    <s v="debit"/>
    <x v="1"/>
    <s v="Power Company"/>
    <x v="6"/>
    <x v="5"/>
    <x v="0"/>
    <n v="-60"/>
  </r>
  <r>
    <d v="2018-06-16T00:00:00"/>
    <s v="Starbucks"/>
    <n v="3"/>
    <s v="debit"/>
    <x v="0"/>
    <s v="Starbucks"/>
    <x v="13"/>
    <x v="5"/>
    <x v="0"/>
    <n v="-3"/>
  </r>
  <r>
    <d v="2018-06-16T00:00:00"/>
    <s v="Pizza Place"/>
    <n v="22.66"/>
    <s v="debit"/>
    <x v="0"/>
    <s v="Pizza Place"/>
    <x v="12"/>
    <x v="5"/>
    <x v="0"/>
    <n v="-22.66"/>
  </r>
  <r>
    <d v="2018-06-16T00:00:00"/>
    <s v="Grocery Store"/>
    <n v="13.9"/>
    <s v="debit"/>
    <x v="0"/>
    <s v="Grocery Store"/>
    <x v="10"/>
    <x v="5"/>
    <x v="0"/>
    <n v="-13.9"/>
  </r>
  <r>
    <d v="2018-06-18T00:00:00"/>
    <s v="City Water Charges"/>
    <n v="35"/>
    <s v="debit"/>
    <x v="1"/>
    <s v="City Water Charges"/>
    <x v="6"/>
    <x v="5"/>
    <x v="0"/>
    <n v="-35"/>
  </r>
  <r>
    <d v="2018-06-19T00:00:00"/>
    <s v="Shell"/>
    <n v="38.520000000000003"/>
    <s v="debit"/>
    <x v="0"/>
    <s v="Shell"/>
    <x v="9"/>
    <x v="5"/>
    <x v="0"/>
    <n v="-38.520000000000003"/>
  </r>
  <r>
    <d v="2018-06-19T00:00:00"/>
    <s v="Grocery Store"/>
    <n v="2.69"/>
    <s v="debit"/>
    <x v="0"/>
    <s v="Grocery Store"/>
    <x v="10"/>
    <x v="5"/>
    <x v="0"/>
    <n v="-2.69"/>
  </r>
  <r>
    <d v="2018-06-20T00:00:00"/>
    <s v="State Farm"/>
    <n v="75"/>
    <s v="debit"/>
    <x v="1"/>
    <s v="State Farm"/>
    <x v="17"/>
    <x v="5"/>
    <x v="0"/>
    <n v="-75"/>
  </r>
  <r>
    <d v="2018-06-20T00:00:00"/>
    <s v="Credit Card Payment"/>
    <n v="89.45"/>
    <s v="credit"/>
    <x v="2"/>
    <s v="Credit Card Payment"/>
    <x v="3"/>
    <x v="5"/>
    <x v="0"/>
    <n v="-89.45"/>
  </r>
  <r>
    <d v="2018-06-20T00:00:00"/>
    <s v="Barbershop"/>
    <n v="30"/>
    <s v="debit"/>
    <x v="2"/>
    <s v="Barbershop"/>
    <x v="15"/>
    <x v="5"/>
    <x v="0"/>
    <n v="-30"/>
  </r>
  <r>
    <d v="2018-06-21T00:00:00"/>
    <s v="Credit Card Payment"/>
    <n v="89.45"/>
    <s v="debit"/>
    <x v="1"/>
    <s v="Credit Card Payment"/>
    <x v="3"/>
    <x v="5"/>
    <x v="0"/>
    <n v="-89.45"/>
  </r>
  <r>
    <d v="2018-06-22T00:00:00"/>
    <s v="Biweekly Paycheck"/>
    <n v="2000"/>
    <s v="credit"/>
    <x v="1"/>
    <s v="Biweekly Paycheck"/>
    <x v="11"/>
    <x v="5"/>
    <x v="0"/>
    <n v="2000"/>
  </r>
  <r>
    <d v="2018-06-23T00:00:00"/>
    <s v="Brunch Restaurant"/>
    <n v="8.5"/>
    <s v="debit"/>
    <x v="2"/>
    <s v="Brunch Restaurant"/>
    <x v="2"/>
    <x v="5"/>
    <x v="0"/>
    <n v="-8.5"/>
  </r>
  <r>
    <d v="2018-06-23T00:00:00"/>
    <s v="Amazon"/>
    <n v="74.97"/>
    <s v="debit"/>
    <x v="0"/>
    <s v="Amazon"/>
    <x v="0"/>
    <x v="5"/>
    <x v="0"/>
    <n v="-74.97"/>
  </r>
  <r>
    <d v="2018-06-25T00:00:00"/>
    <s v="Credit Card Payment"/>
    <n v="942.76"/>
    <s v="credit"/>
    <x v="0"/>
    <s v="Credit Card Payment"/>
    <x v="3"/>
    <x v="5"/>
    <x v="0"/>
    <n v="-942.76"/>
  </r>
  <r>
    <d v="2018-06-25T00:00:00"/>
    <s v="Credit Card Payment"/>
    <n v="942.76"/>
    <s v="debit"/>
    <x v="1"/>
    <s v="Credit Card Payment"/>
    <x v="3"/>
    <x v="5"/>
    <x v="0"/>
    <n v="-942.76"/>
  </r>
  <r>
    <d v="2018-06-25T00:00:00"/>
    <s v="Internet Service Provider"/>
    <n v="74.989999999999995"/>
    <s v="debit"/>
    <x v="1"/>
    <s v="Internet Service Pro"/>
    <x v="14"/>
    <x v="5"/>
    <x v="0"/>
    <n v="-74.989999999999995"/>
  </r>
  <r>
    <d v="2018-06-26T00:00:00"/>
    <s v="Grocery Store"/>
    <n v="9.6199999999999992"/>
    <s v="debit"/>
    <x v="2"/>
    <s v="Grocery Store"/>
    <x v="10"/>
    <x v="5"/>
    <x v="0"/>
    <n v="-9.6199999999999992"/>
  </r>
  <r>
    <d v="2018-06-27T00:00:00"/>
    <s v="Starbucks"/>
    <n v="3.5"/>
    <s v="debit"/>
    <x v="2"/>
    <s v="Starbucks"/>
    <x v="13"/>
    <x v="5"/>
    <x v="0"/>
    <n v="-3.5"/>
  </r>
  <r>
    <d v="2018-06-27T00:00:00"/>
    <s v="Pizza Place"/>
    <n v="22.66"/>
    <s v="debit"/>
    <x v="0"/>
    <s v="Pizza Place"/>
    <x v="12"/>
    <x v="5"/>
    <x v="0"/>
    <n v="-22.66"/>
  </r>
  <r>
    <d v="2018-06-28T00:00:00"/>
    <s v="Grocery Store"/>
    <n v="7.57"/>
    <s v="debit"/>
    <x v="2"/>
    <s v="Grocery Store"/>
    <x v="10"/>
    <x v="5"/>
    <x v="0"/>
    <n v="-7.57"/>
  </r>
  <r>
    <d v="2018-07-01T00:00:00"/>
    <s v="Amazon"/>
    <n v="13.13"/>
    <s v="debit"/>
    <x v="0"/>
    <s v="Amazon"/>
    <x v="0"/>
    <x v="6"/>
    <x v="0"/>
    <n v="-13.13"/>
  </r>
  <r>
    <d v="2018-07-02T00:00:00"/>
    <s v="Mortgage Payment"/>
    <n v="1247.44"/>
    <s v="debit"/>
    <x v="1"/>
    <s v="Mortgage Payment"/>
    <x v="1"/>
    <x v="6"/>
    <x v="0"/>
    <n v="-1247.44"/>
  </r>
  <r>
    <d v="2018-07-02T00:00:00"/>
    <s v="Movie Theater"/>
    <n v="25"/>
    <s v="debit"/>
    <x v="2"/>
    <s v="Movie Theater"/>
    <x v="18"/>
    <x v="6"/>
    <x v="0"/>
    <n v="-25"/>
  </r>
  <r>
    <d v="2018-07-02T00:00:00"/>
    <s v="American Tavern"/>
    <n v="36.44"/>
    <s v="debit"/>
    <x v="2"/>
    <s v="American Tavern"/>
    <x v="2"/>
    <x v="6"/>
    <x v="0"/>
    <n v="-36.44"/>
  </r>
  <r>
    <d v="2018-07-04T00:00:00"/>
    <s v="BP"/>
    <n v="34.479999999999997"/>
    <s v="debit"/>
    <x v="2"/>
    <s v="BP"/>
    <x v="9"/>
    <x v="6"/>
    <x v="0"/>
    <n v="-34.479999999999997"/>
  </r>
  <r>
    <d v="2018-07-04T00:00:00"/>
    <s v="Netflix"/>
    <n v="11.76"/>
    <s v="debit"/>
    <x v="0"/>
    <s v="Netflix"/>
    <x v="4"/>
    <x v="6"/>
    <x v="0"/>
    <n v="-11.76"/>
  </r>
  <r>
    <d v="2018-07-05T00:00:00"/>
    <s v="Grocery Store"/>
    <n v="44.25"/>
    <s v="debit"/>
    <x v="2"/>
    <s v="Grocery Store"/>
    <x v="10"/>
    <x v="6"/>
    <x v="0"/>
    <n v="-44.25"/>
  </r>
  <r>
    <d v="2018-07-05T00:00:00"/>
    <s v="Amazon"/>
    <n v="212.32"/>
    <s v="debit"/>
    <x v="0"/>
    <s v="Amazon"/>
    <x v="0"/>
    <x v="6"/>
    <x v="0"/>
    <n v="-212.32"/>
  </r>
  <r>
    <d v="2018-07-06T00:00:00"/>
    <s v="Amazon Video"/>
    <n v="6.41"/>
    <s v="debit"/>
    <x v="0"/>
    <s v="Amazon Video"/>
    <x v="4"/>
    <x v="6"/>
    <x v="0"/>
    <n v="-6.41"/>
  </r>
  <r>
    <d v="2018-07-06T00:00:00"/>
    <s v="Biweekly Paycheck"/>
    <n v="2000"/>
    <s v="credit"/>
    <x v="1"/>
    <s v="Biweekly Paycheck"/>
    <x v="11"/>
    <x v="6"/>
    <x v="0"/>
    <n v="2000"/>
  </r>
  <r>
    <d v="2018-07-08T00:00:00"/>
    <s v="Credit Card Payment"/>
    <n v="259.87"/>
    <s v="credit"/>
    <x v="0"/>
    <s v="Credit Card Payment"/>
    <x v="3"/>
    <x v="6"/>
    <x v="0"/>
    <n v="-259.87"/>
  </r>
  <r>
    <d v="2018-07-09T00:00:00"/>
    <s v="Credit Card Payment"/>
    <n v="242.16"/>
    <s v="credit"/>
    <x v="2"/>
    <s v="Credit Card Payment"/>
    <x v="3"/>
    <x v="6"/>
    <x v="0"/>
    <n v="-242.16"/>
  </r>
  <r>
    <d v="2018-07-09T00:00:00"/>
    <s v="Credit Card Payment"/>
    <n v="259.87"/>
    <s v="debit"/>
    <x v="1"/>
    <s v="Credit Card Payment"/>
    <x v="3"/>
    <x v="6"/>
    <x v="0"/>
    <n v="-259.87"/>
  </r>
  <r>
    <d v="2018-07-09T00:00:00"/>
    <s v="Spotify"/>
    <n v="10.69"/>
    <s v="debit"/>
    <x v="0"/>
    <s v="Spotify"/>
    <x v="7"/>
    <x v="6"/>
    <x v="0"/>
    <n v="-10.69"/>
  </r>
  <r>
    <d v="2018-07-10T00:00:00"/>
    <s v="Credit Card Payment"/>
    <n v="242.16"/>
    <s v="debit"/>
    <x v="1"/>
    <s v="Credit Card Payment"/>
    <x v="3"/>
    <x v="6"/>
    <x v="0"/>
    <n v="-242.16"/>
  </r>
  <r>
    <d v="2018-07-10T00:00:00"/>
    <s v="Grocery Store"/>
    <n v="5.39"/>
    <s v="debit"/>
    <x v="2"/>
    <s v="Grocery Store"/>
    <x v="10"/>
    <x v="6"/>
    <x v="0"/>
    <n v="-5.39"/>
  </r>
  <r>
    <d v="2018-07-10T00:00:00"/>
    <s v="Gas Company"/>
    <n v="30"/>
    <s v="debit"/>
    <x v="1"/>
    <s v="Gas Company"/>
    <x v="6"/>
    <x v="6"/>
    <x v="0"/>
    <n v="-30"/>
  </r>
  <r>
    <d v="2018-07-11T00:00:00"/>
    <s v="Phone Company"/>
    <n v="89.46"/>
    <s v="debit"/>
    <x v="1"/>
    <s v="Phone Company"/>
    <x v="8"/>
    <x v="6"/>
    <x v="0"/>
    <n v="-89.46"/>
  </r>
  <r>
    <d v="2018-07-14T00:00:00"/>
    <s v="Go Mart"/>
    <n v="33.51"/>
    <s v="debit"/>
    <x v="2"/>
    <s v="Go Mart"/>
    <x v="9"/>
    <x v="6"/>
    <x v="0"/>
    <n v="-33.51"/>
  </r>
  <r>
    <d v="2018-07-15T00:00:00"/>
    <s v="Circle K"/>
    <n v="36.24"/>
    <s v="debit"/>
    <x v="0"/>
    <s v="Circle K"/>
    <x v="9"/>
    <x v="6"/>
    <x v="0"/>
    <n v="-36.24"/>
  </r>
  <r>
    <d v="2018-07-17T00:00:00"/>
    <s v="Wendy's"/>
    <n v="15.23"/>
    <s v="debit"/>
    <x v="2"/>
    <s v="Wendy's"/>
    <x v="12"/>
    <x v="6"/>
    <x v="0"/>
    <n v="-15.23"/>
  </r>
  <r>
    <d v="2018-07-17T00:00:00"/>
    <s v="City Water Charges"/>
    <n v="35"/>
    <s v="debit"/>
    <x v="1"/>
    <s v="City Water Charges"/>
    <x v="6"/>
    <x v="6"/>
    <x v="0"/>
    <n v="-35"/>
  </r>
  <r>
    <d v="2018-07-17T00:00:00"/>
    <s v="Power Company"/>
    <n v="60"/>
    <s v="debit"/>
    <x v="1"/>
    <s v="Power Company"/>
    <x v="6"/>
    <x v="6"/>
    <x v="0"/>
    <n v="-60"/>
  </r>
  <r>
    <d v="2018-07-18T00:00:00"/>
    <s v="Irish Restaurant"/>
    <n v="28.54"/>
    <s v="debit"/>
    <x v="0"/>
    <s v="Irish Restaurant"/>
    <x v="2"/>
    <x v="6"/>
    <x v="0"/>
    <n v="-28.54"/>
  </r>
  <r>
    <d v="2018-07-18T00:00:00"/>
    <s v="State Farm"/>
    <n v="75"/>
    <s v="debit"/>
    <x v="1"/>
    <s v="State Farm"/>
    <x v="17"/>
    <x v="6"/>
    <x v="0"/>
    <n v="-75"/>
  </r>
  <r>
    <d v="2018-07-20T00:00:00"/>
    <s v="Credit Card Payment"/>
    <n v="61.43"/>
    <s v="credit"/>
    <x v="2"/>
    <s v="Credit Card Payment"/>
    <x v="3"/>
    <x v="6"/>
    <x v="0"/>
    <n v="-61.43"/>
  </r>
  <r>
    <d v="2018-07-20T00:00:00"/>
    <s v="Credit Card Payment"/>
    <n v="102.88"/>
    <s v="credit"/>
    <x v="0"/>
    <s v="Credit Card Payment"/>
    <x v="3"/>
    <x v="6"/>
    <x v="0"/>
    <n v="-102.88"/>
  </r>
  <r>
    <d v="2018-07-20T00:00:00"/>
    <s v="Credit Card Payment"/>
    <n v="102.88"/>
    <s v="debit"/>
    <x v="1"/>
    <s v="Credit Card Payment"/>
    <x v="3"/>
    <x v="6"/>
    <x v="0"/>
    <n v="-102.88"/>
  </r>
  <r>
    <d v="2018-07-20T00:00:00"/>
    <s v="Biweekly Paycheck"/>
    <n v="2000"/>
    <s v="credit"/>
    <x v="1"/>
    <s v="Biweekly Paycheck"/>
    <x v="11"/>
    <x v="6"/>
    <x v="0"/>
    <n v="2000"/>
  </r>
  <r>
    <d v="2018-07-21T00:00:00"/>
    <s v="Grocery Store"/>
    <n v="28.93"/>
    <s v="debit"/>
    <x v="0"/>
    <s v="Grocery Store"/>
    <x v="10"/>
    <x v="6"/>
    <x v="0"/>
    <n v="-28.93"/>
  </r>
  <r>
    <d v="2018-07-21T00:00:00"/>
    <s v="Barbershop"/>
    <n v="30"/>
    <s v="debit"/>
    <x v="0"/>
    <s v="Barbershop"/>
    <x v="15"/>
    <x v="6"/>
    <x v="0"/>
    <n v="-30"/>
  </r>
  <r>
    <d v="2018-07-23T00:00:00"/>
    <s v="Credit Card Payment"/>
    <n v="61.43"/>
    <s v="debit"/>
    <x v="1"/>
    <s v="Credit Card Payment"/>
    <x v="3"/>
    <x v="6"/>
    <x v="0"/>
    <n v="-61.43"/>
  </r>
  <r>
    <d v="2018-07-23T00:00:00"/>
    <s v="Starbucks"/>
    <n v="9.58"/>
    <s v="debit"/>
    <x v="0"/>
    <s v="Starbucks"/>
    <x v="13"/>
    <x v="6"/>
    <x v="0"/>
    <n v="-9.58"/>
  </r>
  <r>
    <d v="2018-07-24T00:00:00"/>
    <s v="American Tavern"/>
    <n v="26.59"/>
    <s v="debit"/>
    <x v="0"/>
    <s v="American Tavern"/>
    <x v="2"/>
    <x v="6"/>
    <x v="0"/>
    <n v="-26.59"/>
  </r>
  <r>
    <d v="2018-07-25T00:00:00"/>
    <s v="Internet Service Provider"/>
    <n v="74.989999999999995"/>
    <s v="debit"/>
    <x v="1"/>
    <s v="Internet Service Pro"/>
    <x v="14"/>
    <x v="6"/>
    <x v="0"/>
    <n v="-74.989999999999995"/>
  </r>
  <r>
    <d v="2018-07-26T00:00:00"/>
    <s v="Conoco"/>
    <n v="33.67"/>
    <s v="debit"/>
    <x v="2"/>
    <s v="Conoco"/>
    <x v="9"/>
    <x v="6"/>
    <x v="0"/>
    <n v="-33.67"/>
  </r>
  <r>
    <d v="2018-07-28T00:00:00"/>
    <s v="Grocery Store"/>
    <n v="7.61"/>
    <s v="debit"/>
    <x v="2"/>
    <s v="Grocery Store"/>
    <x v="10"/>
    <x v="6"/>
    <x v="0"/>
    <n v="-7.61"/>
  </r>
  <r>
    <d v="2018-07-30T00:00:00"/>
    <s v="American Tavern"/>
    <n v="34.380000000000003"/>
    <s v="debit"/>
    <x v="2"/>
    <s v="American Tavern"/>
    <x v="2"/>
    <x v="6"/>
    <x v="0"/>
    <n v="-34.380000000000003"/>
  </r>
  <r>
    <d v="2018-07-31T00:00:00"/>
    <s v="Brewing Company"/>
    <n v="6.6"/>
    <s v="debit"/>
    <x v="2"/>
    <s v="Brewing Company"/>
    <x v="16"/>
    <x v="6"/>
    <x v="0"/>
    <n v="-6.6"/>
  </r>
  <r>
    <d v="2018-08-01T00:00:00"/>
    <s v="Amazon"/>
    <n v="13.13"/>
    <s v="debit"/>
    <x v="0"/>
    <s v="Amazon"/>
    <x v="0"/>
    <x v="7"/>
    <x v="0"/>
    <n v="-13.13"/>
  </r>
  <r>
    <d v="2018-08-02T00:00:00"/>
    <s v="Credit Card Payment"/>
    <n v="816.27"/>
    <s v="credit"/>
    <x v="0"/>
    <s v="Credit Card Payment"/>
    <x v="3"/>
    <x v="7"/>
    <x v="0"/>
    <n v="-816.27"/>
  </r>
  <r>
    <d v="2018-08-02T00:00:00"/>
    <s v="Shell"/>
    <n v="40.44"/>
    <s v="debit"/>
    <x v="2"/>
    <s v="Shell"/>
    <x v="9"/>
    <x v="7"/>
    <x v="0"/>
    <n v="-40.44"/>
  </r>
  <r>
    <d v="2018-08-02T00:00:00"/>
    <s v="Mortgage Payment"/>
    <n v="1247.44"/>
    <s v="debit"/>
    <x v="1"/>
    <s v="Mortgage Payment"/>
    <x v="1"/>
    <x v="7"/>
    <x v="0"/>
    <n v="-1247.44"/>
  </r>
  <r>
    <d v="2018-08-03T00:00:00"/>
    <s v="Grocery Store"/>
    <n v="6.27"/>
    <s v="debit"/>
    <x v="2"/>
    <s v="Grocery Store"/>
    <x v="10"/>
    <x v="7"/>
    <x v="0"/>
    <n v="-6.27"/>
  </r>
  <r>
    <d v="2018-08-03T00:00:00"/>
    <s v="Biweekly Paycheck"/>
    <n v="2000"/>
    <s v="credit"/>
    <x v="1"/>
    <s v="Biweekly Paycheck"/>
    <x v="11"/>
    <x v="7"/>
    <x v="0"/>
    <n v="2000"/>
  </r>
  <r>
    <d v="2018-08-04T00:00:00"/>
    <s v="Netflix"/>
    <n v="11.76"/>
    <s v="debit"/>
    <x v="0"/>
    <s v="Netflix"/>
    <x v="4"/>
    <x v="7"/>
    <x v="0"/>
    <n v="-11.76"/>
  </r>
  <r>
    <d v="2018-08-06T00:00:00"/>
    <s v="Amazon"/>
    <n v="76.47"/>
    <s v="debit"/>
    <x v="0"/>
    <s v="Amazon"/>
    <x v="0"/>
    <x v="7"/>
    <x v="0"/>
    <n v="-76.47"/>
  </r>
  <r>
    <d v="2018-08-09T00:00:00"/>
    <s v="Spotify"/>
    <n v="10.69"/>
    <s v="debit"/>
    <x v="0"/>
    <s v="Spotify"/>
    <x v="7"/>
    <x v="7"/>
    <x v="0"/>
    <n v="-10.69"/>
  </r>
  <r>
    <d v="2018-08-09T00:00:00"/>
    <s v="Gas Company"/>
    <n v="30"/>
    <s v="debit"/>
    <x v="1"/>
    <s v="Gas Company"/>
    <x v="6"/>
    <x v="7"/>
    <x v="0"/>
    <n v="-30"/>
  </r>
  <r>
    <d v="2018-08-10T00:00:00"/>
    <s v="Phone Company"/>
    <n v="89.4"/>
    <s v="debit"/>
    <x v="1"/>
    <s v="Phone Company"/>
    <x v="8"/>
    <x v="7"/>
    <x v="0"/>
    <n v="-89.4"/>
  </r>
  <r>
    <d v="2018-08-11T00:00:00"/>
    <s v="Chick-Fil-A"/>
    <n v="13.67"/>
    <s v="debit"/>
    <x v="0"/>
    <s v="Chick-Fil-A"/>
    <x v="12"/>
    <x v="7"/>
    <x v="0"/>
    <n v="-13.67"/>
  </r>
  <r>
    <d v="2018-08-11T00:00:00"/>
    <s v="Valero"/>
    <n v="33.659999999999997"/>
    <s v="debit"/>
    <x v="0"/>
    <s v="Valero"/>
    <x v="9"/>
    <x v="7"/>
    <x v="0"/>
    <n v="-33.659999999999997"/>
  </r>
  <r>
    <d v="2018-08-15T00:00:00"/>
    <s v="Credit Card Payment"/>
    <n v="269.56"/>
    <s v="credit"/>
    <x v="2"/>
    <s v="Credit Card Payment"/>
    <x v="3"/>
    <x v="7"/>
    <x v="0"/>
    <n v="-269.56"/>
  </r>
  <r>
    <d v="2018-08-15T00:00:00"/>
    <s v="Credit Card Payment"/>
    <n v="159.38"/>
    <s v="credit"/>
    <x v="0"/>
    <s v="Credit Card Payment"/>
    <x v="3"/>
    <x v="7"/>
    <x v="0"/>
    <n v="-159.38"/>
  </r>
  <r>
    <d v="2018-08-15T00:00:00"/>
    <s v="Shell"/>
    <n v="41.07"/>
    <s v="debit"/>
    <x v="0"/>
    <s v="Shell"/>
    <x v="9"/>
    <x v="7"/>
    <x v="0"/>
    <n v="-41.07"/>
  </r>
  <r>
    <d v="2018-08-15T00:00:00"/>
    <s v="Grocery Store"/>
    <n v="5.64"/>
    <s v="debit"/>
    <x v="0"/>
    <s v="Grocery Store"/>
    <x v="10"/>
    <x v="7"/>
    <x v="0"/>
    <n v="-5.64"/>
  </r>
  <r>
    <d v="2018-08-15T00:00:00"/>
    <s v="Power Company"/>
    <n v="60"/>
    <s v="debit"/>
    <x v="1"/>
    <s v="Power Company"/>
    <x v="6"/>
    <x v="7"/>
    <x v="0"/>
    <n v="-60"/>
  </r>
  <r>
    <d v="2018-08-16T00:00:00"/>
    <s v="Credit Card Payment"/>
    <n v="269.56"/>
    <s v="debit"/>
    <x v="1"/>
    <s v="Credit Card Payment"/>
    <x v="3"/>
    <x v="7"/>
    <x v="0"/>
    <n v="-269.56"/>
  </r>
  <r>
    <d v="2018-08-16T00:00:00"/>
    <s v="City Water Charges"/>
    <n v="35"/>
    <s v="debit"/>
    <x v="1"/>
    <s v="City Water Charges"/>
    <x v="6"/>
    <x v="7"/>
    <x v="0"/>
    <n v="-35"/>
  </r>
  <r>
    <d v="2018-08-17T00:00:00"/>
    <s v="Biweekly Paycheck"/>
    <n v="2000"/>
    <s v="credit"/>
    <x v="1"/>
    <s v="Biweekly Paycheck"/>
    <x v="11"/>
    <x v="7"/>
    <x v="0"/>
    <n v="2000"/>
  </r>
  <r>
    <d v="2018-08-17T00:00:00"/>
    <s v="Amazon"/>
    <n v="14.98"/>
    <s v="debit"/>
    <x v="0"/>
    <s v="Amazon"/>
    <x v="0"/>
    <x v="7"/>
    <x v="0"/>
    <n v="-14.98"/>
  </r>
  <r>
    <d v="2018-08-18T00:00:00"/>
    <s v="Amazon"/>
    <n v="23.47"/>
    <s v="debit"/>
    <x v="0"/>
    <s v="Amazon"/>
    <x v="0"/>
    <x v="7"/>
    <x v="0"/>
    <n v="-23.47"/>
  </r>
  <r>
    <d v="2018-08-20T00:00:00"/>
    <s v="State Farm"/>
    <n v="75"/>
    <s v="debit"/>
    <x v="1"/>
    <s v="State Farm"/>
    <x v="17"/>
    <x v="7"/>
    <x v="0"/>
    <n v="-75"/>
  </r>
  <r>
    <d v="2018-08-21T00:00:00"/>
    <s v="Credit Card Payment"/>
    <n v="34.18"/>
    <s v="credit"/>
    <x v="2"/>
    <s v="Credit Card Payment"/>
    <x v="3"/>
    <x v="7"/>
    <x v="0"/>
    <n v="-34.18"/>
  </r>
  <r>
    <d v="2018-08-21T00:00:00"/>
    <s v="Credit Card Payment"/>
    <n v="99.76"/>
    <s v="credit"/>
    <x v="0"/>
    <s v="Credit Card Payment"/>
    <x v="3"/>
    <x v="7"/>
    <x v="0"/>
    <n v="-99.76"/>
  </r>
  <r>
    <d v="2018-08-21T00:00:00"/>
    <s v="Credit Card Payment"/>
    <n v="99.76"/>
    <s v="debit"/>
    <x v="1"/>
    <s v="Credit Card Payment"/>
    <x v="3"/>
    <x v="7"/>
    <x v="0"/>
    <n v="-99.76"/>
  </r>
  <r>
    <d v="2018-08-22T00:00:00"/>
    <s v="Credit Card Payment"/>
    <n v="34.18"/>
    <s v="debit"/>
    <x v="1"/>
    <s v="Credit Card Payment"/>
    <x v="3"/>
    <x v="7"/>
    <x v="0"/>
    <n v="-34.18"/>
  </r>
  <r>
    <d v="2018-08-24T00:00:00"/>
    <s v="American Tavern"/>
    <n v="42.31"/>
    <s v="debit"/>
    <x v="0"/>
    <s v="American Tavern"/>
    <x v="2"/>
    <x v="7"/>
    <x v="0"/>
    <n v="-42.31"/>
  </r>
  <r>
    <d v="2018-08-27T00:00:00"/>
    <s v="Internet Service Provider"/>
    <n v="74.989999999999995"/>
    <s v="debit"/>
    <x v="1"/>
    <s v="Internet Service Pro"/>
    <x v="14"/>
    <x v="7"/>
    <x v="0"/>
    <n v="-74.989999999999995"/>
  </r>
  <r>
    <d v="2018-08-30T00:00:00"/>
    <s v="Shell"/>
    <n v="35.65"/>
    <s v="debit"/>
    <x v="0"/>
    <s v="Shell"/>
    <x v="9"/>
    <x v="7"/>
    <x v="0"/>
    <n v="-35.65"/>
  </r>
  <r>
    <d v="2018-08-31T00:00:00"/>
    <s v="Grocery Store"/>
    <n v="11.64"/>
    <s v="debit"/>
    <x v="0"/>
    <s v="Grocery Store"/>
    <x v="10"/>
    <x v="7"/>
    <x v="0"/>
    <n v="-11.64"/>
  </r>
  <r>
    <d v="2018-08-31T00:00:00"/>
    <s v="Biweekly Paycheck"/>
    <n v="2000"/>
    <s v="credit"/>
    <x v="1"/>
    <s v="Biweekly Paycheck"/>
    <x v="11"/>
    <x v="7"/>
    <x v="0"/>
    <n v="2000"/>
  </r>
  <r>
    <d v="2018-09-01T00:00:00"/>
    <s v="Brewing Company"/>
    <n v="47.4"/>
    <s v="debit"/>
    <x v="0"/>
    <s v="Brewing Company"/>
    <x v="16"/>
    <x v="8"/>
    <x v="0"/>
    <n v="-47.4"/>
  </r>
  <r>
    <d v="2018-09-01T00:00:00"/>
    <s v="Amazon"/>
    <n v="13.13"/>
    <s v="debit"/>
    <x v="0"/>
    <s v="Amazon"/>
    <x v="0"/>
    <x v="8"/>
    <x v="0"/>
    <n v="-13.13"/>
  </r>
  <r>
    <d v="2018-09-02T00:00:00"/>
    <s v="Amazon"/>
    <n v="109.83"/>
    <s v="debit"/>
    <x v="0"/>
    <s v="Amazon"/>
    <x v="0"/>
    <x v="8"/>
    <x v="0"/>
    <n v="-109.83"/>
  </r>
  <r>
    <d v="2018-09-04T00:00:00"/>
    <s v="Credit Card Payment"/>
    <n v="687.29"/>
    <s v="credit"/>
    <x v="0"/>
    <s v="Credit Card Payment"/>
    <x v="3"/>
    <x v="8"/>
    <x v="0"/>
    <n v="-687.29"/>
  </r>
  <r>
    <d v="2018-09-04T00:00:00"/>
    <s v="Credit Card Payment"/>
    <n v="687.29"/>
    <s v="debit"/>
    <x v="1"/>
    <s v="Credit Card Payment"/>
    <x v="3"/>
    <x v="8"/>
    <x v="0"/>
    <n v="-687.29"/>
  </r>
  <r>
    <d v="2018-09-04T00:00:00"/>
    <s v="Mortgage Payment"/>
    <n v="1247.44"/>
    <s v="debit"/>
    <x v="1"/>
    <s v="Mortgage Payment"/>
    <x v="1"/>
    <x v="8"/>
    <x v="0"/>
    <n v="-1247.44"/>
  </r>
  <r>
    <d v="2018-09-04T00:00:00"/>
    <s v="Netflix"/>
    <n v="11.76"/>
    <s v="debit"/>
    <x v="0"/>
    <s v="Netflix"/>
    <x v="4"/>
    <x v="8"/>
    <x v="0"/>
    <n v="-11.76"/>
  </r>
  <r>
    <d v="2018-09-07T00:00:00"/>
    <s v="Gas Company"/>
    <n v="30"/>
    <s v="debit"/>
    <x v="1"/>
    <s v="Gas Company"/>
    <x v="6"/>
    <x v="8"/>
    <x v="0"/>
    <n v="-30"/>
  </r>
  <r>
    <d v="2018-09-09T00:00:00"/>
    <s v="Brewing Company"/>
    <n v="18"/>
    <s v="debit"/>
    <x v="0"/>
    <s v="Brewing Company"/>
    <x v="16"/>
    <x v="8"/>
    <x v="0"/>
    <n v="-18"/>
  </r>
  <r>
    <d v="2018-09-09T00:00:00"/>
    <s v="Spotify"/>
    <n v="10.69"/>
    <s v="debit"/>
    <x v="0"/>
    <s v="Spotify"/>
    <x v="7"/>
    <x v="8"/>
    <x v="0"/>
    <n v="-10.69"/>
  </r>
  <r>
    <d v="2018-09-11T00:00:00"/>
    <s v="BP"/>
    <n v="38.86"/>
    <s v="debit"/>
    <x v="0"/>
    <s v="BP"/>
    <x v="9"/>
    <x v="8"/>
    <x v="0"/>
    <n v="-38.86"/>
  </r>
  <r>
    <d v="2018-09-11T00:00:00"/>
    <s v="Grocery Store"/>
    <n v="7.87"/>
    <s v="debit"/>
    <x v="0"/>
    <s v="Grocery Store"/>
    <x v="10"/>
    <x v="8"/>
    <x v="0"/>
    <n v="-7.87"/>
  </r>
  <r>
    <d v="2018-09-12T00:00:00"/>
    <s v="Grocery Store"/>
    <n v="47.16"/>
    <s v="debit"/>
    <x v="0"/>
    <s v="Grocery Store"/>
    <x v="10"/>
    <x v="8"/>
    <x v="0"/>
    <n v="-47.16"/>
  </r>
  <r>
    <d v="2018-09-12T00:00:00"/>
    <s v="Phone Company"/>
    <n v="89.4"/>
    <s v="debit"/>
    <x v="1"/>
    <s v="Phone Company"/>
    <x v="8"/>
    <x v="8"/>
    <x v="0"/>
    <n v="-89.4"/>
  </r>
  <r>
    <d v="2018-09-13T00:00:00"/>
    <s v="Grocery Store"/>
    <n v="5.64"/>
    <s v="debit"/>
    <x v="0"/>
    <s v="Grocery Store"/>
    <x v="10"/>
    <x v="8"/>
    <x v="0"/>
    <n v="-5.64"/>
  </r>
  <r>
    <d v="2018-09-14T00:00:00"/>
    <s v="Credit Card Payment"/>
    <n v="134.34"/>
    <s v="credit"/>
    <x v="0"/>
    <s v="Credit Card Payment"/>
    <x v="3"/>
    <x v="8"/>
    <x v="0"/>
    <n v="-134.34"/>
  </r>
  <r>
    <d v="2018-09-14T00:00:00"/>
    <s v="Biweekly Paycheck"/>
    <n v="2000"/>
    <s v="credit"/>
    <x v="1"/>
    <s v="Biweekly Paycheck"/>
    <x v="11"/>
    <x v="8"/>
    <x v="0"/>
    <n v="2000"/>
  </r>
  <r>
    <d v="2018-09-17T00:00:00"/>
    <s v="Grocery Store"/>
    <n v="10.17"/>
    <s v="debit"/>
    <x v="0"/>
    <s v="Grocery Store"/>
    <x v="10"/>
    <x v="8"/>
    <x v="0"/>
    <n v="-10.17"/>
  </r>
  <r>
    <d v="2018-09-17T00:00:00"/>
    <s v="Grocery Store"/>
    <n v="8.8000000000000007"/>
    <s v="debit"/>
    <x v="0"/>
    <s v="Grocery Store"/>
    <x v="10"/>
    <x v="8"/>
    <x v="0"/>
    <n v="-8.8000000000000007"/>
  </r>
  <r>
    <d v="2018-09-17T00:00:00"/>
    <s v="City Water Charges"/>
    <n v="35"/>
    <s v="debit"/>
    <x v="1"/>
    <s v="City Water Charges"/>
    <x v="6"/>
    <x v="8"/>
    <x v="0"/>
    <n v="-35"/>
  </r>
  <r>
    <d v="2018-09-18T00:00:00"/>
    <s v="Grocery Store"/>
    <n v="4.32"/>
    <s v="debit"/>
    <x v="0"/>
    <s v="Grocery Store"/>
    <x v="10"/>
    <x v="8"/>
    <x v="0"/>
    <n v="-4.32"/>
  </r>
  <r>
    <d v="2018-09-18T00:00:00"/>
    <s v="Power Company"/>
    <n v="60"/>
    <s v="debit"/>
    <x v="1"/>
    <s v="Power Company"/>
    <x v="6"/>
    <x v="8"/>
    <x v="0"/>
    <n v="-60"/>
  </r>
  <r>
    <d v="2018-09-19T00:00:00"/>
    <s v="State Farm"/>
    <n v="75"/>
    <s v="debit"/>
    <x v="1"/>
    <s v="State Farm"/>
    <x v="17"/>
    <x v="8"/>
    <x v="0"/>
    <n v="-75"/>
  </r>
  <r>
    <d v="2018-09-19T00:00:00"/>
    <s v="Barbershop"/>
    <n v="30"/>
    <s v="debit"/>
    <x v="0"/>
    <s v="Barbershop"/>
    <x v="15"/>
    <x v="8"/>
    <x v="0"/>
    <n v="-30"/>
  </r>
  <r>
    <d v="2018-09-20T00:00:00"/>
    <s v="Amazon"/>
    <n v="47.38"/>
    <s v="debit"/>
    <x v="0"/>
    <s v="Amazon"/>
    <x v="0"/>
    <x v="8"/>
    <x v="0"/>
    <n v="-47.38"/>
  </r>
  <r>
    <d v="2018-09-22T00:00:00"/>
    <s v="Hardware Store"/>
    <n v="69.400000000000006"/>
    <s v="debit"/>
    <x v="0"/>
    <s v="Hardware Store"/>
    <x v="5"/>
    <x v="8"/>
    <x v="0"/>
    <n v="-69.400000000000006"/>
  </r>
  <r>
    <d v="2018-09-22T00:00:00"/>
    <s v="Hardware Store"/>
    <n v="6.83"/>
    <s v="debit"/>
    <x v="0"/>
    <s v="Hardware Store"/>
    <x v="5"/>
    <x v="8"/>
    <x v="0"/>
    <n v="-6.83"/>
  </r>
  <r>
    <d v="2018-09-25T00:00:00"/>
    <s v="Internet Service Provider"/>
    <n v="74.989999999999995"/>
    <s v="debit"/>
    <x v="1"/>
    <s v="Internet Service Pro"/>
    <x v="14"/>
    <x v="8"/>
    <x v="0"/>
    <n v="-74.989999999999995"/>
  </r>
  <r>
    <d v="2018-09-25T00:00:00"/>
    <s v="Sushi Restaurant"/>
    <n v="48.64"/>
    <s v="debit"/>
    <x v="2"/>
    <s v="Sushi Restaurant"/>
    <x v="2"/>
    <x v="8"/>
    <x v="0"/>
    <n v="-48.64"/>
  </r>
  <r>
    <d v="2018-09-26T00:00:00"/>
    <s v="Starbucks"/>
    <n v="5"/>
    <s v="debit"/>
    <x v="0"/>
    <s v="Starbucks"/>
    <x v="13"/>
    <x v="8"/>
    <x v="0"/>
    <n v="-5"/>
  </r>
  <r>
    <d v="2018-09-26T00:00:00"/>
    <s v="Exxon"/>
    <n v="38"/>
    <s v="debit"/>
    <x v="2"/>
    <s v="Exxon"/>
    <x v="9"/>
    <x v="8"/>
    <x v="0"/>
    <n v="-38"/>
  </r>
  <r>
    <d v="2018-09-27T00:00:00"/>
    <s v="Valero"/>
    <n v="40.71"/>
    <s v="debit"/>
    <x v="0"/>
    <s v="Valero"/>
    <x v="9"/>
    <x v="8"/>
    <x v="0"/>
    <n v="-40.71"/>
  </r>
  <r>
    <d v="2018-09-28T00:00:00"/>
    <s v="Credit Card Payment"/>
    <n v="128.12"/>
    <s v="credit"/>
    <x v="2"/>
    <s v="Credit Card Payment"/>
    <x v="3"/>
    <x v="8"/>
    <x v="0"/>
    <n v="-128.12"/>
  </r>
  <r>
    <d v="2018-09-28T00:00:00"/>
    <s v="Credit Card Payment"/>
    <n v="284.95999999999998"/>
    <s v="credit"/>
    <x v="0"/>
    <s v="Credit Card Payment"/>
    <x v="3"/>
    <x v="8"/>
    <x v="0"/>
    <n v="-284.95999999999998"/>
  </r>
  <r>
    <d v="2018-09-28T00:00:00"/>
    <s v="Credit Card Payment"/>
    <n v="284.95999999999998"/>
    <s v="debit"/>
    <x v="1"/>
    <s v="Credit Card Payment"/>
    <x v="3"/>
    <x v="8"/>
    <x v="0"/>
    <n v="-284.95999999999998"/>
  </r>
  <r>
    <d v="2018-09-28T00:00:00"/>
    <s v="Grocery Store"/>
    <n v="13.36"/>
    <s v="debit"/>
    <x v="0"/>
    <s v="Grocery Store"/>
    <x v="10"/>
    <x v="8"/>
    <x v="0"/>
    <n v="-13.36"/>
  </r>
  <r>
    <d v="2018-09-28T00:00:00"/>
    <s v="Biweekly Paycheck"/>
    <n v="2000"/>
    <s v="credit"/>
    <x v="1"/>
    <s v="Biweekly Paycheck"/>
    <x v="11"/>
    <x v="8"/>
    <x v="0"/>
    <n v="2000"/>
  </r>
  <r>
    <d v="2018-09-29T00:00:00"/>
    <s v="Greek Restaurant"/>
    <n v="23.26"/>
    <s v="debit"/>
    <x v="0"/>
    <s v="Greek Restaurant"/>
    <x v="2"/>
    <x v="8"/>
    <x v="0"/>
    <n v="-23.26"/>
  </r>
  <r>
    <d v="2018-09-29T00:00:00"/>
    <s v="German Restaurant"/>
    <n v="46.7"/>
    <s v="debit"/>
    <x v="0"/>
    <s v="German Restaurant"/>
    <x v="2"/>
    <x v="8"/>
    <x v="0"/>
    <n v="-46.7"/>
  </r>
  <r>
    <d v="2018-10-01T00:00:00"/>
    <s v="Starbucks"/>
    <n v="3"/>
    <s v="debit"/>
    <x v="0"/>
    <s v="Starbucks"/>
    <x v="13"/>
    <x v="9"/>
    <x v="0"/>
    <n v="-3"/>
  </r>
  <r>
    <d v="2018-10-01T00:00:00"/>
    <s v="Credit Card Payment"/>
    <n v="128.12"/>
    <s v="debit"/>
    <x v="1"/>
    <s v="Credit Card Payment"/>
    <x v="3"/>
    <x v="9"/>
    <x v="0"/>
    <n v="-128.12"/>
  </r>
  <r>
    <d v="2018-10-01T00:00:00"/>
    <s v="Grocery Store"/>
    <n v="15.66"/>
    <s v="debit"/>
    <x v="0"/>
    <s v="Grocery Store"/>
    <x v="10"/>
    <x v="9"/>
    <x v="0"/>
    <n v="-15.66"/>
  </r>
  <r>
    <d v="2018-10-01T00:00:00"/>
    <s v="Amazon"/>
    <n v="13.13"/>
    <s v="debit"/>
    <x v="0"/>
    <s v="Amazon"/>
    <x v="0"/>
    <x v="9"/>
    <x v="0"/>
    <n v="-13.13"/>
  </r>
  <r>
    <d v="2018-10-02T00:00:00"/>
    <s v="Credit Card Payment"/>
    <n v="124.03"/>
    <s v="credit"/>
    <x v="0"/>
    <s v="Credit Card Payment"/>
    <x v="3"/>
    <x v="9"/>
    <x v="0"/>
    <n v="-124.03"/>
  </r>
  <r>
    <d v="2018-10-02T00:00:00"/>
    <s v="Credit Card Payment"/>
    <n v="124.03"/>
    <s v="debit"/>
    <x v="1"/>
    <s v="Credit Card Payment"/>
    <x v="3"/>
    <x v="9"/>
    <x v="0"/>
    <n v="-124.03"/>
  </r>
  <r>
    <d v="2018-10-02T00:00:00"/>
    <s v="Mortgage Payment"/>
    <n v="1209.18"/>
    <s v="debit"/>
    <x v="1"/>
    <s v="Mortgage Payment"/>
    <x v="1"/>
    <x v="9"/>
    <x v="0"/>
    <n v="-1209.18"/>
  </r>
  <r>
    <d v="2018-10-04T00:00:00"/>
    <s v="Netflix"/>
    <n v="11.76"/>
    <s v="debit"/>
    <x v="0"/>
    <s v="Netflix"/>
    <x v="4"/>
    <x v="9"/>
    <x v="0"/>
    <n v="-11.76"/>
  </r>
  <r>
    <d v="2018-10-06T00:00:00"/>
    <s v="American Tavern"/>
    <n v="27"/>
    <s v="debit"/>
    <x v="2"/>
    <s v="American Tavern"/>
    <x v="2"/>
    <x v="9"/>
    <x v="0"/>
    <n v="-27"/>
  </r>
  <r>
    <d v="2018-10-08T00:00:00"/>
    <s v="Shell"/>
    <n v="38.06"/>
    <s v="debit"/>
    <x v="2"/>
    <s v="Shell"/>
    <x v="9"/>
    <x v="9"/>
    <x v="0"/>
    <n v="-38.06"/>
  </r>
  <r>
    <d v="2018-10-08T00:00:00"/>
    <s v="Hardware Store"/>
    <n v="80.650000000000006"/>
    <s v="debit"/>
    <x v="2"/>
    <s v="Hardware Store"/>
    <x v="5"/>
    <x v="9"/>
    <x v="0"/>
    <n v="-80.650000000000006"/>
  </r>
  <r>
    <d v="2018-10-08T00:00:00"/>
    <s v="Hardware Store"/>
    <n v="31.2"/>
    <s v="debit"/>
    <x v="2"/>
    <s v="Hardware Store"/>
    <x v="5"/>
    <x v="9"/>
    <x v="0"/>
    <n v="-31.2"/>
  </r>
  <r>
    <d v="2018-10-09T00:00:00"/>
    <s v="Spotify"/>
    <n v="10.69"/>
    <s v="debit"/>
    <x v="0"/>
    <s v="Spotify"/>
    <x v="7"/>
    <x v="9"/>
    <x v="0"/>
    <n v="-10.69"/>
  </r>
  <r>
    <d v="2018-10-09T00:00:00"/>
    <s v="Amazon"/>
    <n v="19.98"/>
    <s v="debit"/>
    <x v="0"/>
    <s v="Amazon"/>
    <x v="0"/>
    <x v="9"/>
    <x v="0"/>
    <n v="-19.98"/>
  </r>
  <r>
    <d v="2018-10-09T00:00:00"/>
    <s v="Gas Company"/>
    <n v="30"/>
    <s v="debit"/>
    <x v="1"/>
    <s v="Gas Company"/>
    <x v="6"/>
    <x v="9"/>
    <x v="0"/>
    <n v="-30"/>
  </r>
  <r>
    <d v="2018-10-10T00:00:00"/>
    <s v="Grocery Store"/>
    <n v="53.68"/>
    <s v="debit"/>
    <x v="2"/>
    <s v="Grocery Store"/>
    <x v="10"/>
    <x v="9"/>
    <x v="0"/>
    <n v="-53.68"/>
  </r>
  <r>
    <d v="2018-10-11T00:00:00"/>
    <s v="Phone Company"/>
    <n v="89.4"/>
    <s v="debit"/>
    <x v="1"/>
    <s v="Phone Company"/>
    <x v="8"/>
    <x v="9"/>
    <x v="0"/>
    <n v="-89.4"/>
  </r>
  <r>
    <d v="2018-10-12T00:00:00"/>
    <s v="Biweekly Paycheck"/>
    <n v="2000"/>
    <s v="credit"/>
    <x v="1"/>
    <s v="Biweekly Paycheck"/>
    <x v="11"/>
    <x v="9"/>
    <x v="0"/>
    <n v="2000"/>
  </r>
  <r>
    <d v="2018-10-16T00:00:00"/>
    <s v="Power Company"/>
    <n v="60"/>
    <s v="debit"/>
    <x v="1"/>
    <s v="Power Company"/>
    <x v="6"/>
    <x v="9"/>
    <x v="0"/>
    <n v="-60"/>
  </r>
  <r>
    <d v="2018-10-17T00:00:00"/>
    <s v="City Water Charges"/>
    <n v="35"/>
    <s v="debit"/>
    <x v="1"/>
    <s v="City Water Charges"/>
    <x v="6"/>
    <x v="9"/>
    <x v="0"/>
    <n v="-35"/>
  </r>
  <r>
    <d v="2018-10-18T00:00:00"/>
    <s v="State Farm"/>
    <n v="75"/>
    <s v="debit"/>
    <x v="1"/>
    <s v="State Farm"/>
    <x v="17"/>
    <x v="9"/>
    <x v="0"/>
    <n v="-75"/>
  </r>
  <r>
    <d v="2018-10-18T00:00:00"/>
    <s v="Grocery Store"/>
    <n v="33.549999999999997"/>
    <s v="debit"/>
    <x v="0"/>
    <s v="Grocery Store"/>
    <x v="10"/>
    <x v="9"/>
    <x v="0"/>
    <n v="-33.549999999999997"/>
  </r>
  <r>
    <d v="2018-10-18T00:00:00"/>
    <s v="Hardware Store"/>
    <n v="45.24"/>
    <s v="debit"/>
    <x v="0"/>
    <s v="Hardware Store"/>
    <x v="5"/>
    <x v="9"/>
    <x v="0"/>
    <n v="-45.24"/>
  </r>
  <r>
    <d v="2018-10-18T00:00:00"/>
    <s v="Brunch Restaurant"/>
    <n v="8"/>
    <s v="debit"/>
    <x v="0"/>
    <s v="Brunch Restaurant"/>
    <x v="2"/>
    <x v="9"/>
    <x v="0"/>
    <n v="-8"/>
  </r>
  <r>
    <d v="2018-10-21T00:00:00"/>
    <s v="Credit Card Payment"/>
    <n v="544.37"/>
    <s v="credit"/>
    <x v="0"/>
    <s v="Credit Card Payment"/>
    <x v="3"/>
    <x v="9"/>
    <x v="0"/>
    <n v="-544.37"/>
  </r>
  <r>
    <d v="2018-10-22T00:00:00"/>
    <s v="Credit Card Payment"/>
    <n v="353.83"/>
    <s v="credit"/>
    <x v="2"/>
    <s v="Credit Card Payment"/>
    <x v="3"/>
    <x v="9"/>
    <x v="0"/>
    <n v="-353.83"/>
  </r>
  <r>
    <d v="2018-10-22T00:00:00"/>
    <s v="Credit Card Payment"/>
    <n v="353.83"/>
    <s v="debit"/>
    <x v="1"/>
    <s v="Credit Card Payment"/>
    <x v="3"/>
    <x v="9"/>
    <x v="0"/>
    <n v="-353.83"/>
  </r>
  <r>
    <d v="2018-10-22T00:00:00"/>
    <s v="BP"/>
    <n v="34.659999999999997"/>
    <s v="debit"/>
    <x v="0"/>
    <s v="BP"/>
    <x v="9"/>
    <x v="9"/>
    <x v="0"/>
    <n v="-34.659999999999997"/>
  </r>
  <r>
    <d v="2018-10-23T00:00:00"/>
    <s v="Grocery Store"/>
    <n v="7.57"/>
    <s v="debit"/>
    <x v="0"/>
    <s v="Grocery Store"/>
    <x v="10"/>
    <x v="9"/>
    <x v="0"/>
    <n v="-7.57"/>
  </r>
  <r>
    <d v="2018-10-25T00:00:00"/>
    <s v="Internet Service Provider"/>
    <n v="74.989999999999995"/>
    <s v="debit"/>
    <x v="1"/>
    <s v="Internet Service Pro"/>
    <x v="14"/>
    <x v="9"/>
    <x v="0"/>
    <n v="-74.989999999999995"/>
  </r>
  <r>
    <d v="2018-10-25T00:00:00"/>
    <s v="Amazon"/>
    <n v="29.98"/>
    <s v="debit"/>
    <x v="0"/>
    <s v="Amazon"/>
    <x v="0"/>
    <x v="9"/>
    <x v="0"/>
    <n v="-29.98"/>
  </r>
  <r>
    <d v="2018-10-26T00:00:00"/>
    <s v="Biweekly Paycheck"/>
    <n v="2000"/>
    <s v="credit"/>
    <x v="1"/>
    <s v="Biweekly Paycheck"/>
    <x v="11"/>
    <x v="9"/>
    <x v="0"/>
    <n v="2000"/>
  </r>
  <r>
    <d v="2018-10-27T00:00:00"/>
    <s v="American Tavern"/>
    <n v="25.4"/>
    <s v="debit"/>
    <x v="2"/>
    <s v="American Tavern"/>
    <x v="2"/>
    <x v="9"/>
    <x v="0"/>
    <n v="-25.4"/>
  </r>
  <r>
    <d v="2018-10-28T00:00:00"/>
    <s v="Brewing Company"/>
    <n v="12.71"/>
    <s v="debit"/>
    <x v="0"/>
    <s v="Brewing Company"/>
    <x v="16"/>
    <x v="9"/>
    <x v="0"/>
    <n v="-12.71"/>
  </r>
  <r>
    <d v="2018-10-28T00:00:00"/>
    <s v="Seafood Restaurant"/>
    <n v="14.75"/>
    <s v="debit"/>
    <x v="0"/>
    <s v="Seafood Restaurant"/>
    <x v="2"/>
    <x v="9"/>
    <x v="0"/>
    <n v="-14.75"/>
  </r>
  <r>
    <d v="2018-10-28T00:00:00"/>
    <s v="Grocery Store"/>
    <n v="92.49"/>
    <s v="debit"/>
    <x v="0"/>
    <s v="Grocery Store"/>
    <x v="10"/>
    <x v="9"/>
    <x v="0"/>
    <n v="-92.49"/>
  </r>
  <r>
    <d v="2018-10-28T00:00:00"/>
    <s v="Italian Restaurant"/>
    <n v="54"/>
    <s v="debit"/>
    <x v="0"/>
    <s v="Italian Restaurant"/>
    <x v="2"/>
    <x v="9"/>
    <x v="0"/>
    <n v="-54"/>
  </r>
  <r>
    <d v="2018-10-31T00:00:00"/>
    <s v="Grocery Store"/>
    <n v="5.64"/>
    <s v="debit"/>
    <x v="0"/>
    <s v="Grocery Store"/>
    <x v="10"/>
    <x v="9"/>
    <x v="0"/>
    <n v="-5.64"/>
  </r>
  <r>
    <d v="2018-11-01T00:00:00"/>
    <s v="Amazon"/>
    <n v="13.13"/>
    <s v="debit"/>
    <x v="0"/>
    <s v="Amazon"/>
    <x v="0"/>
    <x v="10"/>
    <x v="0"/>
    <n v="-13.13"/>
  </r>
  <r>
    <d v="2018-11-02T00:00:00"/>
    <s v="Credit Card Payment"/>
    <n v="262.51"/>
    <s v="credit"/>
    <x v="0"/>
    <s v="Credit Card Payment"/>
    <x v="3"/>
    <x v="10"/>
    <x v="0"/>
    <n v="-262.51"/>
  </r>
  <r>
    <d v="2018-11-02T00:00:00"/>
    <s v="Credit Card Payment"/>
    <n v="262.51"/>
    <s v="debit"/>
    <x v="1"/>
    <s v="Credit Card Payment"/>
    <x v="3"/>
    <x v="10"/>
    <x v="0"/>
    <n v="-262.51"/>
  </r>
  <r>
    <d v="2018-11-02T00:00:00"/>
    <s v="Mortgage Payment"/>
    <n v="1209.18"/>
    <s v="debit"/>
    <x v="1"/>
    <s v="Mortgage Payment"/>
    <x v="1"/>
    <x v="10"/>
    <x v="0"/>
    <n v="-1209.18"/>
  </r>
  <r>
    <d v="2018-11-03T00:00:00"/>
    <s v="Pizza Place"/>
    <n v="23.66"/>
    <s v="debit"/>
    <x v="0"/>
    <s v="Pizza Place"/>
    <x v="12"/>
    <x v="10"/>
    <x v="0"/>
    <n v="-23.66"/>
  </r>
  <r>
    <d v="2018-11-04T00:00:00"/>
    <s v="Netflix"/>
    <n v="11.76"/>
    <s v="debit"/>
    <x v="0"/>
    <s v="Netflix"/>
    <x v="4"/>
    <x v="10"/>
    <x v="0"/>
    <n v="-11.76"/>
  </r>
  <r>
    <d v="2018-11-05T00:00:00"/>
    <s v="Shell"/>
    <n v="36.51"/>
    <s v="debit"/>
    <x v="0"/>
    <s v="Shell"/>
    <x v="9"/>
    <x v="10"/>
    <x v="0"/>
    <n v="-36.51"/>
  </r>
  <r>
    <d v="2018-11-06T00:00:00"/>
    <s v="Amazon"/>
    <n v="53.95"/>
    <s v="debit"/>
    <x v="0"/>
    <s v="Amazon"/>
    <x v="0"/>
    <x v="10"/>
    <x v="0"/>
    <n v="-53.95"/>
  </r>
  <r>
    <d v="2018-11-06T00:00:00"/>
    <s v="Gas Company"/>
    <n v="30"/>
    <s v="debit"/>
    <x v="1"/>
    <s v="Gas Company"/>
    <x v="6"/>
    <x v="10"/>
    <x v="0"/>
    <n v="-30"/>
  </r>
  <r>
    <d v="2018-11-08T00:00:00"/>
    <s v="Grocery Store"/>
    <n v="5.64"/>
    <s v="debit"/>
    <x v="0"/>
    <s v="Grocery Store"/>
    <x v="10"/>
    <x v="10"/>
    <x v="0"/>
    <n v="-5.64"/>
  </r>
  <r>
    <d v="2018-11-09T00:00:00"/>
    <s v="Spotify"/>
    <n v="10.69"/>
    <s v="debit"/>
    <x v="0"/>
    <s v="Spotify"/>
    <x v="7"/>
    <x v="10"/>
    <x v="0"/>
    <n v="-10.69"/>
  </r>
  <r>
    <d v="2018-11-09T00:00:00"/>
    <s v="Biweekly Paycheck"/>
    <n v="2000"/>
    <s v="credit"/>
    <x v="1"/>
    <s v="Biweekly Paycheck"/>
    <x v="11"/>
    <x v="10"/>
    <x v="0"/>
    <n v="2000"/>
  </r>
  <r>
    <d v="2018-11-10T00:00:00"/>
    <s v="Brewing Company"/>
    <n v="27"/>
    <s v="debit"/>
    <x v="0"/>
    <s v="Brewing Company"/>
    <x v="16"/>
    <x v="10"/>
    <x v="0"/>
    <n v="-27"/>
  </r>
  <r>
    <d v="2018-11-10T00:00:00"/>
    <s v="Chick-Fil-A"/>
    <n v="14.19"/>
    <s v="debit"/>
    <x v="0"/>
    <s v="Chick-Fil-A"/>
    <x v="12"/>
    <x v="10"/>
    <x v="0"/>
    <n v="-14.19"/>
  </r>
  <r>
    <d v="2018-11-10T00:00:00"/>
    <s v="Food Truck"/>
    <n v="24.4"/>
    <s v="debit"/>
    <x v="0"/>
    <s v="Food Truck"/>
    <x v="10"/>
    <x v="10"/>
    <x v="0"/>
    <n v="-24.4"/>
  </r>
  <r>
    <d v="2018-11-12T00:00:00"/>
    <s v="Grocery Store"/>
    <n v="10.18"/>
    <s v="debit"/>
    <x v="0"/>
    <s v="Grocery Store"/>
    <x v="10"/>
    <x v="10"/>
    <x v="0"/>
    <n v="-10.18"/>
  </r>
  <r>
    <d v="2018-11-12T00:00:00"/>
    <s v="American Tavern"/>
    <n v="22.33"/>
    <s v="debit"/>
    <x v="2"/>
    <s v="American Tavern"/>
    <x v="2"/>
    <x v="10"/>
    <x v="0"/>
    <n v="-22.33"/>
  </r>
  <r>
    <d v="2018-11-13T00:00:00"/>
    <s v="Grocery Store"/>
    <n v="4.8"/>
    <s v="debit"/>
    <x v="0"/>
    <s v="Grocery Store"/>
    <x v="10"/>
    <x v="10"/>
    <x v="0"/>
    <n v="-4.8"/>
  </r>
  <r>
    <d v="2018-11-13T00:00:00"/>
    <s v="Grocery Store"/>
    <n v="37.43"/>
    <s v="debit"/>
    <x v="0"/>
    <s v="Grocery Store"/>
    <x v="10"/>
    <x v="10"/>
    <x v="0"/>
    <n v="-37.43"/>
  </r>
  <r>
    <d v="2018-11-13T00:00:00"/>
    <s v="Grocery Store"/>
    <n v="10.15"/>
    <s v="debit"/>
    <x v="0"/>
    <s v="Grocery Store"/>
    <x v="10"/>
    <x v="10"/>
    <x v="0"/>
    <n v="-10.15"/>
  </r>
  <r>
    <d v="2018-11-13T00:00:00"/>
    <s v="Phone Company"/>
    <n v="89.54"/>
    <s v="debit"/>
    <x v="1"/>
    <s v="Phone Company"/>
    <x v="8"/>
    <x v="10"/>
    <x v="0"/>
    <n v="-89.54"/>
  </r>
  <r>
    <d v="2018-11-14T00:00:00"/>
    <s v="Power Company"/>
    <n v="60"/>
    <s v="debit"/>
    <x v="1"/>
    <s v="Power Company"/>
    <x v="6"/>
    <x v="10"/>
    <x v="0"/>
    <n v="-60"/>
  </r>
  <r>
    <d v="2018-11-16T00:00:00"/>
    <s v="City Water Charges"/>
    <n v="35"/>
    <s v="debit"/>
    <x v="1"/>
    <s v="City Water Charges"/>
    <x v="6"/>
    <x v="10"/>
    <x v="0"/>
    <n v="-35"/>
  </r>
  <r>
    <d v="2018-11-17T00:00:00"/>
    <s v="Brewing Company"/>
    <n v="22.8"/>
    <s v="debit"/>
    <x v="0"/>
    <s v="Brewing Company"/>
    <x v="16"/>
    <x v="10"/>
    <x v="0"/>
    <n v="-22.8"/>
  </r>
  <r>
    <d v="2018-11-17T00:00:00"/>
    <s v="Hardware Store"/>
    <n v="15.47"/>
    <s v="debit"/>
    <x v="0"/>
    <s v="Hardware Store"/>
    <x v="5"/>
    <x v="10"/>
    <x v="0"/>
    <n v="-15.47"/>
  </r>
  <r>
    <d v="2018-11-17T00:00:00"/>
    <s v="Hardware Store"/>
    <n v="6.4"/>
    <s v="debit"/>
    <x v="0"/>
    <s v="Hardware Store"/>
    <x v="5"/>
    <x v="10"/>
    <x v="0"/>
    <n v="-6.4"/>
  </r>
  <r>
    <d v="2018-11-17T00:00:00"/>
    <s v="Greek Restaurant"/>
    <n v="23.26"/>
    <s v="debit"/>
    <x v="0"/>
    <s v="Greek Restaurant"/>
    <x v="2"/>
    <x v="10"/>
    <x v="0"/>
    <n v="-23.26"/>
  </r>
  <r>
    <d v="2018-11-19T00:00:00"/>
    <s v="Brewing Company"/>
    <n v="20"/>
    <s v="debit"/>
    <x v="2"/>
    <s v="Brewing Company"/>
    <x v="16"/>
    <x v="10"/>
    <x v="0"/>
    <n v="-20"/>
  </r>
  <r>
    <d v="2018-11-19T00:00:00"/>
    <s v="QuikTrip"/>
    <n v="29.15"/>
    <s v="debit"/>
    <x v="2"/>
    <s v="QuikTrip"/>
    <x v="9"/>
    <x v="10"/>
    <x v="0"/>
    <n v="-29.15"/>
  </r>
  <r>
    <d v="2018-11-19T00:00:00"/>
    <s v="Hardware Store"/>
    <n v="10.02"/>
    <s v="debit"/>
    <x v="2"/>
    <s v="Hardware Store"/>
    <x v="5"/>
    <x v="10"/>
    <x v="0"/>
    <n v="-10.02"/>
  </r>
  <r>
    <d v="2018-11-20T00:00:00"/>
    <s v="State Farm"/>
    <n v="75"/>
    <s v="debit"/>
    <x v="1"/>
    <s v="State Farm"/>
    <x v="17"/>
    <x v="10"/>
    <x v="0"/>
    <n v="-75"/>
  </r>
  <r>
    <d v="2018-11-20T00:00:00"/>
    <s v="Credit Card Payment"/>
    <n v="421.96"/>
    <s v="credit"/>
    <x v="0"/>
    <s v="Credit Card Payment"/>
    <x v="3"/>
    <x v="10"/>
    <x v="0"/>
    <n v="-421.96"/>
  </r>
  <r>
    <d v="2018-11-21T00:00:00"/>
    <s v="Grocery Store"/>
    <n v="5.64"/>
    <s v="debit"/>
    <x v="2"/>
    <s v="Grocery Store"/>
    <x v="10"/>
    <x v="10"/>
    <x v="0"/>
    <n v="-5.64"/>
  </r>
  <r>
    <d v="2018-11-21T00:00:00"/>
    <s v="Hardware Store"/>
    <n v="37.409999999999997"/>
    <s v="debit"/>
    <x v="0"/>
    <s v="Hardware Store"/>
    <x v="5"/>
    <x v="10"/>
    <x v="0"/>
    <n v="-37.409999999999997"/>
  </r>
  <r>
    <d v="2018-11-23T00:00:00"/>
    <s v="Biweekly Paycheck"/>
    <n v="2000"/>
    <s v="credit"/>
    <x v="1"/>
    <s v="Biweekly Paycheck"/>
    <x v="11"/>
    <x v="10"/>
    <x v="0"/>
    <n v="2000"/>
  </r>
  <r>
    <d v="2018-11-26T00:00:00"/>
    <s v="American Tavern"/>
    <n v="16.8"/>
    <s v="debit"/>
    <x v="2"/>
    <s v="American Tavern"/>
    <x v="2"/>
    <x v="10"/>
    <x v="0"/>
    <n v="-16.8"/>
  </r>
  <r>
    <d v="2018-11-26T00:00:00"/>
    <s v="Internet Service Provider"/>
    <n v="74.989999999999995"/>
    <s v="debit"/>
    <x v="1"/>
    <s v="Internet Service Pro"/>
    <x v="14"/>
    <x v="10"/>
    <x v="0"/>
    <n v="-74.989999999999995"/>
  </r>
  <r>
    <d v="2018-11-27T00:00:00"/>
    <s v="Movie Theater"/>
    <n v="17"/>
    <s v="debit"/>
    <x v="2"/>
    <s v="Movie Theater"/>
    <x v="18"/>
    <x v="10"/>
    <x v="0"/>
    <n v="-17"/>
  </r>
  <r>
    <d v="2018-11-27T00:00:00"/>
    <s v="American Tavern"/>
    <n v="28.4"/>
    <s v="debit"/>
    <x v="2"/>
    <s v="American Tavern"/>
    <x v="2"/>
    <x v="10"/>
    <x v="0"/>
    <n v="-28.4"/>
  </r>
  <r>
    <d v="2018-11-29T00:00:00"/>
    <s v="Credit Card Payment"/>
    <n v="582.99"/>
    <s v="credit"/>
    <x v="2"/>
    <s v="Credit Card Payment"/>
    <x v="3"/>
    <x v="10"/>
    <x v="0"/>
    <n v="-582.99"/>
  </r>
  <r>
    <d v="2018-11-29T00:00:00"/>
    <s v="Credit Card Payment"/>
    <n v="751.5"/>
    <s v="credit"/>
    <x v="0"/>
    <s v="Credit Card Payment"/>
    <x v="3"/>
    <x v="10"/>
    <x v="0"/>
    <n v="-751.5"/>
  </r>
  <r>
    <d v="2018-11-30T00:00:00"/>
    <s v="Credit Card Payment"/>
    <n v="582.99"/>
    <s v="debit"/>
    <x v="1"/>
    <s v="Credit Card Payment"/>
    <x v="3"/>
    <x v="10"/>
    <x v="0"/>
    <n v="-582.99"/>
  </r>
  <r>
    <d v="2018-11-30T00:00:00"/>
    <s v="Grocery Store"/>
    <n v="6.27"/>
    <s v="debit"/>
    <x v="2"/>
    <s v="Grocery Store"/>
    <x v="10"/>
    <x v="10"/>
    <x v="0"/>
    <n v="-6.27"/>
  </r>
  <r>
    <d v="2018-12-01T00:00:00"/>
    <s v="Grocery Store"/>
    <n v="5.64"/>
    <s v="debit"/>
    <x v="2"/>
    <s v="Grocery Store"/>
    <x v="10"/>
    <x v="11"/>
    <x v="0"/>
    <n v="-5.64"/>
  </r>
  <r>
    <d v="2018-12-01T00:00:00"/>
    <s v="Brunch Restaurant"/>
    <n v="8"/>
    <s v="debit"/>
    <x v="2"/>
    <s v="Brunch Restaurant"/>
    <x v="2"/>
    <x v="11"/>
    <x v="0"/>
    <n v="-8"/>
  </r>
  <r>
    <d v="2018-12-01T00:00:00"/>
    <s v="Amazon"/>
    <n v="13.13"/>
    <s v="debit"/>
    <x v="0"/>
    <s v="Amazon"/>
    <x v="0"/>
    <x v="11"/>
    <x v="0"/>
    <n v="-13.13"/>
  </r>
  <r>
    <d v="2018-12-03T00:00:00"/>
    <s v="BP"/>
    <n v="30.03"/>
    <s v="debit"/>
    <x v="2"/>
    <s v="BP"/>
    <x v="9"/>
    <x v="11"/>
    <x v="0"/>
    <n v="-30.03"/>
  </r>
  <r>
    <d v="2018-12-03T00:00:00"/>
    <s v="Grocery Store"/>
    <n v="148.15"/>
    <s v="debit"/>
    <x v="2"/>
    <s v="Grocery Store"/>
    <x v="10"/>
    <x v="11"/>
    <x v="0"/>
    <n v="-148.15"/>
  </r>
  <r>
    <d v="2018-12-03T00:00:00"/>
    <s v="Mortgage Payment"/>
    <n v="1209.18"/>
    <s v="debit"/>
    <x v="1"/>
    <s v="Mortgage Payment"/>
    <x v="1"/>
    <x v="11"/>
    <x v="0"/>
    <n v="-1209.18"/>
  </r>
  <r>
    <d v="2018-12-04T00:00:00"/>
    <s v="Starbucks"/>
    <n v="3"/>
    <s v="debit"/>
    <x v="2"/>
    <s v="Starbucks"/>
    <x v="13"/>
    <x v="11"/>
    <x v="0"/>
    <n v="-3"/>
  </r>
  <r>
    <d v="2018-12-04T00:00:00"/>
    <s v="Latin Restaurant"/>
    <n v="20.65"/>
    <s v="debit"/>
    <x v="0"/>
    <s v="Latin Restaurant"/>
    <x v="2"/>
    <x v="11"/>
    <x v="0"/>
    <n v="-20.65"/>
  </r>
  <r>
    <d v="2018-12-04T00:00:00"/>
    <s v="Netflix"/>
    <n v="11.76"/>
    <s v="debit"/>
    <x v="0"/>
    <s v="Netflix"/>
    <x v="4"/>
    <x v="11"/>
    <x v="0"/>
    <n v="-11.76"/>
  </r>
  <r>
    <d v="2018-12-06T00:00:00"/>
    <s v="Grocery Store"/>
    <n v="21.38"/>
    <s v="debit"/>
    <x v="0"/>
    <s v="Grocery Store"/>
    <x v="10"/>
    <x v="11"/>
    <x v="0"/>
    <n v="-21.38"/>
  </r>
  <r>
    <d v="2018-12-06T00:00:00"/>
    <s v="Grocery Store"/>
    <n v="13.48"/>
    <s v="debit"/>
    <x v="0"/>
    <s v="Grocery Store"/>
    <x v="10"/>
    <x v="11"/>
    <x v="0"/>
    <n v="-13.48"/>
  </r>
  <r>
    <d v="2018-12-06T00:00:00"/>
    <s v="Gas Company"/>
    <n v="40"/>
    <s v="debit"/>
    <x v="1"/>
    <s v="Gas Company"/>
    <x v="6"/>
    <x v="11"/>
    <x v="0"/>
    <n v="-40"/>
  </r>
  <r>
    <d v="2018-12-07T00:00:00"/>
    <s v="Barbershop"/>
    <n v="30"/>
    <s v="debit"/>
    <x v="0"/>
    <s v="Barbershop"/>
    <x v="15"/>
    <x v="11"/>
    <x v="0"/>
    <n v="-30"/>
  </r>
  <r>
    <d v="2018-12-07T00:00:00"/>
    <s v="Biweekly Paycheck"/>
    <n v="2000"/>
    <s v="credit"/>
    <x v="1"/>
    <s v="Biweekly Paycheck"/>
    <x v="11"/>
    <x v="11"/>
    <x v="0"/>
    <n v="2000"/>
  </r>
  <r>
    <d v="2018-12-08T00:00:00"/>
    <s v="Grocery Store"/>
    <n v="12.64"/>
    <s v="debit"/>
    <x v="0"/>
    <s v="Grocery Store"/>
    <x v="10"/>
    <x v="11"/>
    <x v="0"/>
    <n v="-12.64"/>
  </r>
  <r>
    <d v="2018-12-09T00:00:00"/>
    <s v="Spotify"/>
    <n v="10.69"/>
    <s v="debit"/>
    <x v="0"/>
    <s v="Spotify"/>
    <x v="7"/>
    <x v="11"/>
    <x v="0"/>
    <n v="-10.69"/>
  </r>
  <r>
    <d v="2018-12-11T00:00:00"/>
    <s v="Brunch Restaurant"/>
    <n v="10.29"/>
    <s v="debit"/>
    <x v="0"/>
    <s v="Brunch Restaurant"/>
    <x v="2"/>
    <x v="11"/>
    <x v="0"/>
    <n v="-10.29"/>
  </r>
  <r>
    <d v="2018-12-12T00:00:00"/>
    <s v="Phone Company"/>
    <n v="89.54"/>
    <s v="debit"/>
    <x v="1"/>
    <s v="Phone Company"/>
    <x v="8"/>
    <x v="11"/>
    <x v="0"/>
    <n v="-89.54"/>
  </r>
  <r>
    <d v="2018-12-13T00:00:00"/>
    <s v="Thai Restaurant"/>
    <n v="27"/>
    <s v="debit"/>
    <x v="2"/>
    <s v="Thai Restaurant"/>
    <x v="2"/>
    <x v="11"/>
    <x v="0"/>
    <n v="-27"/>
  </r>
  <r>
    <d v="2018-12-14T00:00:00"/>
    <s v="Grocery Store"/>
    <n v="21.39"/>
    <s v="debit"/>
    <x v="2"/>
    <s v="Grocery Store"/>
    <x v="10"/>
    <x v="11"/>
    <x v="0"/>
    <n v="-21.39"/>
  </r>
  <r>
    <d v="2018-12-14T00:00:00"/>
    <s v="Hardware Store"/>
    <n v="17.100000000000001"/>
    <s v="debit"/>
    <x v="2"/>
    <s v="Hardware Store"/>
    <x v="5"/>
    <x v="11"/>
    <x v="0"/>
    <n v="-17.100000000000001"/>
  </r>
  <r>
    <d v="2018-12-14T00:00:00"/>
    <s v="Power Company"/>
    <n v="60"/>
    <s v="debit"/>
    <x v="1"/>
    <s v="Power Company"/>
    <x v="6"/>
    <x v="11"/>
    <x v="0"/>
    <n v="-60"/>
  </r>
  <r>
    <d v="2018-12-17T00:00:00"/>
    <s v="American Tavern"/>
    <n v="63"/>
    <s v="debit"/>
    <x v="2"/>
    <s v="American Tavern"/>
    <x v="2"/>
    <x v="11"/>
    <x v="0"/>
    <n v="-63"/>
  </r>
  <r>
    <d v="2018-12-17T00:00:00"/>
    <s v="BP"/>
    <n v="20.010000000000002"/>
    <s v="debit"/>
    <x v="2"/>
    <s v="BP"/>
    <x v="9"/>
    <x v="11"/>
    <x v="0"/>
    <n v="-20.010000000000002"/>
  </r>
  <r>
    <d v="2018-12-17T00:00:00"/>
    <s v="City Water Charges"/>
    <n v="35"/>
    <s v="debit"/>
    <x v="1"/>
    <s v="City Water Charges"/>
    <x v="6"/>
    <x v="11"/>
    <x v="0"/>
    <n v="-35"/>
  </r>
  <r>
    <d v="2018-12-18T00:00:00"/>
    <s v="Starbucks"/>
    <n v="3"/>
    <s v="debit"/>
    <x v="2"/>
    <s v="Starbucks"/>
    <x v="13"/>
    <x v="11"/>
    <x v="0"/>
    <n v="-3"/>
  </r>
  <r>
    <d v="2018-12-18T00:00:00"/>
    <s v="Credit Card Payment"/>
    <n v="311.02"/>
    <s v="credit"/>
    <x v="0"/>
    <s v="Credit Card Payment"/>
    <x v="3"/>
    <x v="11"/>
    <x v="0"/>
    <n v="-311.02"/>
  </r>
  <r>
    <d v="2018-12-18T00:00:00"/>
    <s v="Credit Card Payment"/>
    <n v="311.02"/>
    <s v="debit"/>
    <x v="1"/>
    <s v="Credit Card Payment"/>
    <x v="3"/>
    <x v="11"/>
    <x v="0"/>
    <n v="-311.02"/>
  </r>
  <r>
    <d v="2018-12-18T00:00:00"/>
    <s v="Fancy Restaurant"/>
    <n v="56.52"/>
    <s v="debit"/>
    <x v="2"/>
    <s v="Fancy Restaurant"/>
    <x v="2"/>
    <x v="11"/>
    <x v="0"/>
    <n v="-56.52"/>
  </r>
  <r>
    <d v="2018-12-18T00:00:00"/>
    <s v="Amazon"/>
    <n v="49.99"/>
    <s v="debit"/>
    <x v="0"/>
    <s v="Amazon"/>
    <x v="0"/>
    <x v="11"/>
    <x v="0"/>
    <n v="-49.99"/>
  </r>
  <r>
    <d v="2018-12-18T00:00:00"/>
    <s v="Amazon"/>
    <n v="41.72"/>
    <s v="debit"/>
    <x v="0"/>
    <s v="Amazon"/>
    <x v="0"/>
    <x v="11"/>
    <x v="0"/>
    <n v="-41.72"/>
  </r>
  <r>
    <d v="2018-12-18T00:00:00"/>
    <s v="Amazon"/>
    <n v="24.3"/>
    <s v="debit"/>
    <x v="0"/>
    <s v="Amazon"/>
    <x v="0"/>
    <x v="11"/>
    <x v="0"/>
    <n v="-24.3"/>
  </r>
  <r>
    <d v="2018-12-19T00:00:00"/>
    <s v="State Farm"/>
    <n v="75"/>
    <s v="debit"/>
    <x v="1"/>
    <s v="State Farm"/>
    <x v="17"/>
    <x v="11"/>
    <x v="0"/>
    <n v="-75"/>
  </r>
  <r>
    <d v="2018-12-19T00:00:00"/>
    <s v="Amazon"/>
    <n v="43.01"/>
    <s v="debit"/>
    <x v="0"/>
    <s v="Amazon"/>
    <x v="0"/>
    <x v="11"/>
    <x v="0"/>
    <n v="-43.01"/>
  </r>
  <r>
    <d v="2018-12-20T00:00:00"/>
    <s v="Credit Card Payment"/>
    <n v="464.03"/>
    <s v="credit"/>
    <x v="2"/>
    <s v="Credit Card Payment"/>
    <x v="3"/>
    <x v="11"/>
    <x v="0"/>
    <n v="-464.03"/>
  </r>
  <r>
    <d v="2018-12-20T00:00:00"/>
    <s v="Shell"/>
    <n v="30.38"/>
    <s v="debit"/>
    <x v="2"/>
    <s v="Shell"/>
    <x v="9"/>
    <x v="11"/>
    <x v="0"/>
    <n v="-30.38"/>
  </r>
  <r>
    <d v="2018-12-21T00:00:00"/>
    <s v="Credit Card Payment"/>
    <n v="464.03"/>
    <s v="debit"/>
    <x v="1"/>
    <s v="Credit Card Payment"/>
    <x v="3"/>
    <x v="11"/>
    <x v="0"/>
    <n v="-464.03"/>
  </r>
  <r>
    <d v="2018-12-21T00:00:00"/>
    <s v="Biweekly Paycheck"/>
    <n v="2000"/>
    <s v="credit"/>
    <x v="1"/>
    <s v="Biweekly Paycheck"/>
    <x v="11"/>
    <x v="11"/>
    <x v="0"/>
    <n v="2000"/>
  </r>
  <r>
    <d v="2018-12-22T00:00:00"/>
    <s v="New York Deli"/>
    <n v="21.38"/>
    <s v="debit"/>
    <x v="0"/>
    <s v="New York Deli"/>
    <x v="12"/>
    <x v="11"/>
    <x v="0"/>
    <n v="-21.38"/>
  </r>
  <r>
    <d v="2018-12-22T00:00:00"/>
    <s v="Hardware Store"/>
    <n v="22.14"/>
    <s v="debit"/>
    <x v="0"/>
    <s v="Hardware Store"/>
    <x v="5"/>
    <x v="11"/>
    <x v="0"/>
    <n v="-22.14"/>
  </r>
  <r>
    <d v="2018-12-23T00:00:00"/>
    <s v="Hardware Store"/>
    <n v="28"/>
    <s v="debit"/>
    <x v="0"/>
    <s v="Hardware Store"/>
    <x v="5"/>
    <x v="11"/>
    <x v="0"/>
    <n v="-28"/>
  </r>
  <r>
    <d v="2018-12-24T00:00:00"/>
    <s v="Hardware Store"/>
    <n v="38.4"/>
    <s v="debit"/>
    <x v="0"/>
    <s v="Hardware Store"/>
    <x v="5"/>
    <x v="11"/>
    <x v="0"/>
    <n v="-38.4"/>
  </r>
  <r>
    <d v="2018-12-26T00:00:00"/>
    <s v="Chick-Fil-A"/>
    <n v="56.07"/>
    <s v="debit"/>
    <x v="0"/>
    <s v="Chick-Fil-A"/>
    <x v="12"/>
    <x v="11"/>
    <x v="0"/>
    <n v="-56.07"/>
  </r>
  <r>
    <d v="2018-12-26T00:00:00"/>
    <s v="Shell"/>
    <n v="32.47"/>
    <s v="debit"/>
    <x v="0"/>
    <s v="Shell"/>
    <x v="9"/>
    <x v="11"/>
    <x v="0"/>
    <n v="-32.47"/>
  </r>
  <r>
    <d v="2018-12-26T00:00:00"/>
    <s v="Shell"/>
    <n v="7.48"/>
    <s v="debit"/>
    <x v="0"/>
    <s v="Shell"/>
    <x v="9"/>
    <x v="11"/>
    <x v="0"/>
    <n v="-7.48"/>
  </r>
  <r>
    <d v="2018-12-26T00:00:00"/>
    <s v="Internet Service Provider"/>
    <n v="75.989999999999995"/>
    <s v="debit"/>
    <x v="1"/>
    <s v="Internet Service Pro"/>
    <x v="14"/>
    <x v="11"/>
    <x v="0"/>
    <n v="-75.989999999999995"/>
  </r>
  <r>
    <d v="2018-12-26T00:00:00"/>
    <s v="Amazon"/>
    <n v="44.99"/>
    <s v="debit"/>
    <x v="0"/>
    <s v="Amazon"/>
    <x v="0"/>
    <x v="11"/>
    <x v="0"/>
    <n v="-44.99"/>
  </r>
  <r>
    <d v="2018-12-28T00:00:00"/>
    <s v="Brewing Company"/>
    <n v="12"/>
    <s v="debit"/>
    <x v="2"/>
    <s v="Brewing Company"/>
    <x v="16"/>
    <x v="11"/>
    <x v="0"/>
    <n v="-12"/>
  </r>
  <r>
    <d v="2018-12-29T00:00:00"/>
    <s v="Brewing Company"/>
    <n v="14"/>
    <s v="debit"/>
    <x v="2"/>
    <s v="Brewing Company"/>
    <x v="16"/>
    <x v="11"/>
    <x v="0"/>
    <n v="-14"/>
  </r>
  <r>
    <d v="2018-12-29T00:00:00"/>
    <s v="Credit Card Payment"/>
    <n v="860.05"/>
    <s v="credit"/>
    <x v="0"/>
    <s v="Credit Card Payment"/>
    <x v="3"/>
    <x v="11"/>
    <x v="0"/>
    <n v="-860.05"/>
  </r>
  <r>
    <d v="2018-12-29T00:00:00"/>
    <s v="Grocery Store"/>
    <n v="55.04"/>
    <s v="debit"/>
    <x v="2"/>
    <s v="Grocery Store"/>
    <x v="10"/>
    <x v="11"/>
    <x v="0"/>
    <n v="-55.04"/>
  </r>
  <r>
    <d v="2019-01-01T00:00:00"/>
    <s v="Amazon"/>
    <n v="13.09"/>
    <s v="debit"/>
    <x v="0"/>
    <s v="Amazon"/>
    <x v="0"/>
    <x v="0"/>
    <x v="1"/>
    <n v="-13.09"/>
  </r>
  <r>
    <d v="2019-01-02T00:00:00"/>
    <s v="Credit Card Payment"/>
    <n v="499.6"/>
    <s v="debit"/>
    <x v="1"/>
    <s v="Credit Card Payment"/>
    <x v="3"/>
    <x v="0"/>
    <x v="1"/>
    <n v="-499.6"/>
  </r>
  <r>
    <d v="2019-01-03T00:00:00"/>
    <s v="Mortgage Payment"/>
    <n v="1100"/>
    <s v="debit"/>
    <x v="1"/>
    <s v="Mortgage Payment"/>
    <x v="1"/>
    <x v="0"/>
    <x v="1"/>
    <n v="-1100"/>
  </r>
  <r>
    <d v="2019-01-03T00:00:00"/>
    <s v="Amazon"/>
    <n v="42.1"/>
    <s v="debit"/>
    <x v="0"/>
    <s v="Amazon"/>
    <x v="0"/>
    <x v="0"/>
    <x v="1"/>
    <n v="-42.1"/>
  </r>
  <r>
    <d v="2019-01-04T00:00:00"/>
    <s v="Biweekly Paycheck"/>
    <n v="2000"/>
    <s v="credit"/>
    <x v="1"/>
    <s v="Biweekly Paycheck"/>
    <x v="11"/>
    <x v="0"/>
    <x v="1"/>
    <n v="2000"/>
  </r>
  <r>
    <d v="2019-01-05T00:00:00"/>
    <s v="American Tavern"/>
    <n v="23.49"/>
    <s v="debit"/>
    <x v="0"/>
    <s v="American Tavern"/>
    <x v="2"/>
    <x v="0"/>
    <x v="1"/>
    <n v="-23.49"/>
  </r>
  <r>
    <d v="2019-01-08T00:00:00"/>
    <s v="Gas Company"/>
    <n v="45"/>
    <s v="debit"/>
    <x v="1"/>
    <s v="Gas Company"/>
    <x v="6"/>
    <x v="0"/>
    <x v="1"/>
    <n v="-45"/>
  </r>
  <r>
    <d v="2019-01-09T00:00:00"/>
    <s v="Credit Card Payment"/>
    <n v="491.45"/>
    <s v="credit"/>
    <x v="0"/>
    <s v="Credit Card Payment"/>
    <x v="3"/>
    <x v="0"/>
    <x v="1"/>
    <n v="-491.45"/>
  </r>
  <r>
    <d v="2019-01-09T00:00:00"/>
    <s v="Credit Card Payment"/>
    <n v="491.45"/>
    <s v="debit"/>
    <x v="1"/>
    <s v="Credit Card Payment"/>
    <x v="3"/>
    <x v="0"/>
    <x v="1"/>
    <n v="-491.45"/>
  </r>
  <r>
    <d v="2019-01-09T00:00:00"/>
    <s v="Credit Card Payment"/>
    <n v="281.83999999999997"/>
    <s v="debit"/>
    <x v="1"/>
    <s v="Credit Card Payment"/>
    <x v="3"/>
    <x v="0"/>
    <x v="1"/>
    <n v="-281.83999999999997"/>
  </r>
  <r>
    <d v="2019-01-09T00:00:00"/>
    <s v="Spotify"/>
    <n v="10.69"/>
    <s v="debit"/>
    <x v="0"/>
    <s v="Spotify"/>
    <x v="7"/>
    <x v="0"/>
    <x v="1"/>
    <n v="-10.69"/>
  </r>
  <r>
    <d v="2019-01-10T00:00:00"/>
    <s v="Grocery Store"/>
    <n v="58.79"/>
    <s v="debit"/>
    <x v="2"/>
    <s v="Grocery Store"/>
    <x v="10"/>
    <x v="0"/>
    <x v="1"/>
    <n v="-58.79"/>
  </r>
  <r>
    <d v="2019-01-10T00:00:00"/>
    <s v="Barbershop"/>
    <n v="30"/>
    <s v="debit"/>
    <x v="2"/>
    <s v="Barbershop"/>
    <x v="15"/>
    <x v="0"/>
    <x v="1"/>
    <n v="-30"/>
  </r>
  <r>
    <d v="2019-01-10T00:00:00"/>
    <s v="Phone Company"/>
    <n v="65"/>
    <s v="debit"/>
    <x v="1"/>
    <s v="Phone Company"/>
    <x v="8"/>
    <x v="0"/>
    <x v="1"/>
    <n v="-65"/>
  </r>
  <r>
    <d v="2019-01-14T00:00:00"/>
    <s v="Shell"/>
    <n v="28.92"/>
    <s v="debit"/>
    <x v="2"/>
    <s v="Shell"/>
    <x v="9"/>
    <x v="0"/>
    <x v="1"/>
    <n v="-28.92"/>
  </r>
  <r>
    <d v="2019-01-15T00:00:00"/>
    <s v="Grocery Store"/>
    <n v="6.06"/>
    <s v="debit"/>
    <x v="2"/>
    <s v="Grocery Store"/>
    <x v="10"/>
    <x v="0"/>
    <x v="1"/>
    <n v="-6.06"/>
  </r>
  <r>
    <d v="2019-01-16T00:00:00"/>
    <s v="City Water Charges"/>
    <n v="35"/>
    <s v="debit"/>
    <x v="1"/>
    <s v="City Water Charges"/>
    <x v="6"/>
    <x v="0"/>
    <x v="1"/>
    <n v="-35"/>
  </r>
  <r>
    <d v="2019-01-16T00:00:00"/>
    <s v="Power Company"/>
    <n v="60"/>
    <s v="debit"/>
    <x v="1"/>
    <s v="Power Company"/>
    <x v="6"/>
    <x v="0"/>
    <x v="1"/>
    <n v="-60"/>
  </r>
  <r>
    <d v="2019-01-18T00:00:00"/>
    <s v="State Farm"/>
    <n v="75"/>
    <s v="debit"/>
    <x v="1"/>
    <s v="State Farm"/>
    <x v="17"/>
    <x v="0"/>
    <x v="1"/>
    <n v="-75"/>
  </r>
  <r>
    <d v="2019-01-18T00:00:00"/>
    <s v="Biweekly Paycheck"/>
    <n v="2000"/>
    <s v="credit"/>
    <x v="1"/>
    <s v="Biweekly Paycheck"/>
    <x v="11"/>
    <x v="0"/>
    <x v="1"/>
    <n v="2000"/>
  </r>
  <r>
    <d v="2019-01-21T00:00:00"/>
    <s v="Credit Card Payment"/>
    <n v="277.99"/>
    <s v="credit"/>
    <x v="2"/>
    <s v="Credit Card Payment"/>
    <x v="3"/>
    <x v="0"/>
    <x v="1"/>
    <n v="-277.99"/>
  </r>
  <r>
    <d v="2019-01-22T00:00:00"/>
    <s v="Credit Card Payment"/>
    <n v="277.99"/>
    <s v="debit"/>
    <x v="1"/>
    <s v="Credit Card Payment"/>
    <x v="3"/>
    <x v="0"/>
    <x v="1"/>
    <n v="-277.99"/>
  </r>
  <r>
    <d v="2019-01-24T00:00:00"/>
    <s v="Grocery Store"/>
    <n v="21.06"/>
    <s v="debit"/>
    <x v="2"/>
    <s v="Grocery Store"/>
    <x v="10"/>
    <x v="0"/>
    <x v="1"/>
    <n v="-21.06"/>
  </r>
  <r>
    <d v="2019-01-24T00:00:00"/>
    <s v="Amazon"/>
    <n v="11.7"/>
    <s v="debit"/>
    <x v="0"/>
    <s v="Amazon"/>
    <x v="0"/>
    <x v="0"/>
    <x v="1"/>
    <n v="-11.7"/>
  </r>
  <r>
    <d v="2019-01-24T00:00:00"/>
    <s v="Amazon"/>
    <n v="4.21"/>
    <s v="debit"/>
    <x v="0"/>
    <s v="Amazon"/>
    <x v="0"/>
    <x v="0"/>
    <x v="1"/>
    <n v="-4.21"/>
  </r>
  <r>
    <d v="2019-01-25T00:00:00"/>
    <s v="Internet Service Provider"/>
    <n v="75"/>
    <s v="debit"/>
    <x v="1"/>
    <s v="Internet Service Pro"/>
    <x v="14"/>
    <x v="0"/>
    <x v="1"/>
    <n v="-75"/>
  </r>
  <r>
    <d v="2019-01-31T00:00:00"/>
    <s v="Credit Card Payment"/>
    <n v="1900"/>
    <s v="debit"/>
    <x v="1"/>
    <s v="Credit Card Payment"/>
    <x v="3"/>
    <x v="0"/>
    <x v="1"/>
    <n v="-1900"/>
  </r>
  <r>
    <d v="2019-01-31T00:00:00"/>
    <s v="Shell"/>
    <n v="31.32"/>
    <s v="debit"/>
    <x v="2"/>
    <s v="Shell"/>
    <x v="9"/>
    <x v="0"/>
    <x v="1"/>
    <n v="-31.32"/>
  </r>
  <r>
    <d v="2019-02-01T00:00:00"/>
    <s v="Biweekly Paycheck"/>
    <n v="2000"/>
    <s v="credit"/>
    <x v="1"/>
    <s v="Biweekly Paycheck"/>
    <x v="11"/>
    <x v="1"/>
    <x v="1"/>
    <n v="2000"/>
  </r>
  <r>
    <d v="2019-02-01T00:00:00"/>
    <s v="Roadside Diner"/>
    <n v="9.4700000000000006"/>
    <s v="debit"/>
    <x v="2"/>
    <s v="Roadside Diner"/>
    <x v="2"/>
    <x v="1"/>
    <x v="1"/>
    <n v="-9.4700000000000006"/>
  </r>
  <r>
    <d v="2019-02-01T00:00:00"/>
    <s v="Amazon"/>
    <n v="13.09"/>
    <s v="debit"/>
    <x v="0"/>
    <s v="Amazon"/>
    <x v="0"/>
    <x v="1"/>
    <x v="1"/>
    <n v="-13.09"/>
  </r>
  <r>
    <d v="2019-02-04T00:00:00"/>
    <s v="Hardware Store"/>
    <n v="86.97"/>
    <s v="debit"/>
    <x v="2"/>
    <s v="Hardware Store"/>
    <x v="5"/>
    <x v="1"/>
    <x v="1"/>
    <n v="-86.97"/>
  </r>
  <r>
    <d v="2019-02-04T00:00:00"/>
    <s v="Netflix"/>
    <n v="11.76"/>
    <s v="debit"/>
    <x v="0"/>
    <s v="Netflix"/>
    <x v="4"/>
    <x v="1"/>
    <x v="1"/>
    <n v="-11.76"/>
  </r>
  <r>
    <d v="2019-02-05T00:00:00"/>
    <s v="Mortgage Payment"/>
    <n v="1100"/>
    <s v="debit"/>
    <x v="1"/>
    <s v="Mortgage Payment"/>
    <x v="1"/>
    <x v="1"/>
    <x v="1"/>
    <n v="-1100"/>
  </r>
  <r>
    <d v="2019-02-07T00:00:00"/>
    <s v="Gas Company"/>
    <n v="65"/>
    <s v="debit"/>
    <x v="1"/>
    <s v="Gas Company"/>
    <x v="6"/>
    <x v="1"/>
    <x v="1"/>
    <n v="-65"/>
  </r>
  <r>
    <d v="2019-02-08T00:00:00"/>
    <s v="Starbucks"/>
    <n v="3"/>
    <s v="debit"/>
    <x v="0"/>
    <s v="Starbucks"/>
    <x v="13"/>
    <x v="1"/>
    <x v="1"/>
    <n v="-3"/>
  </r>
  <r>
    <d v="2019-02-08T00:00:00"/>
    <s v="Thai Restaurant"/>
    <n v="27.47"/>
    <s v="debit"/>
    <x v="0"/>
    <s v="Thai Restaurant"/>
    <x v="2"/>
    <x v="1"/>
    <x v="1"/>
    <n v="-27.47"/>
  </r>
  <r>
    <d v="2019-02-09T00:00:00"/>
    <s v="Spotify"/>
    <n v="10.69"/>
    <s v="debit"/>
    <x v="0"/>
    <s v="Spotify"/>
    <x v="7"/>
    <x v="1"/>
    <x v="1"/>
    <n v="-10.69"/>
  </r>
  <r>
    <d v="2019-02-11T00:00:00"/>
    <s v="Starbucks"/>
    <n v="3"/>
    <s v="debit"/>
    <x v="0"/>
    <s v="Starbucks"/>
    <x v="13"/>
    <x v="1"/>
    <x v="1"/>
    <n v="-3"/>
  </r>
  <r>
    <d v="2019-02-11T00:00:00"/>
    <s v="Credit Card Payment"/>
    <n v="133.94999999999999"/>
    <s v="debit"/>
    <x v="1"/>
    <s v="Credit Card Payment"/>
    <x v="3"/>
    <x v="1"/>
    <x v="1"/>
    <n v="-133.94999999999999"/>
  </r>
  <r>
    <d v="2019-02-11T00:00:00"/>
    <s v="BP"/>
    <n v="24.01"/>
    <s v="debit"/>
    <x v="0"/>
    <s v="BP"/>
    <x v="9"/>
    <x v="1"/>
    <x v="1"/>
    <n v="-24.01"/>
  </r>
  <r>
    <d v="2019-02-12T00:00:00"/>
    <s v="Grocery Store"/>
    <n v="30.54"/>
    <s v="debit"/>
    <x v="0"/>
    <s v="Grocery Store"/>
    <x v="10"/>
    <x v="1"/>
    <x v="1"/>
    <n v="-30.54"/>
  </r>
  <r>
    <d v="2019-02-12T00:00:00"/>
    <s v="Phone Company"/>
    <n v="65"/>
    <s v="debit"/>
    <x v="1"/>
    <s v="Phone Company"/>
    <x v="8"/>
    <x v="1"/>
    <x v="1"/>
    <n v="-65"/>
  </r>
  <r>
    <d v="2019-02-13T00:00:00"/>
    <s v="Grocery Store"/>
    <n v="8.2100000000000009"/>
    <s v="debit"/>
    <x v="0"/>
    <s v="Grocery Store"/>
    <x v="10"/>
    <x v="1"/>
    <x v="1"/>
    <n v="-8.2100000000000009"/>
  </r>
  <r>
    <d v="2019-02-15T00:00:00"/>
    <s v="Credit Card Payment"/>
    <n v="207.47"/>
    <s v="credit"/>
    <x v="0"/>
    <s v="Credit Card Payment"/>
    <x v="3"/>
    <x v="1"/>
    <x v="1"/>
    <n v="-207.47"/>
  </r>
  <r>
    <d v="2019-02-15T00:00:00"/>
    <s v="Credit Card Payment"/>
    <n v="207.47"/>
    <s v="debit"/>
    <x v="1"/>
    <s v="Credit Card Payment"/>
    <x v="3"/>
    <x v="1"/>
    <x v="1"/>
    <n v="-207.47"/>
  </r>
  <r>
    <d v="2019-02-15T00:00:00"/>
    <s v="Grocery Store"/>
    <n v="4.59"/>
    <s v="debit"/>
    <x v="0"/>
    <s v="Grocery Store"/>
    <x v="10"/>
    <x v="1"/>
    <x v="1"/>
    <n v="-4.59"/>
  </r>
  <r>
    <d v="2019-02-15T00:00:00"/>
    <s v="Biweekly Paycheck"/>
    <n v="2000"/>
    <s v="credit"/>
    <x v="1"/>
    <s v="Biweekly Paycheck"/>
    <x v="11"/>
    <x v="1"/>
    <x v="1"/>
    <n v="2000"/>
  </r>
  <r>
    <d v="2019-02-15T00:00:00"/>
    <s v="Power Company"/>
    <n v="60"/>
    <s v="debit"/>
    <x v="1"/>
    <s v="Power Company"/>
    <x v="6"/>
    <x v="1"/>
    <x v="1"/>
    <n v="-60"/>
  </r>
  <r>
    <d v="2019-02-16T00:00:00"/>
    <s v="Brewing Company"/>
    <n v="8"/>
    <s v="debit"/>
    <x v="0"/>
    <s v="Brewing Company"/>
    <x v="16"/>
    <x v="1"/>
    <x v="1"/>
    <n v="-8"/>
  </r>
  <r>
    <d v="2019-02-16T00:00:00"/>
    <s v="American Tavern"/>
    <n v="32.75"/>
    <s v="debit"/>
    <x v="0"/>
    <s v="American Tavern"/>
    <x v="2"/>
    <x v="1"/>
    <x v="1"/>
    <n v="-32.75"/>
  </r>
  <r>
    <d v="2019-02-16T00:00:00"/>
    <s v="Amazon"/>
    <n v="37.450000000000003"/>
    <s v="debit"/>
    <x v="0"/>
    <s v="Amazon"/>
    <x v="0"/>
    <x v="1"/>
    <x v="1"/>
    <n v="-37.450000000000003"/>
  </r>
  <r>
    <d v="2019-02-19T00:00:00"/>
    <s v="Credit Card Payment"/>
    <n v="574.84"/>
    <s v="debit"/>
    <x v="1"/>
    <s v="Credit Card Payment"/>
    <x v="3"/>
    <x v="1"/>
    <x v="1"/>
    <n v="-574.84"/>
  </r>
  <r>
    <d v="2019-02-19T00:00:00"/>
    <s v="City Water Charges"/>
    <n v="35"/>
    <s v="debit"/>
    <x v="1"/>
    <s v="City Water Charges"/>
    <x v="6"/>
    <x v="1"/>
    <x v="1"/>
    <n v="-35"/>
  </r>
  <r>
    <d v="2019-02-20T00:00:00"/>
    <s v="State Farm"/>
    <n v="75"/>
    <s v="debit"/>
    <x v="1"/>
    <s v="State Farm"/>
    <x v="17"/>
    <x v="1"/>
    <x v="1"/>
    <n v="-75"/>
  </r>
  <r>
    <d v="2019-02-20T00:00:00"/>
    <s v="Credit Card Payment"/>
    <n v="292.54000000000002"/>
    <s v="credit"/>
    <x v="2"/>
    <s v="Credit Card Payment"/>
    <x v="3"/>
    <x v="1"/>
    <x v="1"/>
    <n v="-292.54000000000002"/>
  </r>
  <r>
    <d v="2019-02-20T00:00:00"/>
    <s v="Barbershop"/>
    <n v="30"/>
    <s v="debit"/>
    <x v="0"/>
    <s v="Barbershop"/>
    <x v="15"/>
    <x v="1"/>
    <x v="1"/>
    <n v="-30"/>
  </r>
  <r>
    <d v="2019-02-21T00:00:00"/>
    <s v="Credit Card Payment"/>
    <n v="292.54000000000002"/>
    <s v="debit"/>
    <x v="1"/>
    <s v="Credit Card Payment"/>
    <x v="3"/>
    <x v="1"/>
    <x v="1"/>
    <n v="-292.54000000000002"/>
  </r>
  <r>
    <d v="2019-02-21T00:00:00"/>
    <s v="Grocery Store"/>
    <n v="46.96"/>
    <s v="debit"/>
    <x v="2"/>
    <s v="Grocery Store"/>
    <x v="10"/>
    <x v="1"/>
    <x v="1"/>
    <n v="-46.96"/>
  </r>
  <r>
    <d v="2019-02-25T00:00:00"/>
    <s v="BP"/>
    <n v="33.799999999999997"/>
    <s v="debit"/>
    <x v="2"/>
    <s v="BP"/>
    <x v="9"/>
    <x v="1"/>
    <x v="1"/>
    <n v="-33.799999999999997"/>
  </r>
  <r>
    <d v="2019-02-25T00:00:00"/>
    <s v="Internet Service Provider"/>
    <n v="75"/>
    <s v="debit"/>
    <x v="1"/>
    <s v="Internet Service Pro"/>
    <x v="14"/>
    <x v="1"/>
    <x v="1"/>
    <n v="-75"/>
  </r>
  <r>
    <d v="2019-02-27T00:00:00"/>
    <s v="Roadside Diner"/>
    <n v="25.77"/>
    <s v="debit"/>
    <x v="2"/>
    <s v="Roadside Diner"/>
    <x v="2"/>
    <x v="1"/>
    <x v="1"/>
    <n v="-25.77"/>
  </r>
  <r>
    <d v="2019-02-28T00:00:00"/>
    <s v="Grocery Store"/>
    <n v="32.07"/>
    <s v="debit"/>
    <x v="2"/>
    <s v="Grocery Store"/>
    <x v="10"/>
    <x v="1"/>
    <x v="1"/>
    <n v="-32.07"/>
  </r>
  <r>
    <d v="2019-03-01T00:00:00"/>
    <s v="Biweekly Paycheck"/>
    <n v="2000"/>
    <s v="credit"/>
    <x v="1"/>
    <s v="Biweekly Paycheck"/>
    <x v="11"/>
    <x v="2"/>
    <x v="1"/>
    <n v="2000"/>
  </r>
  <r>
    <d v="2019-03-01T00:00:00"/>
    <s v="Amazon"/>
    <n v="13.09"/>
    <s v="debit"/>
    <x v="0"/>
    <s v="Amazon"/>
    <x v="0"/>
    <x v="2"/>
    <x v="1"/>
    <n v="-13.09"/>
  </r>
  <r>
    <d v="2019-03-04T00:00:00"/>
    <s v="Grocery Store"/>
    <n v="92.04"/>
    <s v="debit"/>
    <x v="2"/>
    <s v="Grocery Store"/>
    <x v="10"/>
    <x v="2"/>
    <x v="1"/>
    <n v="-92.04"/>
  </r>
  <r>
    <d v="2019-03-04T00:00:00"/>
    <s v="Mortgage Payment"/>
    <n v="1100"/>
    <s v="debit"/>
    <x v="1"/>
    <s v="Mortgage Payment"/>
    <x v="1"/>
    <x v="2"/>
    <x v="1"/>
    <n v="-1100"/>
  </r>
  <r>
    <d v="2019-03-04T00:00:00"/>
    <s v="Netflix"/>
    <n v="11.76"/>
    <s v="debit"/>
    <x v="0"/>
    <s v="Netflix"/>
    <x v="4"/>
    <x v="2"/>
    <x v="1"/>
    <n v="-11.76"/>
  </r>
  <r>
    <d v="2019-03-05T00:00:00"/>
    <s v="Fancy Restaurant"/>
    <n v="7"/>
    <s v="debit"/>
    <x v="2"/>
    <s v="Fancy Restaurant"/>
    <x v="2"/>
    <x v="2"/>
    <x v="1"/>
    <n v="-7"/>
  </r>
  <r>
    <d v="2019-03-06T00:00:00"/>
    <s v="Credit Card Payment"/>
    <n v="491.86"/>
    <s v="debit"/>
    <x v="1"/>
    <s v="Credit Card Payment"/>
    <x v="3"/>
    <x v="2"/>
    <x v="1"/>
    <n v="-491.86"/>
  </r>
  <r>
    <d v="2019-03-08T00:00:00"/>
    <s v="BP"/>
    <n v="34.08"/>
    <s v="debit"/>
    <x v="0"/>
    <s v="BP"/>
    <x v="9"/>
    <x v="2"/>
    <x v="1"/>
    <n v="-34.08"/>
  </r>
  <r>
    <d v="2019-03-08T00:00:00"/>
    <s v="Amazon"/>
    <n v="27.17"/>
    <s v="debit"/>
    <x v="0"/>
    <s v="Amazon"/>
    <x v="0"/>
    <x v="2"/>
    <x v="1"/>
    <n v="-27.17"/>
  </r>
  <r>
    <d v="2019-03-08T00:00:00"/>
    <s v="Gas Company"/>
    <n v="49"/>
    <s v="debit"/>
    <x v="1"/>
    <s v="Gas Company"/>
    <x v="6"/>
    <x v="2"/>
    <x v="1"/>
    <n v="-49"/>
  </r>
  <r>
    <d v="2019-03-09T00:00:00"/>
    <s v="Spotify"/>
    <n v="10.69"/>
    <s v="debit"/>
    <x v="0"/>
    <s v="Spotify"/>
    <x v="7"/>
    <x v="2"/>
    <x v="1"/>
    <n v="-10.69"/>
  </r>
  <r>
    <d v="2019-03-12T00:00:00"/>
    <s v="Phone Company"/>
    <n v="65"/>
    <s v="debit"/>
    <x v="1"/>
    <s v="Phone Company"/>
    <x v="8"/>
    <x v="2"/>
    <x v="1"/>
    <n v="-65"/>
  </r>
  <r>
    <d v="2019-03-12T00:00:00"/>
    <s v="Bakery Place"/>
    <n v="3.02"/>
    <s v="debit"/>
    <x v="0"/>
    <s v="Bakery Place"/>
    <x v="2"/>
    <x v="2"/>
    <x v="1"/>
    <n v="-3.02"/>
  </r>
  <r>
    <d v="2019-03-13T00:00:00"/>
    <s v="Credit Card Payment"/>
    <n v="532.86"/>
    <s v="credit"/>
    <x v="0"/>
    <s v="Credit Card Payment"/>
    <x v="3"/>
    <x v="2"/>
    <x v="1"/>
    <n v="-532.86"/>
  </r>
  <r>
    <d v="2019-03-13T00:00:00"/>
    <s v="Credit Card Payment"/>
    <n v="301.79000000000002"/>
    <s v="credit"/>
    <x v="2"/>
    <s v="Credit Card Payment"/>
    <x v="3"/>
    <x v="2"/>
    <x v="1"/>
    <n v="-301.79000000000002"/>
  </r>
  <r>
    <d v="2019-03-14T00:00:00"/>
    <s v="Credit Card Payment"/>
    <n v="305.27"/>
    <s v="debit"/>
    <x v="1"/>
    <s v="Credit Card Payment"/>
    <x v="3"/>
    <x v="2"/>
    <x v="1"/>
    <n v="-305.27"/>
  </r>
  <r>
    <d v="2019-03-14T00:00:00"/>
    <s v="Credit Card Payment"/>
    <n v="301.79000000000002"/>
    <s v="debit"/>
    <x v="1"/>
    <s v="Credit Card Payment"/>
    <x v="3"/>
    <x v="2"/>
    <x v="1"/>
    <n v="-301.79000000000002"/>
  </r>
  <r>
    <d v="2019-03-14T00:00:00"/>
    <s v="Brunch Restaurant"/>
    <n v="8"/>
    <s v="debit"/>
    <x v="0"/>
    <s v="Brunch Restaurant"/>
    <x v="2"/>
    <x v="2"/>
    <x v="1"/>
    <n v="-8"/>
  </r>
  <r>
    <d v="2019-03-15T00:00:00"/>
    <s v="Biweekly Paycheck"/>
    <n v="2000"/>
    <s v="credit"/>
    <x v="1"/>
    <s v="Biweekly Paycheck"/>
    <x v="11"/>
    <x v="2"/>
    <x v="1"/>
    <n v="2000"/>
  </r>
  <r>
    <d v="2019-03-15T00:00:00"/>
    <s v="Power Company"/>
    <n v="60"/>
    <s v="debit"/>
    <x v="1"/>
    <s v="Power Company"/>
    <x v="6"/>
    <x v="2"/>
    <x v="1"/>
    <n v="-60"/>
  </r>
  <r>
    <d v="2019-03-18T00:00:00"/>
    <s v="Best Buy"/>
    <n v="320.99"/>
    <s v="debit"/>
    <x v="0"/>
    <s v="Best Buy"/>
    <x v="19"/>
    <x v="2"/>
    <x v="1"/>
    <n v="-320.99"/>
  </r>
  <r>
    <d v="2019-03-18T00:00:00"/>
    <s v="Grocery Store"/>
    <n v="16.23"/>
    <s v="debit"/>
    <x v="0"/>
    <s v="Grocery Store"/>
    <x v="10"/>
    <x v="2"/>
    <x v="1"/>
    <n v="-16.23"/>
  </r>
  <r>
    <d v="2019-03-19T00:00:00"/>
    <s v="Amazon"/>
    <n v="13.84"/>
    <s v="debit"/>
    <x v="0"/>
    <s v="Amazon"/>
    <x v="0"/>
    <x v="2"/>
    <x v="1"/>
    <n v="-13.84"/>
  </r>
  <r>
    <d v="2019-03-19T00:00:00"/>
    <s v="City Water Charges"/>
    <n v="35"/>
    <s v="debit"/>
    <x v="1"/>
    <s v="City Water Charges"/>
    <x v="6"/>
    <x v="2"/>
    <x v="1"/>
    <n v="-35"/>
  </r>
  <r>
    <d v="2019-03-20T00:00:00"/>
    <s v="State Farm"/>
    <n v="75"/>
    <s v="debit"/>
    <x v="1"/>
    <s v="State Farm"/>
    <x v="17"/>
    <x v="2"/>
    <x v="1"/>
    <n v="-75"/>
  </r>
  <r>
    <d v="2019-03-22T00:00:00"/>
    <s v="BP"/>
    <n v="37.51"/>
    <s v="debit"/>
    <x v="0"/>
    <s v="BP"/>
    <x v="9"/>
    <x v="2"/>
    <x v="1"/>
    <n v="-37.51"/>
  </r>
  <r>
    <d v="2019-03-23T00:00:00"/>
    <s v="Starbucks"/>
    <n v="5.2"/>
    <s v="debit"/>
    <x v="0"/>
    <s v="Starbucks"/>
    <x v="13"/>
    <x v="2"/>
    <x v="1"/>
    <n v="-5.2"/>
  </r>
  <r>
    <d v="2019-03-25T00:00:00"/>
    <s v="Internet Service Provider"/>
    <n v="75"/>
    <s v="debit"/>
    <x v="1"/>
    <s v="Internet Service Pro"/>
    <x v="14"/>
    <x v="2"/>
    <x v="1"/>
    <n v="-75"/>
  </r>
  <r>
    <d v="2019-03-26T00:00:00"/>
    <s v="Amazon"/>
    <n v="16.04"/>
    <s v="debit"/>
    <x v="0"/>
    <s v="Amazon"/>
    <x v="0"/>
    <x v="2"/>
    <x v="1"/>
    <n v="-16.04"/>
  </r>
  <r>
    <d v="2019-03-27T00:00:00"/>
    <s v="Brewing Company"/>
    <n v="49.63"/>
    <s v="debit"/>
    <x v="0"/>
    <s v="Brewing Company"/>
    <x v="16"/>
    <x v="2"/>
    <x v="1"/>
    <n v="-49.63"/>
  </r>
  <r>
    <d v="2019-03-27T00:00:00"/>
    <s v="Grocery Store"/>
    <n v="4.46"/>
    <s v="debit"/>
    <x v="0"/>
    <s v="Grocery Store"/>
    <x v="10"/>
    <x v="2"/>
    <x v="1"/>
    <n v="-4.46"/>
  </r>
  <r>
    <d v="2019-03-29T00:00:00"/>
    <s v="Biweekly Paycheck"/>
    <n v="2000"/>
    <s v="credit"/>
    <x v="1"/>
    <s v="Biweekly Paycheck"/>
    <x v="11"/>
    <x v="2"/>
    <x v="1"/>
    <n v="2000"/>
  </r>
  <r>
    <d v="2019-03-30T00:00:00"/>
    <s v="Starbucks"/>
    <n v="12.84"/>
    <s v="debit"/>
    <x v="0"/>
    <s v="Starbucks"/>
    <x v="13"/>
    <x v="2"/>
    <x v="1"/>
    <n v="-12.84"/>
  </r>
  <r>
    <d v="2019-03-31T00:00:00"/>
    <s v="Credit Card Payment"/>
    <n v="957.6"/>
    <s v="credit"/>
    <x v="0"/>
    <s v="Credit Card Payment"/>
    <x v="3"/>
    <x v="2"/>
    <x v="1"/>
    <n v="-957.6"/>
  </r>
  <r>
    <d v="2019-04-01T00:00:00"/>
    <s v="Credit Card Payment"/>
    <n v="1552.65"/>
    <s v="debit"/>
    <x v="1"/>
    <s v="Credit Card Payment"/>
    <x v="3"/>
    <x v="3"/>
    <x v="1"/>
    <n v="-1552.65"/>
  </r>
  <r>
    <d v="2019-04-01T00:00:00"/>
    <s v="Credit Card Payment"/>
    <n v="600.51"/>
    <s v="credit"/>
    <x v="0"/>
    <s v="Credit Card Payment"/>
    <x v="3"/>
    <x v="3"/>
    <x v="1"/>
    <n v="-600.51"/>
  </r>
  <r>
    <d v="2019-04-01T00:00:00"/>
    <s v="Amazon"/>
    <n v="13.09"/>
    <s v="debit"/>
    <x v="0"/>
    <s v="Amazon"/>
    <x v="0"/>
    <x v="3"/>
    <x v="1"/>
    <n v="-13.09"/>
  </r>
  <r>
    <d v="2019-04-02T00:00:00"/>
    <s v="Mortgage Payment"/>
    <n v="1100"/>
    <s v="debit"/>
    <x v="1"/>
    <s v="Mortgage Payment"/>
    <x v="1"/>
    <x v="3"/>
    <x v="1"/>
    <n v="-1100"/>
  </r>
  <r>
    <d v="2019-04-04T00:00:00"/>
    <s v="Grocery Store"/>
    <n v="5.64"/>
    <s v="debit"/>
    <x v="0"/>
    <s v="Grocery Store"/>
    <x v="10"/>
    <x v="3"/>
    <x v="1"/>
    <n v="-5.64"/>
  </r>
  <r>
    <d v="2019-04-04T00:00:00"/>
    <s v="Amazon"/>
    <n v="35.9"/>
    <s v="debit"/>
    <x v="0"/>
    <s v="Amazon"/>
    <x v="0"/>
    <x v="3"/>
    <x v="1"/>
    <n v="-35.9"/>
  </r>
  <r>
    <d v="2019-04-04T00:00:00"/>
    <s v="Netflix"/>
    <n v="11.76"/>
    <s v="debit"/>
    <x v="0"/>
    <s v="Netflix"/>
    <x v="4"/>
    <x v="3"/>
    <x v="1"/>
    <n v="-11.76"/>
  </r>
  <r>
    <d v="2019-04-06T00:00:00"/>
    <s v="Amazon"/>
    <n v="27.54"/>
    <s v="debit"/>
    <x v="0"/>
    <s v="Amazon"/>
    <x v="0"/>
    <x v="3"/>
    <x v="1"/>
    <n v="-27.54"/>
  </r>
  <r>
    <d v="2019-04-08T00:00:00"/>
    <s v="Gas Company"/>
    <n v="30"/>
    <s v="debit"/>
    <x v="1"/>
    <s v="Gas Company"/>
    <x v="6"/>
    <x v="3"/>
    <x v="1"/>
    <n v="-30"/>
  </r>
  <r>
    <d v="2019-04-09T00:00:00"/>
    <s v="Credit Card Payment"/>
    <n v="436.75"/>
    <s v="debit"/>
    <x v="1"/>
    <s v="Credit Card Payment"/>
    <x v="3"/>
    <x v="3"/>
    <x v="1"/>
    <n v="-436.75"/>
  </r>
  <r>
    <d v="2019-04-09T00:00:00"/>
    <s v="Grocery Store"/>
    <n v="10.7"/>
    <s v="debit"/>
    <x v="0"/>
    <s v="Grocery Store"/>
    <x v="10"/>
    <x v="3"/>
    <x v="1"/>
    <n v="-10.7"/>
  </r>
  <r>
    <d v="2019-04-09T00:00:00"/>
    <s v="Barbershop"/>
    <n v="30"/>
    <s v="debit"/>
    <x v="0"/>
    <s v="Barbershop"/>
    <x v="15"/>
    <x v="3"/>
    <x v="1"/>
    <n v="-30"/>
  </r>
  <r>
    <d v="2019-04-09T00:00:00"/>
    <s v="Spotify"/>
    <n v="10.69"/>
    <s v="debit"/>
    <x v="0"/>
    <s v="Spotify"/>
    <x v="7"/>
    <x v="3"/>
    <x v="1"/>
    <n v="-10.69"/>
  </r>
  <r>
    <d v="2019-04-10T00:00:00"/>
    <s v="Phone Company"/>
    <n v="65"/>
    <s v="debit"/>
    <x v="1"/>
    <s v="Phone Company"/>
    <x v="8"/>
    <x v="3"/>
    <x v="1"/>
    <n v="-65"/>
  </r>
  <r>
    <d v="2019-04-12T00:00:00"/>
    <s v="Best Buy"/>
    <n v="44.93"/>
    <s v="debit"/>
    <x v="2"/>
    <s v="Best Buy"/>
    <x v="19"/>
    <x v="3"/>
    <x v="1"/>
    <n v="-44.93"/>
  </r>
  <r>
    <d v="2019-04-12T00:00:00"/>
    <s v="Grocery Store"/>
    <n v="41.34"/>
    <s v="debit"/>
    <x v="0"/>
    <s v="Grocery Store"/>
    <x v="10"/>
    <x v="3"/>
    <x v="1"/>
    <n v="-41.34"/>
  </r>
  <r>
    <d v="2019-04-12T00:00:00"/>
    <s v="Biweekly Paycheck"/>
    <n v="2000"/>
    <s v="credit"/>
    <x v="1"/>
    <s v="Biweekly Paycheck"/>
    <x v="11"/>
    <x v="3"/>
    <x v="1"/>
    <n v="2000"/>
  </r>
  <r>
    <d v="2019-04-13T00:00:00"/>
    <s v="QuikTrip"/>
    <n v="38.94"/>
    <s v="debit"/>
    <x v="0"/>
    <s v="QuikTrip"/>
    <x v="9"/>
    <x v="3"/>
    <x v="1"/>
    <n v="-38.94"/>
  </r>
  <r>
    <d v="2019-04-13T00:00:00"/>
    <s v="Grocery Store"/>
    <n v="16.87"/>
    <s v="debit"/>
    <x v="0"/>
    <s v="Grocery Store"/>
    <x v="10"/>
    <x v="3"/>
    <x v="1"/>
    <n v="-16.87"/>
  </r>
  <r>
    <d v="2019-04-13T00:00:00"/>
    <s v="Vietnamese Restaurant"/>
    <n v="20.64"/>
    <s v="debit"/>
    <x v="0"/>
    <s v="Vietnamese Restauran"/>
    <x v="2"/>
    <x v="3"/>
    <x v="1"/>
    <n v="-20.64"/>
  </r>
  <r>
    <d v="2019-04-15T00:00:00"/>
    <s v="Power Company"/>
    <n v="60"/>
    <s v="debit"/>
    <x v="1"/>
    <s v="Power Company"/>
    <x v="6"/>
    <x v="3"/>
    <x v="1"/>
    <n v="-60"/>
  </r>
  <r>
    <d v="2019-04-16T00:00:00"/>
    <s v="City Water Charges"/>
    <n v="35"/>
    <s v="debit"/>
    <x v="1"/>
    <s v="City Water Charges"/>
    <x v="6"/>
    <x v="3"/>
    <x v="1"/>
    <n v="-35"/>
  </r>
  <r>
    <d v="2019-04-18T00:00:00"/>
    <s v="State Farm"/>
    <n v="75"/>
    <s v="debit"/>
    <x v="1"/>
    <s v="State Farm"/>
    <x v="17"/>
    <x v="3"/>
    <x v="1"/>
    <n v="-75"/>
  </r>
  <r>
    <d v="2019-04-18T00:00:00"/>
    <s v="Credit Card Payment"/>
    <n v="604.32000000000005"/>
    <s v="credit"/>
    <x v="2"/>
    <s v="Credit Card Payment"/>
    <x v="3"/>
    <x v="3"/>
    <x v="1"/>
    <n v="-604.32000000000005"/>
  </r>
  <r>
    <d v="2019-04-18T00:00:00"/>
    <s v="Credit Card Payment"/>
    <n v="458.1"/>
    <s v="credit"/>
    <x v="0"/>
    <s v="Credit Card Payment"/>
    <x v="3"/>
    <x v="3"/>
    <x v="1"/>
    <n v="-458.1"/>
  </r>
  <r>
    <d v="2019-04-19T00:00:00"/>
    <s v="Credit Card Payment"/>
    <n v="604.32000000000005"/>
    <s v="debit"/>
    <x v="1"/>
    <s v="Credit Card Payment"/>
    <x v="3"/>
    <x v="3"/>
    <x v="1"/>
    <n v="-604.32000000000005"/>
  </r>
  <r>
    <d v="2019-04-19T00:00:00"/>
    <s v="Grocery Store"/>
    <n v="10.89"/>
    <s v="debit"/>
    <x v="0"/>
    <s v="Grocery Store"/>
    <x v="10"/>
    <x v="3"/>
    <x v="1"/>
    <n v="-10.89"/>
  </r>
  <r>
    <d v="2019-04-22T00:00:00"/>
    <s v="Brewing Company"/>
    <n v="14.4"/>
    <s v="debit"/>
    <x v="2"/>
    <s v="Brewing Company"/>
    <x v="16"/>
    <x v="3"/>
    <x v="1"/>
    <n v="-14.4"/>
  </r>
  <r>
    <d v="2019-04-22T00:00:00"/>
    <s v="Greek Restaurant"/>
    <n v="64.52"/>
    <s v="debit"/>
    <x v="2"/>
    <s v="Greek Restaurant"/>
    <x v="2"/>
    <x v="3"/>
    <x v="1"/>
    <n v="-64.52"/>
  </r>
  <r>
    <d v="2019-04-23T00:00:00"/>
    <s v="Hardware Store"/>
    <n v="29.56"/>
    <s v="debit"/>
    <x v="2"/>
    <s v="Hardware Store"/>
    <x v="5"/>
    <x v="3"/>
    <x v="1"/>
    <n v="-29.56"/>
  </r>
  <r>
    <d v="2019-04-25T00:00:00"/>
    <s v="Internet Service Provider"/>
    <n v="75"/>
    <s v="debit"/>
    <x v="1"/>
    <s v="Internet Service Pro"/>
    <x v="14"/>
    <x v="3"/>
    <x v="1"/>
    <n v="-75"/>
  </r>
  <r>
    <d v="2019-04-26T00:00:00"/>
    <s v="Biweekly Paycheck"/>
    <n v="2000"/>
    <s v="credit"/>
    <x v="1"/>
    <s v="Biweekly Paycheck"/>
    <x v="11"/>
    <x v="3"/>
    <x v="1"/>
    <n v="2000"/>
  </r>
  <r>
    <d v="2019-04-27T00:00:00"/>
    <s v="Brewing Company"/>
    <n v="40"/>
    <s v="debit"/>
    <x v="0"/>
    <s v="Brewing Company"/>
    <x v="16"/>
    <x v="3"/>
    <x v="1"/>
    <n v="-40"/>
  </r>
  <r>
    <d v="2019-04-27T00:00:00"/>
    <s v="Credit Card Payment"/>
    <n v="268.95999999999998"/>
    <s v="credit"/>
    <x v="2"/>
    <s v="Credit Card Payment"/>
    <x v="3"/>
    <x v="3"/>
    <x v="1"/>
    <n v="-268.95999999999998"/>
  </r>
  <r>
    <d v="2019-04-27T00:00:00"/>
    <s v="American Tavern"/>
    <n v="14.74"/>
    <s v="debit"/>
    <x v="2"/>
    <s v="American Tavern"/>
    <x v="2"/>
    <x v="3"/>
    <x v="1"/>
    <n v="-14.74"/>
  </r>
  <r>
    <d v="2019-04-29T00:00:00"/>
    <s v="Credit Card Payment"/>
    <n v="268.95999999999998"/>
    <s v="debit"/>
    <x v="1"/>
    <s v="Credit Card Payment"/>
    <x v="3"/>
    <x v="3"/>
    <x v="1"/>
    <n v="-268.95999999999998"/>
  </r>
  <r>
    <d v="2019-04-29T00:00:00"/>
    <s v="Grocery Store"/>
    <n v="5.64"/>
    <s v="debit"/>
    <x v="0"/>
    <s v="Grocery Store"/>
    <x v="10"/>
    <x v="3"/>
    <x v="1"/>
    <n v="-5.64"/>
  </r>
  <r>
    <d v="2019-04-30T00:00:00"/>
    <s v="BP"/>
    <n v="39.08"/>
    <s v="debit"/>
    <x v="0"/>
    <s v="BP"/>
    <x v="9"/>
    <x v="3"/>
    <x v="1"/>
    <n v="-39.08"/>
  </r>
  <r>
    <d v="2019-05-01T00:00:00"/>
    <s v="Amazon"/>
    <n v="13.09"/>
    <s v="debit"/>
    <x v="0"/>
    <s v="Amazon"/>
    <x v="0"/>
    <x v="4"/>
    <x v="1"/>
    <n v="-13.09"/>
  </r>
  <r>
    <d v="2019-05-02T00:00:00"/>
    <s v="Mortgage Payment"/>
    <n v="1100"/>
    <s v="debit"/>
    <x v="1"/>
    <s v="Mortgage Payment"/>
    <x v="1"/>
    <x v="4"/>
    <x v="1"/>
    <n v="-1100"/>
  </r>
  <r>
    <d v="2019-05-03T00:00:00"/>
    <s v="Credit Card Payment"/>
    <n v="758.07"/>
    <s v="debit"/>
    <x v="1"/>
    <s v="Credit Card Payment"/>
    <x v="3"/>
    <x v="4"/>
    <x v="1"/>
    <n v="-758.07"/>
  </r>
  <r>
    <d v="2019-05-04T00:00:00"/>
    <s v="Netflix"/>
    <n v="13.9"/>
    <s v="debit"/>
    <x v="0"/>
    <s v="Netflix"/>
    <x v="4"/>
    <x v="4"/>
    <x v="1"/>
    <n v="-13.9"/>
  </r>
  <r>
    <d v="2019-05-06T00:00:00"/>
    <s v="Amazon"/>
    <n v="16.940000000000001"/>
    <s v="debit"/>
    <x v="0"/>
    <s v="Amazon"/>
    <x v="0"/>
    <x v="4"/>
    <x v="1"/>
    <n v="-16.940000000000001"/>
  </r>
  <r>
    <d v="2019-05-07T00:00:00"/>
    <s v="Amazon"/>
    <n v="38.56"/>
    <s v="debit"/>
    <x v="0"/>
    <s v="Amazon"/>
    <x v="0"/>
    <x v="4"/>
    <x v="1"/>
    <n v="-38.56"/>
  </r>
  <r>
    <d v="2019-05-09T00:00:00"/>
    <s v="Best Buy"/>
    <n v="331.69"/>
    <s v="debit"/>
    <x v="0"/>
    <s v="Best Buy"/>
    <x v="19"/>
    <x v="4"/>
    <x v="1"/>
    <n v="-331.69"/>
  </r>
  <r>
    <d v="2019-05-09T00:00:00"/>
    <s v="Spotify"/>
    <n v="10.69"/>
    <s v="debit"/>
    <x v="0"/>
    <s v="Spotify"/>
    <x v="7"/>
    <x v="4"/>
    <x v="1"/>
    <n v="-10.69"/>
  </r>
  <r>
    <d v="2019-05-09T00:00:00"/>
    <s v="Target"/>
    <n v="3.2"/>
    <s v="debit"/>
    <x v="0"/>
    <s v="Target"/>
    <x v="0"/>
    <x v="4"/>
    <x v="1"/>
    <n v="-3.2"/>
  </r>
  <r>
    <d v="2019-05-09T00:00:00"/>
    <s v="Gas Company"/>
    <n v="30"/>
    <s v="debit"/>
    <x v="1"/>
    <s v="Gas Company"/>
    <x v="6"/>
    <x v="4"/>
    <x v="1"/>
    <n v="-30"/>
  </r>
  <r>
    <d v="2019-05-10T00:00:00"/>
    <s v="Best Buy"/>
    <n v="21.39"/>
    <s v="debit"/>
    <x v="2"/>
    <s v="Best Buy"/>
    <x v="19"/>
    <x v="4"/>
    <x v="1"/>
    <n v="-21.39"/>
  </r>
  <r>
    <d v="2019-05-10T00:00:00"/>
    <s v="Phone Company"/>
    <n v="65"/>
    <s v="debit"/>
    <x v="1"/>
    <s v="Phone Company"/>
    <x v="8"/>
    <x v="4"/>
    <x v="1"/>
    <n v="-65"/>
  </r>
  <r>
    <d v="2019-05-10T00:00:00"/>
    <s v="Biweekly Paycheck"/>
    <n v="2000"/>
    <s v="credit"/>
    <x v="1"/>
    <s v="Biweekly Paycheck"/>
    <x v="11"/>
    <x v="4"/>
    <x v="1"/>
    <n v="2000"/>
  </r>
  <r>
    <d v="2019-05-13T00:00:00"/>
    <s v="Credit Card Payment"/>
    <n v="480.88"/>
    <s v="debit"/>
    <x v="1"/>
    <s v="Credit Card Payment"/>
    <x v="3"/>
    <x v="4"/>
    <x v="1"/>
    <n v="-480.88"/>
  </r>
  <r>
    <d v="2019-05-13T00:00:00"/>
    <s v="QuikTrip"/>
    <n v="35.24"/>
    <s v="debit"/>
    <x v="2"/>
    <s v="QuikTrip"/>
    <x v="9"/>
    <x v="4"/>
    <x v="1"/>
    <n v="-35.24"/>
  </r>
  <r>
    <d v="2019-05-13T00:00:00"/>
    <s v="Fancy Restaurant"/>
    <n v="98.19"/>
    <s v="debit"/>
    <x v="2"/>
    <s v="Fancy Restaurant"/>
    <x v="2"/>
    <x v="4"/>
    <x v="1"/>
    <n v="-98.19"/>
  </r>
  <r>
    <d v="2019-05-13T00:00:00"/>
    <s v="Greek Restaurant"/>
    <n v="23.11"/>
    <s v="debit"/>
    <x v="2"/>
    <s v="Greek Restaurant"/>
    <x v="2"/>
    <x v="4"/>
    <x v="1"/>
    <n v="-23.11"/>
  </r>
  <r>
    <d v="2019-05-14T00:00:00"/>
    <s v="Grocery Store"/>
    <n v="2.02"/>
    <s v="debit"/>
    <x v="2"/>
    <s v="Grocery Store"/>
    <x v="10"/>
    <x v="4"/>
    <x v="1"/>
    <n v="-2.02"/>
  </r>
  <r>
    <d v="2019-05-15T00:00:00"/>
    <s v="Power Company"/>
    <n v="60"/>
    <s v="debit"/>
    <x v="1"/>
    <s v="Power Company"/>
    <x v="6"/>
    <x v="4"/>
    <x v="1"/>
    <n v="-60"/>
  </r>
  <r>
    <d v="2019-05-17T00:00:00"/>
    <s v="Credit Card Payment"/>
    <n v="575.33000000000004"/>
    <s v="credit"/>
    <x v="0"/>
    <s v="Credit Card Payment"/>
    <x v="3"/>
    <x v="4"/>
    <x v="1"/>
    <n v="-575.33000000000004"/>
  </r>
  <r>
    <d v="2019-05-17T00:00:00"/>
    <s v="City Water Charges"/>
    <n v="35"/>
    <s v="debit"/>
    <x v="1"/>
    <s v="City Water Charges"/>
    <x v="6"/>
    <x v="4"/>
    <x v="1"/>
    <n v="-35"/>
  </r>
  <r>
    <d v="2019-05-20T00:00:00"/>
    <s v="State Farm"/>
    <n v="75"/>
    <s v="debit"/>
    <x v="1"/>
    <s v="State Farm"/>
    <x v="17"/>
    <x v="4"/>
    <x v="1"/>
    <n v="-75"/>
  </r>
  <r>
    <d v="2019-05-20T00:00:00"/>
    <s v="Credit Card Payment"/>
    <n v="415.47"/>
    <s v="debit"/>
    <x v="1"/>
    <s v="Credit Card Payment"/>
    <x v="3"/>
    <x v="4"/>
    <x v="1"/>
    <n v="-415.47"/>
  </r>
  <r>
    <d v="2019-05-20T00:00:00"/>
    <s v="American Tavern"/>
    <n v="32.53"/>
    <s v="debit"/>
    <x v="2"/>
    <s v="American Tavern"/>
    <x v="2"/>
    <x v="4"/>
    <x v="1"/>
    <n v="-32.53"/>
  </r>
  <r>
    <d v="2019-05-24T00:00:00"/>
    <s v="Credit Card Payment"/>
    <n v="765.68"/>
    <s v="credit"/>
    <x v="2"/>
    <s v="Credit Card Payment"/>
    <x v="3"/>
    <x v="4"/>
    <x v="1"/>
    <n v="-765.68"/>
  </r>
  <r>
    <d v="2019-05-24T00:00:00"/>
    <s v="Hardware Store"/>
    <n v="27.96"/>
    <s v="debit"/>
    <x v="0"/>
    <s v="Hardware Store"/>
    <x v="5"/>
    <x v="4"/>
    <x v="1"/>
    <n v="-27.96"/>
  </r>
  <r>
    <d v="2019-05-24T00:00:00"/>
    <s v="Biweekly Paycheck"/>
    <n v="2000"/>
    <s v="credit"/>
    <x v="1"/>
    <s v="Biweekly Paycheck"/>
    <x v="11"/>
    <x v="4"/>
    <x v="1"/>
    <n v="2000"/>
  </r>
  <r>
    <d v="2019-05-24T00:00:00"/>
    <s v="Brunch Restaurant"/>
    <n v="8"/>
    <s v="debit"/>
    <x v="0"/>
    <s v="Brunch Restaurant"/>
    <x v="2"/>
    <x v="4"/>
    <x v="1"/>
    <n v="-8"/>
  </r>
  <r>
    <d v="2019-05-25T00:00:00"/>
    <s v="QuikTrip"/>
    <n v="36.76"/>
    <s v="debit"/>
    <x v="0"/>
    <s v="QuikTrip"/>
    <x v="9"/>
    <x v="4"/>
    <x v="1"/>
    <n v="-36.76"/>
  </r>
  <r>
    <d v="2019-05-25T00:00:00"/>
    <s v="Hardware Store"/>
    <n v="30.99"/>
    <s v="debit"/>
    <x v="0"/>
    <s v="Hardware Store"/>
    <x v="5"/>
    <x v="4"/>
    <x v="1"/>
    <n v="-30.99"/>
  </r>
  <r>
    <d v="2019-05-27T00:00:00"/>
    <s v="Mexican Restaurant"/>
    <n v="34.33"/>
    <s v="debit"/>
    <x v="0"/>
    <s v="Mexican Restaurant"/>
    <x v="2"/>
    <x v="4"/>
    <x v="1"/>
    <n v="-34.33"/>
  </r>
  <r>
    <d v="2019-05-28T00:00:00"/>
    <s v="Credit Card Payment"/>
    <n v="765.68"/>
    <s v="debit"/>
    <x v="1"/>
    <s v="Credit Card Payment"/>
    <x v="3"/>
    <x v="4"/>
    <x v="1"/>
    <n v="-765.68"/>
  </r>
  <r>
    <d v="2019-05-30T00:00:00"/>
    <s v="Internet Service Provider"/>
    <n v="75"/>
    <s v="debit"/>
    <x v="1"/>
    <s v="Internet Service Pro"/>
    <x v="14"/>
    <x v="4"/>
    <x v="1"/>
    <n v="-75"/>
  </r>
  <r>
    <d v="2019-05-30T00:00:00"/>
    <s v="American Tavern"/>
    <n v="34.82"/>
    <s v="debit"/>
    <x v="0"/>
    <s v="American Tavern"/>
    <x v="2"/>
    <x v="4"/>
    <x v="1"/>
    <n v="-34.82"/>
  </r>
  <r>
    <d v="2019-06-01T00:00:00"/>
    <s v="Amazon"/>
    <n v="13.09"/>
    <s v="debit"/>
    <x v="0"/>
    <s v="Amazon"/>
    <x v="0"/>
    <x v="5"/>
    <x v="1"/>
    <n v="-13.09"/>
  </r>
  <r>
    <d v="2019-06-03T00:00:00"/>
    <s v="Starbucks"/>
    <n v="2.75"/>
    <s v="debit"/>
    <x v="0"/>
    <s v="Starbucks"/>
    <x v="13"/>
    <x v="5"/>
    <x v="1"/>
    <n v="-2.75"/>
  </r>
  <r>
    <d v="2019-06-03T00:00:00"/>
    <s v="Credit Card Payment"/>
    <n v="260.95"/>
    <s v="credit"/>
    <x v="0"/>
    <s v="Credit Card Payment"/>
    <x v="3"/>
    <x v="5"/>
    <x v="1"/>
    <n v="-260.95"/>
  </r>
  <r>
    <d v="2019-06-03T00:00:00"/>
    <s v="Mortgage Payment"/>
    <n v="1100"/>
    <s v="debit"/>
    <x v="1"/>
    <s v="Mortgage Payment"/>
    <x v="1"/>
    <x v="5"/>
    <x v="1"/>
    <n v="-1100"/>
  </r>
  <r>
    <d v="2019-06-04T00:00:00"/>
    <s v="Barbershop"/>
    <n v="30"/>
    <s v="debit"/>
    <x v="0"/>
    <s v="Barbershop"/>
    <x v="15"/>
    <x v="5"/>
    <x v="1"/>
    <n v="-30"/>
  </r>
  <r>
    <d v="2019-06-04T00:00:00"/>
    <s v="Netflix"/>
    <n v="13.9"/>
    <s v="debit"/>
    <x v="0"/>
    <s v="Netflix"/>
    <x v="4"/>
    <x v="5"/>
    <x v="1"/>
    <n v="-13.9"/>
  </r>
  <r>
    <d v="2019-06-05T00:00:00"/>
    <s v="Grocery Store"/>
    <n v="23"/>
    <s v="debit"/>
    <x v="0"/>
    <s v="Grocery Store"/>
    <x v="10"/>
    <x v="5"/>
    <x v="1"/>
    <n v="-23"/>
  </r>
  <r>
    <d v="2019-06-05T00:00:00"/>
    <s v="Mexican Restaurant"/>
    <n v="23.24"/>
    <s v="debit"/>
    <x v="0"/>
    <s v="Mexican Restaurant"/>
    <x v="2"/>
    <x v="5"/>
    <x v="1"/>
    <n v="-23.24"/>
  </r>
  <r>
    <d v="2019-06-06T00:00:00"/>
    <s v="Starbucks"/>
    <n v="3.75"/>
    <s v="debit"/>
    <x v="0"/>
    <s v="Starbucks"/>
    <x v="13"/>
    <x v="5"/>
    <x v="1"/>
    <n v="-3.75"/>
  </r>
  <r>
    <d v="2019-06-06T00:00:00"/>
    <s v="Grocery Store"/>
    <n v="5.64"/>
    <s v="debit"/>
    <x v="0"/>
    <s v="Grocery Store"/>
    <x v="10"/>
    <x v="5"/>
    <x v="1"/>
    <n v="-5.64"/>
  </r>
  <r>
    <d v="2019-06-07T00:00:00"/>
    <s v="Credit Card Payment"/>
    <n v="458.56"/>
    <s v="debit"/>
    <x v="1"/>
    <s v="Credit Card Payment"/>
    <x v="3"/>
    <x v="5"/>
    <x v="1"/>
    <n v="-458.56"/>
  </r>
  <r>
    <d v="2019-06-07T00:00:00"/>
    <s v="Biweekly Paycheck"/>
    <n v="2000"/>
    <s v="credit"/>
    <x v="1"/>
    <s v="Biweekly Paycheck"/>
    <x v="11"/>
    <x v="5"/>
    <x v="1"/>
    <n v="2000"/>
  </r>
  <r>
    <d v="2019-06-07T00:00:00"/>
    <s v="Gas Company"/>
    <n v="30"/>
    <s v="debit"/>
    <x v="1"/>
    <s v="Gas Company"/>
    <x v="6"/>
    <x v="5"/>
    <x v="1"/>
    <n v="-30"/>
  </r>
  <r>
    <d v="2019-06-09T00:00:00"/>
    <s v="Spotify"/>
    <n v="10.69"/>
    <s v="debit"/>
    <x v="0"/>
    <s v="Spotify"/>
    <x v="7"/>
    <x v="5"/>
    <x v="1"/>
    <n v="-10.69"/>
  </r>
  <r>
    <d v="2019-06-12T00:00:00"/>
    <s v="Phone Company"/>
    <n v="65"/>
    <s v="debit"/>
    <x v="1"/>
    <s v="Phone Company"/>
    <x v="8"/>
    <x v="5"/>
    <x v="1"/>
    <n v="-65"/>
  </r>
  <r>
    <d v="2019-06-13T00:00:00"/>
    <s v="Credit Card Payment"/>
    <n v="152.72"/>
    <s v="credit"/>
    <x v="0"/>
    <s v="Credit Card Payment"/>
    <x v="3"/>
    <x v="5"/>
    <x v="1"/>
    <n v="-152.72"/>
  </r>
  <r>
    <d v="2019-06-13T00:00:00"/>
    <s v="Credit Card Payment"/>
    <n v="152.72"/>
    <s v="debit"/>
    <x v="1"/>
    <s v="Credit Card Payment"/>
    <x v="3"/>
    <x v="5"/>
    <x v="1"/>
    <n v="-152.72"/>
  </r>
  <r>
    <d v="2019-06-14T00:00:00"/>
    <s v="Grocery Store"/>
    <n v="10.69"/>
    <s v="debit"/>
    <x v="2"/>
    <s v="Grocery Store"/>
    <x v="10"/>
    <x v="5"/>
    <x v="1"/>
    <n v="-10.69"/>
  </r>
  <r>
    <d v="2019-06-15T00:00:00"/>
    <s v="BP"/>
    <n v="33.159999999999997"/>
    <s v="debit"/>
    <x v="2"/>
    <s v="BP"/>
    <x v="9"/>
    <x v="5"/>
    <x v="1"/>
    <n v="-33.159999999999997"/>
  </r>
  <r>
    <d v="2019-06-17T00:00:00"/>
    <s v="City Water Charges"/>
    <n v="35"/>
    <s v="debit"/>
    <x v="1"/>
    <s v="City Water Charges"/>
    <x v="6"/>
    <x v="5"/>
    <x v="1"/>
    <n v="-35"/>
  </r>
  <r>
    <d v="2019-06-17T00:00:00"/>
    <s v="Power Company"/>
    <n v="60"/>
    <s v="debit"/>
    <x v="1"/>
    <s v="Power Company"/>
    <x v="6"/>
    <x v="5"/>
    <x v="1"/>
    <n v="-60"/>
  </r>
  <r>
    <d v="2019-06-18T00:00:00"/>
    <s v="Brewing Company"/>
    <n v="15"/>
    <s v="debit"/>
    <x v="2"/>
    <s v="Brewing Company"/>
    <x v="16"/>
    <x v="5"/>
    <x v="1"/>
    <n v="-15"/>
  </r>
  <r>
    <d v="2019-06-18T00:00:00"/>
    <s v="Shell"/>
    <n v="41.83"/>
    <s v="debit"/>
    <x v="2"/>
    <s v="Shell"/>
    <x v="9"/>
    <x v="5"/>
    <x v="1"/>
    <n v="-41.83"/>
  </r>
  <r>
    <d v="2019-06-19T00:00:00"/>
    <s v="State Farm"/>
    <n v="75"/>
    <s v="debit"/>
    <x v="1"/>
    <s v="State Farm"/>
    <x v="17"/>
    <x v="5"/>
    <x v="1"/>
    <n v="-75"/>
  </r>
  <r>
    <d v="2019-06-20T00:00:00"/>
    <s v="Credit Card Payment"/>
    <n v="375.26"/>
    <s v="debit"/>
    <x v="1"/>
    <s v="Credit Card Payment"/>
    <x v="3"/>
    <x v="5"/>
    <x v="1"/>
    <n v="-375.26"/>
  </r>
  <r>
    <d v="2019-06-20T00:00:00"/>
    <s v="Mike's Construction Co."/>
    <n v="9200"/>
    <s v="debit"/>
    <x v="1"/>
    <s v="Mike's Construction "/>
    <x v="5"/>
    <x v="5"/>
    <x v="1"/>
    <n v="-9200"/>
  </r>
  <r>
    <d v="2019-06-20T00:00:00"/>
    <s v="Credit Card Payment"/>
    <n v="100.68"/>
    <s v="credit"/>
    <x v="2"/>
    <s v="Credit Card Payment"/>
    <x v="3"/>
    <x v="5"/>
    <x v="1"/>
    <n v="-100.68"/>
  </r>
  <r>
    <d v="2019-06-21T00:00:00"/>
    <s v="Credit Card Payment"/>
    <n v="100.68"/>
    <s v="debit"/>
    <x v="1"/>
    <s v="Credit Card Payment"/>
    <x v="3"/>
    <x v="5"/>
    <x v="1"/>
    <n v="-100.68"/>
  </r>
  <r>
    <d v="2019-06-21T00:00:00"/>
    <s v="Biweekly Paycheck"/>
    <n v="2000"/>
    <s v="credit"/>
    <x v="1"/>
    <s v="Biweekly Paycheck"/>
    <x v="11"/>
    <x v="5"/>
    <x v="1"/>
    <n v="2000"/>
  </r>
  <r>
    <d v="2019-06-24T00:00:00"/>
    <s v="Brewing Company"/>
    <n v="15"/>
    <s v="debit"/>
    <x v="2"/>
    <s v="Brewing Company"/>
    <x v="16"/>
    <x v="5"/>
    <x v="1"/>
    <n v="-15"/>
  </r>
  <r>
    <d v="2019-06-28T00:00:00"/>
    <s v="BP"/>
    <n v="30.64"/>
    <s v="debit"/>
    <x v="2"/>
    <s v="BP"/>
    <x v="9"/>
    <x v="5"/>
    <x v="1"/>
    <n v="-30.64"/>
  </r>
  <r>
    <d v="2019-06-30T00:00:00"/>
    <s v="Internet Service Provider"/>
    <n v="75"/>
    <s v="debit"/>
    <x v="1"/>
    <s v="Internet Service Pro"/>
    <x v="14"/>
    <x v="5"/>
    <x v="1"/>
    <n v="-75"/>
  </r>
  <r>
    <d v="2019-07-01T00:00:00"/>
    <s v="Starbucks"/>
    <n v="7"/>
    <s v="debit"/>
    <x v="2"/>
    <s v="Starbucks"/>
    <x v="13"/>
    <x v="6"/>
    <x v="1"/>
    <n v="-7"/>
  </r>
  <r>
    <d v="2019-07-01T00:00:00"/>
    <s v="Grocery Store"/>
    <n v="99.47"/>
    <s v="debit"/>
    <x v="2"/>
    <s v="Grocery Store"/>
    <x v="10"/>
    <x v="6"/>
    <x v="1"/>
    <n v="-99.47"/>
  </r>
  <r>
    <d v="2019-07-01T00:00:00"/>
    <s v="Hawaiian Grill"/>
    <n v="24.97"/>
    <s v="debit"/>
    <x v="2"/>
    <s v="Hawaiian Grill"/>
    <x v="2"/>
    <x v="6"/>
    <x v="1"/>
    <n v="-24.97"/>
  </r>
  <r>
    <d v="2019-07-01T00:00:00"/>
    <s v="Thai Restaurant"/>
    <n v="24"/>
    <s v="debit"/>
    <x v="2"/>
    <s v="Thai Restaurant"/>
    <x v="2"/>
    <x v="6"/>
    <x v="1"/>
    <n v="-24"/>
  </r>
  <r>
    <d v="2019-07-01T00:00:00"/>
    <s v="Amazon"/>
    <n v="13.09"/>
    <s v="debit"/>
    <x v="0"/>
    <s v="Amazon"/>
    <x v="0"/>
    <x v="6"/>
    <x v="1"/>
    <n v="-13.09"/>
  </r>
  <r>
    <d v="2019-07-02T00:00:00"/>
    <s v="Hardware Store"/>
    <n v="229.9"/>
    <s v="debit"/>
    <x v="0"/>
    <s v="Hardware Store"/>
    <x v="5"/>
    <x v="6"/>
    <x v="1"/>
    <n v="-229.9"/>
  </r>
  <r>
    <d v="2019-07-02T00:00:00"/>
    <s v="Mortgage Payment"/>
    <n v="1100"/>
    <s v="debit"/>
    <x v="1"/>
    <s v="Mortgage Payment"/>
    <x v="1"/>
    <x v="6"/>
    <x v="1"/>
    <n v="-1100"/>
  </r>
  <r>
    <d v="2019-07-04T00:00:00"/>
    <s v="Netflix"/>
    <n v="13.9"/>
    <s v="debit"/>
    <x v="0"/>
    <s v="Netflix"/>
    <x v="4"/>
    <x v="6"/>
    <x v="1"/>
    <n v="-13.9"/>
  </r>
  <r>
    <d v="2019-07-05T00:00:00"/>
    <s v="Brewing Company"/>
    <n v="19"/>
    <s v="debit"/>
    <x v="2"/>
    <s v="Brewing Company"/>
    <x v="16"/>
    <x v="6"/>
    <x v="1"/>
    <n v="-19"/>
  </r>
  <r>
    <d v="2019-07-05T00:00:00"/>
    <s v="Biweekly Paycheck"/>
    <n v="2250"/>
    <s v="credit"/>
    <x v="1"/>
    <s v="Biweekly Paycheck"/>
    <x v="11"/>
    <x v="6"/>
    <x v="1"/>
    <n v="2250"/>
  </r>
  <r>
    <d v="2019-07-06T00:00:00"/>
    <s v="Credit Card Payment"/>
    <n v="220.08"/>
    <s v="credit"/>
    <x v="2"/>
    <s v="Credit Card Payment"/>
    <x v="3"/>
    <x v="6"/>
    <x v="1"/>
    <n v="-220.08"/>
  </r>
  <r>
    <d v="2019-07-06T00:00:00"/>
    <s v="Grocery Store"/>
    <n v="92.98"/>
    <s v="debit"/>
    <x v="0"/>
    <s v="Grocery Store"/>
    <x v="10"/>
    <x v="6"/>
    <x v="1"/>
    <n v="-92.98"/>
  </r>
  <r>
    <d v="2019-07-06T00:00:00"/>
    <s v="Greek Restaurant"/>
    <n v="23.26"/>
    <s v="debit"/>
    <x v="0"/>
    <s v="Greek Restaurant"/>
    <x v="2"/>
    <x v="6"/>
    <x v="1"/>
    <n v="-23.26"/>
  </r>
  <r>
    <d v="2019-07-07T00:00:00"/>
    <s v="Hardware Store"/>
    <n v="103.14"/>
    <s v="debit"/>
    <x v="0"/>
    <s v="Hardware Store"/>
    <x v="5"/>
    <x v="6"/>
    <x v="1"/>
    <n v="-103.14"/>
  </r>
  <r>
    <d v="2019-07-08T00:00:00"/>
    <s v="Credit Card Payment"/>
    <n v="305.27999999999997"/>
    <s v="debit"/>
    <x v="1"/>
    <s v="Credit Card Payment"/>
    <x v="3"/>
    <x v="6"/>
    <x v="1"/>
    <n v="-305.27999999999997"/>
  </r>
  <r>
    <d v="2019-07-08T00:00:00"/>
    <s v="Credit Card Payment"/>
    <n v="220.08"/>
    <s v="debit"/>
    <x v="1"/>
    <s v="Credit Card Payment"/>
    <x v="3"/>
    <x v="6"/>
    <x v="1"/>
    <n v="-220.08"/>
  </r>
  <r>
    <d v="2019-07-09T00:00:00"/>
    <s v="Credit Card Payment"/>
    <n v="549.72"/>
    <s v="credit"/>
    <x v="0"/>
    <s v="Credit Card Payment"/>
    <x v="3"/>
    <x v="6"/>
    <x v="1"/>
    <n v="-549.72"/>
  </r>
  <r>
    <d v="2019-07-09T00:00:00"/>
    <s v="Spotify"/>
    <n v="10.69"/>
    <s v="debit"/>
    <x v="0"/>
    <s v="Spotify"/>
    <x v="7"/>
    <x v="6"/>
    <x v="1"/>
    <n v="-10.69"/>
  </r>
  <r>
    <d v="2019-07-10T00:00:00"/>
    <s v="Phone Company"/>
    <n v="65"/>
    <s v="debit"/>
    <x v="1"/>
    <s v="Phone Company"/>
    <x v="8"/>
    <x v="6"/>
    <x v="1"/>
    <n v="-65"/>
  </r>
  <r>
    <d v="2019-07-10T00:00:00"/>
    <s v="Gas Company"/>
    <n v="30"/>
    <s v="debit"/>
    <x v="1"/>
    <s v="Gas Company"/>
    <x v="6"/>
    <x v="6"/>
    <x v="1"/>
    <n v="-30"/>
  </r>
  <r>
    <d v="2019-07-15T00:00:00"/>
    <s v="Grocery Store"/>
    <n v="87.14"/>
    <s v="debit"/>
    <x v="2"/>
    <s v="Grocery Store"/>
    <x v="10"/>
    <x v="6"/>
    <x v="1"/>
    <n v="-87.14"/>
  </r>
  <r>
    <d v="2019-07-16T00:00:00"/>
    <s v="Amazon"/>
    <n v="89.99"/>
    <s v="debit"/>
    <x v="0"/>
    <s v="Amazon"/>
    <x v="0"/>
    <x v="6"/>
    <x v="1"/>
    <n v="-89.99"/>
  </r>
  <r>
    <d v="2019-07-16T00:00:00"/>
    <s v="Power Company"/>
    <n v="60"/>
    <s v="debit"/>
    <x v="1"/>
    <s v="Power Company"/>
    <x v="6"/>
    <x v="6"/>
    <x v="1"/>
    <n v="-60"/>
  </r>
  <r>
    <d v="2019-07-17T00:00:00"/>
    <s v="City Water Charges"/>
    <n v="35"/>
    <s v="debit"/>
    <x v="1"/>
    <s v="City Water Charges"/>
    <x v="6"/>
    <x v="6"/>
    <x v="1"/>
    <n v="-35"/>
  </r>
  <r>
    <d v="2019-07-18T00:00:00"/>
    <s v="State Farm"/>
    <n v="75"/>
    <s v="debit"/>
    <x v="1"/>
    <s v="State Farm"/>
    <x v="17"/>
    <x v="6"/>
    <x v="1"/>
    <n v="-75"/>
  </r>
  <r>
    <d v="2019-07-18T00:00:00"/>
    <s v="Credit Card Payment"/>
    <n v="814.5"/>
    <s v="debit"/>
    <x v="1"/>
    <s v="Credit Card Payment"/>
    <x v="3"/>
    <x v="6"/>
    <x v="1"/>
    <n v="-814.5"/>
  </r>
  <r>
    <d v="2019-07-18T00:00:00"/>
    <s v="BP"/>
    <n v="36.42"/>
    <s v="debit"/>
    <x v="2"/>
    <s v="BP"/>
    <x v="9"/>
    <x v="6"/>
    <x v="1"/>
    <n v="-36.42"/>
  </r>
  <r>
    <d v="2019-07-18T00:00:00"/>
    <s v="Grocery Store"/>
    <n v="29.83"/>
    <s v="debit"/>
    <x v="0"/>
    <s v="Grocery Store"/>
    <x v="10"/>
    <x v="6"/>
    <x v="1"/>
    <n v="-29.83"/>
  </r>
  <r>
    <d v="2019-07-18T00:00:00"/>
    <s v="Brunch Restaurant"/>
    <n v="8.82"/>
    <s v="debit"/>
    <x v="0"/>
    <s v="Brunch Restaurant"/>
    <x v="2"/>
    <x v="6"/>
    <x v="1"/>
    <n v="-8.82"/>
  </r>
  <r>
    <d v="2019-07-19T00:00:00"/>
    <s v="Credit Card Payment"/>
    <n v="115.52"/>
    <s v="credit"/>
    <x v="0"/>
    <s v="Credit Card Payment"/>
    <x v="3"/>
    <x v="6"/>
    <x v="1"/>
    <n v="-115.52"/>
  </r>
  <r>
    <d v="2019-07-19T00:00:00"/>
    <s v="Biweekly Paycheck"/>
    <n v="2250"/>
    <s v="credit"/>
    <x v="1"/>
    <s v="Biweekly Paycheck"/>
    <x v="11"/>
    <x v="6"/>
    <x v="1"/>
    <n v="2250"/>
  </r>
  <r>
    <d v="2019-07-19T00:00:00"/>
    <s v="Mexican Restaurant"/>
    <n v="28"/>
    <s v="debit"/>
    <x v="0"/>
    <s v="Mexican Restaurant"/>
    <x v="2"/>
    <x v="6"/>
    <x v="1"/>
    <n v="-28"/>
  </r>
  <r>
    <d v="2019-07-22T00:00:00"/>
    <s v="Credit Card Payment"/>
    <n v="257.08"/>
    <s v="credit"/>
    <x v="2"/>
    <s v="Credit Card Payment"/>
    <x v="3"/>
    <x v="6"/>
    <x v="1"/>
    <n v="-257.08"/>
  </r>
  <r>
    <d v="2019-07-22T00:00:00"/>
    <s v="Thai Restaurant"/>
    <n v="26.67"/>
    <s v="debit"/>
    <x v="2"/>
    <s v="Thai Restaurant"/>
    <x v="2"/>
    <x v="6"/>
    <x v="1"/>
    <n v="-26.67"/>
  </r>
  <r>
    <d v="2019-07-23T00:00:00"/>
    <s v="Credit Card Payment"/>
    <n v="257.08"/>
    <s v="debit"/>
    <x v="1"/>
    <s v="Credit Card Payment"/>
    <x v="3"/>
    <x v="6"/>
    <x v="1"/>
    <n v="-257.08"/>
  </r>
  <r>
    <d v="2019-07-24T00:00:00"/>
    <s v="Starbucks"/>
    <n v="2.5"/>
    <s v="debit"/>
    <x v="2"/>
    <s v="Starbucks"/>
    <x v="13"/>
    <x v="6"/>
    <x v="1"/>
    <n v="-2.5"/>
  </r>
  <r>
    <d v="2019-07-27T00:00:00"/>
    <s v="Barbershop"/>
    <n v="30"/>
    <s v="debit"/>
    <x v="2"/>
    <s v="Barbershop"/>
    <x v="15"/>
    <x v="6"/>
    <x v="1"/>
    <n v="-30"/>
  </r>
  <r>
    <d v="2019-07-28T00:00:00"/>
    <s v="Hardware Store"/>
    <n v="44.31"/>
    <s v="debit"/>
    <x v="0"/>
    <s v="Hardware Store"/>
    <x v="5"/>
    <x v="6"/>
    <x v="1"/>
    <n v="-44.31"/>
  </r>
  <r>
    <d v="2019-07-29T00:00:00"/>
    <s v="Grocery Store"/>
    <n v="5.35"/>
    <s v="debit"/>
    <x v="0"/>
    <s v="Grocery Store"/>
    <x v="10"/>
    <x v="6"/>
    <x v="1"/>
    <n v="-5.35"/>
  </r>
  <r>
    <d v="2019-07-29T00:00:00"/>
    <s v="Fancy Restaurant"/>
    <n v="44.92"/>
    <s v="debit"/>
    <x v="2"/>
    <s v="Fancy Restaurant"/>
    <x v="2"/>
    <x v="6"/>
    <x v="1"/>
    <n v="-44.92"/>
  </r>
  <r>
    <d v="2019-07-30T00:00:00"/>
    <s v="Grocery Store"/>
    <n v="15.77"/>
    <s v="debit"/>
    <x v="0"/>
    <s v="Grocery Store"/>
    <x v="10"/>
    <x v="6"/>
    <x v="1"/>
    <n v="-15.77"/>
  </r>
  <r>
    <d v="2019-07-30T00:00:00"/>
    <s v="Internet Service Provider"/>
    <n v="75"/>
    <s v="debit"/>
    <x v="1"/>
    <s v="Internet Service Pro"/>
    <x v="14"/>
    <x v="6"/>
    <x v="1"/>
    <n v="-75"/>
  </r>
  <r>
    <d v="2019-08-01T00:00:00"/>
    <s v="Amazon"/>
    <n v="13.09"/>
    <s v="debit"/>
    <x v="0"/>
    <s v="Amazon"/>
    <x v="0"/>
    <x v="7"/>
    <x v="1"/>
    <n v="-13.09"/>
  </r>
  <r>
    <d v="2019-08-02T00:00:00"/>
    <s v="Mortgage Payment"/>
    <n v="1100"/>
    <s v="debit"/>
    <x v="1"/>
    <s v="Mortgage Payment"/>
    <x v="1"/>
    <x v="7"/>
    <x v="1"/>
    <n v="-1100"/>
  </r>
  <r>
    <d v="2019-08-02T00:00:00"/>
    <s v="Biweekly Paycheck"/>
    <n v="2250"/>
    <s v="credit"/>
    <x v="1"/>
    <s v="Biweekly Paycheck"/>
    <x v="11"/>
    <x v="7"/>
    <x v="1"/>
    <n v="2250"/>
  </r>
  <r>
    <d v="2019-08-03T00:00:00"/>
    <s v="BP"/>
    <n v="36.36"/>
    <s v="debit"/>
    <x v="0"/>
    <s v="BP"/>
    <x v="9"/>
    <x v="7"/>
    <x v="1"/>
    <n v="-36.36"/>
  </r>
  <r>
    <d v="2019-08-03T00:00:00"/>
    <s v="Grocery Store"/>
    <n v="3.96"/>
    <s v="debit"/>
    <x v="0"/>
    <s v="Grocery Store"/>
    <x v="10"/>
    <x v="7"/>
    <x v="1"/>
    <n v="-3.96"/>
  </r>
  <r>
    <d v="2019-08-03T00:00:00"/>
    <s v="American Tavern"/>
    <n v="23.47"/>
    <s v="debit"/>
    <x v="0"/>
    <s v="American Tavern"/>
    <x v="2"/>
    <x v="7"/>
    <x v="1"/>
    <n v="-23.47"/>
  </r>
  <r>
    <d v="2019-08-04T00:00:00"/>
    <s v="Netflix"/>
    <n v="13.9"/>
    <s v="debit"/>
    <x v="0"/>
    <s v="Netflix"/>
    <x v="4"/>
    <x v="7"/>
    <x v="1"/>
    <n v="-13.9"/>
  </r>
  <r>
    <d v="2019-08-05T00:00:00"/>
    <s v="Brewing Company"/>
    <n v="18"/>
    <s v="debit"/>
    <x v="2"/>
    <s v="Brewing Company"/>
    <x v="16"/>
    <x v="7"/>
    <x v="1"/>
    <n v="-18"/>
  </r>
  <r>
    <d v="2019-08-05T00:00:00"/>
    <s v="Credit Card Payment"/>
    <n v="349.28"/>
    <s v="credit"/>
    <x v="0"/>
    <s v="Credit Card Payment"/>
    <x v="3"/>
    <x v="7"/>
    <x v="1"/>
    <n v="-349.28"/>
  </r>
  <r>
    <d v="2019-08-05T00:00:00"/>
    <s v="Credit Card Payment"/>
    <n v="117.65"/>
    <s v="credit"/>
    <x v="2"/>
    <s v="Credit Card Payment"/>
    <x v="3"/>
    <x v="7"/>
    <x v="1"/>
    <n v="-117.65"/>
  </r>
  <r>
    <d v="2019-08-06T00:00:00"/>
    <s v="Credit Card Payment"/>
    <n v="521.16999999999996"/>
    <s v="debit"/>
    <x v="1"/>
    <s v="Credit Card Payment"/>
    <x v="3"/>
    <x v="7"/>
    <x v="1"/>
    <n v="-521.16999999999996"/>
  </r>
  <r>
    <d v="2019-08-06T00:00:00"/>
    <s v="Credit Card Payment"/>
    <n v="117.65"/>
    <s v="debit"/>
    <x v="1"/>
    <s v="Credit Card Payment"/>
    <x v="3"/>
    <x v="7"/>
    <x v="1"/>
    <n v="-117.65"/>
  </r>
  <r>
    <d v="2019-08-06T00:00:00"/>
    <s v="Hardware Store"/>
    <n v="125"/>
    <s v="debit"/>
    <x v="1"/>
    <s v="Hardware Store"/>
    <x v="5"/>
    <x v="7"/>
    <x v="1"/>
    <n v="-125"/>
  </r>
  <r>
    <d v="2019-08-08T00:00:00"/>
    <s v="Grocery Store"/>
    <n v="11.72"/>
    <s v="debit"/>
    <x v="2"/>
    <s v="Grocery Store"/>
    <x v="10"/>
    <x v="7"/>
    <x v="1"/>
    <n v="-11.72"/>
  </r>
  <r>
    <d v="2019-08-09T00:00:00"/>
    <s v="Spotify"/>
    <n v="10.69"/>
    <s v="debit"/>
    <x v="0"/>
    <s v="Spotify"/>
    <x v="7"/>
    <x v="7"/>
    <x v="1"/>
    <n v="-10.69"/>
  </r>
  <r>
    <d v="2019-08-09T00:00:00"/>
    <s v="Gas Company"/>
    <n v="30"/>
    <s v="debit"/>
    <x v="1"/>
    <s v="Gas Company"/>
    <x v="6"/>
    <x v="7"/>
    <x v="1"/>
    <n v="-30"/>
  </r>
  <r>
    <d v="2019-08-12T00:00:00"/>
    <s v="Phone Company"/>
    <n v="65"/>
    <s v="debit"/>
    <x v="1"/>
    <s v="Phone Company"/>
    <x v="8"/>
    <x v="7"/>
    <x v="1"/>
    <n v="-65"/>
  </r>
  <r>
    <d v="2019-08-12T00:00:00"/>
    <s v="Thai Restaurant"/>
    <n v="26.67"/>
    <s v="debit"/>
    <x v="2"/>
    <s v="Thai Restaurant"/>
    <x v="2"/>
    <x v="7"/>
    <x v="1"/>
    <n v="-26.67"/>
  </r>
  <r>
    <d v="2019-08-14T00:00:00"/>
    <s v="Starbucks"/>
    <n v="2.75"/>
    <s v="debit"/>
    <x v="0"/>
    <s v="Starbucks"/>
    <x v="13"/>
    <x v="7"/>
    <x v="1"/>
    <n v="-2.75"/>
  </r>
  <r>
    <d v="2019-08-15T00:00:00"/>
    <s v="Credit Card Payment"/>
    <n v="335.2"/>
    <s v="debit"/>
    <x v="1"/>
    <s v="Credit Card Payment"/>
    <x v="3"/>
    <x v="7"/>
    <x v="1"/>
    <n v="-335.2"/>
  </r>
  <r>
    <d v="2019-08-15T00:00:00"/>
    <s v="Power Company"/>
    <n v="60"/>
    <s v="debit"/>
    <x v="1"/>
    <s v="Power Company"/>
    <x v="6"/>
    <x v="7"/>
    <x v="1"/>
    <n v="-60"/>
  </r>
  <r>
    <d v="2019-08-16T00:00:00"/>
    <s v="Biweekly Paycheck"/>
    <n v="2250"/>
    <s v="credit"/>
    <x v="1"/>
    <s v="Biweekly Paycheck"/>
    <x v="11"/>
    <x v="7"/>
    <x v="1"/>
    <n v="2250"/>
  </r>
  <r>
    <d v="2019-08-16T00:00:00"/>
    <s v="City Water Charges"/>
    <n v="35"/>
    <s v="debit"/>
    <x v="1"/>
    <s v="City Water Charges"/>
    <x v="6"/>
    <x v="7"/>
    <x v="1"/>
    <n v="-35"/>
  </r>
  <r>
    <d v="2019-08-17T00:00:00"/>
    <s v="Credit Card Payment"/>
    <n v="87.17"/>
    <s v="credit"/>
    <x v="0"/>
    <s v="Credit Card Payment"/>
    <x v="3"/>
    <x v="7"/>
    <x v="1"/>
    <n v="-87.17"/>
  </r>
  <r>
    <d v="2019-08-17T00:00:00"/>
    <s v="Grocery Store"/>
    <n v="33.15"/>
    <s v="debit"/>
    <x v="0"/>
    <s v="Grocery Store"/>
    <x v="10"/>
    <x v="7"/>
    <x v="1"/>
    <n v="-33.15"/>
  </r>
  <r>
    <d v="2019-08-17T00:00:00"/>
    <s v="Barbershop"/>
    <n v="19"/>
    <s v="debit"/>
    <x v="0"/>
    <s v="Barbershop"/>
    <x v="15"/>
    <x v="7"/>
    <x v="1"/>
    <n v="-19"/>
  </r>
  <r>
    <d v="2019-08-17T00:00:00"/>
    <s v="American Tavern"/>
    <n v="3.5"/>
    <s v="debit"/>
    <x v="0"/>
    <s v="American Tavern"/>
    <x v="2"/>
    <x v="7"/>
    <x v="1"/>
    <n v="-3.5"/>
  </r>
  <r>
    <d v="2019-08-19T00:00:00"/>
    <s v="Credit Card Payment"/>
    <n v="1248.95"/>
    <s v="debit"/>
    <x v="1"/>
    <s v="Credit Card Payment"/>
    <x v="3"/>
    <x v="7"/>
    <x v="1"/>
    <n v="-1248.95"/>
  </r>
  <r>
    <d v="2019-08-20T00:00:00"/>
    <s v="State Farm"/>
    <n v="75"/>
    <s v="debit"/>
    <x v="1"/>
    <s v="State Farm"/>
    <x v="17"/>
    <x v="7"/>
    <x v="1"/>
    <n v="-75"/>
  </r>
  <r>
    <d v="2019-08-20T00:00:00"/>
    <s v="Starbucks"/>
    <n v="2.75"/>
    <s v="debit"/>
    <x v="0"/>
    <s v="Starbucks"/>
    <x v="13"/>
    <x v="7"/>
    <x v="1"/>
    <n v="-2.75"/>
  </r>
  <r>
    <d v="2019-08-21T00:00:00"/>
    <s v="Shell"/>
    <n v="34.69"/>
    <s v="debit"/>
    <x v="0"/>
    <s v="Shell"/>
    <x v="9"/>
    <x v="7"/>
    <x v="1"/>
    <n v="-34.69"/>
  </r>
  <r>
    <d v="2019-08-23T00:00:00"/>
    <s v="Starbucks"/>
    <n v="2.75"/>
    <s v="debit"/>
    <x v="0"/>
    <s v="Starbucks"/>
    <x v="13"/>
    <x v="7"/>
    <x v="1"/>
    <n v="-2.75"/>
  </r>
  <r>
    <d v="2019-08-25T00:00:00"/>
    <s v="Brunch Restaurant"/>
    <n v="39.43"/>
    <s v="debit"/>
    <x v="0"/>
    <s v="Brunch Restaurant"/>
    <x v="2"/>
    <x v="7"/>
    <x v="1"/>
    <n v="-39.43"/>
  </r>
  <r>
    <d v="2019-08-26T00:00:00"/>
    <s v="Hardware Store"/>
    <n v="66.75"/>
    <s v="debit"/>
    <x v="2"/>
    <s v="Hardware Store"/>
    <x v="5"/>
    <x v="7"/>
    <x v="1"/>
    <n v="-66.75"/>
  </r>
  <r>
    <d v="2019-08-29T00:00:00"/>
    <s v="Starbucks"/>
    <n v="3"/>
    <s v="debit"/>
    <x v="0"/>
    <s v="Starbucks"/>
    <x v="13"/>
    <x v="7"/>
    <x v="1"/>
    <n v="-3"/>
  </r>
  <r>
    <d v="2019-08-30T00:00:00"/>
    <s v="Starbucks"/>
    <n v="2.75"/>
    <s v="debit"/>
    <x v="0"/>
    <s v="Starbucks"/>
    <x v="13"/>
    <x v="7"/>
    <x v="1"/>
    <n v="-2.75"/>
  </r>
  <r>
    <d v="2019-08-30T00:00:00"/>
    <s v="Internet Service Provider"/>
    <n v="75"/>
    <s v="debit"/>
    <x v="1"/>
    <s v="Internet Service Pro"/>
    <x v="14"/>
    <x v="7"/>
    <x v="1"/>
    <n v="-75"/>
  </r>
  <r>
    <d v="2019-08-30T00:00:00"/>
    <s v="Biweekly Paycheck"/>
    <n v="2250"/>
    <s v="credit"/>
    <x v="1"/>
    <s v="Biweekly Paycheck"/>
    <x v="11"/>
    <x v="7"/>
    <x v="1"/>
    <n v="2250"/>
  </r>
  <r>
    <d v="2019-08-31T00:00:00"/>
    <s v="Hardware Store"/>
    <n v="68.040000000000006"/>
    <s v="debit"/>
    <x v="0"/>
    <s v="Hardware Store"/>
    <x v="5"/>
    <x v="7"/>
    <x v="1"/>
    <n v="-68.040000000000006"/>
  </r>
  <r>
    <d v="2019-08-31T00:00:00"/>
    <s v="BBQ Restaurant"/>
    <n v="41.78"/>
    <s v="debit"/>
    <x v="2"/>
    <s v="BBQ Restaurant"/>
    <x v="2"/>
    <x v="7"/>
    <x v="1"/>
    <n v="-41.78"/>
  </r>
  <r>
    <d v="2019-09-01T00:00:00"/>
    <s v="Amazon"/>
    <n v="13.09"/>
    <s v="debit"/>
    <x v="0"/>
    <s v="Amazon"/>
    <x v="0"/>
    <x v="8"/>
    <x v="1"/>
    <n v="-13.09"/>
  </r>
  <r>
    <d v="2019-09-03T00:00:00"/>
    <s v="Mortgage Payment"/>
    <n v="1100"/>
    <s v="debit"/>
    <x v="1"/>
    <s v="Mortgage Payment"/>
    <x v="1"/>
    <x v="8"/>
    <x v="1"/>
    <n v="-1100"/>
  </r>
  <r>
    <d v="2019-09-03T00:00:00"/>
    <s v="Fancy Restaurant"/>
    <n v="41.24"/>
    <s v="debit"/>
    <x v="2"/>
    <s v="Fancy Restaurant"/>
    <x v="2"/>
    <x v="8"/>
    <x v="1"/>
    <n v="-41.24"/>
  </r>
  <r>
    <d v="2019-09-04T00:00:00"/>
    <s v="Netflix"/>
    <n v="13.9"/>
    <s v="debit"/>
    <x v="0"/>
    <s v="Netflix"/>
    <x v="4"/>
    <x v="8"/>
    <x v="1"/>
    <n v="-13.9"/>
  </r>
  <r>
    <d v="2019-09-05T00:00:00"/>
    <s v="Starbucks"/>
    <n v="3.75"/>
    <s v="debit"/>
    <x v="0"/>
    <s v="Starbucks"/>
    <x v="13"/>
    <x v="8"/>
    <x v="1"/>
    <n v="-3.75"/>
  </r>
  <r>
    <d v="2019-09-06T00:00:00"/>
    <s v="Credit Card Payment"/>
    <n v="1390.37"/>
    <s v="credit"/>
    <x v="0"/>
    <s v="Credit Card Payment"/>
    <x v="3"/>
    <x v="8"/>
    <x v="1"/>
    <n v="-1390.37"/>
  </r>
  <r>
    <d v="2019-09-06T00:00:00"/>
    <s v="Credit Card Payment"/>
    <n v="1390.37"/>
    <s v="debit"/>
    <x v="1"/>
    <s v="Credit Card Payment"/>
    <x v="3"/>
    <x v="8"/>
    <x v="1"/>
    <n v="-1390.37"/>
  </r>
  <r>
    <d v="2019-09-06T00:00:00"/>
    <s v="Credit Card Payment"/>
    <n v="502.75"/>
    <s v="debit"/>
    <x v="1"/>
    <s v="Credit Card Payment"/>
    <x v="3"/>
    <x v="8"/>
    <x v="1"/>
    <n v="-502.75"/>
  </r>
  <r>
    <d v="2019-09-07T00:00:00"/>
    <s v="Brewing Company"/>
    <n v="12.87"/>
    <s v="debit"/>
    <x v="0"/>
    <s v="Brewing Company"/>
    <x v="16"/>
    <x v="8"/>
    <x v="1"/>
    <n v="-12.87"/>
  </r>
  <r>
    <d v="2019-09-08T00:00:00"/>
    <s v="Brewing Company"/>
    <n v="19.3"/>
    <s v="debit"/>
    <x v="0"/>
    <s v="Brewing Company"/>
    <x v="16"/>
    <x v="8"/>
    <x v="1"/>
    <n v="-19.3"/>
  </r>
  <r>
    <d v="2019-09-09T00:00:00"/>
    <s v="Shell"/>
    <n v="28.77"/>
    <s v="debit"/>
    <x v="0"/>
    <s v="Shell"/>
    <x v="9"/>
    <x v="8"/>
    <x v="1"/>
    <n v="-28.77"/>
  </r>
  <r>
    <d v="2019-09-09T00:00:00"/>
    <s v="Grocery Store"/>
    <n v="65.09"/>
    <s v="debit"/>
    <x v="2"/>
    <s v="Grocery Store"/>
    <x v="10"/>
    <x v="8"/>
    <x v="1"/>
    <n v="-65.09"/>
  </r>
  <r>
    <d v="2019-09-09T00:00:00"/>
    <s v="Hardware Store"/>
    <n v="26.25"/>
    <s v="debit"/>
    <x v="2"/>
    <s v="Hardware Store"/>
    <x v="5"/>
    <x v="8"/>
    <x v="1"/>
    <n v="-26.25"/>
  </r>
  <r>
    <d v="2019-09-09T00:00:00"/>
    <s v="Spotify"/>
    <n v="10.69"/>
    <s v="debit"/>
    <x v="0"/>
    <s v="Spotify"/>
    <x v="7"/>
    <x v="8"/>
    <x v="1"/>
    <n v="-10.69"/>
  </r>
  <r>
    <d v="2019-09-09T00:00:00"/>
    <s v="Gas Company"/>
    <n v="30"/>
    <s v="debit"/>
    <x v="1"/>
    <s v="Gas Company"/>
    <x v="6"/>
    <x v="8"/>
    <x v="1"/>
    <n v="-30"/>
  </r>
  <r>
    <d v="2019-09-11T00:00:00"/>
    <s v="Credit Card Payment"/>
    <n v="360.56"/>
    <s v="credit"/>
    <x v="2"/>
    <s v="Credit Card Payment"/>
    <x v="3"/>
    <x v="8"/>
    <x v="1"/>
    <n v="-360.56"/>
  </r>
  <r>
    <d v="2019-09-11T00:00:00"/>
    <s v="Phone Company"/>
    <n v="65"/>
    <s v="debit"/>
    <x v="1"/>
    <s v="Phone Company"/>
    <x v="8"/>
    <x v="8"/>
    <x v="1"/>
    <n v="-65"/>
  </r>
  <r>
    <d v="2019-09-12T00:00:00"/>
    <s v="Credit Card Payment"/>
    <n v="360.56"/>
    <s v="debit"/>
    <x v="1"/>
    <s v="Credit Card Payment"/>
    <x v="3"/>
    <x v="8"/>
    <x v="1"/>
    <n v="-360.56"/>
  </r>
  <r>
    <d v="2019-09-13T00:00:00"/>
    <s v="Starbucks"/>
    <n v="2.75"/>
    <s v="debit"/>
    <x v="0"/>
    <s v="Starbucks"/>
    <x v="13"/>
    <x v="8"/>
    <x v="1"/>
    <n v="-2.75"/>
  </r>
  <r>
    <d v="2019-09-13T00:00:00"/>
    <s v="Biweekly Paycheck"/>
    <n v="2250"/>
    <s v="credit"/>
    <x v="1"/>
    <s v="Biweekly Paycheck"/>
    <x v="11"/>
    <x v="8"/>
    <x v="1"/>
    <n v="2250"/>
  </r>
  <r>
    <d v="2019-09-14T00:00:00"/>
    <s v="Grocery Store"/>
    <n v="46.44"/>
    <s v="debit"/>
    <x v="0"/>
    <s v="Grocery Store"/>
    <x v="10"/>
    <x v="8"/>
    <x v="1"/>
    <n v="-46.44"/>
  </r>
  <r>
    <d v="2019-09-15T00:00:00"/>
    <s v="Amazon"/>
    <n v="47.66"/>
    <s v="debit"/>
    <x v="0"/>
    <s v="Amazon"/>
    <x v="0"/>
    <x v="8"/>
    <x v="1"/>
    <n v="-47.66"/>
  </r>
  <r>
    <d v="2019-09-16T00:00:00"/>
    <s v="Credit Card Payment"/>
    <n v="90.57"/>
    <s v="debit"/>
    <x v="1"/>
    <s v="Credit Card Payment"/>
    <x v="3"/>
    <x v="8"/>
    <x v="1"/>
    <n v="-90.57"/>
  </r>
  <r>
    <d v="2019-09-16T00:00:00"/>
    <s v="Credit Card Payment"/>
    <n v="90.57"/>
    <s v="credit"/>
    <x v="2"/>
    <s v="Credit Card Payment"/>
    <x v="3"/>
    <x v="8"/>
    <x v="1"/>
    <n v="-90.57"/>
  </r>
  <r>
    <d v="2019-09-16T00:00:00"/>
    <s v="City Water Charges"/>
    <n v="35"/>
    <s v="debit"/>
    <x v="1"/>
    <s v="City Water Charges"/>
    <x v="6"/>
    <x v="8"/>
    <x v="1"/>
    <n v="-35"/>
  </r>
  <r>
    <d v="2019-09-17T00:00:00"/>
    <s v="Credit Card Payment"/>
    <n v="186.13"/>
    <s v="credit"/>
    <x v="0"/>
    <s v="Credit Card Payment"/>
    <x v="3"/>
    <x v="8"/>
    <x v="1"/>
    <n v="-186.13"/>
  </r>
  <r>
    <d v="2019-09-17T00:00:00"/>
    <s v="Power Company"/>
    <n v="60"/>
    <s v="debit"/>
    <x v="1"/>
    <s v="Power Company"/>
    <x v="6"/>
    <x v="8"/>
    <x v="1"/>
    <n v="-60"/>
  </r>
  <r>
    <d v="2019-09-18T00:00:00"/>
    <s v="State Farm"/>
    <n v="75"/>
    <s v="debit"/>
    <x v="1"/>
    <s v="State Farm"/>
    <x v="17"/>
    <x v="8"/>
    <x v="1"/>
    <n v="-75"/>
  </r>
  <r>
    <d v="2019-09-18T00:00:00"/>
    <s v="Credit Card Payment"/>
    <n v="1606.46"/>
    <s v="debit"/>
    <x v="1"/>
    <s v="Credit Card Payment"/>
    <x v="3"/>
    <x v="8"/>
    <x v="1"/>
    <n v="-1606.46"/>
  </r>
  <r>
    <d v="2019-09-19T00:00:00"/>
    <s v="Brewing Company"/>
    <n v="40.81"/>
    <s v="debit"/>
    <x v="0"/>
    <s v="Brewing Company"/>
    <x v="16"/>
    <x v="8"/>
    <x v="1"/>
    <n v="-40.81"/>
  </r>
  <r>
    <d v="2019-09-19T00:00:00"/>
    <s v="Starbucks"/>
    <n v="2.75"/>
    <s v="debit"/>
    <x v="0"/>
    <s v="Starbucks"/>
    <x v="13"/>
    <x v="8"/>
    <x v="1"/>
    <n v="-2.75"/>
  </r>
  <r>
    <d v="2019-09-20T00:00:00"/>
    <s v="Credit Card Payment"/>
    <n v="9.43"/>
    <s v="credit"/>
    <x v="2"/>
    <s v="Credit Card Payment"/>
    <x v="3"/>
    <x v="8"/>
    <x v="1"/>
    <n v="-9.43"/>
  </r>
  <r>
    <d v="2019-09-22T00:00:00"/>
    <s v="Seafood Restaurant"/>
    <n v="131.1"/>
    <s v="debit"/>
    <x v="0"/>
    <s v="Seafood Restaurant"/>
    <x v="2"/>
    <x v="8"/>
    <x v="1"/>
    <n v="-131.1"/>
  </r>
  <r>
    <d v="2019-09-23T00:00:00"/>
    <s v="Credit Card Payment"/>
    <n v="9.43"/>
    <s v="debit"/>
    <x v="1"/>
    <s v="Credit Card Payment"/>
    <x v="3"/>
    <x v="8"/>
    <x v="1"/>
    <n v="-9.43"/>
  </r>
  <r>
    <d v="2019-09-23T00:00:00"/>
    <s v="Grocery Store"/>
    <n v="27.71"/>
    <s v="debit"/>
    <x v="0"/>
    <s v="Grocery Store"/>
    <x v="10"/>
    <x v="8"/>
    <x v="1"/>
    <n v="-27.71"/>
  </r>
  <r>
    <d v="2019-09-23T00:00:00"/>
    <s v="Amazon"/>
    <n v="24.63"/>
    <s v="debit"/>
    <x v="0"/>
    <s v="Amazon"/>
    <x v="0"/>
    <x v="8"/>
    <x v="1"/>
    <n v="-24.63"/>
  </r>
  <r>
    <d v="2019-09-27T00:00:00"/>
    <s v="Biweekly Paycheck"/>
    <n v="2250"/>
    <s v="credit"/>
    <x v="1"/>
    <s v="Biweekly Paycheck"/>
    <x v="11"/>
    <x v="8"/>
    <x v="1"/>
    <n v="2250"/>
  </r>
  <r>
    <d v="2019-09-28T00:00:00"/>
    <s v="BP"/>
    <n v="33.46"/>
    <s v="debit"/>
    <x v="0"/>
    <s v="BP"/>
    <x v="9"/>
    <x v="8"/>
    <x v="1"/>
    <n v="-33.46"/>
  </r>
  <r>
    <d v="2019-09-28T00:00:00"/>
    <s v="Sheetz"/>
    <n v="4.2699999999999996"/>
    <s v="debit"/>
    <x v="0"/>
    <s v="Sheetz"/>
    <x v="9"/>
    <x v="8"/>
    <x v="1"/>
    <n v="-4.2699999999999996"/>
  </r>
  <r>
    <d v="2019-09-30T00:00:00"/>
    <s v="Starbucks"/>
    <n v="1.75"/>
    <s v="debit"/>
    <x v="0"/>
    <s v="Starbucks"/>
    <x v="13"/>
    <x v="8"/>
    <x v="1"/>
    <n v="-1.75"/>
  </r>
  <r>
    <d v="2019-09-30T00:00:00"/>
    <s v="Internet Service Provider"/>
    <n v="75"/>
    <s v="debit"/>
    <x v="1"/>
    <s v="Internet Service Pro"/>
    <x v="14"/>
    <x v="8"/>
    <x v="1"/>
    <n v="-75"/>
  </r>
  <r>
    <m/>
    <m/>
    <m/>
    <m/>
    <x v="3"/>
    <m/>
    <x v="20"/>
    <x v="1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5F71F-3E19-4556-A503-BE2CBA7378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3" firstHeaderRow="1" firstDataRow="1" firstDataCol="1" rowPageCount="3" colPageCount="1"/>
  <pivotFields count="10">
    <pivotField showAll="0"/>
    <pivotField showAll="0"/>
    <pivotField showAll="0"/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22">
        <item x="11"/>
        <item x="16"/>
        <item x="17"/>
        <item x="13"/>
        <item x="3"/>
        <item x="19"/>
        <item x="18"/>
        <item x="12"/>
        <item x="9"/>
        <item x="10"/>
        <item x="15"/>
        <item x="5"/>
        <item x="14"/>
        <item x="8"/>
        <item x="1"/>
        <item x="4"/>
        <item x="7"/>
        <item x="2"/>
        <item x="0"/>
        <item x="6"/>
        <item x="20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3">
    <pageField fld="4" hier="-1"/>
    <pageField fld="7" item="7" hier="-1"/>
    <pageField fld="8" item="1" hier="-1"/>
  </pageFields>
  <dataFields count="1">
    <dataField name="Sum of Number" fld="9" baseField="0" baseItem="0" numFmtId="164"/>
  </dataFields>
  <formats count="4">
    <format dxfId="3">
      <pivotArea collapsedLevelsAreSubtotals="1" fieldPosition="0">
        <references count="1">
          <reference field="6" count="1">
            <x v="3"/>
          </reference>
        </references>
      </pivotArea>
    </format>
    <format dxfId="2">
      <pivotArea outline="0" collapsedLevelsAreSubtotals="1" fieldPosition="0"/>
    </format>
    <format dxfId="1">
      <pivotArea collapsedLevelsAreSubtotals="1" fieldPosition="0">
        <references count="1">
          <reference field="6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B570-04AF-47EA-86A0-DDD743447837}">
  <dimension ref="A1:B23"/>
  <sheetViews>
    <sheetView tabSelected="1" workbookViewId="0">
      <selection activeCell="A13" sqref="A13"/>
    </sheetView>
  </sheetViews>
  <sheetFormatPr defaultRowHeight="14.25" x14ac:dyDescent="0.45"/>
  <cols>
    <col min="1" max="1" width="16.86328125" bestFit="1" customWidth="1"/>
    <col min="2" max="2" width="13.1328125" bestFit="1" customWidth="1"/>
  </cols>
  <sheetData>
    <row r="1" spans="1:2" x14ac:dyDescent="0.45">
      <c r="A1" s="3" t="s">
        <v>5</v>
      </c>
      <c r="B1" t="s">
        <v>101</v>
      </c>
    </row>
    <row r="2" spans="1:2" x14ac:dyDescent="0.45">
      <c r="A2" s="3" t="s">
        <v>97</v>
      </c>
      <c r="B2" s="4">
        <v>8</v>
      </c>
    </row>
    <row r="3" spans="1:2" x14ac:dyDescent="0.45">
      <c r="A3" s="3" t="s">
        <v>98</v>
      </c>
      <c r="B3" s="4">
        <v>2019</v>
      </c>
    </row>
    <row r="5" spans="1:2" x14ac:dyDescent="0.45">
      <c r="A5" s="3" t="s">
        <v>99</v>
      </c>
      <c r="B5" t="s">
        <v>103</v>
      </c>
    </row>
    <row r="6" spans="1:2" x14ac:dyDescent="0.45">
      <c r="A6" s="4" t="s">
        <v>34</v>
      </c>
      <c r="B6" s="5">
        <v>6750</v>
      </c>
    </row>
    <row r="7" spans="1:2" x14ac:dyDescent="0.45">
      <c r="A7" s="4" t="s">
        <v>50</v>
      </c>
      <c r="B7" s="5">
        <v>-18</v>
      </c>
    </row>
    <row r="8" spans="1:2" x14ac:dyDescent="0.45">
      <c r="A8" s="4" t="s">
        <v>66</v>
      </c>
      <c r="B8" s="5">
        <v>-75</v>
      </c>
    </row>
    <row r="9" spans="1:2" x14ac:dyDescent="0.45">
      <c r="A9" s="4" t="s">
        <v>40</v>
      </c>
      <c r="B9" s="5">
        <v>-14</v>
      </c>
    </row>
    <row r="10" spans="1:2" x14ac:dyDescent="0.45">
      <c r="A10" s="4" t="s">
        <v>16</v>
      </c>
      <c r="B10" s="5">
        <v>-2777.0700000000006</v>
      </c>
    </row>
    <row r="11" spans="1:2" x14ac:dyDescent="0.45">
      <c r="A11" s="4" t="s">
        <v>30</v>
      </c>
      <c r="B11" s="5">
        <v>-71.05</v>
      </c>
    </row>
    <row r="12" spans="1:2" x14ac:dyDescent="0.45">
      <c r="A12" s="4" t="s">
        <v>32</v>
      </c>
      <c r="B12" s="5">
        <v>-48.83</v>
      </c>
    </row>
    <row r="13" spans="1:2" x14ac:dyDescent="0.45">
      <c r="A13" s="4" t="s">
        <v>46</v>
      </c>
      <c r="B13" s="5">
        <v>-19</v>
      </c>
    </row>
    <row r="14" spans="1:2" x14ac:dyDescent="0.45">
      <c r="A14" s="4" t="s">
        <v>22</v>
      </c>
      <c r="B14" s="5">
        <v>-259.79000000000002</v>
      </c>
    </row>
    <row r="15" spans="1:2" x14ac:dyDescent="0.45">
      <c r="A15" s="4" t="s">
        <v>42</v>
      </c>
      <c r="B15" s="5">
        <v>-75</v>
      </c>
    </row>
    <row r="16" spans="1:2" x14ac:dyDescent="0.45">
      <c r="A16" s="4" t="s">
        <v>28</v>
      </c>
      <c r="B16" s="5">
        <v>-65</v>
      </c>
    </row>
    <row r="17" spans="1:2" x14ac:dyDescent="0.45">
      <c r="A17" s="4" t="s">
        <v>11</v>
      </c>
      <c r="B17" s="5">
        <v>-1100</v>
      </c>
    </row>
    <row r="18" spans="1:2" x14ac:dyDescent="0.45">
      <c r="A18" s="4" t="s">
        <v>19</v>
      </c>
      <c r="B18" s="5">
        <v>-13.9</v>
      </c>
    </row>
    <row r="19" spans="1:2" x14ac:dyDescent="0.45">
      <c r="A19" s="4" t="s">
        <v>26</v>
      </c>
      <c r="B19" s="5">
        <v>-10.69</v>
      </c>
    </row>
    <row r="20" spans="1:2" x14ac:dyDescent="0.45">
      <c r="A20" s="4" t="s">
        <v>14</v>
      </c>
      <c r="B20" s="5">
        <v>-134.85000000000002</v>
      </c>
    </row>
    <row r="21" spans="1:2" x14ac:dyDescent="0.45">
      <c r="A21" s="4" t="s">
        <v>8</v>
      </c>
      <c r="B21" s="5">
        <v>-13.09</v>
      </c>
    </row>
    <row r="22" spans="1:2" x14ac:dyDescent="0.45">
      <c r="A22" s="4" t="s">
        <v>24</v>
      </c>
      <c r="B22" s="5">
        <v>-125</v>
      </c>
    </row>
    <row r="23" spans="1:2" x14ac:dyDescent="0.45">
      <c r="A23" s="4" t="s">
        <v>100</v>
      </c>
      <c r="B23" s="5">
        <v>1929.7299999999991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9B7C-A70F-4A27-B07A-D60D9AC433BD}">
  <dimension ref="A1:J807"/>
  <sheetViews>
    <sheetView topLeftCell="A149" workbookViewId="0">
      <selection activeCell="A67" sqref="A67:K109"/>
    </sheetView>
  </sheetViews>
  <sheetFormatPr defaultRowHeight="14.25" x14ac:dyDescent="0.45"/>
  <cols>
    <col min="1" max="1" width="16.86328125" customWidth="1"/>
    <col min="2" max="2" width="18.33203125" customWidth="1"/>
    <col min="3" max="3" width="17.1328125" customWidth="1"/>
    <col min="4" max="4" width="14.19921875" customWidth="1"/>
    <col min="5" max="5" width="18.06640625" customWidth="1"/>
    <col min="6" max="6" width="18.33203125" customWidth="1"/>
    <col min="7" max="7" width="18" customWidth="1"/>
    <col min="8" max="8" width="7.863281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102</v>
      </c>
    </row>
    <row r="2" spans="1:10" x14ac:dyDescent="0.45">
      <c r="A2" s="1">
        <v>43101</v>
      </c>
      <c r="B2" t="s">
        <v>6</v>
      </c>
      <c r="C2">
        <v>11.11</v>
      </c>
      <c r="D2" t="s">
        <v>7</v>
      </c>
      <c r="E2" t="s">
        <v>9</v>
      </c>
      <c r="F2" t="str">
        <f t="shared" ref="F2:F65" si="0">LEFT(B2,20)</f>
        <v>Amazon</v>
      </c>
      <c r="G2" t="str">
        <f>VLOOKUP(F2,Reference!A:B,2,FALSE)</f>
        <v>Shopping</v>
      </c>
      <c r="H2">
        <f>MONTH(A2)</f>
        <v>1</v>
      </c>
      <c r="I2">
        <f>YEAR(A2)</f>
        <v>2018</v>
      </c>
      <c r="J2">
        <f>-ABS(C2)</f>
        <v>-11.11</v>
      </c>
    </row>
    <row r="3" spans="1:10" x14ac:dyDescent="0.45">
      <c r="A3" s="1">
        <v>43102</v>
      </c>
      <c r="B3" t="s">
        <v>10</v>
      </c>
      <c r="C3">
        <v>1247.44</v>
      </c>
      <c r="D3" t="s">
        <v>7</v>
      </c>
      <c r="E3" t="s">
        <v>12</v>
      </c>
      <c r="F3" t="str">
        <f t="shared" si="0"/>
        <v>Mortgage Payment</v>
      </c>
      <c r="G3" t="str">
        <f>VLOOKUP(F3,Reference!A:B,2,FALSE)</f>
        <v>Mortgage &amp; Rent</v>
      </c>
      <c r="H3">
        <f t="shared" ref="H3:H66" si="1">MONTH(A3)</f>
        <v>1</v>
      </c>
      <c r="I3">
        <f t="shared" ref="I3:I66" si="2">YEAR(A3)</f>
        <v>2018</v>
      </c>
      <c r="J3">
        <f t="shared" ref="J3:J66" si="3">-ABS(C3)</f>
        <v>-1247.44</v>
      </c>
    </row>
    <row r="4" spans="1:10" x14ac:dyDescent="0.45">
      <c r="A4" s="1">
        <v>43102</v>
      </c>
      <c r="B4" t="s">
        <v>13</v>
      </c>
      <c r="C4">
        <v>24.22</v>
      </c>
      <c r="D4" t="s">
        <v>7</v>
      </c>
      <c r="E4" t="s">
        <v>15</v>
      </c>
      <c r="F4" t="str">
        <f t="shared" si="0"/>
        <v>Thai Restaurant</v>
      </c>
      <c r="G4" t="str">
        <f>VLOOKUP(F4,Reference!A:B,2,FALSE)</f>
        <v>Restaurants</v>
      </c>
      <c r="H4">
        <f t="shared" si="1"/>
        <v>1</v>
      </c>
      <c r="I4">
        <f t="shared" si="2"/>
        <v>2018</v>
      </c>
      <c r="J4">
        <f t="shared" si="3"/>
        <v>-24.22</v>
      </c>
    </row>
    <row r="5" spans="1:10" x14ac:dyDescent="0.45">
      <c r="A5" s="1">
        <v>43103</v>
      </c>
      <c r="B5" t="s">
        <v>16</v>
      </c>
      <c r="C5">
        <v>2298.09</v>
      </c>
      <c r="D5" t="s">
        <v>17</v>
      </c>
      <c r="E5" t="s">
        <v>9</v>
      </c>
      <c r="F5" t="str">
        <f t="shared" si="0"/>
        <v>Credit Card Payment</v>
      </c>
      <c r="G5" t="str">
        <f>VLOOKUP(F5,Reference!A:B,2,FALSE)</f>
        <v>Credit Card Payment</v>
      </c>
      <c r="H5">
        <f t="shared" si="1"/>
        <v>1</v>
      </c>
      <c r="I5">
        <f t="shared" si="2"/>
        <v>2018</v>
      </c>
      <c r="J5">
        <f t="shared" si="3"/>
        <v>-2298.09</v>
      </c>
    </row>
    <row r="6" spans="1:10" x14ac:dyDescent="0.45">
      <c r="A6" s="1">
        <v>43104</v>
      </c>
      <c r="B6" t="s">
        <v>18</v>
      </c>
      <c r="C6">
        <v>11.76</v>
      </c>
      <c r="D6" t="s">
        <v>7</v>
      </c>
      <c r="E6" t="s">
        <v>9</v>
      </c>
      <c r="F6" t="str">
        <f t="shared" si="0"/>
        <v>Netflix</v>
      </c>
      <c r="G6" t="str">
        <f>VLOOKUP(F6,Reference!A:B,2,FALSE)</f>
        <v>Movies &amp; DVDs</v>
      </c>
      <c r="H6">
        <f t="shared" si="1"/>
        <v>1</v>
      </c>
      <c r="I6">
        <f t="shared" si="2"/>
        <v>2018</v>
      </c>
      <c r="J6">
        <f t="shared" si="3"/>
        <v>-11.76</v>
      </c>
    </row>
    <row r="7" spans="1:10" x14ac:dyDescent="0.45">
      <c r="A7" s="1">
        <v>43105</v>
      </c>
      <c r="B7" t="s">
        <v>20</v>
      </c>
      <c r="C7">
        <v>25.85</v>
      </c>
      <c r="D7" t="s">
        <v>7</v>
      </c>
      <c r="E7" t="s">
        <v>15</v>
      </c>
      <c r="F7" t="str">
        <f t="shared" si="0"/>
        <v>American Tavern</v>
      </c>
      <c r="G7" t="str">
        <f>VLOOKUP(F7,Reference!A:B,2,FALSE)</f>
        <v>Restaurants</v>
      </c>
      <c r="H7">
        <f t="shared" si="1"/>
        <v>1</v>
      </c>
      <c r="I7">
        <f t="shared" si="2"/>
        <v>2018</v>
      </c>
      <c r="J7">
        <f t="shared" si="3"/>
        <v>-25.85</v>
      </c>
    </row>
    <row r="8" spans="1:10" x14ac:dyDescent="0.45">
      <c r="A8" s="1">
        <v>43106</v>
      </c>
      <c r="B8" t="s">
        <v>21</v>
      </c>
      <c r="C8">
        <v>18.45</v>
      </c>
      <c r="D8" t="s">
        <v>7</v>
      </c>
      <c r="E8" t="s">
        <v>15</v>
      </c>
      <c r="F8" t="str">
        <f t="shared" si="0"/>
        <v>Hardware Store</v>
      </c>
      <c r="G8" t="str">
        <f>VLOOKUP(F8,Reference!A:B,2,FALSE)</f>
        <v>Home Improvement</v>
      </c>
      <c r="H8">
        <f t="shared" si="1"/>
        <v>1</v>
      </c>
      <c r="I8">
        <f t="shared" si="2"/>
        <v>2018</v>
      </c>
      <c r="J8">
        <f t="shared" si="3"/>
        <v>-18.45</v>
      </c>
    </row>
    <row r="9" spans="1:10" x14ac:dyDescent="0.45">
      <c r="A9" s="1">
        <v>43108</v>
      </c>
      <c r="B9" t="s">
        <v>23</v>
      </c>
      <c r="C9">
        <v>45</v>
      </c>
      <c r="D9" t="s">
        <v>7</v>
      </c>
      <c r="E9" t="s">
        <v>12</v>
      </c>
      <c r="F9" t="str">
        <f t="shared" si="0"/>
        <v>Gas Company</v>
      </c>
      <c r="G9" t="str">
        <f>VLOOKUP(F9,Reference!A:B,2,FALSE)</f>
        <v>Utilities</v>
      </c>
      <c r="H9">
        <f t="shared" si="1"/>
        <v>1</v>
      </c>
      <c r="I9">
        <f t="shared" si="2"/>
        <v>2018</v>
      </c>
      <c r="J9">
        <f t="shared" si="3"/>
        <v>-45</v>
      </c>
    </row>
    <row r="10" spans="1:10" x14ac:dyDescent="0.45">
      <c r="A10" s="1">
        <v>43108</v>
      </c>
      <c r="B10" t="s">
        <v>21</v>
      </c>
      <c r="C10">
        <v>15.38</v>
      </c>
      <c r="D10" t="s">
        <v>7</v>
      </c>
      <c r="E10" t="s">
        <v>15</v>
      </c>
      <c r="F10" t="str">
        <f t="shared" si="0"/>
        <v>Hardware Store</v>
      </c>
      <c r="G10" t="str">
        <f>VLOOKUP(F10,Reference!A:B,2,FALSE)</f>
        <v>Home Improvement</v>
      </c>
      <c r="H10">
        <f t="shared" si="1"/>
        <v>1</v>
      </c>
      <c r="I10">
        <f t="shared" si="2"/>
        <v>2018</v>
      </c>
      <c r="J10">
        <f t="shared" si="3"/>
        <v>-15.38</v>
      </c>
    </row>
    <row r="11" spans="1:10" x14ac:dyDescent="0.45">
      <c r="A11" s="1">
        <v>43109</v>
      </c>
      <c r="B11" t="s">
        <v>25</v>
      </c>
      <c r="C11">
        <v>10.69</v>
      </c>
      <c r="D11" t="s">
        <v>7</v>
      </c>
      <c r="E11" t="s">
        <v>9</v>
      </c>
      <c r="F11" t="str">
        <f t="shared" si="0"/>
        <v>Spotify</v>
      </c>
      <c r="G11" t="str">
        <f>VLOOKUP(F11,Reference!A:B,2,FALSE)</f>
        <v>Music</v>
      </c>
      <c r="H11">
        <f t="shared" si="1"/>
        <v>1</v>
      </c>
      <c r="I11">
        <f t="shared" si="2"/>
        <v>2018</v>
      </c>
      <c r="J11">
        <f t="shared" si="3"/>
        <v>-10.69</v>
      </c>
    </row>
    <row r="12" spans="1:10" x14ac:dyDescent="0.45">
      <c r="A12" s="1">
        <v>43110</v>
      </c>
      <c r="B12" t="s">
        <v>27</v>
      </c>
      <c r="C12">
        <v>89.46</v>
      </c>
      <c r="D12" t="s">
        <v>7</v>
      </c>
      <c r="E12" t="s">
        <v>12</v>
      </c>
      <c r="F12" t="str">
        <f t="shared" si="0"/>
        <v>Phone Company</v>
      </c>
      <c r="G12" t="str">
        <f>VLOOKUP(F12,Reference!A:B,2,FALSE)</f>
        <v>Mobile Phone</v>
      </c>
      <c r="H12">
        <f t="shared" si="1"/>
        <v>1</v>
      </c>
      <c r="I12">
        <f t="shared" si="2"/>
        <v>2018</v>
      </c>
      <c r="J12">
        <f t="shared" si="3"/>
        <v>-89.46</v>
      </c>
    </row>
    <row r="13" spans="1:10" x14ac:dyDescent="0.45">
      <c r="A13" s="1">
        <v>43111</v>
      </c>
      <c r="B13" t="s">
        <v>29</v>
      </c>
      <c r="C13">
        <v>34.869999999999997</v>
      </c>
      <c r="D13" t="s">
        <v>7</v>
      </c>
      <c r="E13" t="s">
        <v>9</v>
      </c>
      <c r="F13" t="str">
        <f t="shared" si="0"/>
        <v>Shell</v>
      </c>
      <c r="G13" t="str">
        <f>VLOOKUP(F13,Reference!A:B,2,FALSE)</f>
        <v>Gas &amp; Fuel</v>
      </c>
      <c r="H13">
        <f t="shared" si="1"/>
        <v>1</v>
      </c>
      <c r="I13">
        <f t="shared" si="2"/>
        <v>2018</v>
      </c>
      <c r="J13">
        <f t="shared" si="3"/>
        <v>-34.869999999999997</v>
      </c>
    </row>
    <row r="14" spans="1:10" x14ac:dyDescent="0.45">
      <c r="A14" s="1">
        <v>43111</v>
      </c>
      <c r="B14" t="s">
        <v>31</v>
      </c>
      <c r="C14">
        <v>43.54</v>
      </c>
      <c r="D14" t="s">
        <v>7</v>
      </c>
      <c r="E14" t="s">
        <v>9</v>
      </c>
      <c r="F14" t="str">
        <f t="shared" si="0"/>
        <v>Grocery Store</v>
      </c>
      <c r="G14" t="str">
        <f>VLOOKUP(F14,Reference!A:B,2,FALSE)</f>
        <v>Groceries</v>
      </c>
      <c r="H14">
        <f t="shared" si="1"/>
        <v>1</v>
      </c>
      <c r="I14">
        <f t="shared" si="2"/>
        <v>2018</v>
      </c>
      <c r="J14">
        <f t="shared" si="3"/>
        <v>-43.54</v>
      </c>
    </row>
    <row r="15" spans="1:10" x14ac:dyDescent="0.45">
      <c r="A15" s="1">
        <v>43112</v>
      </c>
      <c r="B15" t="s">
        <v>33</v>
      </c>
      <c r="C15" s="6">
        <v>2000</v>
      </c>
      <c r="D15" t="s">
        <v>17</v>
      </c>
      <c r="E15" t="s">
        <v>12</v>
      </c>
      <c r="F15" t="str">
        <f t="shared" si="0"/>
        <v>Biweekly Paycheck</v>
      </c>
      <c r="G15" t="str">
        <f>VLOOKUP(F15,Reference!A:B,2,FALSE)</f>
        <v>Paycheck</v>
      </c>
      <c r="H15">
        <f t="shared" si="1"/>
        <v>1</v>
      </c>
      <c r="I15">
        <f t="shared" si="2"/>
        <v>2018</v>
      </c>
      <c r="J15">
        <v>2000</v>
      </c>
    </row>
    <row r="16" spans="1:10" x14ac:dyDescent="0.45">
      <c r="A16" s="1">
        <v>43113</v>
      </c>
      <c r="B16" t="s">
        <v>35</v>
      </c>
      <c r="C16">
        <v>32.909999999999997</v>
      </c>
      <c r="D16" t="s">
        <v>7</v>
      </c>
      <c r="E16" t="s">
        <v>9</v>
      </c>
      <c r="F16" t="str">
        <f t="shared" si="0"/>
        <v>Pizza Place</v>
      </c>
      <c r="G16" t="str">
        <f>VLOOKUP(F16,Reference!A:B,2,FALSE)</f>
        <v>Fast Food</v>
      </c>
      <c r="H16">
        <f t="shared" si="1"/>
        <v>1</v>
      </c>
      <c r="I16">
        <f t="shared" si="2"/>
        <v>2018</v>
      </c>
      <c r="J16">
        <f t="shared" si="3"/>
        <v>-32.909999999999997</v>
      </c>
    </row>
    <row r="17" spans="1:10" x14ac:dyDescent="0.45">
      <c r="A17" s="1">
        <v>43113</v>
      </c>
      <c r="B17" t="s">
        <v>6</v>
      </c>
      <c r="C17">
        <v>39.049999999999997</v>
      </c>
      <c r="D17" t="s">
        <v>7</v>
      </c>
      <c r="E17" t="s">
        <v>9</v>
      </c>
      <c r="F17" t="str">
        <f t="shared" si="0"/>
        <v>Amazon</v>
      </c>
      <c r="G17" t="str">
        <f>VLOOKUP(F17,Reference!A:B,2,FALSE)</f>
        <v>Shopping</v>
      </c>
      <c r="H17">
        <f t="shared" si="1"/>
        <v>1</v>
      </c>
      <c r="I17">
        <f t="shared" si="2"/>
        <v>2018</v>
      </c>
      <c r="J17">
        <f t="shared" si="3"/>
        <v>-39.049999999999997</v>
      </c>
    </row>
    <row r="18" spans="1:10" x14ac:dyDescent="0.45">
      <c r="A18" s="1">
        <v>43115</v>
      </c>
      <c r="B18" t="s">
        <v>31</v>
      </c>
      <c r="C18">
        <v>44.19</v>
      </c>
      <c r="D18" t="s">
        <v>7</v>
      </c>
      <c r="E18" t="s">
        <v>15</v>
      </c>
      <c r="F18" t="str">
        <f t="shared" si="0"/>
        <v>Grocery Store</v>
      </c>
      <c r="G18" t="str">
        <f>VLOOKUP(F18,Reference!A:B,2,FALSE)</f>
        <v>Groceries</v>
      </c>
      <c r="H18">
        <f t="shared" si="1"/>
        <v>1</v>
      </c>
      <c r="I18">
        <f t="shared" si="2"/>
        <v>2018</v>
      </c>
      <c r="J18">
        <f t="shared" si="3"/>
        <v>-44.19</v>
      </c>
    </row>
    <row r="19" spans="1:10" x14ac:dyDescent="0.45">
      <c r="A19" s="1">
        <v>43115</v>
      </c>
      <c r="B19" t="s">
        <v>20</v>
      </c>
      <c r="C19">
        <v>64.11</v>
      </c>
      <c r="D19" t="s">
        <v>7</v>
      </c>
      <c r="E19" t="s">
        <v>15</v>
      </c>
      <c r="F19" t="str">
        <f t="shared" si="0"/>
        <v>American Tavern</v>
      </c>
      <c r="G19" t="str">
        <f>VLOOKUP(F19,Reference!A:B,2,FALSE)</f>
        <v>Restaurants</v>
      </c>
      <c r="H19">
        <f t="shared" si="1"/>
        <v>1</v>
      </c>
      <c r="I19">
        <f t="shared" si="2"/>
        <v>2018</v>
      </c>
      <c r="J19">
        <f t="shared" si="3"/>
        <v>-64.11</v>
      </c>
    </row>
    <row r="20" spans="1:10" x14ac:dyDescent="0.45">
      <c r="A20" s="1">
        <v>43116</v>
      </c>
      <c r="B20" t="s">
        <v>37</v>
      </c>
      <c r="C20">
        <v>35</v>
      </c>
      <c r="D20" t="s">
        <v>7</v>
      </c>
      <c r="E20" t="s">
        <v>12</v>
      </c>
      <c r="F20" t="str">
        <f t="shared" si="0"/>
        <v>City Water Charges</v>
      </c>
      <c r="G20" t="str">
        <f>VLOOKUP(F20,Reference!A:B,2,FALSE)</f>
        <v>Utilities</v>
      </c>
      <c r="H20">
        <f t="shared" si="1"/>
        <v>1</v>
      </c>
      <c r="I20">
        <f t="shared" si="2"/>
        <v>2018</v>
      </c>
      <c r="J20">
        <f t="shared" si="3"/>
        <v>-35</v>
      </c>
    </row>
    <row r="21" spans="1:10" x14ac:dyDescent="0.45">
      <c r="A21" s="1">
        <v>43116</v>
      </c>
      <c r="B21" t="s">
        <v>38</v>
      </c>
      <c r="C21">
        <v>60</v>
      </c>
      <c r="D21" t="s">
        <v>7</v>
      </c>
      <c r="E21" t="s">
        <v>12</v>
      </c>
      <c r="F21" t="str">
        <f t="shared" si="0"/>
        <v>Power Company</v>
      </c>
      <c r="G21" t="str">
        <f>VLOOKUP(F21,Reference!A:B,2,FALSE)</f>
        <v>Utilities</v>
      </c>
      <c r="H21">
        <f t="shared" si="1"/>
        <v>1</v>
      </c>
      <c r="I21">
        <f t="shared" si="2"/>
        <v>2018</v>
      </c>
      <c r="J21">
        <f t="shared" si="3"/>
        <v>-60</v>
      </c>
    </row>
    <row r="22" spans="1:10" x14ac:dyDescent="0.45">
      <c r="A22" s="1">
        <v>43119</v>
      </c>
      <c r="B22" t="s">
        <v>33</v>
      </c>
      <c r="C22" s="6">
        <v>2000</v>
      </c>
      <c r="D22" t="s">
        <v>17</v>
      </c>
      <c r="E22" t="s">
        <v>12</v>
      </c>
      <c r="F22" t="str">
        <f t="shared" si="0"/>
        <v>Biweekly Paycheck</v>
      </c>
      <c r="G22" t="str">
        <f>VLOOKUP(F22,Reference!A:B,2,FALSE)</f>
        <v>Paycheck</v>
      </c>
      <c r="H22">
        <f t="shared" si="1"/>
        <v>1</v>
      </c>
      <c r="I22">
        <f t="shared" si="2"/>
        <v>2018</v>
      </c>
      <c r="J22">
        <v>2000</v>
      </c>
    </row>
    <row r="23" spans="1:10" x14ac:dyDescent="0.45">
      <c r="A23" s="1">
        <v>43120</v>
      </c>
      <c r="B23" t="s">
        <v>6</v>
      </c>
      <c r="C23">
        <v>50.21</v>
      </c>
      <c r="D23" t="s">
        <v>7</v>
      </c>
      <c r="E23" t="s">
        <v>9</v>
      </c>
      <c r="F23" t="str">
        <f t="shared" si="0"/>
        <v>Amazon</v>
      </c>
      <c r="G23" t="str">
        <f>VLOOKUP(F23,Reference!A:B,2,FALSE)</f>
        <v>Shopping</v>
      </c>
      <c r="H23">
        <f t="shared" si="1"/>
        <v>1</v>
      </c>
      <c r="I23">
        <f t="shared" si="2"/>
        <v>2018</v>
      </c>
      <c r="J23">
        <f t="shared" si="3"/>
        <v>-50.21</v>
      </c>
    </row>
    <row r="24" spans="1:10" x14ac:dyDescent="0.45">
      <c r="A24" s="1">
        <v>43122</v>
      </c>
      <c r="B24" t="s">
        <v>16</v>
      </c>
      <c r="C24">
        <v>554.99</v>
      </c>
      <c r="D24" t="s">
        <v>17</v>
      </c>
      <c r="E24" t="s">
        <v>9</v>
      </c>
      <c r="F24" t="str">
        <f t="shared" si="0"/>
        <v>Credit Card Payment</v>
      </c>
      <c r="G24" t="str">
        <f>VLOOKUP(F24,Reference!A:B,2,FALSE)</f>
        <v>Credit Card Payment</v>
      </c>
      <c r="H24">
        <f t="shared" si="1"/>
        <v>1</v>
      </c>
      <c r="I24">
        <f t="shared" si="2"/>
        <v>2018</v>
      </c>
      <c r="J24">
        <f t="shared" si="3"/>
        <v>-554.99</v>
      </c>
    </row>
    <row r="25" spans="1:10" x14ac:dyDescent="0.45">
      <c r="A25" s="1">
        <v>43122</v>
      </c>
      <c r="B25" t="s">
        <v>16</v>
      </c>
      <c r="C25">
        <v>309.81</v>
      </c>
      <c r="D25" t="s">
        <v>17</v>
      </c>
      <c r="E25" t="s">
        <v>15</v>
      </c>
      <c r="F25" t="str">
        <f t="shared" si="0"/>
        <v>Credit Card Payment</v>
      </c>
      <c r="G25" t="str">
        <f>VLOOKUP(F25,Reference!A:B,2,FALSE)</f>
        <v>Credit Card Payment</v>
      </c>
      <c r="H25">
        <f t="shared" si="1"/>
        <v>1</v>
      </c>
      <c r="I25">
        <f t="shared" si="2"/>
        <v>2018</v>
      </c>
      <c r="J25">
        <f t="shared" si="3"/>
        <v>-309.81</v>
      </c>
    </row>
    <row r="26" spans="1:10" x14ac:dyDescent="0.45">
      <c r="A26" s="1">
        <v>43122</v>
      </c>
      <c r="B26" t="s">
        <v>16</v>
      </c>
      <c r="C26">
        <v>554.99</v>
      </c>
      <c r="D26" t="s">
        <v>7</v>
      </c>
      <c r="E26" t="s">
        <v>12</v>
      </c>
      <c r="F26" t="str">
        <f t="shared" si="0"/>
        <v>Credit Card Payment</v>
      </c>
      <c r="G26" t="str">
        <f>VLOOKUP(F26,Reference!A:B,2,FALSE)</f>
        <v>Credit Card Payment</v>
      </c>
      <c r="H26">
        <f t="shared" si="1"/>
        <v>1</v>
      </c>
      <c r="I26">
        <f t="shared" si="2"/>
        <v>2018</v>
      </c>
      <c r="J26">
        <f t="shared" si="3"/>
        <v>-554.99</v>
      </c>
    </row>
    <row r="27" spans="1:10" x14ac:dyDescent="0.45">
      <c r="A27" s="1">
        <v>43122</v>
      </c>
      <c r="B27" t="s">
        <v>21</v>
      </c>
      <c r="C27">
        <v>17.38</v>
      </c>
      <c r="D27" t="s">
        <v>7</v>
      </c>
      <c r="E27" t="s">
        <v>15</v>
      </c>
      <c r="F27" t="str">
        <f t="shared" si="0"/>
        <v>Hardware Store</v>
      </c>
      <c r="G27" t="str">
        <f>VLOOKUP(F27,Reference!A:B,2,FALSE)</f>
        <v>Home Improvement</v>
      </c>
      <c r="H27">
        <f t="shared" si="1"/>
        <v>1</v>
      </c>
      <c r="I27">
        <f t="shared" si="2"/>
        <v>2018</v>
      </c>
      <c r="J27">
        <f t="shared" si="3"/>
        <v>-17.38</v>
      </c>
    </row>
    <row r="28" spans="1:10" x14ac:dyDescent="0.45">
      <c r="A28" s="1">
        <v>43123</v>
      </c>
      <c r="B28" t="s">
        <v>16</v>
      </c>
      <c r="C28">
        <v>309.81</v>
      </c>
      <c r="D28" t="s">
        <v>7</v>
      </c>
      <c r="E28" t="s">
        <v>12</v>
      </c>
      <c r="F28" t="str">
        <f t="shared" si="0"/>
        <v>Credit Card Payment</v>
      </c>
      <c r="G28" t="str">
        <f>VLOOKUP(F28,Reference!A:B,2,FALSE)</f>
        <v>Credit Card Payment</v>
      </c>
      <c r="H28">
        <f t="shared" si="1"/>
        <v>1</v>
      </c>
      <c r="I28">
        <f t="shared" si="2"/>
        <v>2018</v>
      </c>
      <c r="J28">
        <f t="shared" si="3"/>
        <v>-309.81</v>
      </c>
    </row>
    <row r="29" spans="1:10" x14ac:dyDescent="0.45">
      <c r="A29" s="1">
        <v>43124</v>
      </c>
      <c r="B29" t="s">
        <v>39</v>
      </c>
      <c r="C29">
        <v>3</v>
      </c>
      <c r="D29" t="s">
        <v>7</v>
      </c>
      <c r="E29" t="s">
        <v>9</v>
      </c>
      <c r="F29" t="str">
        <f t="shared" si="0"/>
        <v>Starbucks</v>
      </c>
      <c r="G29" t="str">
        <f>VLOOKUP(F29,Reference!A:B,2,FALSE)</f>
        <v>Coffee Shops</v>
      </c>
      <c r="H29">
        <f t="shared" si="1"/>
        <v>1</v>
      </c>
      <c r="I29">
        <f t="shared" si="2"/>
        <v>2018</v>
      </c>
      <c r="J29">
        <f t="shared" si="3"/>
        <v>-3</v>
      </c>
    </row>
    <row r="30" spans="1:10" x14ac:dyDescent="0.45">
      <c r="A30" s="1">
        <v>43125</v>
      </c>
      <c r="B30" t="s">
        <v>41</v>
      </c>
      <c r="C30">
        <v>69.989999999999995</v>
      </c>
      <c r="D30" t="s">
        <v>7</v>
      </c>
      <c r="E30" t="s">
        <v>12</v>
      </c>
      <c r="F30" t="str">
        <f t="shared" si="0"/>
        <v>Internet Service Pro</v>
      </c>
      <c r="G30" t="str">
        <f>VLOOKUP(F30,Reference!A:B,2,FALSE)</f>
        <v>Internet</v>
      </c>
      <c r="H30">
        <f t="shared" si="1"/>
        <v>1</v>
      </c>
      <c r="I30">
        <f t="shared" si="2"/>
        <v>2018</v>
      </c>
      <c r="J30">
        <f t="shared" si="3"/>
        <v>-69.989999999999995</v>
      </c>
    </row>
    <row r="31" spans="1:10" x14ac:dyDescent="0.45">
      <c r="A31" s="1">
        <v>43129</v>
      </c>
      <c r="B31" t="s">
        <v>29</v>
      </c>
      <c r="C31">
        <v>30.42</v>
      </c>
      <c r="D31" t="s">
        <v>7</v>
      </c>
      <c r="E31" t="s">
        <v>15</v>
      </c>
      <c r="F31" t="str">
        <f t="shared" si="0"/>
        <v>Shell</v>
      </c>
      <c r="G31" t="str">
        <f>VLOOKUP(F31,Reference!A:B,2,FALSE)</f>
        <v>Gas &amp; Fuel</v>
      </c>
      <c r="H31">
        <f t="shared" si="1"/>
        <v>1</v>
      </c>
      <c r="I31">
        <f t="shared" si="2"/>
        <v>2018</v>
      </c>
      <c r="J31">
        <f t="shared" si="3"/>
        <v>-30.42</v>
      </c>
    </row>
    <row r="32" spans="1:10" x14ac:dyDescent="0.45">
      <c r="A32" s="1">
        <v>43129</v>
      </c>
      <c r="B32" t="s">
        <v>13</v>
      </c>
      <c r="C32">
        <v>25</v>
      </c>
      <c r="D32" t="s">
        <v>7</v>
      </c>
      <c r="E32" t="s">
        <v>15</v>
      </c>
      <c r="F32" t="str">
        <f t="shared" si="0"/>
        <v>Thai Restaurant</v>
      </c>
      <c r="G32" t="str">
        <f>VLOOKUP(F32,Reference!A:B,2,FALSE)</f>
        <v>Restaurants</v>
      </c>
      <c r="H32">
        <f t="shared" si="1"/>
        <v>1</v>
      </c>
      <c r="I32">
        <f t="shared" si="2"/>
        <v>2018</v>
      </c>
      <c r="J32">
        <f t="shared" si="3"/>
        <v>-25</v>
      </c>
    </row>
    <row r="33" spans="1:10" x14ac:dyDescent="0.45">
      <c r="A33" s="1">
        <v>43129</v>
      </c>
      <c r="B33" t="s">
        <v>43</v>
      </c>
      <c r="C33">
        <v>17.62</v>
      </c>
      <c r="D33" t="s">
        <v>7</v>
      </c>
      <c r="E33" t="s">
        <v>9</v>
      </c>
      <c r="F33" t="str">
        <f t="shared" si="0"/>
        <v>Brunch Restaurant</v>
      </c>
      <c r="G33" t="str">
        <f>VLOOKUP(F33,Reference!A:B,2,FALSE)</f>
        <v>Restaurants</v>
      </c>
      <c r="H33">
        <f t="shared" si="1"/>
        <v>1</v>
      </c>
      <c r="I33">
        <f t="shared" si="2"/>
        <v>2018</v>
      </c>
      <c r="J33">
        <f t="shared" si="3"/>
        <v>-17.62</v>
      </c>
    </row>
    <row r="34" spans="1:10" x14ac:dyDescent="0.45">
      <c r="A34" s="1">
        <v>43132</v>
      </c>
      <c r="B34" t="s">
        <v>31</v>
      </c>
      <c r="C34">
        <v>27.79</v>
      </c>
      <c r="D34" t="s">
        <v>7</v>
      </c>
      <c r="E34" t="s">
        <v>9</v>
      </c>
      <c r="F34" t="str">
        <f t="shared" si="0"/>
        <v>Grocery Store</v>
      </c>
      <c r="G34" t="str">
        <f>VLOOKUP(F34,Reference!A:B,2,FALSE)</f>
        <v>Groceries</v>
      </c>
      <c r="H34">
        <f t="shared" si="1"/>
        <v>2</v>
      </c>
      <c r="I34">
        <f t="shared" si="2"/>
        <v>2018</v>
      </c>
      <c r="J34">
        <f t="shared" si="3"/>
        <v>-27.79</v>
      </c>
    </row>
    <row r="35" spans="1:10" x14ac:dyDescent="0.45">
      <c r="A35" s="1">
        <v>43132</v>
      </c>
      <c r="B35" t="s">
        <v>6</v>
      </c>
      <c r="C35">
        <v>11.11</v>
      </c>
      <c r="D35" t="s">
        <v>7</v>
      </c>
      <c r="E35" t="s">
        <v>9</v>
      </c>
      <c r="F35" t="str">
        <f t="shared" si="0"/>
        <v>Amazon</v>
      </c>
      <c r="G35" t="str">
        <f>VLOOKUP(F35,Reference!A:B,2,FALSE)</f>
        <v>Shopping</v>
      </c>
      <c r="H35">
        <f t="shared" si="1"/>
        <v>2</v>
      </c>
      <c r="I35">
        <f t="shared" si="2"/>
        <v>2018</v>
      </c>
      <c r="J35">
        <f t="shared" si="3"/>
        <v>-11.11</v>
      </c>
    </row>
    <row r="36" spans="1:10" x14ac:dyDescent="0.45">
      <c r="A36" s="1">
        <v>43133</v>
      </c>
      <c r="B36" t="s">
        <v>10</v>
      </c>
      <c r="C36">
        <v>1247.44</v>
      </c>
      <c r="D36" t="s">
        <v>7</v>
      </c>
      <c r="E36" t="s">
        <v>12</v>
      </c>
      <c r="F36" t="str">
        <f t="shared" si="0"/>
        <v>Mortgage Payment</v>
      </c>
      <c r="G36" t="str">
        <f>VLOOKUP(F36,Reference!A:B,2,FALSE)</f>
        <v>Mortgage &amp; Rent</v>
      </c>
      <c r="H36">
        <f t="shared" si="1"/>
        <v>2</v>
      </c>
      <c r="I36">
        <f t="shared" si="2"/>
        <v>2018</v>
      </c>
      <c r="J36">
        <f t="shared" si="3"/>
        <v>-1247.44</v>
      </c>
    </row>
    <row r="37" spans="1:10" x14ac:dyDescent="0.45">
      <c r="A37" s="1">
        <v>43133</v>
      </c>
      <c r="B37" t="s">
        <v>33</v>
      </c>
      <c r="C37" s="6">
        <v>2000</v>
      </c>
      <c r="D37" t="s">
        <v>17</v>
      </c>
      <c r="E37" t="s">
        <v>12</v>
      </c>
      <c r="F37" t="str">
        <f t="shared" si="0"/>
        <v>Biweekly Paycheck</v>
      </c>
      <c r="G37" t="str">
        <f>VLOOKUP(F37,Reference!A:B,2,FALSE)</f>
        <v>Paycheck</v>
      </c>
      <c r="H37">
        <f t="shared" si="1"/>
        <v>2</v>
      </c>
      <c r="I37">
        <f t="shared" si="2"/>
        <v>2018</v>
      </c>
      <c r="J37">
        <v>2000</v>
      </c>
    </row>
    <row r="38" spans="1:10" x14ac:dyDescent="0.45">
      <c r="A38" s="1">
        <v>43134</v>
      </c>
      <c r="B38" t="s">
        <v>44</v>
      </c>
      <c r="C38">
        <v>57.02</v>
      </c>
      <c r="D38" t="s">
        <v>7</v>
      </c>
      <c r="E38" t="s">
        <v>9</v>
      </c>
      <c r="F38" t="str">
        <f t="shared" si="0"/>
        <v>Japanese Restaurant</v>
      </c>
      <c r="G38" t="str">
        <f>VLOOKUP(F38,Reference!A:B,2,FALSE)</f>
        <v>Restaurants</v>
      </c>
      <c r="H38">
        <f t="shared" si="1"/>
        <v>2</v>
      </c>
      <c r="I38">
        <f t="shared" si="2"/>
        <v>2018</v>
      </c>
      <c r="J38">
        <f t="shared" si="3"/>
        <v>-57.02</v>
      </c>
    </row>
    <row r="39" spans="1:10" x14ac:dyDescent="0.45">
      <c r="A39" s="1">
        <v>43135</v>
      </c>
      <c r="B39" t="s">
        <v>18</v>
      </c>
      <c r="C39">
        <v>11.76</v>
      </c>
      <c r="D39" t="s">
        <v>7</v>
      </c>
      <c r="E39" t="s">
        <v>9</v>
      </c>
      <c r="F39" t="str">
        <f t="shared" si="0"/>
        <v>Netflix</v>
      </c>
      <c r="G39" t="str">
        <f>VLOOKUP(F39,Reference!A:B,2,FALSE)</f>
        <v>Movies &amp; DVDs</v>
      </c>
      <c r="H39">
        <f t="shared" si="1"/>
        <v>2</v>
      </c>
      <c r="I39">
        <f t="shared" si="2"/>
        <v>2018</v>
      </c>
      <c r="J39">
        <f t="shared" si="3"/>
        <v>-11.76</v>
      </c>
    </row>
    <row r="40" spans="1:10" x14ac:dyDescent="0.45">
      <c r="A40" s="1">
        <v>43136</v>
      </c>
      <c r="B40" t="s">
        <v>16</v>
      </c>
      <c r="C40">
        <v>145.13999999999999</v>
      </c>
      <c r="D40" t="s">
        <v>17</v>
      </c>
      <c r="E40" t="s">
        <v>9</v>
      </c>
      <c r="F40" t="str">
        <f t="shared" si="0"/>
        <v>Credit Card Payment</v>
      </c>
      <c r="G40" t="str">
        <f>VLOOKUP(F40,Reference!A:B,2,FALSE)</f>
        <v>Credit Card Payment</v>
      </c>
      <c r="H40">
        <f t="shared" si="1"/>
        <v>2</v>
      </c>
      <c r="I40">
        <f t="shared" si="2"/>
        <v>2018</v>
      </c>
      <c r="J40">
        <f t="shared" si="3"/>
        <v>-145.13999999999999</v>
      </c>
    </row>
    <row r="41" spans="1:10" x14ac:dyDescent="0.45">
      <c r="A41" s="1">
        <v>43137</v>
      </c>
      <c r="B41" t="s">
        <v>16</v>
      </c>
      <c r="C41">
        <v>154.13</v>
      </c>
      <c r="D41" t="s">
        <v>17</v>
      </c>
      <c r="E41" t="s">
        <v>15</v>
      </c>
      <c r="F41" t="str">
        <f t="shared" si="0"/>
        <v>Credit Card Payment</v>
      </c>
      <c r="G41" t="str">
        <f>VLOOKUP(F41,Reference!A:B,2,FALSE)</f>
        <v>Credit Card Payment</v>
      </c>
      <c r="H41">
        <f t="shared" si="1"/>
        <v>2</v>
      </c>
      <c r="I41">
        <f t="shared" si="2"/>
        <v>2018</v>
      </c>
      <c r="J41">
        <f t="shared" si="3"/>
        <v>-154.13</v>
      </c>
    </row>
    <row r="42" spans="1:10" x14ac:dyDescent="0.45">
      <c r="A42" s="1">
        <v>43138</v>
      </c>
      <c r="B42" t="s">
        <v>16</v>
      </c>
      <c r="C42">
        <v>154.13</v>
      </c>
      <c r="D42" t="s">
        <v>7</v>
      </c>
      <c r="E42" t="s">
        <v>12</v>
      </c>
      <c r="F42" t="str">
        <f t="shared" si="0"/>
        <v>Credit Card Payment</v>
      </c>
      <c r="G42" t="str">
        <f>VLOOKUP(F42,Reference!A:B,2,FALSE)</f>
        <v>Credit Card Payment</v>
      </c>
      <c r="H42">
        <f t="shared" si="1"/>
        <v>2</v>
      </c>
      <c r="I42">
        <f t="shared" si="2"/>
        <v>2018</v>
      </c>
      <c r="J42">
        <f t="shared" si="3"/>
        <v>-154.13</v>
      </c>
    </row>
    <row r="43" spans="1:10" x14ac:dyDescent="0.45">
      <c r="A43" s="1">
        <v>43138</v>
      </c>
      <c r="B43" t="s">
        <v>23</v>
      </c>
      <c r="C43">
        <v>65</v>
      </c>
      <c r="D43" t="s">
        <v>7</v>
      </c>
      <c r="E43" t="s">
        <v>12</v>
      </c>
      <c r="F43" t="str">
        <f t="shared" si="0"/>
        <v>Gas Company</v>
      </c>
      <c r="G43" t="str">
        <f>VLOOKUP(F43,Reference!A:B,2,FALSE)</f>
        <v>Utilities</v>
      </c>
      <c r="H43">
        <f t="shared" si="1"/>
        <v>2</v>
      </c>
      <c r="I43">
        <f t="shared" si="2"/>
        <v>2018</v>
      </c>
      <c r="J43">
        <f t="shared" si="3"/>
        <v>-65</v>
      </c>
    </row>
    <row r="44" spans="1:10" x14ac:dyDescent="0.45">
      <c r="A44" s="1">
        <v>43140</v>
      </c>
      <c r="B44" t="s">
        <v>45</v>
      </c>
      <c r="C44">
        <v>30</v>
      </c>
      <c r="D44" t="s">
        <v>7</v>
      </c>
      <c r="E44" t="s">
        <v>9</v>
      </c>
      <c r="F44" t="str">
        <f t="shared" si="0"/>
        <v>Barbershop</v>
      </c>
      <c r="G44" t="str">
        <f>VLOOKUP(F44,Reference!A:B,2,FALSE)</f>
        <v>Haircut</v>
      </c>
      <c r="H44">
        <f t="shared" si="1"/>
        <v>2</v>
      </c>
      <c r="I44">
        <f t="shared" si="2"/>
        <v>2018</v>
      </c>
      <c r="J44">
        <f t="shared" si="3"/>
        <v>-30</v>
      </c>
    </row>
    <row r="45" spans="1:10" x14ac:dyDescent="0.45">
      <c r="A45" s="1">
        <v>43140</v>
      </c>
      <c r="B45" t="s">
        <v>25</v>
      </c>
      <c r="C45">
        <v>10.69</v>
      </c>
      <c r="D45" t="s">
        <v>7</v>
      </c>
      <c r="E45" t="s">
        <v>9</v>
      </c>
      <c r="F45" t="str">
        <f t="shared" si="0"/>
        <v>Spotify</v>
      </c>
      <c r="G45" t="str">
        <f>VLOOKUP(F45,Reference!A:B,2,FALSE)</f>
        <v>Music</v>
      </c>
      <c r="H45">
        <f t="shared" si="1"/>
        <v>2</v>
      </c>
      <c r="I45">
        <f t="shared" si="2"/>
        <v>2018</v>
      </c>
      <c r="J45">
        <f t="shared" si="3"/>
        <v>-10.69</v>
      </c>
    </row>
    <row r="46" spans="1:10" x14ac:dyDescent="0.45">
      <c r="A46" s="1">
        <v>43141</v>
      </c>
      <c r="B46" t="s">
        <v>47</v>
      </c>
      <c r="C46">
        <v>10.66</v>
      </c>
      <c r="D46" t="s">
        <v>7</v>
      </c>
      <c r="E46" t="s">
        <v>9</v>
      </c>
      <c r="F46" t="str">
        <f t="shared" si="0"/>
        <v>Bojangles</v>
      </c>
      <c r="G46" t="str">
        <f>VLOOKUP(F46,Reference!A:B,2,FALSE)</f>
        <v>Fast Food</v>
      </c>
      <c r="H46">
        <f t="shared" si="1"/>
        <v>2</v>
      </c>
      <c r="I46">
        <f t="shared" si="2"/>
        <v>2018</v>
      </c>
      <c r="J46">
        <f t="shared" si="3"/>
        <v>-10.66</v>
      </c>
    </row>
    <row r="47" spans="1:10" x14ac:dyDescent="0.45">
      <c r="A47" s="1">
        <v>43142</v>
      </c>
      <c r="B47" t="s">
        <v>48</v>
      </c>
      <c r="C47">
        <v>106.8</v>
      </c>
      <c r="D47" t="s">
        <v>7</v>
      </c>
      <c r="E47" t="s">
        <v>9</v>
      </c>
      <c r="F47" t="str">
        <f t="shared" si="0"/>
        <v>Fancy Restaurant</v>
      </c>
      <c r="G47" t="str">
        <f>VLOOKUP(F47,Reference!A:B,2,FALSE)</f>
        <v>Restaurants</v>
      </c>
      <c r="H47">
        <f t="shared" si="1"/>
        <v>2</v>
      </c>
      <c r="I47">
        <f t="shared" si="2"/>
        <v>2018</v>
      </c>
      <c r="J47">
        <f t="shared" si="3"/>
        <v>-106.8</v>
      </c>
    </row>
    <row r="48" spans="1:10" x14ac:dyDescent="0.45">
      <c r="A48" s="1">
        <v>43143</v>
      </c>
      <c r="B48" t="s">
        <v>29</v>
      </c>
      <c r="C48">
        <v>36.47</v>
      </c>
      <c r="D48" t="s">
        <v>7</v>
      </c>
      <c r="E48" t="s">
        <v>15</v>
      </c>
      <c r="F48" t="str">
        <f t="shared" si="0"/>
        <v>Shell</v>
      </c>
      <c r="G48" t="str">
        <f>VLOOKUP(F48,Reference!A:B,2,FALSE)</f>
        <v>Gas &amp; Fuel</v>
      </c>
      <c r="H48">
        <f t="shared" si="1"/>
        <v>2</v>
      </c>
      <c r="I48">
        <f t="shared" si="2"/>
        <v>2018</v>
      </c>
      <c r="J48">
        <f t="shared" si="3"/>
        <v>-36.47</v>
      </c>
    </row>
    <row r="49" spans="1:10" x14ac:dyDescent="0.45">
      <c r="A49" s="1">
        <v>43143</v>
      </c>
      <c r="B49" t="s">
        <v>27</v>
      </c>
      <c r="C49">
        <v>89.52</v>
      </c>
      <c r="D49" t="s">
        <v>7</v>
      </c>
      <c r="E49" t="s">
        <v>12</v>
      </c>
      <c r="F49" t="str">
        <f t="shared" si="0"/>
        <v>Phone Company</v>
      </c>
      <c r="G49" t="str">
        <f>VLOOKUP(F49,Reference!A:B,2,FALSE)</f>
        <v>Mobile Phone</v>
      </c>
      <c r="H49">
        <f t="shared" si="1"/>
        <v>2</v>
      </c>
      <c r="I49">
        <f t="shared" si="2"/>
        <v>2018</v>
      </c>
      <c r="J49">
        <f t="shared" si="3"/>
        <v>-89.52</v>
      </c>
    </row>
    <row r="50" spans="1:10" x14ac:dyDescent="0.45">
      <c r="A50" s="1">
        <v>43145</v>
      </c>
      <c r="B50" t="s">
        <v>49</v>
      </c>
      <c r="C50">
        <v>14</v>
      </c>
      <c r="D50" t="s">
        <v>7</v>
      </c>
      <c r="E50" t="s">
        <v>15</v>
      </c>
      <c r="F50" t="str">
        <f t="shared" si="0"/>
        <v>Brewing Company</v>
      </c>
      <c r="G50" t="str">
        <f>VLOOKUP(F50,Reference!A:B,2,FALSE)</f>
        <v>Alcohol &amp; Bars</v>
      </c>
      <c r="H50">
        <f t="shared" si="1"/>
        <v>2</v>
      </c>
      <c r="I50">
        <f t="shared" si="2"/>
        <v>2018</v>
      </c>
      <c r="J50">
        <f t="shared" si="3"/>
        <v>-14</v>
      </c>
    </row>
    <row r="51" spans="1:10" x14ac:dyDescent="0.45">
      <c r="A51" s="1">
        <v>43146</v>
      </c>
      <c r="B51" t="s">
        <v>20</v>
      </c>
      <c r="C51">
        <v>10</v>
      </c>
      <c r="D51" t="s">
        <v>7</v>
      </c>
      <c r="E51" t="s">
        <v>9</v>
      </c>
      <c r="F51" t="str">
        <f t="shared" si="0"/>
        <v>American Tavern</v>
      </c>
      <c r="G51" t="str">
        <f>VLOOKUP(F51,Reference!A:B,2,FALSE)</f>
        <v>Restaurants</v>
      </c>
      <c r="H51">
        <f t="shared" si="1"/>
        <v>2</v>
      </c>
      <c r="I51">
        <f t="shared" si="2"/>
        <v>2018</v>
      </c>
      <c r="J51">
        <f t="shared" si="3"/>
        <v>-10</v>
      </c>
    </row>
    <row r="52" spans="1:10" x14ac:dyDescent="0.45">
      <c r="A52" s="1">
        <v>43146</v>
      </c>
      <c r="B52" t="s">
        <v>38</v>
      </c>
      <c r="C52">
        <v>60</v>
      </c>
      <c r="D52" t="s">
        <v>7</v>
      </c>
      <c r="E52" t="s">
        <v>12</v>
      </c>
      <c r="F52" t="str">
        <f t="shared" si="0"/>
        <v>Power Company</v>
      </c>
      <c r="G52" t="str">
        <f>VLOOKUP(F52,Reference!A:B,2,FALSE)</f>
        <v>Utilities</v>
      </c>
      <c r="H52">
        <f t="shared" si="1"/>
        <v>2</v>
      </c>
      <c r="I52">
        <f t="shared" si="2"/>
        <v>2018</v>
      </c>
      <c r="J52">
        <f t="shared" si="3"/>
        <v>-60</v>
      </c>
    </row>
    <row r="53" spans="1:10" x14ac:dyDescent="0.45">
      <c r="A53" s="1">
        <v>43147</v>
      </c>
      <c r="B53" t="s">
        <v>33</v>
      </c>
      <c r="C53" s="6">
        <v>2000</v>
      </c>
      <c r="D53" t="s">
        <v>17</v>
      </c>
      <c r="E53" t="s">
        <v>12</v>
      </c>
      <c r="F53" t="str">
        <f t="shared" si="0"/>
        <v>Biweekly Paycheck</v>
      </c>
      <c r="G53" t="str">
        <f>VLOOKUP(F53,Reference!A:B,2,FALSE)</f>
        <v>Paycheck</v>
      </c>
      <c r="H53">
        <f t="shared" si="1"/>
        <v>2</v>
      </c>
      <c r="I53">
        <f t="shared" si="2"/>
        <v>2018</v>
      </c>
      <c r="J53">
        <v>2000</v>
      </c>
    </row>
    <row r="54" spans="1:10" x14ac:dyDescent="0.45">
      <c r="A54" s="1">
        <v>43147</v>
      </c>
      <c r="B54" t="s">
        <v>43</v>
      </c>
      <c r="C54">
        <v>8</v>
      </c>
      <c r="D54" t="s">
        <v>7</v>
      </c>
      <c r="E54" t="s">
        <v>15</v>
      </c>
      <c r="F54" t="str">
        <f t="shared" si="0"/>
        <v>Brunch Restaurant</v>
      </c>
      <c r="G54" t="str">
        <f>VLOOKUP(F54,Reference!A:B,2,FALSE)</f>
        <v>Restaurants</v>
      </c>
      <c r="H54">
        <f t="shared" si="1"/>
        <v>2</v>
      </c>
      <c r="I54">
        <f t="shared" si="2"/>
        <v>2018</v>
      </c>
      <c r="J54">
        <f t="shared" si="3"/>
        <v>-8</v>
      </c>
    </row>
    <row r="55" spans="1:10" x14ac:dyDescent="0.45">
      <c r="A55" s="1">
        <v>43147</v>
      </c>
      <c r="B55" t="s">
        <v>37</v>
      </c>
      <c r="C55">
        <v>35</v>
      </c>
      <c r="D55" t="s">
        <v>7</v>
      </c>
      <c r="E55" t="s">
        <v>12</v>
      </c>
      <c r="F55" t="str">
        <f t="shared" si="0"/>
        <v>City Water Charges</v>
      </c>
      <c r="G55" t="str">
        <f>VLOOKUP(F55,Reference!A:B,2,FALSE)</f>
        <v>Utilities</v>
      </c>
      <c r="H55">
        <f t="shared" si="1"/>
        <v>2</v>
      </c>
      <c r="I55">
        <f t="shared" si="2"/>
        <v>2018</v>
      </c>
      <c r="J55">
        <f t="shared" si="3"/>
        <v>-35</v>
      </c>
    </row>
    <row r="56" spans="1:10" x14ac:dyDescent="0.45">
      <c r="A56" s="1">
        <v>43151</v>
      </c>
      <c r="B56" t="s">
        <v>31</v>
      </c>
      <c r="C56">
        <v>35.950000000000003</v>
      </c>
      <c r="D56" t="s">
        <v>7</v>
      </c>
      <c r="E56" t="s">
        <v>15</v>
      </c>
      <c r="F56" t="str">
        <f t="shared" si="0"/>
        <v>Grocery Store</v>
      </c>
      <c r="G56" t="str">
        <f>VLOOKUP(F56,Reference!A:B,2,FALSE)</f>
        <v>Groceries</v>
      </c>
      <c r="H56">
        <f t="shared" si="1"/>
        <v>2</v>
      </c>
      <c r="I56">
        <f t="shared" si="2"/>
        <v>2018</v>
      </c>
      <c r="J56">
        <f t="shared" si="3"/>
        <v>-35.950000000000003</v>
      </c>
    </row>
    <row r="57" spans="1:10" x14ac:dyDescent="0.45">
      <c r="A57" s="1">
        <v>43151</v>
      </c>
      <c r="B57" t="s">
        <v>51</v>
      </c>
      <c r="C57">
        <v>23.51</v>
      </c>
      <c r="D57" t="s">
        <v>7</v>
      </c>
      <c r="E57" t="s">
        <v>15</v>
      </c>
      <c r="F57" t="str">
        <f t="shared" si="0"/>
        <v>Mexican Restaurant</v>
      </c>
      <c r="G57" t="str">
        <f>VLOOKUP(F57,Reference!A:B,2,FALSE)</f>
        <v>Restaurants</v>
      </c>
      <c r="H57">
        <f t="shared" si="1"/>
        <v>2</v>
      </c>
      <c r="I57">
        <f t="shared" si="2"/>
        <v>2018</v>
      </c>
      <c r="J57">
        <f t="shared" si="3"/>
        <v>-23.51</v>
      </c>
    </row>
    <row r="58" spans="1:10" x14ac:dyDescent="0.45">
      <c r="A58" s="1">
        <v>43152</v>
      </c>
      <c r="B58" t="s">
        <v>39</v>
      </c>
      <c r="C58">
        <v>2</v>
      </c>
      <c r="D58" t="s">
        <v>7</v>
      </c>
      <c r="E58" t="s">
        <v>9</v>
      </c>
      <c r="F58" t="str">
        <f t="shared" si="0"/>
        <v>Starbucks</v>
      </c>
      <c r="G58" t="str">
        <f>VLOOKUP(F58,Reference!A:B,2,FALSE)</f>
        <v>Coffee Shops</v>
      </c>
      <c r="H58">
        <f t="shared" si="1"/>
        <v>2</v>
      </c>
      <c r="I58">
        <f t="shared" si="2"/>
        <v>2018</v>
      </c>
      <c r="J58">
        <f t="shared" si="3"/>
        <v>-2</v>
      </c>
    </row>
    <row r="59" spans="1:10" x14ac:dyDescent="0.45">
      <c r="A59" s="1">
        <v>43153</v>
      </c>
      <c r="B59" t="s">
        <v>39</v>
      </c>
      <c r="C59">
        <v>4</v>
      </c>
      <c r="D59" t="s">
        <v>7</v>
      </c>
      <c r="E59" t="s">
        <v>15</v>
      </c>
      <c r="F59" t="str">
        <f t="shared" si="0"/>
        <v>Starbucks</v>
      </c>
      <c r="G59" t="str">
        <f>VLOOKUP(F59,Reference!A:B,2,FALSE)</f>
        <v>Coffee Shops</v>
      </c>
      <c r="H59">
        <f t="shared" si="1"/>
        <v>2</v>
      </c>
      <c r="I59">
        <f t="shared" si="2"/>
        <v>2018</v>
      </c>
      <c r="J59">
        <f t="shared" si="3"/>
        <v>-4</v>
      </c>
    </row>
    <row r="60" spans="1:10" x14ac:dyDescent="0.45">
      <c r="A60" s="1">
        <v>43157</v>
      </c>
      <c r="B60" t="s">
        <v>16</v>
      </c>
      <c r="C60">
        <v>765.37</v>
      </c>
      <c r="D60" t="s">
        <v>17</v>
      </c>
      <c r="E60" t="s">
        <v>9</v>
      </c>
      <c r="F60" t="str">
        <f t="shared" si="0"/>
        <v>Credit Card Payment</v>
      </c>
      <c r="G60" t="str">
        <f>VLOOKUP(F60,Reference!A:B,2,FALSE)</f>
        <v>Credit Card Payment</v>
      </c>
      <c r="H60">
        <f t="shared" si="1"/>
        <v>2</v>
      </c>
      <c r="I60">
        <f t="shared" si="2"/>
        <v>2018</v>
      </c>
      <c r="J60">
        <f t="shared" si="3"/>
        <v>-765.37</v>
      </c>
    </row>
    <row r="61" spans="1:10" x14ac:dyDescent="0.45">
      <c r="A61" s="1">
        <v>43157</v>
      </c>
      <c r="B61" t="s">
        <v>16</v>
      </c>
      <c r="C61">
        <v>156.11000000000001</v>
      </c>
      <c r="D61" t="s">
        <v>17</v>
      </c>
      <c r="E61" t="s">
        <v>15</v>
      </c>
      <c r="F61" t="str">
        <f t="shared" si="0"/>
        <v>Credit Card Payment</v>
      </c>
      <c r="G61" t="str">
        <f>VLOOKUP(F61,Reference!A:B,2,FALSE)</f>
        <v>Credit Card Payment</v>
      </c>
      <c r="H61">
        <f t="shared" si="1"/>
        <v>2</v>
      </c>
      <c r="I61">
        <f t="shared" si="2"/>
        <v>2018</v>
      </c>
      <c r="J61">
        <f t="shared" si="3"/>
        <v>-156.11000000000001</v>
      </c>
    </row>
    <row r="62" spans="1:10" x14ac:dyDescent="0.45">
      <c r="A62" s="1">
        <v>43157</v>
      </c>
      <c r="B62" t="s">
        <v>16</v>
      </c>
      <c r="C62">
        <v>765.37</v>
      </c>
      <c r="D62" t="s">
        <v>7</v>
      </c>
      <c r="E62" t="s">
        <v>12</v>
      </c>
      <c r="F62" t="str">
        <f t="shared" si="0"/>
        <v>Credit Card Payment</v>
      </c>
      <c r="G62" t="str">
        <f>VLOOKUP(F62,Reference!A:B,2,FALSE)</f>
        <v>Credit Card Payment</v>
      </c>
      <c r="H62">
        <f t="shared" si="1"/>
        <v>2</v>
      </c>
      <c r="I62">
        <f t="shared" si="2"/>
        <v>2018</v>
      </c>
      <c r="J62">
        <f t="shared" si="3"/>
        <v>-765.37</v>
      </c>
    </row>
    <row r="63" spans="1:10" x14ac:dyDescent="0.45">
      <c r="A63" s="1">
        <v>43157</v>
      </c>
      <c r="B63" t="s">
        <v>41</v>
      </c>
      <c r="C63">
        <v>74.989999999999995</v>
      </c>
      <c r="D63" t="s">
        <v>7</v>
      </c>
      <c r="E63" t="s">
        <v>12</v>
      </c>
      <c r="F63" t="str">
        <f t="shared" si="0"/>
        <v>Internet Service Pro</v>
      </c>
      <c r="G63" t="str">
        <f>VLOOKUP(F63,Reference!A:B,2,FALSE)</f>
        <v>Internet</v>
      </c>
      <c r="H63">
        <f t="shared" si="1"/>
        <v>2</v>
      </c>
      <c r="I63">
        <f t="shared" si="2"/>
        <v>2018</v>
      </c>
      <c r="J63">
        <f t="shared" si="3"/>
        <v>-74.989999999999995</v>
      </c>
    </row>
    <row r="64" spans="1:10" x14ac:dyDescent="0.45">
      <c r="A64" s="1">
        <v>43157</v>
      </c>
      <c r="B64" t="s">
        <v>20</v>
      </c>
      <c r="C64">
        <v>85.52</v>
      </c>
      <c r="D64" t="s">
        <v>7</v>
      </c>
      <c r="E64" t="s">
        <v>15</v>
      </c>
      <c r="F64" t="str">
        <f t="shared" si="0"/>
        <v>American Tavern</v>
      </c>
      <c r="G64" t="str">
        <f>VLOOKUP(F64,Reference!A:B,2,FALSE)</f>
        <v>Restaurants</v>
      </c>
      <c r="H64">
        <f t="shared" si="1"/>
        <v>2</v>
      </c>
      <c r="I64">
        <f t="shared" si="2"/>
        <v>2018</v>
      </c>
      <c r="J64">
        <f t="shared" si="3"/>
        <v>-85.52</v>
      </c>
    </row>
    <row r="65" spans="1:10" x14ac:dyDescent="0.45">
      <c r="A65" s="1">
        <v>43157</v>
      </c>
      <c r="B65" t="s">
        <v>52</v>
      </c>
      <c r="C65">
        <v>32.21</v>
      </c>
      <c r="D65" t="s">
        <v>7</v>
      </c>
      <c r="E65" t="s">
        <v>15</v>
      </c>
      <c r="F65" t="str">
        <f t="shared" si="0"/>
        <v>Gas Station</v>
      </c>
      <c r="G65" t="str">
        <f>VLOOKUP(F65,Reference!A:B,2,FALSE)</f>
        <v>Gas &amp; Fuel</v>
      </c>
      <c r="H65">
        <f t="shared" si="1"/>
        <v>2</v>
      </c>
      <c r="I65">
        <f t="shared" si="2"/>
        <v>2018</v>
      </c>
      <c r="J65">
        <f t="shared" si="3"/>
        <v>-32.21</v>
      </c>
    </row>
    <row r="66" spans="1:10" x14ac:dyDescent="0.45">
      <c r="A66" s="1">
        <v>43158</v>
      </c>
      <c r="B66" t="s">
        <v>16</v>
      </c>
      <c r="C66">
        <v>156.11000000000001</v>
      </c>
      <c r="D66" t="s">
        <v>7</v>
      </c>
      <c r="E66" t="s">
        <v>12</v>
      </c>
      <c r="F66" t="str">
        <f t="shared" ref="F66:F129" si="4">LEFT(B66,20)</f>
        <v>Credit Card Payment</v>
      </c>
      <c r="G66" t="str">
        <f>VLOOKUP(F66,Reference!A:B,2,FALSE)</f>
        <v>Credit Card Payment</v>
      </c>
      <c r="H66">
        <f t="shared" si="1"/>
        <v>2</v>
      </c>
      <c r="I66">
        <f t="shared" si="2"/>
        <v>2018</v>
      </c>
      <c r="J66">
        <f t="shared" si="3"/>
        <v>-156.11000000000001</v>
      </c>
    </row>
    <row r="67" spans="1:10" x14ac:dyDescent="0.45">
      <c r="A67" s="1">
        <v>43160</v>
      </c>
      <c r="B67" t="s">
        <v>31</v>
      </c>
      <c r="C67">
        <v>32.07</v>
      </c>
      <c r="D67" t="s">
        <v>7</v>
      </c>
      <c r="E67" t="s">
        <v>15</v>
      </c>
      <c r="F67" t="str">
        <f t="shared" si="4"/>
        <v>Grocery Store</v>
      </c>
      <c r="G67" t="str">
        <f>VLOOKUP(F67,Reference!A:B,2,FALSE)</f>
        <v>Groceries</v>
      </c>
      <c r="H67">
        <f t="shared" ref="H67:H130" si="5">MONTH(A67)</f>
        <v>3</v>
      </c>
      <c r="I67">
        <f t="shared" ref="I67:I130" si="6">YEAR(A67)</f>
        <v>2018</v>
      </c>
      <c r="J67">
        <f t="shared" ref="J67:J130" si="7">-ABS(C67)</f>
        <v>-32.07</v>
      </c>
    </row>
    <row r="68" spans="1:10" x14ac:dyDescent="0.45">
      <c r="A68" s="1">
        <v>43160</v>
      </c>
      <c r="B68" t="s">
        <v>6</v>
      </c>
      <c r="C68">
        <v>13.13</v>
      </c>
      <c r="D68" t="s">
        <v>7</v>
      </c>
      <c r="E68" t="s">
        <v>9</v>
      </c>
      <c r="F68" t="str">
        <f t="shared" si="4"/>
        <v>Amazon</v>
      </c>
      <c r="G68" t="str">
        <f>VLOOKUP(F68,Reference!A:B,2,FALSE)</f>
        <v>Shopping</v>
      </c>
      <c r="H68">
        <f t="shared" si="5"/>
        <v>3</v>
      </c>
      <c r="I68">
        <f t="shared" si="6"/>
        <v>2018</v>
      </c>
      <c r="J68">
        <f t="shared" si="7"/>
        <v>-13.13</v>
      </c>
    </row>
    <row r="69" spans="1:10" x14ac:dyDescent="0.45">
      <c r="A69" s="1">
        <v>43161</v>
      </c>
      <c r="B69" t="s">
        <v>10</v>
      </c>
      <c r="C69">
        <v>1247.44</v>
      </c>
      <c r="D69" t="s">
        <v>7</v>
      </c>
      <c r="E69" t="s">
        <v>12</v>
      </c>
      <c r="F69" t="str">
        <f t="shared" si="4"/>
        <v>Mortgage Payment</v>
      </c>
      <c r="G69" t="str">
        <f>VLOOKUP(F69,Reference!A:B,2,FALSE)</f>
        <v>Mortgage &amp; Rent</v>
      </c>
      <c r="H69">
        <f t="shared" si="5"/>
        <v>3</v>
      </c>
      <c r="I69">
        <f t="shared" si="6"/>
        <v>2018</v>
      </c>
      <c r="J69">
        <f t="shared" si="7"/>
        <v>-1247.44</v>
      </c>
    </row>
    <row r="70" spans="1:10" x14ac:dyDescent="0.45">
      <c r="A70" s="1">
        <v>43161</v>
      </c>
      <c r="B70" t="s">
        <v>33</v>
      </c>
      <c r="C70" s="6">
        <v>2000</v>
      </c>
      <c r="D70" t="s">
        <v>17</v>
      </c>
      <c r="E70" t="s">
        <v>12</v>
      </c>
      <c r="F70" t="str">
        <f t="shared" si="4"/>
        <v>Biweekly Paycheck</v>
      </c>
      <c r="G70" t="str">
        <f>VLOOKUP(F70,Reference!A:B,2,FALSE)</f>
        <v>Paycheck</v>
      </c>
      <c r="H70">
        <f t="shared" si="5"/>
        <v>3</v>
      </c>
      <c r="I70">
        <f t="shared" si="6"/>
        <v>2018</v>
      </c>
      <c r="J70">
        <v>2000</v>
      </c>
    </row>
    <row r="71" spans="1:10" x14ac:dyDescent="0.45">
      <c r="A71" s="1">
        <v>43162</v>
      </c>
      <c r="B71" t="s">
        <v>31</v>
      </c>
      <c r="C71">
        <v>23.74</v>
      </c>
      <c r="D71" t="s">
        <v>7</v>
      </c>
      <c r="E71" t="s">
        <v>15</v>
      </c>
      <c r="F71" t="str">
        <f t="shared" si="4"/>
        <v>Grocery Store</v>
      </c>
      <c r="G71" t="str">
        <f>VLOOKUP(F71,Reference!A:B,2,FALSE)</f>
        <v>Groceries</v>
      </c>
      <c r="H71">
        <f t="shared" si="5"/>
        <v>3</v>
      </c>
      <c r="I71">
        <f t="shared" si="6"/>
        <v>2018</v>
      </c>
      <c r="J71">
        <f t="shared" si="7"/>
        <v>-23.74</v>
      </c>
    </row>
    <row r="72" spans="1:10" x14ac:dyDescent="0.45">
      <c r="A72" s="1">
        <v>43163</v>
      </c>
      <c r="B72" t="s">
        <v>31</v>
      </c>
      <c r="C72">
        <v>10.69</v>
      </c>
      <c r="D72" t="s">
        <v>7</v>
      </c>
      <c r="E72" t="s">
        <v>9</v>
      </c>
      <c r="F72" t="str">
        <f t="shared" si="4"/>
        <v>Grocery Store</v>
      </c>
      <c r="G72" t="str">
        <f>VLOOKUP(F72,Reference!A:B,2,FALSE)</f>
        <v>Groceries</v>
      </c>
      <c r="H72">
        <f t="shared" si="5"/>
        <v>3</v>
      </c>
      <c r="I72">
        <f t="shared" si="6"/>
        <v>2018</v>
      </c>
      <c r="J72">
        <f t="shared" si="7"/>
        <v>-10.69</v>
      </c>
    </row>
    <row r="73" spans="1:10" x14ac:dyDescent="0.45">
      <c r="A73" s="1">
        <v>43163</v>
      </c>
      <c r="B73" t="s">
        <v>18</v>
      </c>
      <c r="C73">
        <v>11.76</v>
      </c>
      <c r="D73" t="s">
        <v>7</v>
      </c>
      <c r="E73" t="s">
        <v>9</v>
      </c>
      <c r="F73" t="str">
        <f t="shared" si="4"/>
        <v>Netflix</v>
      </c>
      <c r="G73" t="str">
        <f>VLOOKUP(F73,Reference!A:B,2,FALSE)</f>
        <v>Movies &amp; DVDs</v>
      </c>
      <c r="H73">
        <f t="shared" si="5"/>
        <v>3</v>
      </c>
      <c r="I73">
        <f t="shared" si="6"/>
        <v>2018</v>
      </c>
      <c r="J73">
        <f t="shared" si="7"/>
        <v>-11.76</v>
      </c>
    </row>
    <row r="74" spans="1:10" x14ac:dyDescent="0.45">
      <c r="A74" s="1">
        <v>43163</v>
      </c>
      <c r="B74" t="s">
        <v>53</v>
      </c>
      <c r="C74">
        <v>42.24</v>
      </c>
      <c r="D74" t="s">
        <v>7</v>
      </c>
      <c r="E74" t="s">
        <v>9</v>
      </c>
      <c r="F74" t="str">
        <f t="shared" si="4"/>
        <v>BBQ Restaurant</v>
      </c>
      <c r="G74" t="str">
        <f>VLOOKUP(F74,Reference!A:B,2,FALSE)</f>
        <v>Restaurants</v>
      </c>
      <c r="H74">
        <f t="shared" si="5"/>
        <v>3</v>
      </c>
      <c r="I74">
        <f t="shared" si="6"/>
        <v>2018</v>
      </c>
      <c r="J74">
        <f t="shared" si="7"/>
        <v>-42.24</v>
      </c>
    </row>
    <row r="75" spans="1:10" x14ac:dyDescent="0.45">
      <c r="A75" s="1">
        <v>43164</v>
      </c>
      <c r="B75" t="s">
        <v>39</v>
      </c>
      <c r="C75">
        <v>3</v>
      </c>
      <c r="D75" t="s">
        <v>7</v>
      </c>
      <c r="E75" t="s">
        <v>9</v>
      </c>
      <c r="F75" t="str">
        <f t="shared" si="4"/>
        <v>Starbucks</v>
      </c>
      <c r="G75" t="str">
        <f>VLOOKUP(F75,Reference!A:B,2,FALSE)</f>
        <v>Coffee Shops</v>
      </c>
      <c r="H75">
        <f t="shared" si="5"/>
        <v>3</v>
      </c>
      <c r="I75">
        <f t="shared" si="6"/>
        <v>2018</v>
      </c>
      <c r="J75">
        <f t="shared" si="7"/>
        <v>-3</v>
      </c>
    </row>
    <row r="76" spans="1:10" x14ac:dyDescent="0.45">
      <c r="A76" s="1">
        <v>43164</v>
      </c>
      <c r="B76" t="s">
        <v>16</v>
      </c>
      <c r="C76">
        <v>761.59</v>
      </c>
      <c r="D76" t="s">
        <v>17</v>
      </c>
      <c r="E76" t="s">
        <v>15</v>
      </c>
      <c r="F76" t="str">
        <f t="shared" si="4"/>
        <v>Credit Card Payment</v>
      </c>
      <c r="G76" t="str">
        <f>VLOOKUP(F76,Reference!A:B,2,FALSE)</f>
        <v>Credit Card Payment</v>
      </c>
      <c r="H76">
        <f t="shared" si="5"/>
        <v>3</v>
      </c>
      <c r="I76">
        <f t="shared" si="6"/>
        <v>2018</v>
      </c>
      <c r="J76">
        <f t="shared" si="7"/>
        <v>-761.59</v>
      </c>
    </row>
    <row r="77" spans="1:10" x14ac:dyDescent="0.45">
      <c r="A77" s="1">
        <v>43164</v>
      </c>
      <c r="B77" t="s">
        <v>16</v>
      </c>
      <c r="C77">
        <v>761.59</v>
      </c>
      <c r="D77" t="s">
        <v>7</v>
      </c>
      <c r="E77" t="s">
        <v>12</v>
      </c>
      <c r="F77" t="str">
        <f t="shared" si="4"/>
        <v>Credit Card Payment</v>
      </c>
      <c r="G77" t="str">
        <f>VLOOKUP(F77,Reference!A:B,2,FALSE)</f>
        <v>Credit Card Payment</v>
      </c>
      <c r="H77">
        <f t="shared" si="5"/>
        <v>3</v>
      </c>
      <c r="I77">
        <f t="shared" si="6"/>
        <v>2018</v>
      </c>
      <c r="J77">
        <f t="shared" si="7"/>
        <v>-761.59</v>
      </c>
    </row>
    <row r="78" spans="1:10" x14ac:dyDescent="0.45">
      <c r="A78" s="1">
        <v>43166</v>
      </c>
      <c r="B78" t="s">
        <v>39</v>
      </c>
      <c r="C78">
        <v>3.5</v>
      </c>
      <c r="D78" t="s">
        <v>7</v>
      </c>
      <c r="E78" t="s">
        <v>9</v>
      </c>
      <c r="F78" t="str">
        <f t="shared" si="4"/>
        <v>Starbucks</v>
      </c>
      <c r="G78" t="str">
        <f>VLOOKUP(F78,Reference!A:B,2,FALSE)</f>
        <v>Coffee Shops</v>
      </c>
      <c r="H78">
        <f t="shared" si="5"/>
        <v>3</v>
      </c>
      <c r="I78">
        <f t="shared" si="6"/>
        <v>2018</v>
      </c>
      <c r="J78">
        <f t="shared" si="7"/>
        <v>-3.5</v>
      </c>
    </row>
    <row r="79" spans="1:10" x14ac:dyDescent="0.45">
      <c r="A79" s="1">
        <v>43167</v>
      </c>
      <c r="B79" t="s">
        <v>54</v>
      </c>
      <c r="C79">
        <v>34.9</v>
      </c>
      <c r="D79" t="s">
        <v>7</v>
      </c>
      <c r="E79" t="s">
        <v>9</v>
      </c>
      <c r="F79" t="str">
        <f t="shared" si="4"/>
        <v>BP</v>
      </c>
      <c r="G79" t="str">
        <f>VLOOKUP(F79,Reference!A:B,2,FALSE)</f>
        <v>Gas &amp; Fuel</v>
      </c>
      <c r="H79">
        <f t="shared" si="5"/>
        <v>3</v>
      </c>
      <c r="I79">
        <f t="shared" si="6"/>
        <v>2018</v>
      </c>
      <c r="J79">
        <f t="shared" si="7"/>
        <v>-34.9</v>
      </c>
    </row>
    <row r="80" spans="1:10" x14ac:dyDescent="0.45">
      <c r="A80" s="1">
        <v>43167</v>
      </c>
      <c r="B80" t="s">
        <v>23</v>
      </c>
      <c r="C80">
        <v>52</v>
      </c>
      <c r="D80" t="s">
        <v>7</v>
      </c>
      <c r="E80" t="s">
        <v>12</v>
      </c>
      <c r="F80" t="str">
        <f t="shared" si="4"/>
        <v>Gas Company</v>
      </c>
      <c r="G80" t="str">
        <f>VLOOKUP(F80,Reference!A:B,2,FALSE)</f>
        <v>Utilities</v>
      </c>
      <c r="H80">
        <f t="shared" si="5"/>
        <v>3</v>
      </c>
      <c r="I80">
        <f t="shared" si="6"/>
        <v>2018</v>
      </c>
      <c r="J80">
        <f t="shared" si="7"/>
        <v>-52</v>
      </c>
    </row>
    <row r="81" spans="1:10" x14ac:dyDescent="0.45">
      <c r="A81" s="1">
        <v>43168</v>
      </c>
      <c r="B81" t="s">
        <v>31</v>
      </c>
      <c r="C81">
        <v>20.72</v>
      </c>
      <c r="D81" t="s">
        <v>7</v>
      </c>
      <c r="E81" t="s">
        <v>9</v>
      </c>
      <c r="F81" t="str">
        <f t="shared" si="4"/>
        <v>Grocery Store</v>
      </c>
      <c r="G81" t="str">
        <f>VLOOKUP(F81,Reference!A:B,2,FALSE)</f>
        <v>Groceries</v>
      </c>
      <c r="H81">
        <f t="shared" si="5"/>
        <v>3</v>
      </c>
      <c r="I81">
        <f t="shared" si="6"/>
        <v>2018</v>
      </c>
      <c r="J81">
        <f t="shared" si="7"/>
        <v>-20.72</v>
      </c>
    </row>
    <row r="82" spans="1:10" x14ac:dyDescent="0.45">
      <c r="A82" s="1">
        <v>43168</v>
      </c>
      <c r="B82" t="s">
        <v>31</v>
      </c>
      <c r="C82">
        <v>5.09</v>
      </c>
      <c r="D82" t="s">
        <v>7</v>
      </c>
      <c r="E82" t="s">
        <v>9</v>
      </c>
      <c r="F82" t="str">
        <f t="shared" si="4"/>
        <v>Grocery Store</v>
      </c>
      <c r="G82" t="str">
        <f>VLOOKUP(F82,Reference!A:B,2,FALSE)</f>
        <v>Groceries</v>
      </c>
      <c r="H82">
        <f t="shared" si="5"/>
        <v>3</v>
      </c>
      <c r="I82">
        <f t="shared" si="6"/>
        <v>2018</v>
      </c>
      <c r="J82">
        <f t="shared" si="7"/>
        <v>-5.09</v>
      </c>
    </row>
    <row r="83" spans="1:10" x14ac:dyDescent="0.45">
      <c r="A83" s="1">
        <v>43168</v>
      </c>
      <c r="B83" t="s">
        <v>25</v>
      </c>
      <c r="C83">
        <v>10.69</v>
      </c>
      <c r="D83" t="s">
        <v>7</v>
      </c>
      <c r="E83" t="s">
        <v>9</v>
      </c>
      <c r="F83" t="str">
        <f t="shared" si="4"/>
        <v>Spotify</v>
      </c>
      <c r="G83" t="str">
        <f>VLOOKUP(F83,Reference!A:B,2,FALSE)</f>
        <v>Music</v>
      </c>
      <c r="H83">
        <f t="shared" si="5"/>
        <v>3</v>
      </c>
      <c r="I83">
        <f t="shared" si="6"/>
        <v>2018</v>
      </c>
      <c r="J83">
        <f t="shared" si="7"/>
        <v>-10.69</v>
      </c>
    </row>
    <row r="84" spans="1:10" x14ac:dyDescent="0.45">
      <c r="A84" s="1">
        <v>43171</v>
      </c>
      <c r="B84" t="s">
        <v>31</v>
      </c>
      <c r="C84">
        <v>19.350000000000001</v>
      </c>
      <c r="D84" t="s">
        <v>7</v>
      </c>
      <c r="E84" t="s">
        <v>9</v>
      </c>
      <c r="F84" t="str">
        <f t="shared" si="4"/>
        <v>Grocery Store</v>
      </c>
      <c r="G84" t="str">
        <f>VLOOKUP(F84,Reference!A:B,2,FALSE)</f>
        <v>Groceries</v>
      </c>
      <c r="H84">
        <f t="shared" si="5"/>
        <v>3</v>
      </c>
      <c r="I84">
        <f t="shared" si="6"/>
        <v>2018</v>
      </c>
      <c r="J84">
        <f t="shared" si="7"/>
        <v>-19.350000000000001</v>
      </c>
    </row>
    <row r="85" spans="1:10" x14ac:dyDescent="0.45">
      <c r="A85" s="1">
        <v>43171</v>
      </c>
      <c r="B85" t="s">
        <v>27</v>
      </c>
      <c r="C85">
        <v>89.52</v>
      </c>
      <c r="D85" t="s">
        <v>7</v>
      </c>
      <c r="E85" t="s">
        <v>12</v>
      </c>
      <c r="F85" t="str">
        <f t="shared" si="4"/>
        <v>Phone Company</v>
      </c>
      <c r="G85" t="str">
        <f>VLOOKUP(F85,Reference!A:B,2,FALSE)</f>
        <v>Mobile Phone</v>
      </c>
      <c r="H85">
        <f t="shared" si="5"/>
        <v>3</v>
      </c>
      <c r="I85">
        <f t="shared" si="6"/>
        <v>2018</v>
      </c>
      <c r="J85">
        <f t="shared" si="7"/>
        <v>-89.52</v>
      </c>
    </row>
    <row r="86" spans="1:10" x14ac:dyDescent="0.45">
      <c r="A86" s="1">
        <v>43172</v>
      </c>
      <c r="B86" t="s">
        <v>6</v>
      </c>
      <c r="C86">
        <v>45.75</v>
      </c>
      <c r="D86" t="s">
        <v>7</v>
      </c>
      <c r="E86" t="s">
        <v>9</v>
      </c>
      <c r="F86" t="str">
        <f t="shared" si="4"/>
        <v>Amazon</v>
      </c>
      <c r="G86" t="str">
        <f>VLOOKUP(F86,Reference!A:B,2,FALSE)</f>
        <v>Shopping</v>
      </c>
      <c r="H86">
        <f t="shared" si="5"/>
        <v>3</v>
      </c>
      <c r="I86">
        <f t="shared" si="6"/>
        <v>2018</v>
      </c>
      <c r="J86">
        <f t="shared" si="7"/>
        <v>-45.75</v>
      </c>
    </row>
    <row r="87" spans="1:10" x14ac:dyDescent="0.45">
      <c r="A87" s="1">
        <v>43173</v>
      </c>
      <c r="B87" t="s">
        <v>31</v>
      </c>
      <c r="C87">
        <v>22.5</v>
      </c>
      <c r="D87" t="s">
        <v>7</v>
      </c>
      <c r="E87" t="s">
        <v>9</v>
      </c>
      <c r="F87" t="str">
        <f t="shared" si="4"/>
        <v>Grocery Store</v>
      </c>
      <c r="G87" t="str">
        <f>VLOOKUP(F87,Reference!A:B,2,FALSE)</f>
        <v>Groceries</v>
      </c>
      <c r="H87">
        <f t="shared" si="5"/>
        <v>3</v>
      </c>
      <c r="I87">
        <f t="shared" si="6"/>
        <v>2018</v>
      </c>
      <c r="J87">
        <f t="shared" si="7"/>
        <v>-22.5</v>
      </c>
    </row>
    <row r="88" spans="1:10" x14ac:dyDescent="0.45">
      <c r="A88" s="1">
        <v>43173</v>
      </c>
      <c r="B88" t="s">
        <v>43</v>
      </c>
      <c r="C88">
        <v>8.49</v>
      </c>
      <c r="D88" t="s">
        <v>7</v>
      </c>
      <c r="E88" t="s">
        <v>9</v>
      </c>
      <c r="F88" t="str">
        <f t="shared" si="4"/>
        <v>Brunch Restaurant</v>
      </c>
      <c r="G88" t="str">
        <f>VLOOKUP(F88,Reference!A:B,2,FALSE)</f>
        <v>Restaurants</v>
      </c>
      <c r="H88">
        <f t="shared" si="5"/>
        <v>3</v>
      </c>
      <c r="I88">
        <f t="shared" si="6"/>
        <v>2018</v>
      </c>
      <c r="J88">
        <f t="shared" si="7"/>
        <v>-8.49</v>
      </c>
    </row>
    <row r="89" spans="1:10" x14ac:dyDescent="0.45">
      <c r="A89" s="1">
        <v>43174</v>
      </c>
      <c r="B89" t="s">
        <v>39</v>
      </c>
      <c r="C89">
        <v>3.5</v>
      </c>
      <c r="D89" t="s">
        <v>7</v>
      </c>
      <c r="E89" t="s">
        <v>9</v>
      </c>
      <c r="F89" t="str">
        <f t="shared" si="4"/>
        <v>Starbucks</v>
      </c>
      <c r="G89" t="str">
        <f>VLOOKUP(F89,Reference!A:B,2,FALSE)</f>
        <v>Coffee Shops</v>
      </c>
      <c r="H89">
        <f t="shared" si="5"/>
        <v>3</v>
      </c>
      <c r="I89">
        <f t="shared" si="6"/>
        <v>2018</v>
      </c>
      <c r="J89">
        <f t="shared" si="7"/>
        <v>-3.5</v>
      </c>
    </row>
    <row r="90" spans="1:10" x14ac:dyDescent="0.45">
      <c r="A90" s="1">
        <v>43174</v>
      </c>
      <c r="B90" t="s">
        <v>38</v>
      </c>
      <c r="C90">
        <v>60</v>
      </c>
      <c r="D90" t="s">
        <v>7</v>
      </c>
      <c r="E90" t="s">
        <v>12</v>
      </c>
      <c r="F90" t="str">
        <f t="shared" si="4"/>
        <v>Power Company</v>
      </c>
      <c r="G90" t="str">
        <f>VLOOKUP(F90,Reference!A:B,2,FALSE)</f>
        <v>Utilities</v>
      </c>
      <c r="H90">
        <f t="shared" si="5"/>
        <v>3</v>
      </c>
      <c r="I90">
        <f t="shared" si="6"/>
        <v>2018</v>
      </c>
      <c r="J90">
        <f t="shared" si="7"/>
        <v>-60</v>
      </c>
    </row>
    <row r="91" spans="1:10" x14ac:dyDescent="0.45">
      <c r="A91" s="1">
        <v>43175</v>
      </c>
      <c r="B91" t="s">
        <v>33</v>
      </c>
      <c r="C91">
        <v>2000</v>
      </c>
      <c r="D91" t="s">
        <v>17</v>
      </c>
      <c r="E91" t="s">
        <v>12</v>
      </c>
      <c r="F91" t="str">
        <f t="shared" si="4"/>
        <v>Biweekly Paycheck</v>
      </c>
      <c r="G91" t="str">
        <f>VLOOKUP(F91,Reference!A:B,2,FALSE)</f>
        <v>Paycheck</v>
      </c>
      <c r="H91">
        <f t="shared" si="5"/>
        <v>3</v>
      </c>
      <c r="I91">
        <f t="shared" si="6"/>
        <v>2018</v>
      </c>
      <c r="J91">
        <v>2000</v>
      </c>
    </row>
    <row r="92" spans="1:10" x14ac:dyDescent="0.45">
      <c r="A92" s="1">
        <v>43176</v>
      </c>
      <c r="B92" t="s">
        <v>49</v>
      </c>
      <c r="C92">
        <v>19.5</v>
      </c>
      <c r="D92" t="s">
        <v>7</v>
      </c>
      <c r="E92" t="s">
        <v>15</v>
      </c>
      <c r="F92" t="str">
        <f t="shared" si="4"/>
        <v>Brewing Company</v>
      </c>
      <c r="G92" t="str">
        <f>VLOOKUP(F92,Reference!A:B,2,FALSE)</f>
        <v>Alcohol &amp; Bars</v>
      </c>
      <c r="H92">
        <f t="shared" si="5"/>
        <v>3</v>
      </c>
      <c r="I92">
        <f t="shared" si="6"/>
        <v>2018</v>
      </c>
      <c r="J92">
        <f t="shared" si="7"/>
        <v>-19.5</v>
      </c>
    </row>
    <row r="93" spans="1:10" x14ac:dyDescent="0.45">
      <c r="A93" s="1">
        <v>43176</v>
      </c>
      <c r="B93" t="s">
        <v>35</v>
      </c>
      <c r="C93">
        <v>23.34</v>
      </c>
      <c r="D93" t="s">
        <v>7</v>
      </c>
      <c r="E93" t="s">
        <v>9</v>
      </c>
      <c r="F93" t="str">
        <f t="shared" si="4"/>
        <v>Pizza Place</v>
      </c>
      <c r="G93" t="str">
        <f>VLOOKUP(F93,Reference!A:B,2,FALSE)</f>
        <v>Fast Food</v>
      </c>
      <c r="H93">
        <f t="shared" si="5"/>
        <v>3</v>
      </c>
      <c r="I93">
        <f t="shared" si="6"/>
        <v>2018</v>
      </c>
      <c r="J93">
        <f t="shared" si="7"/>
        <v>-23.34</v>
      </c>
    </row>
    <row r="94" spans="1:10" x14ac:dyDescent="0.45">
      <c r="A94" s="1">
        <v>43178</v>
      </c>
      <c r="B94" t="s">
        <v>55</v>
      </c>
      <c r="C94">
        <v>36.479999999999997</v>
      </c>
      <c r="D94" t="s">
        <v>7</v>
      </c>
      <c r="E94" t="s">
        <v>15</v>
      </c>
      <c r="F94" t="str">
        <f t="shared" si="4"/>
        <v>Mediterranean Restau</v>
      </c>
      <c r="G94" t="str">
        <f>VLOOKUP(F94,Reference!A:B,2,FALSE)</f>
        <v>Restaurants</v>
      </c>
      <c r="H94">
        <f t="shared" si="5"/>
        <v>3</v>
      </c>
      <c r="I94">
        <f t="shared" si="6"/>
        <v>2018</v>
      </c>
      <c r="J94">
        <f t="shared" si="7"/>
        <v>-36.479999999999997</v>
      </c>
    </row>
    <row r="95" spans="1:10" x14ac:dyDescent="0.45">
      <c r="A95" s="1">
        <v>43178</v>
      </c>
      <c r="B95" t="s">
        <v>37</v>
      </c>
      <c r="C95">
        <v>35</v>
      </c>
      <c r="D95" t="s">
        <v>7</v>
      </c>
      <c r="E95" t="s">
        <v>12</v>
      </c>
      <c r="F95" t="str">
        <f t="shared" si="4"/>
        <v>City Water Charges</v>
      </c>
      <c r="G95" t="str">
        <f>VLOOKUP(F95,Reference!A:B,2,FALSE)</f>
        <v>Utilities</v>
      </c>
      <c r="H95">
        <f t="shared" si="5"/>
        <v>3</v>
      </c>
      <c r="I95">
        <f t="shared" si="6"/>
        <v>2018</v>
      </c>
      <c r="J95">
        <f t="shared" si="7"/>
        <v>-35</v>
      </c>
    </row>
    <row r="96" spans="1:10" x14ac:dyDescent="0.45">
      <c r="A96" s="1">
        <v>43179</v>
      </c>
      <c r="B96" t="s">
        <v>6</v>
      </c>
      <c r="C96">
        <v>14.97</v>
      </c>
      <c r="D96" t="s">
        <v>7</v>
      </c>
      <c r="E96" t="s">
        <v>9</v>
      </c>
      <c r="F96" t="str">
        <f t="shared" si="4"/>
        <v>Amazon</v>
      </c>
      <c r="G96" t="str">
        <f>VLOOKUP(F96,Reference!A:B,2,FALSE)</f>
        <v>Shopping</v>
      </c>
      <c r="H96">
        <f t="shared" si="5"/>
        <v>3</v>
      </c>
      <c r="I96">
        <f t="shared" si="6"/>
        <v>2018</v>
      </c>
      <c r="J96">
        <f t="shared" si="7"/>
        <v>-14.97</v>
      </c>
    </row>
    <row r="97" spans="1:10" x14ac:dyDescent="0.45">
      <c r="A97" s="1">
        <v>43181</v>
      </c>
      <c r="B97" t="s">
        <v>54</v>
      </c>
      <c r="C97">
        <v>30.55</v>
      </c>
      <c r="D97" t="s">
        <v>7</v>
      </c>
      <c r="E97" t="s">
        <v>15</v>
      </c>
      <c r="F97" t="str">
        <f t="shared" si="4"/>
        <v>BP</v>
      </c>
      <c r="G97" t="str">
        <f>VLOOKUP(F97,Reference!A:B,2,FALSE)</f>
        <v>Gas &amp; Fuel</v>
      </c>
      <c r="H97">
        <f t="shared" si="5"/>
        <v>3</v>
      </c>
      <c r="I97">
        <f t="shared" si="6"/>
        <v>2018</v>
      </c>
      <c r="J97">
        <f t="shared" si="7"/>
        <v>-30.55</v>
      </c>
    </row>
    <row r="98" spans="1:10" x14ac:dyDescent="0.45">
      <c r="A98" s="1">
        <v>43182</v>
      </c>
      <c r="B98" t="s">
        <v>16</v>
      </c>
      <c r="C98">
        <v>559.91</v>
      </c>
      <c r="D98" t="s">
        <v>17</v>
      </c>
      <c r="E98" t="s">
        <v>9</v>
      </c>
      <c r="F98" t="str">
        <f t="shared" si="4"/>
        <v>Credit Card Payment</v>
      </c>
      <c r="G98" t="str">
        <f>VLOOKUP(F98,Reference!A:B,2,FALSE)</f>
        <v>Credit Card Payment</v>
      </c>
      <c r="H98">
        <f t="shared" si="5"/>
        <v>3</v>
      </c>
      <c r="I98">
        <f t="shared" si="6"/>
        <v>2018</v>
      </c>
      <c r="J98">
        <f t="shared" si="7"/>
        <v>-559.91</v>
      </c>
    </row>
    <row r="99" spans="1:10" x14ac:dyDescent="0.45">
      <c r="A99" s="1">
        <v>43182</v>
      </c>
      <c r="B99" t="s">
        <v>16</v>
      </c>
      <c r="C99">
        <v>559.91</v>
      </c>
      <c r="D99" t="s">
        <v>7</v>
      </c>
      <c r="E99" t="s">
        <v>12</v>
      </c>
      <c r="F99" t="str">
        <f t="shared" si="4"/>
        <v>Credit Card Payment</v>
      </c>
      <c r="G99" t="str">
        <f>VLOOKUP(F99,Reference!A:B,2,FALSE)</f>
        <v>Credit Card Payment</v>
      </c>
      <c r="H99">
        <f t="shared" si="5"/>
        <v>3</v>
      </c>
      <c r="I99">
        <f t="shared" si="6"/>
        <v>2018</v>
      </c>
      <c r="J99">
        <f t="shared" si="7"/>
        <v>-559.91</v>
      </c>
    </row>
    <row r="100" spans="1:10" x14ac:dyDescent="0.45">
      <c r="A100" s="1">
        <v>43182</v>
      </c>
      <c r="B100" t="s">
        <v>31</v>
      </c>
      <c r="C100">
        <v>11.76</v>
      </c>
      <c r="D100" t="s">
        <v>7</v>
      </c>
      <c r="E100" t="s">
        <v>15</v>
      </c>
      <c r="F100" t="str">
        <f t="shared" si="4"/>
        <v>Grocery Store</v>
      </c>
      <c r="G100" t="str">
        <f>VLOOKUP(F100,Reference!A:B,2,FALSE)</f>
        <v>Groceries</v>
      </c>
      <c r="H100">
        <f t="shared" si="5"/>
        <v>3</v>
      </c>
      <c r="I100">
        <f t="shared" si="6"/>
        <v>2018</v>
      </c>
      <c r="J100">
        <f t="shared" si="7"/>
        <v>-11.76</v>
      </c>
    </row>
    <row r="101" spans="1:10" x14ac:dyDescent="0.45">
      <c r="A101" s="1">
        <v>43185</v>
      </c>
      <c r="B101" t="s">
        <v>41</v>
      </c>
      <c r="C101">
        <v>74.989999999999995</v>
      </c>
      <c r="D101" t="s">
        <v>7</v>
      </c>
      <c r="E101" t="s">
        <v>12</v>
      </c>
      <c r="F101" t="str">
        <f t="shared" si="4"/>
        <v>Internet Service Pro</v>
      </c>
      <c r="G101" t="str">
        <f>VLOOKUP(F101,Reference!A:B,2,FALSE)</f>
        <v>Internet</v>
      </c>
      <c r="H101">
        <f t="shared" si="5"/>
        <v>3</v>
      </c>
      <c r="I101">
        <f t="shared" si="6"/>
        <v>2018</v>
      </c>
      <c r="J101">
        <f t="shared" si="7"/>
        <v>-74.989999999999995</v>
      </c>
    </row>
    <row r="102" spans="1:10" x14ac:dyDescent="0.45">
      <c r="A102" s="1">
        <v>43187</v>
      </c>
      <c r="B102" t="s">
        <v>31</v>
      </c>
      <c r="C102">
        <v>16.059999999999999</v>
      </c>
      <c r="D102" t="s">
        <v>7</v>
      </c>
      <c r="E102" t="s">
        <v>15</v>
      </c>
      <c r="F102" t="str">
        <f t="shared" si="4"/>
        <v>Grocery Store</v>
      </c>
      <c r="G102" t="str">
        <f>VLOOKUP(F102,Reference!A:B,2,FALSE)</f>
        <v>Groceries</v>
      </c>
      <c r="H102">
        <f t="shared" si="5"/>
        <v>3</v>
      </c>
      <c r="I102">
        <f t="shared" si="6"/>
        <v>2018</v>
      </c>
      <c r="J102">
        <f t="shared" si="7"/>
        <v>-16.059999999999999</v>
      </c>
    </row>
    <row r="103" spans="1:10" x14ac:dyDescent="0.45">
      <c r="A103" s="1">
        <v>43187</v>
      </c>
      <c r="B103" t="s">
        <v>35</v>
      </c>
      <c r="C103">
        <v>24.98</v>
      </c>
      <c r="D103" t="s">
        <v>7</v>
      </c>
      <c r="E103" t="s">
        <v>15</v>
      </c>
      <c r="F103" t="str">
        <f t="shared" si="4"/>
        <v>Pizza Place</v>
      </c>
      <c r="G103" t="str">
        <f>VLOOKUP(F103,Reference!A:B,2,FALSE)</f>
        <v>Fast Food</v>
      </c>
      <c r="H103">
        <f t="shared" si="5"/>
        <v>3</v>
      </c>
      <c r="I103">
        <f t="shared" si="6"/>
        <v>2018</v>
      </c>
      <c r="J103">
        <f t="shared" si="7"/>
        <v>-24.98</v>
      </c>
    </row>
    <row r="104" spans="1:10" x14ac:dyDescent="0.45">
      <c r="A104" s="1">
        <v>43188</v>
      </c>
      <c r="B104" t="s">
        <v>56</v>
      </c>
      <c r="C104">
        <v>17.64</v>
      </c>
      <c r="D104" t="s">
        <v>7</v>
      </c>
      <c r="E104" t="s">
        <v>15</v>
      </c>
      <c r="F104" t="str">
        <f t="shared" si="4"/>
        <v>Steakhouse</v>
      </c>
      <c r="G104" t="str">
        <f>VLOOKUP(F104,Reference!A:B,2,FALSE)</f>
        <v>Restaurants</v>
      </c>
      <c r="H104">
        <f t="shared" si="5"/>
        <v>3</v>
      </c>
      <c r="I104">
        <f t="shared" si="6"/>
        <v>2018</v>
      </c>
      <c r="J104">
        <f t="shared" si="7"/>
        <v>-17.64</v>
      </c>
    </row>
    <row r="105" spans="1:10" x14ac:dyDescent="0.45">
      <c r="A105" s="1">
        <v>43189</v>
      </c>
      <c r="B105" t="s">
        <v>31</v>
      </c>
      <c r="C105">
        <v>9.09</v>
      </c>
      <c r="D105" t="s">
        <v>7</v>
      </c>
      <c r="E105" t="s">
        <v>15</v>
      </c>
      <c r="F105" t="str">
        <f t="shared" si="4"/>
        <v>Grocery Store</v>
      </c>
      <c r="G105" t="str">
        <f>VLOOKUP(F105,Reference!A:B,2,FALSE)</f>
        <v>Groceries</v>
      </c>
      <c r="H105">
        <f t="shared" si="5"/>
        <v>3</v>
      </c>
      <c r="I105">
        <f t="shared" si="6"/>
        <v>2018</v>
      </c>
      <c r="J105">
        <f t="shared" si="7"/>
        <v>-9.09</v>
      </c>
    </row>
    <row r="106" spans="1:10" x14ac:dyDescent="0.45">
      <c r="A106" s="1">
        <v>43189</v>
      </c>
      <c r="B106" t="s">
        <v>33</v>
      </c>
      <c r="C106">
        <v>2000</v>
      </c>
      <c r="D106" t="s">
        <v>17</v>
      </c>
      <c r="E106" t="s">
        <v>12</v>
      </c>
      <c r="F106" t="str">
        <f t="shared" si="4"/>
        <v>Biweekly Paycheck</v>
      </c>
      <c r="G106" t="str">
        <f>VLOOKUP(F106,Reference!A:B,2,FALSE)</f>
        <v>Paycheck</v>
      </c>
      <c r="H106">
        <f t="shared" si="5"/>
        <v>3</v>
      </c>
      <c r="I106">
        <f t="shared" si="6"/>
        <v>2018</v>
      </c>
      <c r="J106">
        <v>2000</v>
      </c>
    </row>
    <row r="107" spans="1:10" x14ac:dyDescent="0.45">
      <c r="A107" s="1">
        <v>43190</v>
      </c>
      <c r="B107" t="s">
        <v>57</v>
      </c>
      <c r="C107">
        <v>38.32</v>
      </c>
      <c r="D107" t="s">
        <v>7</v>
      </c>
      <c r="E107" t="s">
        <v>9</v>
      </c>
      <c r="F107" t="str">
        <f t="shared" si="4"/>
        <v>Belgian Restaurant</v>
      </c>
      <c r="G107" t="str">
        <f>VLOOKUP(F107,Reference!A:B,2,FALSE)</f>
        <v>Restaurants</v>
      </c>
      <c r="H107">
        <f t="shared" si="5"/>
        <v>3</v>
      </c>
      <c r="I107">
        <f t="shared" si="6"/>
        <v>2018</v>
      </c>
      <c r="J107">
        <f t="shared" si="7"/>
        <v>-38.32</v>
      </c>
    </row>
    <row r="108" spans="1:10" x14ac:dyDescent="0.45">
      <c r="A108" s="1">
        <v>43190</v>
      </c>
      <c r="B108" t="s">
        <v>58</v>
      </c>
      <c r="C108">
        <v>24.74</v>
      </c>
      <c r="D108" t="s">
        <v>7</v>
      </c>
      <c r="E108" t="s">
        <v>9</v>
      </c>
      <c r="F108" t="str">
        <f t="shared" si="4"/>
        <v>Chili's</v>
      </c>
      <c r="G108" t="str">
        <f>VLOOKUP(F108,Reference!A:B,2,FALSE)</f>
        <v>Restaurants</v>
      </c>
      <c r="H108">
        <f t="shared" si="5"/>
        <v>3</v>
      </c>
      <c r="I108">
        <f t="shared" si="6"/>
        <v>2018</v>
      </c>
      <c r="J108">
        <f t="shared" si="7"/>
        <v>-24.74</v>
      </c>
    </row>
    <row r="109" spans="1:10" x14ac:dyDescent="0.45">
      <c r="A109" s="1">
        <v>43190</v>
      </c>
      <c r="B109" t="s">
        <v>59</v>
      </c>
      <c r="C109">
        <v>41.16</v>
      </c>
      <c r="D109" t="s">
        <v>7</v>
      </c>
      <c r="E109" t="s">
        <v>15</v>
      </c>
      <c r="F109" t="str">
        <f t="shared" si="4"/>
        <v>Greek Restaurant</v>
      </c>
      <c r="G109" t="str">
        <f>VLOOKUP(F109,Reference!A:B,2,FALSE)</f>
        <v>Restaurants</v>
      </c>
      <c r="H109">
        <f t="shared" si="5"/>
        <v>3</v>
      </c>
      <c r="I109">
        <f t="shared" si="6"/>
        <v>2018</v>
      </c>
      <c r="J109">
        <f t="shared" si="7"/>
        <v>-41.16</v>
      </c>
    </row>
    <row r="110" spans="1:10" x14ac:dyDescent="0.45">
      <c r="A110" s="1">
        <v>43191</v>
      </c>
      <c r="B110" t="s">
        <v>31</v>
      </c>
      <c r="C110">
        <v>80.790000000000006</v>
      </c>
      <c r="D110" t="s">
        <v>7</v>
      </c>
      <c r="E110" t="s">
        <v>9</v>
      </c>
      <c r="F110" t="str">
        <f t="shared" si="4"/>
        <v>Grocery Store</v>
      </c>
      <c r="G110" t="str">
        <f>VLOOKUP(F110,Reference!A:B,2,FALSE)</f>
        <v>Groceries</v>
      </c>
      <c r="H110">
        <f t="shared" si="5"/>
        <v>4</v>
      </c>
      <c r="I110">
        <f t="shared" si="6"/>
        <v>2018</v>
      </c>
      <c r="J110">
        <f t="shared" si="7"/>
        <v>-80.790000000000006</v>
      </c>
    </row>
    <row r="111" spans="1:10" x14ac:dyDescent="0.45">
      <c r="A111" s="1">
        <v>43191</v>
      </c>
      <c r="B111" t="s">
        <v>49</v>
      </c>
      <c r="C111">
        <v>59.48</v>
      </c>
      <c r="D111" t="s">
        <v>7</v>
      </c>
      <c r="E111" t="s">
        <v>9</v>
      </c>
      <c r="F111" t="str">
        <f t="shared" si="4"/>
        <v>Brewing Company</v>
      </c>
      <c r="G111" t="str">
        <f>VLOOKUP(F111,Reference!A:B,2,FALSE)</f>
        <v>Alcohol &amp; Bars</v>
      </c>
      <c r="H111">
        <f t="shared" si="5"/>
        <v>4</v>
      </c>
      <c r="I111">
        <f t="shared" si="6"/>
        <v>2018</v>
      </c>
      <c r="J111">
        <f t="shared" si="7"/>
        <v>-59.48</v>
      </c>
    </row>
    <row r="112" spans="1:10" x14ac:dyDescent="0.45">
      <c r="A112" s="1">
        <v>43191</v>
      </c>
      <c r="B112" t="s">
        <v>6</v>
      </c>
      <c r="C112">
        <v>13.13</v>
      </c>
      <c r="D112" t="s">
        <v>7</v>
      </c>
      <c r="E112" t="s">
        <v>9</v>
      </c>
      <c r="F112" t="str">
        <f t="shared" si="4"/>
        <v>Amazon</v>
      </c>
      <c r="G112" t="str">
        <f>VLOOKUP(F112,Reference!A:B,2,FALSE)</f>
        <v>Shopping</v>
      </c>
      <c r="H112">
        <f t="shared" si="5"/>
        <v>4</v>
      </c>
      <c r="I112">
        <f t="shared" si="6"/>
        <v>2018</v>
      </c>
      <c r="J112">
        <f t="shared" si="7"/>
        <v>-13.13</v>
      </c>
    </row>
    <row r="113" spans="1:10" x14ac:dyDescent="0.45">
      <c r="A113" s="1">
        <v>43192</v>
      </c>
      <c r="B113" t="s">
        <v>16</v>
      </c>
      <c r="C113">
        <v>817.14</v>
      </c>
      <c r="D113" t="s">
        <v>17</v>
      </c>
      <c r="E113" t="s">
        <v>15</v>
      </c>
      <c r="F113" t="str">
        <f t="shared" si="4"/>
        <v>Credit Card Payment</v>
      </c>
      <c r="G113" t="str">
        <f>VLOOKUP(F113,Reference!A:B,2,FALSE)</f>
        <v>Credit Card Payment</v>
      </c>
      <c r="H113">
        <f t="shared" si="5"/>
        <v>4</v>
      </c>
      <c r="I113">
        <f t="shared" si="6"/>
        <v>2018</v>
      </c>
      <c r="J113">
        <f t="shared" si="7"/>
        <v>-817.14</v>
      </c>
    </row>
    <row r="114" spans="1:10" x14ac:dyDescent="0.45">
      <c r="A114" s="1">
        <v>43192</v>
      </c>
      <c r="B114" t="s">
        <v>16</v>
      </c>
      <c r="C114">
        <v>817.14</v>
      </c>
      <c r="D114" t="s">
        <v>7</v>
      </c>
      <c r="E114" t="s">
        <v>12</v>
      </c>
      <c r="F114" t="str">
        <f t="shared" si="4"/>
        <v>Credit Card Payment</v>
      </c>
      <c r="G114" t="str">
        <f>VLOOKUP(F114,Reference!A:B,2,FALSE)</f>
        <v>Credit Card Payment</v>
      </c>
      <c r="H114">
        <f t="shared" si="5"/>
        <v>4</v>
      </c>
      <c r="I114">
        <f t="shared" si="6"/>
        <v>2018</v>
      </c>
      <c r="J114">
        <f t="shared" si="7"/>
        <v>-817.14</v>
      </c>
    </row>
    <row r="115" spans="1:10" x14ac:dyDescent="0.45">
      <c r="A115" s="1">
        <v>43192</v>
      </c>
      <c r="B115" t="s">
        <v>31</v>
      </c>
      <c r="C115">
        <v>82.36</v>
      </c>
      <c r="D115" t="s">
        <v>7</v>
      </c>
      <c r="E115" t="s">
        <v>9</v>
      </c>
      <c r="F115" t="str">
        <f t="shared" si="4"/>
        <v>Grocery Store</v>
      </c>
      <c r="G115" t="str">
        <f>VLOOKUP(F115,Reference!A:B,2,FALSE)</f>
        <v>Groceries</v>
      </c>
      <c r="H115">
        <f t="shared" si="5"/>
        <v>4</v>
      </c>
      <c r="I115">
        <f t="shared" si="6"/>
        <v>2018</v>
      </c>
      <c r="J115">
        <f t="shared" si="7"/>
        <v>-82.36</v>
      </c>
    </row>
    <row r="116" spans="1:10" x14ac:dyDescent="0.45">
      <c r="A116" s="1">
        <v>43192</v>
      </c>
      <c r="B116" t="s">
        <v>21</v>
      </c>
      <c r="C116">
        <v>13.89</v>
      </c>
      <c r="D116" t="s">
        <v>7</v>
      </c>
      <c r="E116" t="s">
        <v>9</v>
      </c>
      <c r="F116" t="str">
        <f t="shared" si="4"/>
        <v>Hardware Store</v>
      </c>
      <c r="G116" t="str">
        <f>VLOOKUP(F116,Reference!A:B,2,FALSE)</f>
        <v>Home Improvement</v>
      </c>
      <c r="H116">
        <f t="shared" si="5"/>
        <v>4</v>
      </c>
      <c r="I116">
        <f t="shared" si="6"/>
        <v>2018</v>
      </c>
      <c r="J116">
        <f t="shared" si="7"/>
        <v>-13.89</v>
      </c>
    </row>
    <row r="117" spans="1:10" x14ac:dyDescent="0.45">
      <c r="A117" s="1">
        <v>43192</v>
      </c>
      <c r="B117" t="s">
        <v>10</v>
      </c>
      <c r="C117">
        <v>1247.44</v>
      </c>
      <c r="D117" t="s">
        <v>7</v>
      </c>
      <c r="E117" t="s">
        <v>12</v>
      </c>
      <c r="F117" t="str">
        <f t="shared" si="4"/>
        <v>Mortgage Payment</v>
      </c>
      <c r="G117" t="str">
        <f>VLOOKUP(F117,Reference!A:B,2,FALSE)</f>
        <v>Mortgage &amp; Rent</v>
      </c>
      <c r="H117">
        <f t="shared" si="5"/>
        <v>4</v>
      </c>
      <c r="I117">
        <f t="shared" si="6"/>
        <v>2018</v>
      </c>
      <c r="J117">
        <f t="shared" si="7"/>
        <v>-1247.44</v>
      </c>
    </row>
    <row r="118" spans="1:10" x14ac:dyDescent="0.45">
      <c r="A118" s="1">
        <v>43193</v>
      </c>
      <c r="B118" t="s">
        <v>60</v>
      </c>
      <c r="C118">
        <v>6.41</v>
      </c>
      <c r="D118" t="s">
        <v>7</v>
      </c>
      <c r="E118" t="s">
        <v>9</v>
      </c>
      <c r="F118" t="str">
        <f t="shared" si="4"/>
        <v>Amazon Video</v>
      </c>
      <c r="G118" t="str">
        <f>VLOOKUP(F118,Reference!A:B,2,FALSE)</f>
        <v>Movies &amp; DVDs</v>
      </c>
      <c r="H118">
        <f t="shared" si="5"/>
        <v>4</v>
      </c>
      <c r="I118">
        <f t="shared" si="6"/>
        <v>2018</v>
      </c>
      <c r="J118">
        <f t="shared" si="7"/>
        <v>-6.41</v>
      </c>
    </row>
    <row r="119" spans="1:10" x14ac:dyDescent="0.45">
      <c r="A119" s="1">
        <v>43194</v>
      </c>
      <c r="B119" t="s">
        <v>16</v>
      </c>
      <c r="C119">
        <v>363.08</v>
      </c>
      <c r="D119" t="s">
        <v>17</v>
      </c>
      <c r="E119" t="s">
        <v>9</v>
      </c>
      <c r="F119" t="str">
        <f t="shared" si="4"/>
        <v>Credit Card Payment</v>
      </c>
      <c r="G119" t="str">
        <f>VLOOKUP(F119,Reference!A:B,2,FALSE)</f>
        <v>Credit Card Payment</v>
      </c>
      <c r="H119">
        <f t="shared" si="5"/>
        <v>4</v>
      </c>
      <c r="I119">
        <f t="shared" si="6"/>
        <v>2018</v>
      </c>
      <c r="J119">
        <f t="shared" si="7"/>
        <v>-363.08</v>
      </c>
    </row>
    <row r="120" spans="1:10" x14ac:dyDescent="0.45">
      <c r="A120" s="1">
        <v>43194</v>
      </c>
      <c r="B120" t="s">
        <v>16</v>
      </c>
      <c r="C120">
        <v>363.08</v>
      </c>
      <c r="D120" t="s">
        <v>7</v>
      </c>
      <c r="E120" t="s">
        <v>12</v>
      </c>
      <c r="F120" t="str">
        <f t="shared" si="4"/>
        <v>Credit Card Payment</v>
      </c>
      <c r="G120" t="str">
        <f>VLOOKUP(F120,Reference!A:B,2,FALSE)</f>
        <v>Credit Card Payment</v>
      </c>
      <c r="H120">
        <f t="shared" si="5"/>
        <v>4</v>
      </c>
      <c r="I120">
        <f t="shared" si="6"/>
        <v>2018</v>
      </c>
      <c r="J120">
        <f t="shared" si="7"/>
        <v>-363.08</v>
      </c>
    </row>
    <row r="121" spans="1:10" x14ac:dyDescent="0.45">
      <c r="A121" s="1">
        <v>43194</v>
      </c>
      <c r="B121" t="s">
        <v>18</v>
      </c>
      <c r="C121">
        <v>11.76</v>
      </c>
      <c r="D121" t="s">
        <v>7</v>
      </c>
      <c r="E121" t="s">
        <v>9</v>
      </c>
      <c r="F121" t="str">
        <f t="shared" si="4"/>
        <v>Netflix</v>
      </c>
      <c r="G121" t="str">
        <f>VLOOKUP(F121,Reference!A:B,2,FALSE)</f>
        <v>Movies &amp; DVDs</v>
      </c>
      <c r="H121">
        <f t="shared" si="5"/>
        <v>4</v>
      </c>
      <c r="I121">
        <f t="shared" si="6"/>
        <v>2018</v>
      </c>
      <c r="J121">
        <f t="shared" si="7"/>
        <v>-11.76</v>
      </c>
    </row>
    <row r="122" spans="1:10" x14ac:dyDescent="0.45">
      <c r="A122" s="1">
        <v>43196</v>
      </c>
      <c r="B122" t="s">
        <v>61</v>
      </c>
      <c r="C122">
        <v>4.58</v>
      </c>
      <c r="D122" t="s">
        <v>7</v>
      </c>
      <c r="E122" t="s">
        <v>9</v>
      </c>
      <c r="F122" t="str">
        <f t="shared" si="4"/>
        <v>Chevron</v>
      </c>
      <c r="G122" t="str">
        <f>VLOOKUP(F122,Reference!A:B,2,FALSE)</f>
        <v>Gas &amp; Fuel</v>
      </c>
      <c r="H122">
        <f t="shared" si="5"/>
        <v>4</v>
      </c>
      <c r="I122">
        <f t="shared" si="6"/>
        <v>2018</v>
      </c>
      <c r="J122">
        <f t="shared" si="7"/>
        <v>-4.58</v>
      </c>
    </row>
    <row r="123" spans="1:10" x14ac:dyDescent="0.45">
      <c r="A123" s="1">
        <v>43196</v>
      </c>
      <c r="B123" t="s">
        <v>62</v>
      </c>
      <c r="C123">
        <v>9.76</v>
      </c>
      <c r="D123" t="s">
        <v>7</v>
      </c>
      <c r="E123" t="s">
        <v>9</v>
      </c>
      <c r="F123" t="str">
        <f t="shared" si="4"/>
        <v>Tiny Deli</v>
      </c>
      <c r="G123" t="str">
        <f>VLOOKUP(F123,Reference!A:B,2,FALSE)</f>
        <v>Restaurants</v>
      </c>
      <c r="H123">
        <f t="shared" si="5"/>
        <v>4</v>
      </c>
      <c r="I123">
        <f t="shared" si="6"/>
        <v>2018</v>
      </c>
      <c r="J123">
        <f t="shared" si="7"/>
        <v>-9.76</v>
      </c>
    </row>
    <row r="124" spans="1:10" x14ac:dyDescent="0.45">
      <c r="A124" s="1">
        <v>43198</v>
      </c>
      <c r="B124" t="s">
        <v>63</v>
      </c>
      <c r="C124">
        <v>22</v>
      </c>
      <c r="D124" t="s">
        <v>7</v>
      </c>
      <c r="E124" t="s">
        <v>9</v>
      </c>
      <c r="F124" t="str">
        <f t="shared" si="4"/>
        <v>Irish Pub</v>
      </c>
      <c r="G124" t="str">
        <f>VLOOKUP(F124,Reference!A:B,2,FALSE)</f>
        <v>Restaurants</v>
      </c>
      <c r="H124">
        <f t="shared" si="5"/>
        <v>4</v>
      </c>
      <c r="I124">
        <f t="shared" si="6"/>
        <v>2018</v>
      </c>
      <c r="J124">
        <f t="shared" si="7"/>
        <v>-22</v>
      </c>
    </row>
    <row r="125" spans="1:10" x14ac:dyDescent="0.45">
      <c r="A125" s="1">
        <v>43199</v>
      </c>
      <c r="B125" t="s">
        <v>64</v>
      </c>
      <c r="C125">
        <v>6.48</v>
      </c>
      <c r="D125" t="s">
        <v>7</v>
      </c>
      <c r="E125" t="s">
        <v>15</v>
      </c>
      <c r="F125" t="str">
        <f t="shared" si="4"/>
        <v>Blue Sky Market</v>
      </c>
      <c r="G125" t="str">
        <f>VLOOKUP(F125,Reference!A:B,2,FALSE)</f>
        <v>Groceries</v>
      </c>
      <c r="H125">
        <f t="shared" si="5"/>
        <v>4</v>
      </c>
      <c r="I125">
        <f t="shared" si="6"/>
        <v>2018</v>
      </c>
      <c r="J125">
        <f t="shared" si="7"/>
        <v>-6.48</v>
      </c>
    </row>
    <row r="126" spans="1:10" x14ac:dyDescent="0.45">
      <c r="A126" s="1">
        <v>43199</v>
      </c>
      <c r="B126" t="s">
        <v>25</v>
      </c>
      <c r="C126">
        <v>10.69</v>
      </c>
      <c r="D126" t="s">
        <v>7</v>
      </c>
      <c r="E126" t="s">
        <v>9</v>
      </c>
      <c r="F126" t="str">
        <f t="shared" si="4"/>
        <v>Spotify</v>
      </c>
      <c r="G126" t="str">
        <f>VLOOKUP(F126,Reference!A:B,2,FALSE)</f>
        <v>Music</v>
      </c>
      <c r="H126">
        <f t="shared" si="5"/>
        <v>4</v>
      </c>
      <c r="I126">
        <f t="shared" si="6"/>
        <v>2018</v>
      </c>
      <c r="J126">
        <f t="shared" si="7"/>
        <v>-10.69</v>
      </c>
    </row>
    <row r="127" spans="1:10" x14ac:dyDescent="0.45">
      <c r="A127" s="1">
        <v>43199</v>
      </c>
      <c r="B127" t="s">
        <v>23</v>
      </c>
      <c r="C127">
        <v>30</v>
      </c>
      <c r="D127" t="s">
        <v>7</v>
      </c>
      <c r="E127" t="s">
        <v>12</v>
      </c>
      <c r="F127" t="str">
        <f t="shared" si="4"/>
        <v>Gas Company</v>
      </c>
      <c r="G127" t="str">
        <f>VLOOKUP(F127,Reference!A:B,2,FALSE)</f>
        <v>Utilities</v>
      </c>
      <c r="H127">
        <f t="shared" si="5"/>
        <v>4</v>
      </c>
      <c r="I127">
        <f t="shared" si="6"/>
        <v>2018</v>
      </c>
      <c r="J127">
        <f t="shared" si="7"/>
        <v>-30</v>
      </c>
    </row>
    <row r="128" spans="1:10" x14ac:dyDescent="0.45">
      <c r="A128" s="1">
        <v>43201</v>
      </c>
      <c r="B128" t="s">
        <v>27</v>
      </c>
      <c r="C128">
        <v>89.52</v>
      </c>
      <c r="D128" t="s">
        <v>7</v>
      </c>
      <c r="E128" t="s">
        <v>12</v>
      </c>
      <c r="F128" t="str">
        <f t="shared" si="4"/>
        <v>Phone Company</v>
      </c>
      <c r="G128" t="str">
        <f>VLOOKUP(F128,Reference!A:B,2,FALSE)</f>
        <v>Mobile Phone</v>
      </c>
      <c r="H128">
        <f t="shared" si="5"/>
        <v>4</v>
      </c>
      <c r="I128">
        <f t="shared" si="6"/>
        <v>2018</v>
      </c>
      <c r="J128">
        <f t="shared" si="7"/>
        <v>-89.52</v>
      </c>
    </row>
    <row r="129" spans="1:10" x14ac:dyDescent="0.45">
      <c r="A129" s="1">
        <v>43202</v>
      </c>
      <c r="B129" t="s">
        <v>39</v>
      </c>
      <c r="C129">
        <v>7</v>
      </c>
      <c r="D129" t="s">
        <v>7</v>
      </c>
      <c r="E129" t="s">
        <v>9</v>
      </c>
      <c r="F129" t="str">
        <f t="shared" si="4"/>
        <v>Starbucks</v>
      </c>
      <c r="G129" t="str">
        <f>VLOOKUP(F129,Reference!A:B,2,FALSE)</f>
        <v>Coffee Shops</v>
      </c>
      <c r="H129">
        <f t="shared" si="5"/>
        <v>4</v>
      </c>
      <c r="I129">
        <f t="shared" si="6"/>
        <v>2018</v>
      </c>
      <c r="J129">
        <f t="shared" si="7"/>
        <v>-7</v>
      </c>
    </row>
    <row r="130" spans="1:10" x14ac:dyDescent="0.45">
      <c r="A130" s="1">
        <v>43202</v>
      </c>
      <c r="B130" t="s">
        <v>45</v>
      </c>
      <c r="C130">
        <v>30</v>
      </c>
      <c r="D130" t="s">
        <v>7</v>
      </c>
      <c r="E130" t="s">
        <v>9</v>
      </c>
      <c r="F130" t="str">
        <f t="shared" ref="F130:F193" si="8">LEFT(B130,20)</f>
        <v>Barbershop</v>
      </c>
      <c r="G130" t="str">
        <f>VLOOKUP(F130,Reference!A:B,2,FALSE)</f>
        <v>Haircut</v>
      </c>
      <c r="H130">
        <f t="shared" si="5"/>
        <v>4</v>
      </c>
      <c r="I130">
        <f t="shared" si="6"/>
        <v>2018</v>
      </c>
      <c r="J130">
        <f t="shared" si="7"/>
        <v>-30</v>
      </c>
    </row>
    <row r="131" spans="1:10" x14ac:dyDescent="0.45">
      <c r="A131" s="1">
        <v>43203</v>
      </c>
      <c r="B131" t="s">
        <v>54</v>
      </c>
      <c r="C131">
        <v>37.979999999999997</v>
      </c>
      <c r="D131" t="s">
        <v>7</v>
      </c>
      <c r="E131" t="s">
        <v>9</v>
      </c>
      <c r="F131" t="str">
        <f t="shared" si="8"/>
        <v>BP</v>
      </c>
      <c r="G131" t="str">
        <f>VLOOKUP(F131,Reference!A:B,2,FALSE)</f>
        <v>Gas &amp; Fuel</v>
      </c>
      <c r="H131">
        <f t="shared" ref="H131:H194" si="9">MONTH(A131)</f>
        <v>4</v>
      </c>
      <c r="I131">
        <f t="shared" ref="I131:I194" si="10">YEAR(A131)</f>
        <v>2018</v>
      </c>
      <c r="J131">
        <f t="shared" ref="J131:J194" si="11">-ABS(C131)</f>
        <v>-37.979999999999997</v>
      </c>
    </row>
    <row r="132" spans="1:10" x14ac:dyDescent="0.45">
      <c r="A132" s="1">
        <v>43203</v>
      </c>
      <c r="B132" t="s">
        <v>33</v>
      </c>
      <c r="C132">
        <v>2000</v>
      </c>
      <c r="D132" t="s">
        <v>17</v>
      </c>
      <c r="E132" t="s">
        <v>12</v>
      </c>
      <c r="F132" t="str">
        <f t="shared" si="8"/>
        <v>Biweekly Paycheck</v>
      </c>
      <c r="G132" t="str">
        <f>VLOOKUP(F132,Reference!A:B,2,FALSE)</f>
        <v>Paycheck</v>
      </c>
      <c r="H132">
        <f t="shared" si="9"/>
        <v>4</v>
      </c>
      <c r="I132">
        <f t="shared" si="10"/>
        <v>2018</v>
      </c>
      <c r="J132">
        <v>2000</v>
      </c>
    </row>
    <row r="133" spans="1:10" x14ac:dyDescent="0.45">
      <c r="A133" s="1">
        <v>43203</v>
      </c>
      <c r="B133" t="s">
        <v>20</v>
      </c>
      <c r="C133">
        <v>10.66</v>
      </c>
      <c r="D133" t="s">
        <v>7</v>
      </c>
      <c r="E133" t="s">
        <v>9</v>
      </c>
      <c r="F133" t="str">
        <f t="shared" si="8"/>
        <v>American Tavern</v>
      </c>
      <c r="G133" t="str">
        <f>VLOOKUP(F133,Reference!A:B,2,FALSE)</f>
        <v>Restaurants</v>
      </c>
      <c r="H133">
        <f t="shared" si="9"/>
        <v>4</v>
      </c>
      <c r="I133">
        <f t="shared" si="10"/>
        <v>2018</v>
      </c>
      <c r="J133">
        <f t="shared" si="11"/>
        <v>-10.66</v>
      </c>
    </row>
    <row r="134" spans="1:10" x14ac:dyDescent="0.45">
      <c r="A134" s="1">
        <v>43204</v>
      </c>
      <c r="B134" t="s">
        <v>21</v>
      </c>
      <c r="C134">
        <v>11.61</v>
      </c>
      <c r="D134" t="s">
        <v>7</v>
      </c>
      <c r="E134" t="s">
        <v>9</v>
      </c>
      <c r="F134" t="str">
        <f t="shared" si="8"/>
        <v>Hardware Store</v>
      </c>
      <c r="G134" t="str">
        <f>VLOOKUP(F134,Reference!A:B,2,FALSE)</f>
        <v>Home Improvement</v>
      </c>
      <c r="H134">
        <f t="shared" si="9"/>
        <v>4</v>
      </c>
      <c r="I134">
        <f t="shared" si="10"/>
        <v>2018</v>
      </c>
      <c r="J134">
        <f t="shared" si="11"/>
        <v>-11.61</v>
      </c>
    </row>
    <row r="135" spans="1:10" x14ac:dyDescent="0.45">
      <c r="A135" s="1">
        <v>43204</v>
      </c>
      <c r="B135" t="s">
        <v>20</v>
      </c>
      <c r="C135">
        <v>41</v>
      </c>
      <c r="D135" t="s">
        <v>7</v>
      </c>
      <c r="E135" t="s">
        <v>9</v>
      </c>
      <c r="F135" t="str">
        <f t="shared" si="8"/>
        <v>American Tavern</v>
      </c>
      <c r="G135" t="str">
        <f>VLOOKUP(F135,Reference!A:B,2,FALSE)</f>
        <v>Restaurants</v>
      </c>
      <c r="H135">
        <f t="shared" si="9"/>
        <v>4</v>
      </c>
      <c r="I135">
        <f t="shared" si="10"/>
        <v>2018</v>
      </c>
      <c r="J135">
        <f t="shared" si="11"/>
        <v>-41</v>
      </c>
    </row>
    <row r="136" spans="1:10" x14ac:dyDescent="0.45">
      <c r="A136" s="1">
        <v>43206</v>
      </c>
      <c r="B136" t="s">
        <v>65</v>
      </c>
      <c r="C136">
        <v>75</v>
      </c>
      <c r="D136" t="s">
        <v>7</v>
      </c>
      <c r="E136" t="s">
        <v>12</v>
      </c>
      <c r="F136" t="str">
        <f t="shared" si="8"/>
        <v>State Farm</v>
      </c>
      <c r="G136" t="str">
        <f>VLOOKUP(F136,Reference!A:B,2,FALSE)</f>
        <v>Auto Insurance</v>
      </c>
      <c r="H136">
        <f t="shared" si="9"/>
        <v>4</v>
      </c>
      <c r="I136">
        <f t="shared" si="10"/>
        <v>2018</v>
      </c>
      <c r="J136">
        <f t="shared" si="11"/>
        <v>-75</v>
      </c>
    </row>
    <row r="137" spans="1:10" x14ac:dyDescent="0.45">
      <c r="A137" s="1">
        <v>43206</v>
      </c>
      <c r="B137" t="s">
        <v>37</v>
      </c>
      <c r="C137">
        <v>35</v>
      </c>
      <c r="D137" t="s">
        <v>7</v>
      </c>
      <c r="E137" t="s">
        <v>12</v>
      </c>
      <c r="F137" t="str">
        <f t="shared" si="8"/>
        <v>City Water Charges</v>
      </c>
      <c r="G137" t="str">
        <f>VLOOKUP(F137,Reference!A:B,2,FALSE)</f>
        <v>Utilities</v>
      </c>
      <c r="H137">
        <f t="shared" si="9"/>
        <v>4</v>
      </c>
      <c r="I137">
        <f t="shared" si="10"/>
        <v>2018</v>
      </c>
      <c r="J137">
        <f t="shared" si="11"/>
        <v>-35</v>
      </c>
    </row>
    <row r="138" spans="1:10" x14ac:dyDescent="0.45">
      <c r="A138" s="1">
        <v>43208</v>
      </c>
      <c r="B138" t="s">
        <v>38</v>
      </c>
      <c r="C138">
        <v>60</v>
      </c>
      <c r="D138" t="s">
        <v>7</v>
      </c>
      <c r="E138" t="s">
        <v>12</v>
      </c>
      <c r="F138" t="str">
        <f t="shared" si="8"/>
        <v>Power Company</v>
      </c>
      <c r="G138" t="str">
        <f>VLOOKUP(F138,Reference!A:B,2,FALSE)</f>
        <v>Utilities</v>
      </c>
      <c r="H138">
        <f t="shared" si="9"/>
        <v>4</v>
      </c>
      <c r="I138">
        <f t="shared" si="10"/>
        <v>2018</v>
      </c>
      <c r="J138">
        <f t="shared" si="11"/>
        <v>-60</v>
      </c>
    </row>
    <row r="139" spans="1:10" x14ac:dyDescent="0.45">
      <c r="A139" s="1">
        <v>43210</v>
      </c>
      <c r="B139" t="s">
        <v>13</v>
      </c>
      <c r="C139">
        <v>24.22</v>
      </c>
      <c r="D139" t="s">
        <v>7</v>
      </c>
      <c r="E139" t="s">
        <v>15</v>
      </c>
      <c r="F139" t="str">
        <f t="shared" si="8"/>
        <v>Thai Restaurant</v>
      </c>
      <c r="G139" t="str">
        <f>VLOOKUP(F139,Reference!A:B,2,FALSE)</f>
        <v>Restaurants</v>
      </c>
      <c r="H139">
        <f t="shared" si="9"/>
        <v>4</v>
      </c>
      <c r="I139">
        <f t="shared" si="10"/>
        <v>2018</v>
      </c>
      <c r="J139">
        <f t="shared" si="11"/>
        <v>-24.22</v>
      </c>
    </row>
    <row r="140" spans="1:10" x14ac:dyDescent="0.45">
      <c r="A140" s="1">
        <v>43211</v>
      </c>
      <c r="B140" t="s">
        <v>31</v>
      </c>
      <c r="C140">
        <v>4.32</v>
      </c>
      <c r="D140" t="s">
        <v>7</v>
      </c>
      <c r="E140" t="s">
        <v>15</v>
      </c>
      <c r="F140" t="str">
        <f t="shared" si="8"/>
        <v>Grocery Store</v>
      </c>
      <c r="G140" t="str">
        <f>VLOOKUP(F140,Reference!A:B,2,FALSE)</f>
        <v>Groceries</v>
      </c>
      <c r="H140">
        <f t="shared" si="9"/>
        <v>4</v>
      </c>
      <c r="I140">
        <f t="shared" si="10"/>
        <v>2018</v>
      </c>
      <c r="J140">
        <f t="shared" si="11"/>
        <v>-4.32</v>
      </c>
    </row>
    <row r="141" spans="1:10" x14ac:dyDescent="0.45">
      <c r="A141" s="1">
        <v>43211</v>
      </c>
      <c r="B141" t="s">
        <v>20</v>
      </c>
      <c r="C141">
        <v>35.15</v>
      </c>
      <c r="D141" t="s">
        <v>7</v>
      </c>
      <c r="E141" t="s">
        <v>15</v>
      </c>
      <c r="F141" t="str">
        <f t="shared" si="8"/>
        <v>American Tavern</v>
      </c>
      <c r="G141" t="str">
        <f>VLOOKUP(F141,Reference!A:B,2,FALSE)</f>
        <v>Restaurants</v>
      </c>
      <c r="H141">
        <f t="shared" si="9"/>
        <v>4</v>
      </c>
      <c r="I141">
        <f t="shared" si="10"/>
        <v>2018</v>
      </c>
      <c r="J141">
        <f t="shared" si="11"/>
        <v>-35.15</v>
      </c>
    </row>
    <row r="142" spans="1:10" x14ac:dyDescent="0.45">
      <c r="A142" s="1">
        <v>43212</v>
      </c>
      <c r="B142" t="s">
        <v>31</v>
      </c>
      <c r="C142">
        <v>21.32</v>
      </c>
      <c r="D142" t="s">
        <v>7</v>
      </c>
      <c r="E142" t="s">
        <v>9</v>
      </c>
      <c r="F142" t="str">
        <f t="shared" si="8"/>
        <v>Grocery Store</v>
      </c>
      <c r="G142" t="str">
        <f>VLOOKUP(F142,Reference!A:B,2,FALSE)</f>
        <v>Groceries</v>
      </c>
      <c r="H142">
        <f t="shared" si="9"/>
        <v>4</v>
      </c>
      <c r="I142">
        <f t="shared" si="10"/>
        <v>2018</v>
      </c>
      <c r="J142">
        <f t="shared" si="11"/>
        <v>-21.32</v>
      </c>
    </row>
    <row r="143" spans="1:10" x14ac:dyDescent="0.45">
      <c r="A143" s="1">
        <v>43213</v>
      </c>
      <c r="B143" t="s">
        <v>21</v>
      </c>
      <c r="C143">
        <v>42.7</v>
      </c>
      <c r="D143" t="s">
        <v>7</v>
      </c>
      <c r="E143" t="s">
        <v>15</v>
      </c>
      <c r="F143" t="str">
        <f t="shared" si="8"/>
        <v>Hardware Store</v>
      </c>
      <c r="G143" t="str">
        <f>VLOOKUP(F143,Reference!A:B,2,FALSE)</f>
        <v>Home Improvement</v>
      </c>
      <c r="H143">
        <f t="shared" si="9"/>
        <v>4</v>
      </c>
      <c r="I143">
        <f t="shared" si="10"/>
        <v>2018</v>
      </c>
      <c r="J143">
        <f t="shared" si="11"/>
        <v>-42.7</v>
      </c>
    </row>
    <row r="144" spans="1:10" x14ac:dyDescent="0.45">
      <c r="A144" s="1">
        <v>43214</v>
      </c>
      <c r="B144" t="s">
        <v>21</v>
      </c>
      <c r="C144">
        <v>224.7</v>
      </c>
      <c r="D144" t="s">
        <v>7</v>
      </c>
      <c r="E144" t="s">
        <v>9</v>
      </c>
      <c r="F144" t="str">
        <f t="shared" si="8"/>
        <v>Hardware Store</v>
      </c>
      <c r="G144" t="str">
        <f>VLOOKUP(F144,Reference!A:B,2,FALSE)</f>
        <v>Home Improvement</v>
      </c>
      <c r="H144">
        <f t="shared" si="9"/>
        <v>4</v>
      </c>
      <c r="I144">
        <f t="shared" si="10"/>
        <v>2018</v>
      </c>
      <c r="J144">
        <f t="shared" si="11"/>
        <v>-224.7</v>
      </c>
    </row>
    <row r="145" spans="1:10" x14ac:dyDescent="0.45">
      <c r="A145" s="1">
        <v>43214</v>
      </c>
      <c r="B145" t="s">
        <v>6</v>
      </c>
      <c r="C145">
        <v>41.34</v>
      </c>
      <c r="D145" t="s">
        <v>7</v>
      </c>
      <c r="E145" t="s">
        <v>9</v>
      </c>
      <c r="F145" t="str">
        <f t="shared" si="8"/>
        <v>Amazon</v>
      </c>
      <c r="G145" t="str">
        <f>VLOOKUP(F145,Reference!A:B,2,FALSE)</f>
        <v>Shopping</v>
      </c>
      <c r="H145">
        <f t="shared" si="9"/>
        <v>4</v>
      </c>
      <c r="I145">
        <f t="shared" si="10"/>
        <v>2018</v>
      </c>
      <c r="J145">
        <f t="shared" si="11"/>
        <v>-41.34</v>
      </c>
    </row>
    <row r="146" spans="1:10" x14ac:dyDescent="0.45">
      <c r="A146" s="1">
        <v>43215</v>
      </c>
      <c r="B146" t="s">
        <v>21</v>
      </c>
      <c r="C146">
        <v>210.79</v>
      </c>
      <c r="D146" t="s">
        <v>7</v>
      </c>
      <c r="E146" t="s">
        <v>15</v>
      </c>
      <c r="F146" t="str">
        <f t="shared" si="8"/>
        <v>Hardware Store</v>
      </c>
      <c r="G146" t="str">
        <f>VLOOKUP(F146,Reference!A:B,2,FALSE)</f>
        <v>Home Improvement</v>
      </c>
      <c r="H146">
        <f t="shared" si="9"/>
        <v>4</v>
      </c>
      <c r="I146">
        <f t="shared" si="10"/>
        <v>2018</v>
      </c>
      <c r="J146">
        <f t="shared" si="11"/>
        <v>-210.79</v>
      </c>
    </row>
    <row r="147" spans="1:10" x14ac:dyDescent="0.45">
      <c r="A147" s="1">
        <v>43215</v>
      </c>
      <c r="B147" t="s">
        <v>41</v>
      </c>
      <c r="C147">
        <v>74.989999999999995</v>
      </c>
      <c r="D147" t="s">
        <v>7</v>
      </c>
      <c r="E147" t="s">
        <v>12</v>
      </c>
      <c r="F147" t="str">
        <f t="shared" si="8"/>
        <v>Internet Service Pro</v>
      </c>
      <c r="G147" t="str">
        <f>VLOOKUP(F147,Reference!A:B,2,FALSE)</f>
        <v>Internet</v>
      </c>
      <c r="H147">
        <f t="shared" si="9"/>
        <v>4</v>
      </c>
      <c r="I147">
        <f t="shared" si="10"/>
        <v>2018</v>
      </c>
      <c r="J147">
        <f t="shared" si="11"/>
        <v>-74.989999999999995</v>
      </c>
    </row>
    <row r="148" spans="1:10" x14ac:dyDescent="0.45">
      <c r="A148" s="1">
        <v>43216</v>
      </c>
      <c r="B148" t="s">
        <v>16</v>
      </c>
      <c r="C148">
        <v>769.72</v>
      </c>
      <c r="D148" t="s">
        <v>17</v>
      </c>
      <c r="E148" t="s">
        <v>15</v>
      </c>
      <c r="F148" t="str">
        <f t="shared" si="8"/>
        <v>Credit Card Payment</v>
      </c>
      <c r="G148" t="str">
        <f>VLOOKUP(F148,Reference!A:B,2,FALSE)</f>
        <v>Credit Card Payment</v>
      </c>
      <c r="H148">
        <f t="shared" si="9"/>
        <v>4</v>
      </c>
      <c r="I148">
        <f t="shared" si="10"/>
        <v>2018</v>
      </c>
      <c r="J148">
        <f t="shared" si="11"/>
        <v>-769.72</v>
      </c>
    </row>
    <row r="149" spans="1:10" x14ac:dyDescent="0.45">
      <c r="A149" s="1">
        <v>43216</v>
      </c>
      <c r="B149" t="s">
        <v>16</v>
      </c>
      <c r="C149">
        <v>1216.94</v>
      </c>
      <c r="D149" t="s">
        <v>17</v>
      </c>
      <c r="E149" t="s">
        <v>9</v>
      </c>
      <c r="F149" t="str">
        <f t="shared" si="8"/>
        <v>Credit Card Payment</v>
      </c>
      <c r="G149" t="str">
        <f>VLOOKUP(F149,Reference!A:B,2,FALSE)</f>
        <v>Credit Card Payment</v>
      </c>
      <c r="H149">
        <f t="shared" si="9"/>
        <v>4</v>
      </c>
      <c r="I149">
        <f t="shared" si="10"/>
        <v>2018</v>
      </c>
      <c r="J149">
        <f t="shared" si="11"/>
        <v>-1216.94</v>
      </c>
    </row>
    <row r="150" spans="1:10" x14ac:dyDescent="0.45">
      <c r="A150" s="1">
        <v>43216</v>
      </c>
      <c r="B150" t="s">
        <v>16</v>
      </c>
      <c r="C150">
        <v>1216.94</v>
      </c>
      <c r="D150" t="s">
        <v>7</v>
      </c>
      <c r="E150" t="s">
        <v>12</v>
      </c>
      <c r="F150" t="str">
        <f t="shared" si="8"/>
        <v>Credit Card Payment</v>
      </c>
      <c r="G150" t="str">
        <f>VLOOKUP(F150,Reference!A:B,2,FALSE)</f>
        <v>Credit Card Payment</v>
      </c>
      <c r="H150">
        <f t="shared" si="9"/>
        <v>4</v>
      </c>
      <c r="I150">
        <f t="shared" si="10"/>
        <v>2018</v>
      </c>
      <c r="J150">
        <f t="shared" si="11"/>
        <v>-1216.94</v>
      </c>
    </row>
    <row r="151" spans="1:10" x14ac:dyDescent="0.45">
      <c r="A151" s="1">
        <v>43217</v>
      </c>
      <c r="B151" t="s">
        <v>16</v>
      </c>
      <c r="C151">
        <v>769.72</v>
      </c>
      <c r="D151" t="s">
        <v>7</v>
      </c>
      <c r="E151" t="s">
        <v>12</v>
      </c>
      <c r="F151" t="str">
        <f t="shared" si="8"/>
        <v>Credit Card Payment</v>
      </c>
      <c r="G151" t="str">
        <f>VLOOKUP(F151,Reference!A:B,2,FALSE)</f>
        <v>Credit Card Payment</v>
      </c>
      <c r="H151">
        <f t="shared" si="9"/>
        <v>4</v>
      </c>
      <c r="I151">
        <f t="shared" si="10"/>
        <v>2018</v>
      </c>
      <c r="J151">
        <f t="shared" si="11"/>
        <v>-769.72</v>
      </c>
    </row>
    <row r="152" spans="1:10" x14ac:dyDescent="0.45">
      <c r="A152" s="1">
        <v>43217</v>
      </c>
      <c r="B152" t="s">
        <v>33</v>
      </c>
      <c r="C152">
        <v>2000</v>
      </c>
      <c r="D152" t="s">
        <v>17</v>
      </c>
      <c r="E152" t="s">
        <v>12</v>
      </c>
      <c r="F152" t="str">
        <f t="shared" si="8"/>
        <v>Biweekly Paycheck</v>
      </c>
      <c r="G152" t="str">
        <f>VLOOKUP(F152,Reference!A:B,2,FALSE)</f>
        <v>Paycheck</v>
      </c>
      <c r="H152">
        <f t="shared" si="9"/>
        <v>4</v>
      </c>
      <c r="I152">
        <f t="shared" si="10"/>
        <v>2018</v>
      </c>
      <c r="J152">
        <v>2000</v>
      </c>
    </row>
    <row r="153" spans="1:10" x14ac:dyDescent="0.45">
      <c r="A153" s="1">
        <v>43218</v>
      </c>
      <c r="B153" t="s">
        <v>31</v>
      </c>
      <c r="C153">
        <v>22.98</v>
      </c>
      <c r="D153" t="s">
        <v>7</v>
      </c>
      <c r="E153" t="s">
        <v>15</v>
      </c>
      <c r="F153" t="str">
        <f t="shared" si="8"/>
        <v>Grocery Store</v>
      </c>
      <c r="G153" t="str">
        <f>VLOOKUP(F153,Reference!A:B,2,FALSE)</f>
        <v>Groceries</v>
      </c>
      <c r="H153">
        <f t="shared" si="9"/>
        <v>4</v>
      </c>
      <c r="I153">
        <f t="shared" si="10"/>
        <v>2018</v>
      </c>
      <c r="J153">
        <f t="shared" si="11"/>
        <v>-22.98</v>
      </c>
    </row>
    <row r="154" spans="1:10" x14ac:dyDescent="0.45">
      <c r="A154" s="1">
        <v>43219</v>
      </c>
      <c r="B154" t="s">
        <v>67</v>
      </c>
      <c r="C154">
        <v>39</v>
      </c>
      <c r="D154" t="s">
        <v>7</v>
      </c>
      <c r="E154" t="s">
        <v>9</v>
      </c>
      <c r="F154" t="str">
        <f t="shared" si="8"/>
        <v>QuikTrip</v>
      </c>
      <c r="G154" t="str">
        <f>VLOOKUP(F154,Reference!A:B,2,FALSE)</f>
        <v>Gas &amp; Fuel</v>
      </c>
      <c r="H154">
        <f t="shared" si="9"/>
        <v>4</v>
      </c>
      <c r="I154">
        <f t="shared" si="10"/>
        <v>2018</v>
      </c>
      <c r="J154">
        <f t="shared" si="11"/>
        <v>-39</v>
      </c>
    </row>
    <row r="155" spans="1:10" x14ac:dyDescent="0.45">
      <c r="A155" s="1">
        <v>43219</v>
      </c>
      <c r="B155" t="s">
        <v>31</v>
      </c>
      <c r="C155">
        <v>51.05</v>
      </c>
      <c r="D155" t="s">
        <v>7</v>
      </c>
      <c r="E155" t="s">
        <v>9</v>
      </c>
      <c r="F155" t="str">
        <f t="shared" si="8"/>
        <v>Grocery Store</v>
      </c>
      <c r="G155" t="str">
        <f>VLOOKUP(F155,Reference!A:B,2,FALSE)</f>
        <v>Groceries</v>
      </c>
      <c r="H155">
        <f t="shared" si="9"/>
        <v>4</v>
      </c>
      <c r="I155">
        <f t="shared" si="10"/>
        <v>2018</v>
      </c>
      <c r="J155">
        <f t="shared" si="11"/>
        <v>-51.05</v>
      </c>
    </row>
    <row r="156" spans="1:10" x14ac:dyDescent="0.45">
      <c r="A156" s="1">
        <v>43219</v>
      </c>
      <c r="B156" t="s">
        <v>21</v>
      </c>
      <c r="C156">
        <v>68.47</v>
      </c>
      <c r="D156" t="s">
        <v>7</v>
      </c>
      <c r="E156" t="s">
        <v>9</v>
      </c>
      <c r="F156" t="str">
        <f t="shared" si="8"/>
        <v>Hardware Store</v>
      </c>
      <c r="G156" t="str">
        <f>VLOOKUP(F156,Reference!A:B,2,FALSE)</f>
        <v>Home Improvement</v>
      </c>
      <c r="H156">
        <f t="shared" si="9"/>
        <v>4</v>
      </c>
      <c r="I156">
        <f t="shared" si="10"/>
        <v>2018</v>
      </c>
      <c r="J156">
        <f t="shared" si="11"/>
        <v>-68.47</v>
      </c>
    </row>
    <row r="157" spans="1:10" x14ac:dyDescent="0.45">
      <c r="A157" s="1">
        <v>43220</v>
      </c>
      <c r="B157" t="s">
        <v>31</v>
      </c>
      <c r="C157">
        <v>5.09</v>
      </c>
      <c r="D157" t="s">
        <v>7</v>
      </c>
      <c r="E157" t="s">
        <v>9</v>
      </c>
      <c r="F157" t="str">
        <f t="shared" si="8"/>
        <v>Grocery Store</v>
      </c>
      <c r="G157" t="str">
        <f>VLOOKUP(F157,Reference!A:B,2,FALSE)</f>
        <v>Groceries</v>
      </c>
      <c r="H157">
        <f t="shared" si="9"/>
        <v>4</v>
      </c>
      <c r="I157">
        <f t="shared" si="10"/>
        <v>2018</v>
      </c>
      <c r="J157">
        <f t="shared" si="11"/>
        <v>-5.09</v>
      </c>
    </row>
    <row r="158" spans="1:10" x14ac:dyDescent="0.45">
      <c r="A158" s="1">
        <v>43221</v>
      </c>
      <c r="B158" t="s">
        <v>6</v>
      </c>
      <c r="C158">
        <v>13.13</v>
      </c>
      <c r="D158" t="s">
        <v>7</v>
      </c>
      <c r="E158" t="s">
        <v>9</v>
      </c>
      <c r="F158" t="str">
        <f t="shared" si="8"/>
        <v>Amazon</v>
      </c>
      <c r="G158" t="str">
        <f>VLOOKUP(F158,Reference!A:B,2,FALSE)</f>
        <v>Shopping</v>
      </c>
      <c r="H158">
        <f t="shared" si="9"/>
        <v>5</v>
      </c>
      <c r="I158">
        <f t="shared" si="10"/>
        <v>2018</v>
      </c>
      <c r="J158">
        <f t="shared" si="11"/>
        <v>-13.13</v>
      </c>
    </row>
    <row r="159" spans="1:10" x14ac:dyDescent="0.45">
      <c r="A159" s="1">
        <v>43222</v>
      </c>
      <c r="B159" t="s">
        <v>10</v>
      </c>
      <c r="C159">
        <v>1247.44</v>
      </c>
      <c r="D159" t="s">
        <v>7</v>
      </c>
      <c r="E159" t="s">
        <v>12</v>
      </c>
      <c r="F159" t="str">
        <f t="shared" si="8"/>
        <v>Mortgage Payment</v>
      </c>
      <c r="G159" t="str">
        <f>VLOOKUP(F159,Reference!A:B,2,FALSE)</f>
        <v>Mortgage &amp; Rent</v>
      </c>
      <c r="H159">
        <f t="shared" si="9"/>
        <v>5</v>
      </c>
      <c r="I159">
        <f t="shared" si="10"/>
        <v>2018</v>
      </c>
      <c r="J159">
        <f t="shared" si="11"/>
        <v>-1247.44</v>
      </c>
    </row>
    <row r="160" spans="1:10" x14ac:dyDescent="0.45">
      <c r="A160" s="1">
        <v>43223</v>
      </c>
      <c r="B160" t="s">
        <v>6</v>
      </c>
      <c r="C160">
        <v>49.72</v>
      </c>
      <c r="D160" t="s">
        <v>7</v>
      </c>
      <c r="E160" t="s">
        <v>9</v>
      </c>
      <c r="F160" t="str">
        <f t="shared" si="8"/>
        <v>Amazon</v>
      </c>
      <c r="G160" t="str">
        <f>VLOOKUP(F160,Reference!A:B,2,FALSE)</f>
        <v>Shopping</v>
      </c>
      <c r="H160">
        <f t="shared" si="9"/>
        <v>5</v>
      </c>
      <c r="I160">
        <f t="shared" si="10"/>
        <v>2018</v>
      </c>
      <c r="J160">
        <f t="shared" si="11"/>
        <v>-49.72</v>
      </c>
    </row>
    <row r="161" spans="1:10" x14ac:dyDescent="0.45">
      <c r="A161" s="1">
        <v>43224</v>
      </c>
      <c r="B161" t="s">
        <v>31</v>
      </c>
      <c r="C161">
        <v>42.23</v>
      </c>
      <c r="D161" t="s">
        <v>7</v>
      </c>
      <c r="E161" t="s">
        <v>9</v>
      </c>
      <c r="F161" t="str">
        <f t="shared" si="8"/>
        <v>Grocery Store</v>
      </c>
      <c r="G161" t="str">
        <f>VLOOKUP(F161,Reference!A:B,2,FALSE)</f>
        <v>Groceries</v>
      </c>
      <c r="H161">
        <f t="shared" si="9"/>
        <v>5</v>
      </c>
      <c r="I161">
        <f t="shared" si="10"/>
        <v>2018</v>
      </c>
      <c r="J161">
        <f t="shared" si="11"/>
        <v>-42.23</v>
      </c>
    </row>
    <row r="162" spans="1:10" x14ac:dyDescent="0.45">
      <c r="A162" s="1">
        <v>43224</v>
      </c>
      <c r="B162" t="s">
        <v>18</v>
      </c>
      <c r="C162">
        <v>11.76</v>
      </c>
      <c r="D162" t="s">
        <v>7</v>
      </c>
      <c r="E162" t="s">
        <v>9</v>
      </c>
      <c r="F162" t="str">
        <f t="shared" si="8"/>
        <v>Netflix</v>
      </c>
      <c r="G162" t="str">
        <f>VLOOKUP(F162,Reference!A:B,2,FALSE)</f>
        <v>Movies &amp; DVDs</v>
      </c>
      <c r="H162">
        <f t="shared" si="9"/>
        <v>5</v>
      </c>
      <c r="I162">
        <f t="shared" si="10"/>
        <v>2018</v>
      </c>
      <c r="J162">
        <f t="shared" si="11"/>
        <v>-11.76</v>
      </c>
    </row>
    <row r="163" spans="1:10" x14ac:dyDescent="0.45">
      <c r="A163" s="1">
        <v>43225</v>
      </c>
      <c r="B163" t="s">
        <v>47</v>
      </c>
      <c r="C163">
        <v>7.27</v>
      </c>
      <c r="D163" t="s">
        <v>7</v>
      </c>
      <c r="E163" t="s">
        <v>9</v>
      </c>
      <c r="F163" t="str">
        <f t="shared" si="8"/>
        <v>Bojangles</v>
      </c>
      <c r="G163" t="str">
        <f>VLOOKUP(F163,Reference!A:B,2,FALSE)</f>
        <v>Fast Food</v>
      </c>
      <c r="H163">
        <f t="shared" si="9"/>
        <v>5</v>
      </c>
      <c r="I163">
        <f t="shared" si="10"/>
        <v>2018</v>
      </c>
      <c r="J163">
        <f t="shared" si="11"/>
        <v>-7.27</v>
      </c>
    </row>
    <row r="164" spans="1:10" x14ac:dyDescent="0.45">
      <c r="A164" s="1">
        <v>43225</v>
      </c>
      <c r="B164" t="s">
        <v>35</v>
      </c>
      <c r="C164">
        <v>20.52</v>
      </c>
      <c r="D164" t="s">
        <v>7</v>
      </c>
      <c r="E164" t="s">
        <v>9</v>
      </c>
      <c r="F164" t="str">
        <f t="shared" si="8"/>
        <v>Pizza Place</v>
      </c>
      <c r="G164" t="str">
        <f>VLOOKUP(F164,Reference!A:B,2,FALSE)</f>
        <v>Fast Food</v>
      </c>
      <c r="H164">
        <f t="shared" si="9"/>
        <v>5</v>
      </c>
      <c r="I164">
        <f t="shared" si="10"/>
        <v>2018</v>
      </c>
      <c r="J164">
        <f t="shared" si="11"/>
        <v>-20.52</v>
      </c>
    </row>
    <row r="165" spans="1:10" x14ac:dyDescent="0.45">
      <c r="A165" s="1">
        <v>43226</v>
      </c>
      <c r="B165" t="s">
        <v>21</v>
      </c>
      <c r="C165">
        <v>22.37</v>
      </c>
      <c r="D165" t="s">
        <v>7</v>
      </c>
      <c r="E165" t="s">
        <v>9</v>
      </c>
      <c r="F165" t="str">
        <f t="shared" si="8"/>
        <v>Hardware Store</v>
      </c>
      <c r="G165" t="str">
        <f>VLOOKUP(F165,Reference!A:B,2,FALSE)</f>
        <v>Home Improvement</v>
      </c>
      <c r="H165">
        <f t="shared" si="9"/>
        <v>5</v>
      </c>
      <c r="I165">
        <f t="shared" si="10"/>
        <v>2018</v>
      </c>
      <c r="J165">
        <f t="shared" si="11"/>
        <v>-22.37</v>
      </c>
    </row>
    <row r="166" spans="1:10" x14ac:dyDescent="0.45">
      <c r="A166" s="1">
        <v>43226</v>
      </c>
      <c r="B166" t="s">
        <v>6</v>
      </c>
      <c r="C166">
        <v>117.69</v>
      </c>
      <c r="D166" t="s">
        <v>7</v>
      </c>
      <c r="E166" t="s">
        <v>9</v>
      </c>
      <c r="F166" t="str">
        <f t="shared" si="8"/>
        <v>Amazon</v>
      </c>
      <c r="G166" t="str">
        <f>VLOOKUP(F166,Reference!A:B,2,FALSE)</f>
        <v>Shopping</v>
      </c>
      <c r="H166">
        <f t="shared" si="9"/>
        <v>5</v>
      </c>
      <c r="I166">
        <f t="shared" si="10"/>
        <v>2018</v>
      </c>
      <c r="J166">
        <f t="shared" si="11"/>
        <v>-117.69</v>
      </c>
    </row>
    <row r="167" spans="1:10" x14ac:dyDescent="0.45">
      <c r="A167" s="1">
        <v>43229</v>
      </c>
      <c r="B167" t="s">
        <v>16</v>
      </c>
      <c r="C167">
        <v>601.4</v>
      </c>
      <c r="D167" t="s">
        <v>17</v>
      </c>
      <c r="E167" t="s">
        <v>9</v>
      </c>
      <c r="F167" t="str">
        <f t="shared" si="8"/>
        <v>Credit Card Payment</v>
      </c>
      <c r="G167" t="str">
        <f>VLOOKUP(F167,Reference!A:B,2,FALSE)</f>
        <v>Credit Card Payment</v>
      </c>
      <c r="H167">
        <f t="shared" si="9"/>
        <v>5</v>
      </c>
      <c r="I167">
        <f t="shared" si="10"/>
        <v>2018</v>
      </c>
      <c r="J167">
        <f t="shared" si="11"/>
        <v>-601.4</v>
      </c>
    </row>
    <row r="168" spans="1:10" x14ac:dyDescent="0.45">
      <c r="A168" s="1">
        <v>43229</v>
      </c>
      <c r="B168" t="s">
        <v>16</v>
      </c>
      <c r="C168">
        <v>601.4</v>
      </c>
      <c r="D168" t="s">
        <v>7</v>
      </c>
      <c r="E168" t="s">
        <v>12</v>
      </c>
      <c r="F168" t="str">
        <f t="shared" si="8"/>
        <v>Credit Card Payment</v>
      </c>
      <c r="G168" t="str">
        <f>VLOOKUP(F168,Reference!A:B,2,FALSE)</f>
        <v>Credit Card Payment</v>
      </c>
      <c r="H168">
        <f t="shared" si="9"/>
        <v>5</v>
      </c>
      <c r="I168">
        <f t="shared" si="10"/>
        <v>2018</v>
      </c>
      <c r="J168">
        <f t="shared" si="11"/>
        <v>-601.4</v>
      </c>
    </row>
    <row r="169" spans="1:10" x14ac:dyDescent="0.45">
      <c r="A169" s="1">
        <v>43229</v>
      </c>
      <c r="B169" t="s">
        <v>25</v>
      </c>
      <c r="C169">
        <v>10.69</v>
      </c>
      <c r="D169" t="s">
        <v>7</v>
      </c>
      <c r="E169" t="s">
        <v>9</v>
      </c>
      <c r="F169" t="str">
        <f t="shared" si="8"/>
        <v>Spotify</v>
      </c>
      <c r="G169" t="str">
        <f>VLOOKUP(F169,Reference!A:B,2,FALSE)</f>
        <v>Music</v>
      </c>
      <c r="H169">
        <f t="shared" si="9"/>
        <v>5</v>
      </c>
      <c r="I169">
        <f t="shared" si="10"/>
        <v>2018</v>
      </c>
      <c r="J169">
        <f t="shared" si="11"/>
        <v>-10.69</v>
      </c>
    </row>
    <row r="170" spans="1:10" x14ac:dyDescent="0.45">
      <c r="A170" s="1">
        <v>43229</v>
      </c>
      <c r="B170" t="s">
        <v>23</v>
      </c>
      <c r="C170">
        <v>30</v>
      </c>
      <c r="D170" t="s">
        <v>7</v>
      </c>
      <c r="E170" t="s">
        <v>12</v>
      </c>
      <c r="F170" t="str">
        <f t="shared" si="8"/>
        <v>Gas Company</v>
      </c>
      <c r="G170" t="str">
        <f>VLOOKUP(F170,Reference!A:B,2,FALSE)</f>
        <v>Utilities</v>
      </c>
      <c r="H170">
        <f t="shared" si="9"/>
        <v>5</v>
      </c>
      <c r="I170">
        <f t="shared" si="10"/>
        <v>2018</v>
      </c>
      <c r="J170">
        <f t="shared" si="11"/>
        <v>-30</v>
      </c>
    </row>
    <row r="171" spans="1:10" x14ac:dyDescent="0.45">
      <c r="A171" s="1">
        <v>43230</v>
      </c>
      <c r="B171" t="s">
        <v>27</v>
      </c>
      <c r="C171">
        <v>111.18</v>
      </c>
      <c r="D171" t="s">
        <v>7</v>
      </c>
      <c r="E171" t="s">
        <v>12</v>
      </c>
      <c r="F171" t="str">
        <f t="shared" si="8"/>
        <v>Phone Company</v>
      </c>
      <c r="G171" t="str">
        <f>VLOOKUP(F171,Reference!A:B,2,FALSE)</f>
        <v>Mobile Phone</v>
      </c>
      <c r="H171">
        <f t="shared" si="9"/>
        <v>5</v>
      </c>
      <c r="I171">
        <f t="shared" si="10"/>
        <v>2018</v>
      </c>
      <c r="J171">
        <f t="shared" si="11"/>
        <v>-111.18</v>
      </c>
    </row>
    <row r="172" spans="1:10" x14ac:dyDescent="0.45">
      <c r="A172" s="1">
        <v>43231</v>
      </c>
      <c r="B172" t="s">
        <v>31</v>
      </c>
      <c r="C172">
        <v>57.32</v>
      </c>
      <c r="D172" t="s">
        <v>7</v>
      </c>
      <c r="E172" t="s">
        <v>9</v>
      </c>
      <c r="F172" t="str">
        <f t="shared" si="8"/>
        <v>Grocery Store</v>
      </c>
      <c r="G172" t="str">
        <f>VLOOKUP(F172,Reference!A:B,2,FALSE)</f>
        <v>Groceries</v>
      </c>
      <c r="H172">
        <f t="shared" si="9"/>
        <v>5</v>
      </c>
      <c r="I172">
        <f t="shared" si="10"/>
        <v>2018</v>
      </c>
      <c r="J172">
        <f t="shared" si="11"/>
        <v>-57.32</v>
      </c>
    </row>
    <row r="173" spans="1:10" x14ac:dyDescent="0.45">
      <c r="A173" s="1">
        <v>43231</v>
      </c>
      <c r="B173" t="s">
        <v>33</v>
      </c>
      <c r="C173">
        <v>2000</v>
      </c>
      <c r="D173" t="s">
        <v>17</v>
      </c>
      <c r="E173" t="s">
        <v>12</v>
      </c>
      <c r="F173" t="str">
        <f t="shared" si="8"/>
        <v>Biweekly Paycheck</v>
      </c>
      <c r="G173" t="str">
        <f>VLOOKUP(F173,Reference!A:B,2,FALSE)</f>
        <v>Paycheck</v>
      </c>
      <c r="H173">
        <f t="shared" si="9"/>
        <v>5</v>
      </c>
      <c r="I173">
        <f t="shared" si="10"/>
        <v>2018</v>
      </c>
      <c r="J173">
        <v>2000</v>
      </c>
    </row>
    <row r="174" spans="1:10" x14ac:dyDescent="0.45">
      <c r="A174" s="1">
        <v>43231</v>
      </c>
      <c r="B174" t="s">
        <v>68</v>
      </c>
      <c r="C174">
        <v>8000</v>
      </c>
      <c r="D174" t="s">
        <v>7</v>
      </c>
      <c r="E174" t="s">
        <v>12</v>
      </c>
      <c r="F174" t="str">
        <f t="shared" si="8"/>
        <v xml:space="preserve">Mike's Construction </v>
      </c>
      <c r="G174" t="str">
        <f>VLOOKUP(F174,Reference!A:B,2,FALSE)</f>
        <v>Home Improvement</v>
      </c>
      <c r="H174">
        <f t="shared" si="9"/>
        <v>5</v>
      </c>
      <c r="I174">
        <f t="shared" si="10"/>
        <v>2018</v>
      </c>
      <c r="J174">
        <f t="shared" si="11"/>
        <v>-8000</v>
      </c>
    </row>
    <row r="175" spans="1:10" x14ac:dyDescent="0.45">
      <c r="A175" s="1">
        <v>43232</v>
      </c>
      <c r="B175" t="s">
        <v>69</v>
      </c>
      <c r="C175">
        <v>27.77</v>
      </c>
      <c r="D175" t="s">
        <v>7</v>
      </c>
      <c r="E175" t="s">
        <v>9</v>
      </c>
      <c r="F175" t="str">
        <f t="shared" si="8"/>
        <v>Liquor Store</v>
      </c>
      <c r="G175" t="str">
        <f>VLOOKUP(F175,Reference!A:B,2,FALSE)</f>
        <v>Alcohol &amp; Bars</v>
      </c>
      <c r="H175">
        <f t="shared" si="9"/>
        <v>5</v>
      </c>
      <c r="I175">
        <f t="shared" si="10"/>
        <v>2018</v>
      </c>
      <c r="J175">
        <f t="shared" si="11"/>
        <v>-27.77</v>
      </c>
    </row>
    <row r="176" spans="1:10" x14ac:dyDescent="0.45">
      <c r="A176" s="1">
        <v>43232</v>
      </c>
      <c r="B176" t="s">
        <v>29</v>
      </c>
      <c r="C176">
        <v>33.299999999999997</v>
      </c>
      <c r="D176" t="s">
        <v>7</v>
      </c>
      <c r="E176" t="s">
        <v>9</v>
      </c>
      <c r="F176" t="str">
        <f t="shared" si="8"/>
        <v>Shell</v>
      </c>
      <c r="G176" t="str">
        <f>VLOOKUP(F176,Reference!A:B,2,FALSE)</f>
        <v>Gas &amp; Fuel</v>
      </c>
      <c r="H176">
        <f t="shared" si="9"/>
        <v>5</v>
      </c>
      <c r="I176">
        <f t="shared" si="10"/>
        <v>2018</v>
      </c>
      <c r="J176">
        <f t="shared" si="11"/>
        <v>-33.299999999999997</v>
      </c>
    </row>
    <row r="177" spans="1:10" x14ac:dyDescent="0.45">
      <c r="A177" s="1">
        <v>43232</v>
      </c>
      <c r="B177" t="s">
        <v>48</v>
      </c>
      <c r="C177">
        <v>78</v>
      </c>
      <c r="D177" t="s">
        <v>7</v>
      </c>
      <c r="E177" t="s">
        <v>9</v>
      </c>
      <c r="F177" t="str">
        <f t="shared" si="8"/>
        <v>Fancy Restaurant</v>
      </c>
      <c r="G177" t="str">
        <f>VLOOKUP(F177,Reference!A:B,2,FALSE)</f>
        <v>Restaurants</v>
      </c>
      <c r="H177">
        <f t="shared" si="9"/>
        <v>5</v>
      </c>
      <c r="I177">
        <f t="shared" si="10"/>
        <v>2018</v>
      </c>
      <c r="J177">
        <f t="shared" si="11"/>
        <v>-78</v>
      </c>
    </row>
    <row r="178" spans="1:10" x14ac:dyDescent="0.45">
      <c r="A178" s="1">
        <v>43234</v>
      </c>
      <c r="B178" t="s">
        <v>31</v>
      </c>
      <c r="C178">
        <v>67.63</v>
      </c>
      <c r="D178" t="s">
        <v>7</v>
      </c>
      <c r="E178" t="s">
        <v>15</v>
      </c>
      <c r="F178" t="str">
        <f t="shared" si="8"/>
        <v>Grocery Store</v>
      </c>
      <c r="G178" t="str">
        <f>VLOOKUP(F178,Reference!A:B,2,FALSE)</f>
        <v>Groceries</v>
      </c>
      <c r="H178">
        <f t="shared" si="9"/>
        <v>5</v>
      </c>
      <c r="I178">
        <f t="shared" si="10"/>
        <v>2018</v>
      </c>
      <c r="J178">
        <f t="shared" si="11"/>
        <v>-67.63</v>
      </c>
    </row>
    <row r="179" spans="1:10" x14ac:dyDescent="0.45">
      <c r="A179" s="1">
        <v>43235</v>
      </c>
      <c r="B179" t="s">
        <v>38</v>
      </c>
      <c r="C179">
        <v>60</v>
      </c>
      <c r="D179" t="s">
        <v>7</v>
      </c>
      <c r="E179" t="s">
        <v>12</v>
      </c>
      <c r="F179" t="str">
        <f t="shared" si="8"/>
        <v>Power Company</v>
      </c>
      <c r="G179" t="str">
        <f>VLOOKUP(F179,Reference!A:B,2,FALSE)</f>
        <v>Utilities</v>
      </c>
      <c r="H179">
        <f t="shared" si="9"/>
        <v>5</v>
      </c>
      <c r="I179">
        <f t="shared" si="10"/>
        <v>2018</v>
      </c>
      <c r="J179">
        <f t="shared" si="11"/>
        <v>-60</v>
      </c>
    </row>
    <row r="180" spans="1:10" x14ac:dyDescent="0.45">
      <c r="A180" s="1">
        <v>43237</v>
      </c>
      <c r="B180" t="s">
        <v>45</v>
      </c>
      <c r="C180">
        <v>29</v>
      </c>
      <c r="D180" t="s">
        <v>7</v>
      </c>
      <c r="E180" t="s">
        <v>15</v>
      </c>
      <c r="F180" t="str">
        <f t="shared" si="8"/>
        <v>Barbershop</v>
      </c>
      <c r="G180" t="str">
        <f>VLOOKUP(F180,Reference!A:B,2,FALSE)</f>
        <v>Haircut</v>
      </c>
      <c r="H180">
        <f t="shared" si="9"/>
        <v>5</v>
      </c>
      <c r="I180">
        <f t="shared" si="10"/>
        <v>2018</v>
      </c>
      <c r="J180">
        <f t="shared" si="11"/>
        <v>-29</v>
      </c>
    </row>
    <row r="181" spans="1:10" x14ac:dyDescent="0.45">
      <c r="A181" s="1">
        <v>43237</v>
      </c>
      <c r="B181" t="s">
        <v>37</v>
      </c>
      <c r="C181">
        <v>35</v>
      </c>
      <c r="D181" t="s">
        <v>7</v>
      </c>
      <c r="E181" t="s">
        <v>12</v>
      </c>
      <c r="F181" t="str">
        <f t="shared" si="8"/>
        <v>City Water Charges</v>
      </c>
      <c r="G181" t="str">
        <f>VLOOKUP(F181,Reference!A:B,2,FALSE)</f>
        <v>Utilities</v>
      </c>
      <c r="H181">
        <f t="shared" si="9"/>
        <v>5</v>
      </c>
      <c r="I181">
        <f t="shared" si="10"/>
        <v>2018</v>
      </c>
      <c r="J181">
        <f t="shared" si="11"/>
        <v>-35</v>
      </c>
    </row>
    <row r="182" spans="1:10" x14ac:dyDescent="0.45">
      <c r="A182" s="1">
        <v>43238</v>
      </c>
      <c r="B182" t="s">
        <v>65</v>
      </c>
      <c r="C182">
        <v>75</v>
      </c>
      <c r="D182" t="s">
        <v>7</v>
      </c>
      <c r="E182" t="s">
        <v>12</v>
      </c>
      <c r="F182" t="str">
        <f t="shared" si="8"/>
        <v>State Farm</v>
      </c>
      <c r="G182" t="str">
        <f>VLOOKUP(F182,Reference!A:B,2,FALSE)</f>
        <v>Auto Insurance</v>
      </c>
      <c r="H182">
        <f t="shared" si="9"/>
        <v>5</v>
      </c>
      <c r="I182">
        <f t="shared" si="10"/>
        <v>2018</v>
      </c>
      <c r="J182">
        <f t="shared" si="11"/>
        <v>-75</v>
      </c>
    </row>
    <row r="183" spans="1:10" x14ac:dyDescent="0.45">
      <c r="A183" s="1">
        <v>43238</v>
      </c>
      <c r="B183" t="s">
        <v>6</v>
      </c>
      <c r="C183">
        <v>6.41</v>
      </c>
      <c r="D183" t="s">
        <v>7</v>
      </c>
      <c r="E183" t="s">
        <v>9</v>
      </c>
      <c r="F183" t="str">
        <f t="shared" si="8"/>
        <v>Amazon</v>
      </c>
      <c r="G183" t="str">
        <f>VLOOKUP(F183,Reference!A:B,2,FALSE)</f>
        <v>Shopping</v>
      </c>
      <c r="H183">
        <f t="shared" si="9"/>
        <v>5</v>
      </c>
      <c r="I183">
        <f t="shared" si="10"/>
        <v>2018</v>
      </c>
      <c r="J183">
        <f t="shared" si="11"/>
        <v>-6.41</v>
      </c>
    </row>
    <row r="184" spans="1:10" x14ac:dyDescent="0.45">
      <c r="A184" s="1">
        <v>43239</v>
      </c>
      <c r="B184" t="s">
        <v>16</v>
      </c>
      <c r="C184">
        <v>207.08</v>
      </c>
      <c r="D184" t="s">
        <v>17</v>
      </c>
      <c r="E184" t="s">
        <v>9</v>
      </c>
      <c r="F184" t="str">
        <f t="shared" si="8"/>
        <v>Credit Card Payment</v>
      </c>
      <c r="G184" t="str">
        <f>VLOOKUP(F184,Reference!A:B,2,FALSE)</f>
        <v>Credit Card Payment</v>
      </c>
      <c r="H184">
        <f t="shared" si="9"/>
        <v>5</v>
      </c>
      <c r="I184">
        <f t="shared" si="10"/>
        <v>2018</v>
      </c>
      <c r="J184">
        <f t="shared" si="11"/>
        <v>-207.08</v>
      </c>
    </row>
    <row r="185" spans="1:10" x14ac:dyDescent="0.45">
      <c r="A185" s="1">
        <v>43239</v>
      </c>
      <c r="B185" t="s">
        <v>31</v>
      </c>
      <c r="C185">
        <v>31</v>
      </c>
      <c r="D185" t="s">
        <v>7</v>
      </c>
      <c r="E185" t="s">
        <v>15</v>
      </c>
      <c r="F185" t="str">
        <f t="shared" si="8"/>
        <v>Grocery Store</v>
      </c>
      <c r="G185" t="str">
        <f>VLOOKUP(F185,Reference!A:B,2,FALSE)</f>
        <v>Groceries</v>
      </c>
      <c r="H185">
        <f t="shared" si="9"/>
        <v>5</v>
      </c>
      <c r="I185">
        <f t="shared" si="10"/>
        <v>2018</v>
      </c>
      <c r="J185">
        <f t="shared" si="11"/>
        <v>-31</v>
      </c>
    </row>
    <row r="186" spans="1:10" x14ac:dyDescent="0.45">
      <c r="A186" s="1">
        <v>43239</v>
      </c>
      <c r="B186" t="s">
        <v>59</v>
      </c>
      <c r="C186">
        <v>23.26</v>
      </c>
      <c r="D186" t="s">
        <v>7</v>
      </c>
      <c r="E186" t="s">
        <v>15</v>
      </c>
      <c r="F186" t="str">
        <f t="shared" si="8"/>
        <v>Greek Restaurant</v>
      </c>
      <c r="G186" t="str">
        <f>VLOOKUP(F186,Reference!A:B,2,FALSE)</f>
        <v>Restaurants</v>
      </c>
      <c r="H186">
        <f t="shared" si="9"/>
        <v>5</v>
      </c>
      <c r="I186">
        <f t="shared" si="10"/>
        <v>2018</v>
      </c>
      <c r="J186">
        <f t="shared" si="11"/>
        <v>-23.26</v>
      </c>
    </row>
    <row r="187" spans="1:10" x14ac:dyDescent="0.45">
      <c r="A187" s="1">
        <v>43241</v>
      </c>
      <c r="B187" t="s">
        <v>16</v>
      </c>
      <c r="C187">
        <v>283.07</v>
      </c>
      <c r="D187" t="s">
        <v>17</v>
      </c>
      <c r="E187" t="s">
        <v>15</v>
      </c>
      <c r="F187" t="str">
        <f t="shared" si="8"/>
        <v>Credit Card Payment</v>
      </c>
      <c r="G187" t="str">
        <f>VLOOKUP(F187,Reference!A:B,2,FALSE)</f>
        <v>Credit Card Payment</v>
      </c>
      <c r="H187">
        <f t="shared" si="9"/>
        <v>5</v>
      </c>
      <c r="I187">
        <f t="shared" si="10"/>
        <v>2018</v>
      </c>
      <c r="J187">
        <f t="shared" si="11"/>
        <v>-283.07</v>
      </c>
    </row>
    <row r="188" spans="1:10" x14ac:dyDescent="0.45">
      <c r="A188" s="1">
        <v>43241</v>
      </c>
      <c r="B188" t="s">
        <v>13</v>
      </c>
      <c r="C188">
        <v>26.04</v>
      </c>
      <c r="D188" t="s">
        <v>7</v>
      </c>
      <c r="E188" t="s">
        <v>15</v>
      </c>
      <c r="F188" t="str">
        <f t="shared" si="8"/>
        <v>Thai Restaurant</v>
      </c>
      <c r="G188" t="str">
        <f>VLOOKUP(F188,Reference!A:B,2,FALSE)</f>
        <v>Restaurants</v>
      </c>
      <c r="H188">
        <f t="shared" si="9"/>
        <v>5</v>
      </c>
      <c r="I188">
        <f t="shared" si="10"/>
        <v>2018</v>
      </c>
      <c r="J188">
        <f t="shared" si="11"/>
        <v>-26.04</v>
      </c>
    </row>
    <row r="189" spans="1:10" x14ac:dyDescent="0.45">
      <c r="A189" s="1">
        <v>43241</v>
      </c>
      <c r="B189" t="s">
        <v>6</v>
      </c>
      <c r="C189">
        <v>32.5</v>
      </c>
      <c r="D189" t="s">
        <v>7</v>
      </c>
      <c r="E189" t="s">
        <v>9</v>
      </c>
      <c r="F189" t="str">
        <f t="shared" si="8"/>
        <v>Amazon</v>
      </c>
      <c r="G189" t="str">
        <f>VLOOKUP(F189,Reference!A:B,2,FALSE)</f>
        <v>Shopping</v>
      </c>
      <c r="H189">
        <f t="shared" si="9"/>
        <v>5</v>
      </c>
      <c r="I189">
        <f t="shared" si="10"/>
        <v>2018</v>
      </c>
      <c r="J189">
        <f t="shared" si="11"/>
        <v>-32.5</v>
      </c>
    </row>
    <row r="190" spans="1:10" x14ac:dyDescent="0.45">
      <c r="A190" s="1">
        <v>43242</v>
      </c>
      <c r="B190" t="s">
        <v>16</v>
      </c>
      <c r="C190">
        <v>283.07</v>
      </c>
      <c r="D190" t="s">
        <v>7</v>
      </c>
      <c r="E190" t="s">
        <v>12</v>
      </c>
      <c r="F190" t="str">
        <f t="shared" si="8"/>
        <v>Credit Card Payment</v>
      </c>
      <c r="G190" t="str">
        <f>VLOOKUP(F190,Reference!A:B,2,FALSE)</f>
        <v>Credit Card Payment</v>
      </c>
      <c r="H190">
        <f t="shared" si="9"/>
        <v>5</v>
      </c>
      <c r="I190">
        <f t="shared" si="10"/>
        <v>2018</v>
      </c>
      <c r="J190">
        <f t="shared" si="11"/>
        <v>-283.07</v>
      </c>
    </row>
    <row r="191" spans="1:10" x14ac:dyDescent="0.45">
      <c r="A191" s="1">
        <v>43244</v>
      </c>
      <c r="B191" t="s">
        <v>54</v>
      </c>
      <c r="C191">
        <v>39.44</v>
      </c>
      <c r="D191" t="s">
        <v>7</v>
      </c>
      <c r="E191" t="s">
        <v>15</v>
      </c>
      <c r="F191" t="str">
        <f t="shared" si="8"/>
        <v>BP</v>
      </c>
      <c r="G191" t="str">
        <f>VLOOKUP(F191,Reference!A:B,2,FALSE)</f>
        <v>Gas &amp; Fuel</v>
      </c>
      <c r="H191">
        <f t="shared" si="9"/>
        <v>5</v>
      </c>
      <c r="I191">
        <f t="shared" si="10"/>
        <v>2018</v>
      </c>
      <c r="J191">
        <f t="shared" si="11"/>
        <v>-39.44</v>
      </c>
    </row>
    <row r="192" spans="1:10" x14ac:dyDescent="0.45">
      <c r="A192" s="1">
        <v>43245</v>
      </c>
      <c r="B192" t="s">
        <v>41</v>
      </c>
      <c r="C192">
        <v>74.989999999999995</v>
      </c>
      <c r="D192" t="s">
        <v>7</v>
      </c>
      <c r="E192" t="s">
        <v>12</v>
      </c>
      <c r="F192" t="str">
        <f t="shared" si="8"/>
        <v>Internet Service Pro</v>
      </c>
      <c r="G192" t="str">
        <f>VLOOKUP(F192,Reference!A:B,2,FALSE)</f>
        <v>Internet</v>
      </c>
      <c r="H192">
        <f t="shared" si="9"/>
        <v>5</v>
      </c>
      <c r="I192">
        <f t="shared" si="10"/>
        <v>2018</v>
      </c>
      <c r="J192">
        <f t="shared" si="11"/>
        <v>-74.989999999999995</v>
      </c>
    </row>
    <row r="193" spans="1:10" x14ac:dyDescent="0.45">
      <c r="A193" s="1">
        <v>43245</v>
      </c>
      <c r="B193" t="s">
        <v>33</v>
      </c>
      <c r="C193">
        <v>2000</v>
      </c>
      <c r="D193" t="s">
        <v>17</v>
      </c>
      <c r="E193" t="s">
        <v>12</v>
      </c>
      <c r="F193" t="str">
        <f t="shared" si="8"/>
        <v>Biweekly Paycheck</v>
      </c>
      <c r="G193" t="str">
        <f>VLOOKUP(F193,Reference!A:B,2,FALSE)</f>
        <v>Paycheck</v>
      </c>
      <c r="H193">
        <f t="shared" si="9"/>
        <v>5</v>
      </c>
      <c r="I193">
        <f t="shared" si="10"/>
        <v>2018</v>
      </c>
      <c r="J193">
        <v>2000</v>
      </c>
    </row>
    <row r="194" spans="1:10" x14ac:dyDescent="0.45">
      <c r="A194" s="1">
        <v>43248</v>
      </c>
      <c r="B194" t="s">
        <v>70</v>
      </c>
      <c r="C194">
        <v>9.6199999999999992</v>
      </c>
      <c r="D194" t="s">
        <v>7</v>
      </c>
      <c r="E194" t="s">
        <v>15</v>
      </c>
      <c r="F194" t="str">
        <f t="shared" ref="F194:F257" si="12">LEFT(B194,20)</f>
        <v>Movie Theater</v>
      </c>
      <c r="G194" t="str">
        <f>VLOOKUP(F194,Reference!A:B,2,FALSE)</f>
        <v>Entertainment</v>
      </c>
      <c r="H194">
        <f t="shared" si="9"/>
        <v>5</v>
      </c>
      <c r="I194">
        <f t="shared" si="10"/>
        <v>2018</v>
      </c>
      <c r="J194">
        <f t="shared" si="11"/>
        <v>-9.6199999999999992</v>
      </c>
    </row>
    <row r="195" spans="1:10" x14ac:dyDescent="0.45">
      <c r="A195" s="1">
        <v>43248</v>
      </c>
      <c r="B195" t="s">
        <v>31</v>
      </c>
      <c r="C195">
        <v>91.03</v>
      </c>
      <c r="D195" t="s">
        <v>7</v>
      </c>
      <c r="E195" t="s">
        <v>15</v>
      </c>
      <c r="F195" t="str">
        <f t="shared" si="12"/>
        <v>Grocery Store</v>
      </c>
      <c r="G195" t="str">
        <f>VLOOKUP(F195,Reference!A:B,2,FALSE)</f>
        <v>Groceries</v>
      </c>
      <c r="H195">
        <f t="shared" ref="H195:H258" si="13">MONTH(A195)</f>
        <v>5</v>
      </c>
      <c r="I195">
        <f t="shared" ref="I195:I258" si="14">YEAR(A195)</f>
        <v>2018</v>
      </c>
      <c r="J195">
        <f t="shared" ref="J195:J258" si="15">-ABS(C195)</f>
        <v>-91.03</v>
      </c>
    </row>
    <row r="196" spans="1:10" x14ac:dyDescent="0.45">
      <c r="A196" s="1">
        <v>43249</v>
      </c>
      <c r="B196" t="s">
        <v>70</v>
      </c>
      <c r="C196">
        <v>20</v>
      </c>
      <c r="D196" t="s">
        <v>7</v>
      </c>
      <c r="E196" t="s">
        <v>15</v>
      </c>
      <c r="F196" t="str">
        <f t="shared" si="12"/>
        <v>Movie Theater</v>
      </c>
      <c r="G196" t="str">
        <f>VLOOKUP(F196,Reference!A:B,2,FALSE)</f>
        <v>Entertainment</v>
      </c>
      <c r="H196">
        <f t="shared" si="13"/>
        <v>5</v>
      </c>
      <c r="I196">
        <f t="shared" si="14"/>
        <v>2018</v>
      </c>
      <c r="J196">
        <f t="shared" si="15"/>
        <v>-20</v>
      </c>
    </row>
    <row r="197" spans="1:10" x14ac:dyDescent="0.45">
      <c r="A197" s="1">
        <v>43249</v>
      </c>
      <c r="B197" t="s">
        <v>70</v>
      </c>
      <c r="C197">
        <v>6.25</v>
      </c>
      <c r="D197" t="s">
        <v>7</v>
      </c>
      <c r="E197" t="s">
        <v>15</v>
      </c>
      <c r="F197" t="str">
        <f t="shared" si="12"/>
        <v>Movie Theater</v>
      </c>
      <c r="G197" t="str">
        <f>VLOOKUP(F197,Reference!A:B,2,FALSE)</f>
        <v>Entertainment</v>
      </c>
      <c r="H197">
        <f t="shared" si="13"/>
        <v>5</v>
      </c>
      <c r="I197">
        <f t="shared" si="14"/>
        <v>2018</v>
      </c>
      <c r="J197">
        <f t="shared" si="15"/>
        <v>-6.25</v>
      </c>
    </row>
    <row r="198" spans="1:10" x14ac:dyDescent="0.45">
      <c r="A198" s="1">
        <v>43252</v>
      </c>
      <c r="B198" t="s">
        <v>54</v>
      </c>
      <c r="C198">
        <v>38.630000000000003</v>
      </c>
      <c r="D198" t="s">
        <v>7</v>
      </c>
      <c r="E198" t="s">
        <v>9</v>
      </c>
      <c r="F198" t="str">
        <f t="shared" si="12"/>
        <v>BP</v>
      </c>
      <c r="G198" t="str">
        <f>VLOOKUP(F198,Reference!A:B,2,FALSE)</f>
        <v>Gas &amp; Fuel</v>
      </c>
      <c r="H198">
        <f t="shared" si="13"/>
        <v>6</v>
      </c>
      <c r="I198">
        <f t="shared" si="14"/>
        <v>2018</v>
      </c>
      <c r="J198">
        <f t="shared" si="15"/>
        <v>-38.630000000000003</v>
      </c>
    </row>
    <row r="199" spans="1:10" x14ac:dyDescent="0.45">
      <c r="A199" s="1">
        <v>43252</v>
      </c>
      <c r="B199" t="s">
        <v>31</v>
      </c>
      <c r="C199">
        <v>6.11</v>
      </c>
      <c r="D199" t="s">
        <v>7</v>
      </c>
      <c r="E199" t="s">
        <v>9</v>
      </c>
      <c r="F199" t="str">
        <f t="shared" si="12"/>
        <v>Grocery Store</v>
      </c>
      <c r="G199" t="str">
        <f>VLOOKUP(F199,Reference!A:B,2,FALSE)</f>
        <v>Groceries</v>
      </c>
      <c r="H199">
        <f t="shared" si="13"/>
        <v>6</v>
      </c>
      <c r="I199">
        <f t="shared" si="14"/>
        <v>2018</v>
      </c>
      <c r="J199">
        <f t="shared" si="15"/>
        <v>-6.11</v>
      </c>
    </row>
    <row r="200" spans="1:10" x14ac:dyDescent="0.45">
      <c r="A200" s="1">
        <v>43252</v>
      </c>
      <c r="B200" t="s">
        <v>6</v>
      </c>
      <c r="C200">
        <v>13.13</v>
      </c>
      <c r="D200" t="s">
        <v>7</v>
      </c>
      <c r="E200" t="s">
        <v>9</v>
      </c>
      <c r="F200" t="str">
        <f t="shared" si="12"/>
        <v>Amazon</v>
      </c>
      <c r="G200" t="str">
        <f>VLOOKUP(F200,Reference!A:B,2,FALSE)</f>
        <v>Shopping</v>
      </c>
      <c r="H200">
        <f t="shared" si="13"/>
        <v>6</v>
      </c>
      <c r="I200">
        <f t="shared" si="14"/>
        <v>2018</v>
      </c>
      <c r="J200">
        <f t="shared" si="15"/>
        <v>-13.13</v>
      </c>
    </row>
    <row r="201" spans="1:10" x14ac:dyDescent="0.45">
      <c r="A201" s="1">
        <v>43253</v>
      </c>
      <c r="B201" t="s">
        <v>16</v>
      </c>
      <c r="C201">
        <v>235.18</v>
      </c>
      <c r="D201" t="s">
        <v>17</v>
      </c>
      <c r="E201" t="s">
        <v>15</v>
      </c>
      <c r="F201" t="str">
        <f t="shared" si="12"/>
        <v>Credit Card Payment</v>
      </c>
      <c r="G201" t="str">
        <f>VLOOKUP(F201,Reference!A:B,2,FALSE)</f>
        <v>Credit Card Payment</v>
      </c>
      <c r="H201">
        <f t="shared" si="13"/>
        <v>6</v>
      </c>
      <c r="I201">
        <f t="shared" si="14"/>
        <v>2018</v>
      </c>
      <c r="J201">
        <f t="shared" si="15"/>
        <v>-235.18</v>
      </c>
    </row>
    <row r="202" spans="1:10" x14ac:dyDescent="0.45">
      <c r="A202" s="1">
        <v>43253</v>
      </c>
      <c r="B202" t="s">
        <v>16</v>
      </c>
      <c r="C202">
        <v>466.36</v>
      </c>
      <c r="D202" t="s">
        <v>17</v>
      </c>
      <c r="E202" t="s">
        <v>9</v>
      </c>
      <c r="F202" t="str">
        <f t="shared" si="12"/>
        <v>Credit Card Payment</v>
      </c>
      <c r="G202" t="str">
        <f>VLOOKUP(F202,Reference!A:B,2,FALSE)</f>
        <v>Credit Card Payment</v>
      </c>
      <c r="H202">
        <f t="shared" si="13"/>
        <v>6</v>
      </c>
      <c r="I202">
        <f t="shared" si="14"/>
        <v>2018</v>
      </c>
      <c r="J202">
        <f t="shared" si="15"/>
        <v>-466.36</v>
      </c>
    </row>
    <row r="203" spans="1:10" x14ac:dyDescent="0.45">
      <c r="A203" s="1">
        <v>43254</v>
      </c>
      <c r="B203" t="s">
        <v>72</v>
      </c>
      <c r="C203">
        <v>65.81</v>
      </c>
      <c r="D203" t="s">
        <v>7</v>
      </c>
      <c r="E203" t="s">
        <v>9</v>
      </c>
      <c r="F203" t="str">
        <f t="shared" si="12"/>
        <v>Italian Restaurant</v>
      </c>
      <c r="G203" t="str">
        <f>VLOOKUP(F203,Reference!A:B,2,FALSE)</f>
        <v>Restaurants</v>
      </c>
      <c r="H203">
        <f t="shared" si="13"/>
        <v>6</v>
      </c>
      <c r="I203">
        <f t="shared" si="14"/>
        <v>2018</v>
      </c>
      <c r="J203">
        <f t="shared" si="15"/>
        <v>-65.81</v>
      </c>
    </row>
    <row r="204" spans="1:10" x14ac:dyDescent="0.45">
      <c r="A204" s="1">
        <v>43255</v>
      </c>
      <c r="B204" t="s">
        <v>16</v>
      </c>
      <c r="C204">
        <v>235.18</v>
      </c>
      <c r="D204" t="s">
        <v>7</v>
      </c>
      <c r="E204" t="s">
        <v>12</v>
      </c>
      <c r="F204" t="str">
        <f t="shared" si="12"/>
        <v>Credit Card Payment</v>
      </c>
      <c r="G204" t="str">
        <f>VLOOKUP(F204,Reference!A:B,2,FALSE)</f>
        <v>Credit Card Payment</v>
      </c>
      <c r="H204">
        <f t="shared" si="13"/>
        <v>6</v>
      </c>
      <c r="I204">
        <f t="shared" si="14"/>
        <v>2018</v>
      </c>
      <c r="J204">
        <f t="shared" si="15"/>
        <v>-235.18</v>
      </c>
    </row>
    <row r="205" spans="1:10" x14ac:dyDescent="0.45">
      <c r="A205" s="1">
        <v>43255</v>
      </c>
      <c r="B205" t="s">
        <v>31</v>
      </c>
      <c r="C205">
        <v>24.12</v>
      </c>
      <c r="D205" t="s">
        <v>7</v>
      </c>
      <c r="E205" t="s">
        <v>9</v>
      </c>
      <c r="F205" t="str">
        <f t="shared" si="12"/>
        <v>Grocery Store</v>
      </c>
      <c r="G205" t="str">
        <f>VLOOKUP(F205,Reference!A:B,2,FALSE)</f>
        <v>Groceries</v>
      </c>
      <c r="H205">
        <f t="shared" si="13"/>
        <v>6</v>
      </c>
      <c r="I205">
        <f t="shared" si="14"/>
        <v>2018</v>
      </c>
      <c r="J205">
        <f t="shared" si="15"/>
        <v>-24.12</v>
      </c>
    </row>
    <row r="206" spans="1:10" x14ac:dyDescent="0.45">
      <c r="A206" s="1">
        <v>43255</v>
      </c>
      <c r="B206" t="s">
        <v>10</v>
      </c>
      <c r="C206">
        <v>1247.44</v>
      </c>
      <c r="D206" t="s">
        <v>7</v>
      </c>
      <c r="E206" t="s">
        <v>12</v>
      </c>
      <c r="F206" t="str">
        <f t="shared" si="12"/>
        <v>Mortgage Payment</v>
      </c>
      <c r="G206" t="str">
        <f>VLOOKUP(F206,Reference!A:B,2,FALSE)</f>
        <v>Mortgage &amp; Rent</v>
      </c>
      <c r="H206">
        <f t="shared" si="13"/>
        <v>6</v>
      </c>
      <c r="I206">
        <f t="shared" si="14"/>
        <v>2018</v>
      </c>
      <c r="J206">
        <f t="shared" si="15"/>
        <v>-1247.44</v>
      </c>
    </row>
    <row r="207" spans="1:10" x14ac:dyDescent="0.45">
      <c r="A207" s="1">
        <v>43255</v>
      </c>
      <c r="B207" t="s">
        <v>18</v>
      </c>
      <c r="C207">
        <v>11.76</v>
      </c>
      <c r="D207" t="s">
        <v>7</v>
      </c>
      <c r="E207" t="s">
        <v>9</v>
      </c>
      <c r="F207" t="str">
        <f t="shared" si="12"/>
        <v>Netflix</v>
      </c>
      <c r="G207" t="str">
        <f>VLOOKUP(F207,Reference!A:B,2,FALSE)</f>
        <v>Movies &amp; DVDs</v>
      </c>
      <c r="H207">
        <f t="shared" si="13"/>
        <v>6</v>
      </c>
      <c r="I207">
        <f t="shared" si="14"/>
        <v>2018</v>
      </c>
      <c r="J207">
        <f t="shared" si="15"/>
        <v>-11.76</v>
      </c>
    </row>
    <row r="208" spans="1:10" x14ac:dyDescent="0.45">
      <c r="A208" s="1">
        <v>43257</v>
      </c>
      <c r="B208" t="s">
        <v>39</v>
      </c>
      <c r="C208">
        <v>4</v>
      </c>
      <c r="D208" t="s">
        <v>7</v>
      </c>
      <c r="E208" t="s">
        <v>9</v>
      </c>
      <c r="F208" t="str">
        <f t="shared" si="12"/>
        <v>Starbucks</v>
      </c>
      <c r="G208" t="str">
        <f>VLOOKUP(F208,Reference!A:B,2,FALSE)</f>
        <v>Coffee Shops</v>
      </c>
      <c r="H208">
        <f t="shared" si="13"/>
        <v>6</v>
      </c>
      <c r="I208">
        <f t="shared" si="14"/>
        <v>2018</v>
      </c>
      <c r="J208">
        <f t="shared" si="15"/>
        <v>-4</v>
      </c>
    </row>
    <row r="209" spans="1:10" x14ac:dyDescent="0.45">
      <c r="A209" s="1">
        <v>43259</v>
      </c>
      <c r="B209" t="s">
        <v>33</v>
      </c>
      <c r="C209">
        <v>2000</v>
      </c>
      <c r="D209" t="s">
        <v>17</v>
      </c>
      <c r="E209" t="s">
        <v>12</v>
      </c>
      <c r="F209" t="str">
        <f t="shared" si="12"/>
        <v>Biweekly Paycheck</v>
      </c>
      <c r="G209" t="str">
        <f>VLOOKUP(F209,Reference!A:B,2,FALSE)</f>
        <v>Paycheck</v>
      </c>
      <c r="H209">
        <f t="shared" si="13"/>
        <v>6</v>
      </c>
      <c r="I209">
        <f t="shared" si="14"/>
        <v>2018</v>
      </c>
      <c r="J209">
        <v>2000</v>
      </c>
    </row>
    <row r="210" spans="1:10" x14ac:dyDescent="0.45">
      <c r="A210" s="1">
        <v>43259</v>
      </c>
      <c r="B210" t="s">
        <v>23</v>
      </c>
      <c r="C210">
        <v>30</v>
      </c>
      <c r="D210" t="s">
        <v>7</v>
      </c>
      <c r="E210" t="s">
        <v>12</v>
      </c>
      <c r="F210" t="str">
        <f t="shared" si="12"/>
        <v>Gas Company</v>
      </c>
      <c r="G210" t="str">
        <f>VLOOKUP(F210,Reference!A:B,2,FALSE)</f>
        <v>Utilities</v>
      </c>
      <c r="H210">
        <f t="shared" si="13"/>
        <v>6</v>
      </c>
      <c r="I210">
        <f t="shared" si="14"/>
        <v>2018</v>
      </c>
      <c r="J210">
        <f t="shared" si="15"/>
        <v>-30</v>
      </c>
    </row>
    <row r="211" spans="1:10" x14ac:dyDescent="0.45">
      <c r="A211" s="1">
        <v>43260</v>
      </c>
      <c r="B211" t="s">
        <v>73</v>
      </c>
      <c r="C211">
        <v>16.18</v>
      </c>
      <c r="D211" t="s">
        <v>7</v>
      </c>
      <c r="E211" t="s">
        <v>9</v>
      </c>
      <c r="F211" t="str">
        <f t="shared" si="12"/>
        <v>Chick-Fil-A</v>
      </c>
      <c r="G211" t="str">
        <f>VLOOKUP(F211,Reference!A:B,2,FALSE)</f>
        <v>Fast Food</v>
      </c>
      <c r="H211">
        <f t="shared" si="13"/>
        <v>6</v>
      </c>
      <c r="I211">
        <f t="shared" si="14"/>
        <v>2018</v>
      </c>
      <c r="J211">
        <f t="shared" si="15"/>
        <v>-16.18</v>
      </c>
    </row>
    <row r="212" spans="1:10" x14ac:dyDescent="0.45">
      <c r="A212" s="1">
        <v>43260</v>
      </c>
      <c r="B212" t="s">
        <v>31</v>
      </c>
      <c r="C212">
        <v>9.56</v>
      </c>
      <c r="D212" t="s">
        <v>7</v>
      </c>
      <c r="E212" t="s">
        <v>9</v>
      </c>
      <c r="F212" t="str">
        <f t="shared" si="12"/>
        <v>Grocery Store</v>
      </c>
      <c r="G212" t="str">
        <f>VLOOKUP(F212,Reference!A:B,2,FALSE)</f>
        <v>Groceries</v>
      </c>
      <c r="H212">
        <f t="shared" si="13"/>
        <v>6</v>
      </c>
      <c r="I212">
        <f t="shared" si="14"/>
        <v>2018</v>
      </c>
      <c r="J212">
        <f t="shared" si="15"/>
        <v>-9.56</v>
      </c>
    </row>
    <row r="213" spans="1:10" x14ac:dyDescent="0.45">
      <c r="A213" s="1">
        <v>43260</v>
      </c>
      <c r="B213" t="s">
        <v>25</v>
      </c>
      <c r="C213">
        <v>10.69</v>
      </c>
      <c r="D213" t="s">
        <v>7</v>
      </c>
      <c r="E213" t="s">
        <v>9</v>
      </c>
      <c r="F213" t="str">
        <f t="shared" si="12"/>
        <v>Spotify</v>
      </c>
      <c r="G213" t="str">
        <f>VLOOKUP(F213,Reference!A:B,2,FALSE)</f>
        <v>Music</v>
      </c>
      <c r="H213">
        <f t="shared" si="13"/>
        <v>6</v>
      </c>
      <c r="I213">
        <f t="shared" si="14"/>
        <v>2018</v>
      </c>
      <c r="J213">
        <f t="shared" si="15"/>
        <v>-10.69</v>
      </c>
    </row>
    <row r="214" spans="1:10" x14ac:dyDescent="0.45">
      <c r="A214" s="1">
        <v>43261</v>
      </c>
      <c r="B214" t="s">
        <v>31</v>
      </c>
      <c r="C214">
        <v>46.01</v>
      </c>
      <c r="D214" t="s">
        <v>7</v>
      </c>
      <c r="E214" t="s">
        <v>9</v>
      </c>
      <c r="F214" t="str">
        <f t="shared" si="12"/>
        <v>Grocery Store</v>
      </c>
      <c r="G214" t="str">
        <f>VLOOKUP(F214,Reference!A:B,2,FALSE)</f>
        <v>Groceries</v>
      </c>
      <c r="H214">
        <f t="shared" si="13"/>
        <v>6</v>
      </c>
      <c r="I214">
        <f t="shared" si="14"/>
        <v>2018</v>
      </c>
      <c r="J214">
        <f t="shared" si="15"/>
        <v>-46.01</v>
      </c>
    </row>
    <row r="215" spans="1:10" x14ac:dyDescent="0.45">
      <c r="A215" s="1">
        <v>43263</v>
      </c>
      <c r="B215" t="s">
        <v>31</v>
      </c>
      <c r="C215">
        <v>12.55</v>
      </c>
      <c r="D215" t="s">
        <v>7</v>
      </c>
      <c r="E215" t="s">
        <v>9</v>
      </c>
      <c r="F215" t="str">
        <f t="shared" si="12"/>
        <v>Grocery Store</v>
      </c>
      <c r="G215" t="str">
        <f>VLOOKUP(F215,Reference!A:B,2,FALSE)</f>
        <v>Groceries</v>
      </c>
      <c r="H215">
        <f t="shared" si="13"/>
        <v>6</v>
      </c>
      <c r="I215">
        <f t="shared" si="14"/>
        <v>2018</v>
      </c>
      <c r="J215">
        <f t="shared" si="15"/>
        <v>-12.55</v>
      </c>
    </row>
    <row r="216" spans="1:10" x14ac:dyDescent="0.45">
      <c r="A216" s="1">
        <v>43263</v>
      </c>
      <c r="B216" t="s">
        <v>27</v>
      </c>
      <c r="C216">
        <v>89.46</v>
      </c>
      <c r="D216" t="s">
        <v>7</v>
      </c>
      <c r="E216" t="s">
        <v>12</v>
      </c>
      <c r="F216" t="str">
        <f t="shared" si="12"/>
        <v>Phone Company</v>
      </c>
      <c r="G216" t="str">
        <f>VLOOKUP(F216,Reference!A:B,2,FALSE)</f>
        <v>Mobile Phone</v>
      </c>
      <c r="H216">
        <f t="shared" si="13"/>
        <v>6</v>
      </c>
      <c r="I216">
        <f t="shared" si="14"/>
        <v>2018</v>
      </c>
      <c r="J216">
        <f t="shared" si="15"/>
        <v>-89.46</v>
      </c>
    </row>
    <row r="217" spans="1:10" x14ac:dyDescent="0.45">
      <c r="A217" s="1">
        <v>43265</v>
      </c>
      <c r="B217" t="s">
        <v>16</v>
      </c>
      <c r="C217">
        <v>283.44</v>
      </c>
      <c r="D217" t="s">
        <v>17</v>
      </c>
      <c r="E217" t="s">
        <v>9</v>
      </c>
      <c r="F217" t="str">
        <f t="shared" si="12"/>
        <v>Credit Card Payment</v>
      </c>
      <c r="G217" t="str">
        <f>VLOOKUP(F217,Reference!A:B,2,FALSE)</f>
        <v>Credit Card Payment</v>
      </c>
      <c r="H217">
        <f t="shared" si="13"/>
        <v>6</v>
      </c>
      <c r="I217">
        <f t="shared" si="14"/>
        <v>2018</v>
      </c>
      <c r="J217">
        <f t="shared" si="15"/>
        <v>-283.44</v>
      </c>
    </row>
    <row r="218" spans="1:10" x14ac:dyDescent="0.45">
      <c r="A218" s="1">
        <v>43265</v>
      </c>
      <c r="B218" t="s">
        <v>16</v>
      </c>
      <c r="C218">
        <v>283.44</v>
      </c>
      <c r="D218" t="s">
        <v>7</v>
      </c>
      <c r="E218" t="s">
        <v>12</v>
      </c>
      <c r="F218" t="str">
        <f t="shared" si="12"/>
        <v>Credit Card Payment</v>
      </c>
      <c r="G218" t="str">
        <f>VLOOKUP(F218,Reference!A:B,2,FALSE)</f>
        <v>Credit Card Payment</v>
      </c>
      <c r="H218">
        <f t="shared" si="13"/>
        <v>6</v>
      </c>
      <c r="I218">
        <f t="shared" si="14"/>
        <v>2018</v>
      </c>
      <c r="J218">
        <f t="shared" si="15"/>
        <v>-283.44</v>
      </c>
    </row>
    <row r="219" spans="1:10" x14ac:dyDescent="0.45">
      <c r="A219" s="1">
        <v>43265</v>
      </c>
      <c r="B219" t="s">
        <v>31</v>
      </c>
      <c r="C219">
        <v>7.02</v>
      </c>
      <c r="D219" t="s">
        <v>7</v>
      </c>
      <c r="E219" t="s">
        <v>9</v>
      </c>
      <c r="F219" t="str">
        <f t="shared" si="12"/>
        <v>Grocery Store</v>
      </c>
      <c r="G219" t="str">
        <f>VLOOKUP(F219,Reference!A:B,2,FALSE)</f>
        <v>Groceries</v>
      </c>
      <c r="H219">
        <f t="shared" si="13"/>
        <v>6</v>
      </c>
      <c r="I219">
        <f t="shared" si="14"/>
        <v>2018</v>
      </c>
      <c r="J219">
        <f t="shared" si="15"/>
        <v>-7.02</v>
      </c>
    </row>
    <row r="220" spans="1:10" x14ac:dyDescent="0.45">
      <c r="A220" s="1">
        <v>43266</v>
      </c>
      <c r="B220" t="s">
        <v>38</v>
      </c>
      <c r="C220">
        <v>60</v>
      </c>
      <c r="D220" t="s">
        <v>7</v>
      </c>
      <c r="E220" t="s">
        <v>12</v>
      </c>
      <c r="F220" t="str">
        <f t="shared" si="12"/>
        <v>Power Company</v>
      </c>
      <c r="G220" t="str">
        <f>VLOOKUP(F220,Reference!A:B,2,FALSE)</f>
        <v>Utilities</v>
      </c>
      <c r="H220">
        <f t="shared" si="13"/>
        <v>6</v>
      </c>
      <c r="I220">
        <f t="shared" si="14"/>
        <v>2018</v>
      </c>
      <c r="J220">
        <f t="shared" si="15"/>
        <v>-60</v>
      </c>
    </row>
    <row r="221" spans="1:10" x14ac:dyDescent="0.45">
      <c r="A221" s="1">
        <v>43267</v>
      </c>
      <c r="B221" t="s">
        <v>39</v>
      </c>
      <c r="C221">
        <v>3</v>
      </c>
      <c r="D221" t="s">
        <v>7</v>
      </c>
      <c r="E221" t="s">
        <v>9</v>
      </c>
      <c r="F221" t="str">
        <f t="shared" si="12"/>
        <v>Starbucks</v>
      </c>
      <c r="G221" t="str">
        <f>VLOOKUP(F221,Reference!A:B,2,FALSE)</f>
        <v>Coffee Shops</v>
      </c>
      <c r="H221">
        <f t="shared" si="13"/>
        <v>6</v>
      </c>
      <c r="I221">
        <f t="shared" si="14"/>
        <v>2018</v>
      </c>
      <c r="J221">
        <f t="shared" si="15"/>
        <v>-3</v>
      </c>
    </row>
    <row r="222" spans="1:10" x14ac:dyDescent="0.45">
      <c r="A222" s="1">
        <v>43267</v>
      </c>
      <c r="B222" t="s">
        <v>35</v>
      </c>
      <c r="C222">
        <v>22.66</v>
      </c>
      <c r="D222" t="s">
        <v>7</v>
      </c>
      <c r="E222" t="s">
        <v>9</v>
      </c>
      <c r="F222" t="str">
        <f t="shared" si="12"/>
        <v>Pizza Place</v>
      </c>
      <c r="G222" t="str">
        <f>VLOOKUP(F222,Reference!A:B,2,FALSE)</f>
        <v>Fast Food</v>
      </c>
      <c r="H222">
        <f t="shared" si="13"/>
        <v>6</v>
      </c>
      <c r="I222">
        <f t="shared" si="14"/>
        <v>2018</v>
      </c>
      <c r="J222">
        <f t="shared" si="15"/>
        <v>-22.66</v>
      </c>
    </row>
    <row r="223" spans="1:10" x14ac:dyDescent="0.45">
      <c r="A223" s="1">
        <v>43267</v>
      </c>
      <c r="B223" t="s">
        <v>31</v>
      </c>
      <c r="C223">
        <v>13.9</v>
      </c>
      <c r="D223" t="s">
        <v>7</v>
      </c>
      <c r="E223" t="s">
        <v>9</v>
      </c>
      <c r="F223" t="str">
        <f t="shared" si="12"/>
        <v>Grocery Store</v>
      </c>
      <c r="G223" t="str">
        <f>VLOOKUP(F223,Reference!A:B,2,FALSE)</f>
        <v>Groceries</v>
      </c>
      <c r="H223">
        <f t="shared" si="13"/>
        <v>6</v>
      </c>
      <c r="I223">
        <f t="shared" si="14"/>
        <v>2018</v>
      </c>
      <c r="J223">
        <f t="shared" si="15"/>
        <v>-13.9</v>
      </c>
    </row>
    <row r="224" spans="1:10" x14ac:dyDescent="0.45">
      <c r="A224" s="1">
        <v>43269</v>
      </c>
      <c r="B224" t="s">
        <v>37</v>
      </c>
      <c r="C224">
        <v>35</v>
      </c>
      <c r="D224" t="s">
        <v>7</v>
      </c>
      <c r="E224" t="s">
        <v>12</v>
      </c>
      <c r="F224" t="str">
        <f t="shared" si="12"/>
        <v>City Water Charges</v>
      </c>
      <c r="G224" t="str">
        <f>VLOOKUP(F224,Reference!A:B,2,FALSE)</f>
        <v>Utilities</v>
      </c>
      <c r="H224">
        <f t="shared" si="13"/>
        <v>6</v>
      </c>
      <c r="I224">
        <f t="shared" si="14"/>
        <v>2018</v>
      </c>
      <c r="J224">
        <f t="shared" si="15"/>
        <v>-35</v>
      </c>
    </row>
    <row r="225" spans="1:10" x14ac:dyDescent="0.45">
      <c r="A225" s="1">
        <v>43270</v>
      </c>
      <c r="B225" t="s">
        <v>29</v>
      </c>
      <c r="C225">
        <v>38.520000000000003</v>
      </c>
      <c r="D225" t="s">
        <v>7</v>
      </c>
      <c r="E225" t="s">
        <v>9</v>
      </c>
      <c r="F225" t="str">
        <f t="shared" si="12"/>
        <v>Shell</v>
      </c>
      <c r="G225" t="str">
        <f>VLOOKUP(F225,Reference!A:B,2,FALSE)</f>
        <v>Gas &amp; Fuel</v>
      </c>
      <c r="H225">
        <f t="shared" si="13"/>
        <v>6</v>
      </c>
      <c r="I225">
        <f t="shared" si="14"/>
        <v>2018</v>
      </c>
      <c r="J225">
        <f t="shared" si="15"/>
        <v>-38.520000000000003</v>
      </c>
    </row>
    <row r="226" spans="1:10" x14ac:dyDescent="0.45">
      <c r="A226" s="1">
        <v>43270</v>
      </c>
      <c r="B226" t="s">
        <v>31</v>
      </c>
      <c r="C226">
        <v>2.69</v>
      </c>
      <c r="D226" t="s">
        <v>7</v>
      </c>
      <c r="E226" t="s">
        <v>9</v>
      </c>
      <c r="F226" t="str">
        <f t="shared" si="12"/>
        <v>Grocery Store</v>
      </c>
      <c r="G226" t="str">
        <f>VLOOKUP(F226,Reference!A:B,2,FALSE)</f>
        <v>Groceries</v>
      </c>
      <c r="H226">
        <f t="shared" si="13"/>
        <v>6</v>
      </c>
      <c r="I226">
        <f t="shared" si="14"/>
        <v>2018</v>
      </c>
      <c r="J226">
        <f t="shared" si="15"/>
        <v>-2.69</v>
      </c>
    </row>
    <row r="227" spans="1:10" x14ac:dyDescent="0.45">
      <c r="A227" s="1">
        <v>43271</v>
      </c>
      <c r="B227" t="s">
        <v>65</v>
      </c>
      <c r="C227">
        <v>75</v>
      </c>
      <c r="D227" t="s">
        <v>7</v>
      </c>
      <c r="E227" t="s">
        <v>12</v>
      </c>
      <c r="F227" t="str">
        <f t="shared" si="12"/>
        <v>State Farm</v>
      </c>
      <c r="G227" t="str">
        <f>VLOOKUP(F227,Reference!A:B,2,FALSE)</f>
        <v>Auto Insurance</v>
      </c>
      <c r="H227">
        <f t="shared" si="13"/>
        <v>6</v>
      </c>
      <c r="I227">
        <f t="shared" si="14"/>
        <v>2018</v>
      </c>
      <c r="J227">
        <f t="shared" si="15"/>
        <v>-75</v>
      </c>
    </row>
    <row r="228" spans="1:10" x14ac:dyDescent="0.45">
      <c r="A228" s="1">
        <v>43271</v>
      </c>
      <c r="B228" t="s">
        <v>16</v>
      </c>
      <c r="C228">
        <v>89.45</v>
      </c>
      <c r="D228" t="s">
        <v>17</v>
      </c>
      <c r="E228" t="s">
        <v>15</v>
      </c>
      <c r="F228" t="str">
        <f t="shared" si="12"/>
        <v>Credit Card Payment</v>
      </c>
      <c r="G228" t="str">
        <f>VLOOKUP(F228,Reference!A:B,2,FALSE)</f>
        <v>Credit Card Payment</v>
      </c>
      <c r="H228">
        <f t="shared" si="13"/>
        <v>6</v>
      </c>
      <c r="I228">
        <f t="shared" si="14"/>
        <v>2018</v>
      </c>
      <c r="J228">
        <f t="shared" si="15"/>
        <v>-89.45</v>
      </c>
    </row>
    <row r="229" spans="1:10" x14ac:dyDescent="0.45">
      <c r="A229" s="1">
        <v>43271</v>
      </c>
      <c r="B229" t="s">
        <v>45</v>
      </c>
      <c r="C229">
        <v>30</v>
      </c>
      <c r="D229" t="s">
        <v>7</v>
      </c>
      <c r="E229" t="s">
        <v>15</v>
      </c>
      <c r="F229" t="str">
        <f t="shared" si="12"/>
        <v>Barbershop</v>
      </c>
      <c r="G229" t="str">
        <f>VLOOKUP(F229,Reference!A:B,2,FALSE)</f>
        <v>Haircut</v>
      </c>
      <c r="H229">
        <f t="shared" si="13"/>
        <v>6</v>
      </c>
      <c r="I229">
        <f t="shared" si="14"/>
        <v>2018</v>
      </c>
      <c r="J229">
        <f t="shared" si="15"/>
        <v>-30</v>
      </c>
    </row>
    <row r="230" spans="1:10" x14ac:dyDescent="0.45">
      <c r="A230" s="1">
        <v>43272</v>
      </c>
      <c r="B230" t="s">
        <v>16</v>
      </c>
      <c r="C230">
        <v>89.45</v>
      </c>
      <c r="D230" t="s">
        <v>7</v>
      </c>
      <c r="E230" t="s">
        <v>12</v>
      </c>
      <c r="F230" t="str">
        <f t="shared" si="12"/>
        <v>Credit Card Payment</v>
      </c>
      <c r="G230" t="str">
        <f>VLOOKUP(F230,Reference!A:B,2,FALSE)</f>
        <v>Credit Card Payment</v>
      </c>
      <c r="H230">
        <f t="shared" si="13"/>
        <v>6</v>
      </c>
      <c r="I230">
        <f t="shared" si="14"/>
        <v>2018</v>
      </c>
      <c r="J230">
        <f t="shared" si="15"/>
        <v>-89.45</v>
      </c>
    </row>
    <row r="231" spans="1:10" x14ac:dyDescent="0.45">
      <c r="A231" s="1">
        <v>43273</v>
      </c>
      <c r="B231" t="s">
        <v>33</v>
      </c>
      <c r="C231">
        <v>2000</v>
      </c>
      <c r="D231" t="s">
        <v>17</v>
      </c>
      <c r="E231" t="s">
        <v>12</v>
      </c>
      <c r="F231" t="str">
        <f t="shared" si="12"/>
        <v>Biweekly Paycheck</v>
      </c>
      <c r="G231" t="str">
        <f>VLOOKUP(F231,Reference!A:B,2,FALSE)</f>
        <v>Paycheck</v>
      </c>
      <c r="H231">
        <f t="shared" si="13"/>
        <v>6</v>
      </c>
      <c r="I231">
        <f t="shared" si="14"/>
        <v>2018</v>
      </c>
      <c r="J231">
        <v>2000</v>
      </c>
    </row>
    <row r="232" spans="1:10" x14ac:dyDescent="0.45">
      <c r="A232" s="1">
        <v>43274</v>
      </c>
      <c r="B232" t="s">
        <v>43</v>
      </c>
      <c r="C232">
        <v>8.5</v>
      </c>
      <c r="D232" t="s">
        <v>7</v>
      </c>
      <c r="E232" t="s">
        <v>15</v>
      </c>
      <c r="F232" t="str">
        <f t="shared" si="12"/>
        <v>Brunch Restaurant</v>
      </c>
      <c r="G232" t="str">
        <f>VLOOKUP(F232,Reference!A:B,2,FALSE)</f>
        <v>Restaurants</v>
      </c>
      <c r="H232">
        <f t="shared" si="13"/>
        <v>6</v>
      </c>
      <c r="I232">
        <f t="shared" si="14"/>
        <v>2018</v>
      </c>
      <c r="J232">
        <f t="shared" si="15"/>
        <v>-8.5</v>
      </c>
    </row>
    <row r="233" spans="1:10" x14ac:dyDescent="0.45">
      <c r="A233" s="1">
        <v>43274</v>
      </c>
      <c r="B233" t="s">
        <v>6</v>
      </c>
      <c r="C233">
        <v>74.97</v>
      </c>
      <c r="D233" t="s">
        <v>7</v>
      </c>
      <c r="E233" t="s">
        <v>9</v>
      </c>
      <c r="F233" t="str">
        <f t="shared" si="12"/>
        <v>Amazon</v>
      </c>
      <c r="G233" t="str">
        <f>VLOOKUP(F233,Reference!A:B,2,FALSE)</f>
        <v>Shopping</v>
      </c>
      <c r="H233">
        <f t="shared" si="13"/>
        <v>6</v>
      </c>
      <c r="I233">
        <f t="shared" si="14"/>
        <v>2018</v>
      </c>
      <c r="J233">
        <f t="shared" si="15"/>
        <v>-74.97</v>
      </c>
    </row>
    <row r="234" spans="1:10" x14ac:dyDescent="0.45">
      <c r="A234" s="1">
        <v>43276</v>
      </c>
      <c r="B234" t="s">
        <v>16</v>
      </c>
      <c r="C234">
        <v>942.76</v>
      </c>
      <c r="D234" t="s">
        <v>17</v>
      </c>
      <c r="E234" t="s">
        <v>9</v>
      </c>
      <c r="F234" t="str">
        <f t="shared" si="12"/>
        <v>Credit Card Payment</v>
      </c>
      <c r="G234" t="str">
        <f>VLOOKUP(F234,Reference!A:B,2,FALSE)</f>
        <v>Credit Card Payment</v>
      </c>
      <c r="H234">
        <f t="shared" si="13"/>
        <v>6</v>
      </c>
      <c r="I234">
        <f t="shared" si="14"/>
        <v>2018</v>
      </c>
      <c r="J234">
        <f t="shared" si="15"/>
        <v>-942.76</v>
      </c>
    </row>
    <row r="235" spans="1:10" x14ac:dyDescent="0.45">
      <c r="A235" s="1">
        <v>43276</v>
      </c>
      <c r="B235" t="s">
        <v>16</v>
      </c>
      <c r="C235">
        <v>942.76</v>
      </c>
      <c r="D235" t="s">
        <v>7</v>
      </c>
      <c r="E235" t="s">
        <v>12</v>
      </c>
      <c r="F235" t="str">
        <f t="shared" si="12"/>
        <v>Credit Card Payment</v>
      </c>
      <c r="G235" t="str">
        <f>VLOOKUP(F235,Reference!A:B,2,FALSE)</f>
        <v>Credit Card Payment</v>
      </c>
      <c r="H235">
        <f t="shared" si="13"/>
        <v>6</v>
      </c>
      <c r="I235">
        <f t="shared" si="14"/>
        <v>2018</v>
      </c>
      <c r="J235">
        <f t="shared" si="15"/>
        <v>-942.76</v>
      </c>
    </row>
    <row r="236" spans="1:10" x14ac:dyDescent="0.45">
      <c r="A236" s="1">
        <v>43276</v>
      </c>
      <c r="B236" t="s">
        <v>41</v>
      </c>
      <c r="C236">
        <v>74.989999999999995</v>
      </c>
      <c r="D236" t="s">
        <v>7</v>
      </c>
      <c r="E236" t="s">
        <v>12</v>
      </c>
      <c r="F236" t="str">
        <f t="shared" si="12"/>
        <v>Internet Service Pro</v>
      </c>
      <c r="G236" t="str">
        <f>VLOOKUP(F236,Reference!A:B,2,FALSE)</f>
        <v>Internet</v>
      </c>
      <c r="H236">
        <f t="shared" si="13"/>
        <v>6</v>
      </c>
      <c r="I236">
        <f t="shared" si="14"/>
        <v>2018</v>
      </c>
      <c r="J236">
        <f t="shared" si="15"/>
        <v>-74.989999999999995</v>
      </c>
    </row>
    <row r="237" spans="1:10" x14ac:dyDescent="0.45">
      <c r="A237" s="1">
        <v>43277</v>
      </c>
      <c r="B237" t="s">
        <v>31</v>
      </c>
      <c r="C237">
        <v>9.6199999999999992</v>
      </c>
      <c r="D237" t="s">
        <v>7</v>
      </c>
      <c r="E237" t="s">
        <v>15</v>
      </c>
      <c r="F237" t="str">
        <f t="shared" si="12"/>
        <v>Grocery Store</v>
      </c>
      <c r="G237" t="str">
        <f>VLOOKUP(F237,Reference!A:B,2,FALSE)</f>
        <v>Groceries</v>
      </c>
      <c r="H237">
        <f t="shared" si="13"/>
        <v>6</v>
      </c>
      <c r="I237">
        <f t="shared" si="14"/>
        <v>2018</v>
      </c>
      <c r="J237">
        <f t="shared" si="15"/>
        <v>-9.6199999999999992</v>
      </c>
    </row>
    <row r="238" spans="1:10" x14ac:dyDescent="0.45">
      <c r="A238" s="1">
        <v>43278</v>
      </c>
      <c r="B238" t="s">
        <v>39</v>
      </c>
      <c r="C238">
        <v>3.5</v>
      </c>
      <c r="D238" t="s">
        <v>7</v>
      </c>
      <c r="E238" t="s">
        <v>15</v>
      </c>
      <c r="F238" t="str">
        <f t="shared" si="12"/>
        <v>Starbucks</v>
      </c>
      <c r="G238" t="str">
        <f>VLOOKUP(F238,Reference!A:B,2,FALSE)</f>
        <v>Coffee Shops</v>
      </c>
      <c r="H238">
        <f t="shared" si="13"/>
        <v>6</v>
      </c>
      <c r="I238">
        <f t="shared" si="14"/>
        <v>2018</v>
      </c>
      <c r="J238">
        <f t="shared" si="15"/>
        <v>-3.5</v>
      </c>
    </row>
    <row r="239" spans="1:10" x14ac:dyDescent="0.45">
      <c r="A239" s="1">
        <v>43278</v>
      </c>
      <c r="B239" t="s">
        <v>35</v>
      </c>
      <c r="C239">
        <v>22.66</v>
      </c>
      <c r="D239" t="s">
        <v>7</v>
      </c>
      <c r="E239" t="s">
        <v>9</v>
      </c>
      <c r="F239" t="str">
        <f t="shared" si="12"/>
        <v>Pizza Place</v>
      </c>
      <c r="G239" t="str">
        <f>VLOOKUP(F239,Reference!A:B,2,FALSE)</f>
        <v>Fast Food</v>
      </c>
      <c r="H239">
        <f t="shared" si="13"/>
        <v>6</v>
      </c>
      <c r="I239">
        <f t="shared" si="14"/>
        <v>2018</v>
      </c>
      <c r="J239">
        <f t="shared" si="15"/>
        <v>-22.66</v>
      </c>
    </row>
    <row r="240" spans="1:10" x14ac:dyDescent="0.45">
      <c r="A240" s="1">
        <v>43279</v>
      </c>
      <c r="B240" t="s">
        <v>31</v>
      </c>
      <c r="C240">
        <v>7.57</v>
      </c>
      <c r="D240" t="s">
        <v>7</v>
      </c>
      <c r="E240" t="s">
        <v>15</v>
      </c>
      <c r="F240" t="str">
        <f t="shared" si="12"/>
        <v>Grocery Store</v>
      </c>
      <c r="G240" t="str">
        <f>VLOOKUP(F240,Reference!A:B,2,FALSE)</f>
        <v>Groceries</v>
      </c>
      <c r="H240">
        <f t="shared" si="13"/>
        <v>6</v>
      </c>
      <c r="I240">
        <f t="shared" si="14"/>
        <v>2018</v>
      </c>
      <c r="J240">
        <f t="shared" si="15"/>
        <v>-7.57</v>
      </c>
    </row>
    <row r="241" spans="1:10" x14ac:dyDescent="0.45">
      <c r="A241" s="1">
        <v>43282</v>
      </c>
      <c r="B241" t="s">
        <v>6</v>
      </c>
      <c r="C241">
        <v>13.13</v>
      </c>
      <c r="D241" t="s">
        <v>7</v>
      </c>
      <c r="E241" t="s">
        <v>9</v>
      </c>
      <c r="F241" t="str">
        <f t="shared" si="12"/>
        <v>Amazon</v>
      </c>
      <c r="G241" t="str">
        <f>VLOOKUP(F241,Reference!A:B,2,FALSE)</f>
        <v>Shopping</v>
      </c>
      <c r="H241">
        <f t="shared" si="13"/>
        <v>7</v>
      </c>
      <c r="I241">
        <f t="shared" si="14"/>
        <v>2018</v>
      </c>
      <c r="J241">
        <f t="shared" si="15"/>
        <v>-13.13</v>
      </c>
    </row>
    <row r="242" spans="1:10" x14ac:dyDescent="0.45">
      <c r="A242" s="1">
        <v>43283</v>
      </c>
      <c r="B242" t="s">
        <v>10</v>
      </c>
      <c r="C242">
        <v>1247.44</v>
      </c>
      <c r="D242" t="s">
        <v>7</v>
      </c>
      <c r="E242" t="s">
        <v>12</v>
      </c>
      <c r="F242" t="str">
        <f t="shared" si="12"/>
        <v>Mortgage Payment</v>
      </c>
      <c r="G242" t="str">
        <f>VLOOKUP(F242,Reference!A:B,2,FALSE)</f>
        <v>Mortgage &amp; Rent</v>
      </c>
      <c r="H242">
        <f t="shared" si="13"/>
        <v>7</v>
      </c>
      <c r="I242">
        <f t="shared" si="14"/>
        <v>2018</v>
      </c>
      <c r="J242">
        <f t="shared" si="15"/>
        <v>-1247.44</v>
      </c>
    </row>
    <row r="243" spans="1:10" x14ac:dyDescent="0.45">
      <c r="A243" s="1">
        <v>43283</v>
      </c>
      <c r="B243" t="s">
        <v>70</v>
      </c>
      <c r="C243">
        <v>25</v>
      </c>
      <c r="D243" t="s">
        <v>7</v>
      </c>
      <c r="E243" t="s">
        <v>15</v>
      </c>
      <c r="F243" t="str">
        <f t="shared" si="12"/>
        <v>Movie Theater</v>
      </c>
      <c r="G243" t="str">
        <f>VLOOKUP(F243,Reference!A:B,2,FALSE)</f>
        <v>Entertainment</v>
      </c>
      <c r="H243">
        <f t="shared" si="13"/>
        <v>7</v>
      </c>
      <c r="I243">
        <f t="shared" si="14"/>
        <v>2018</v>
      </c>
      <c r="J243">
        <f t="shared" si="15"/>
        <v>-25</v>
      </c>
    </row>
    <row r="244" spans="1:10" x14ac:dyDescent="0.45">
      <c r="A244" s="1">
        <v>43283</v>
      </c>
      <c r="B244" t="s">
        <v>20</v>
      </c>
      <c r="C244">
        <v>36.44</v>
      </c>
      <c r="D244" t="s">
        <v>7</v>
      </c>
      <c r="E244" t="s">
        <v>15</v>
      </c>
      <c r="F244" t="str">
        <f t="shared" si="12"/>
        <v>American Tavern</v>
      </c>
      <c r="G244" t="str">
        <f>VLOOKUP(F244,Reference!A:B,2,FALSE)</f>
        <v>Restaurants</v>
      </c>
      <c r="H244">
        <f t="shared" si="13"/>
        <v>7</v>
      </c>
      <c r="I244">
        <f t="shared" si="14"/>
        <v>2018</v>
      </c>
      <c r="J244">
        <f t="shared" si="15"/>
        <v>-36.44</v>
      </c>
    </row>
    <row r="245" spans="1:10" x14ac:dyDescent="0.45">
      <c r="A245" s="1">
        <v>43285</v>
      </c>
      <c r="B245" t="s">
        <v>54</v>
      </c>
      <c r="C245">
        <v>34.479999999999997</v>
      </c>
      <c r="D245" t="s">
        <v>7</v>
      </c>
      <c r="E245" t="s">
        <v>15</v>
      </c>
      <c r="F245" t="str">
        <f t="shared" si="12"/>
        <v>BP</v>
      </c>
      <c r="G245" t="str">
        <f>VLOOKUP(F245,Reference!A:B,2,FALSE)</f>
        <v>Gas &amp; Fuel</v>
      </c>
      <c r="H245">
        <f t="shared" si="13"/>
        <v>7</v>
      </c>
      <c r="I245">
        <f t="shared" si="14"/>
        <v>2018</v>
      </c>
      <c r="J245">
        <f t="shared" si="15"/>
        <v>-34.479999999999997</v>
      </c>
    </row>
    <row r="246" spans="1:10" x14ac:dyDescent="0.45">
      <c r="A246" s="1">
        <v>43285</v>
      </c>
      <c r="B246" t="s">
        <v>18</v>
      </c>
      <c r="C246">
        <v>11.76</v>
      </c>
      <c r="D246" t="s">
        <v>7</v>
      </c>
      <c r="E246" t="s">
        <v>9</v>
      </c>
      <c r="F246" t="str">
        <f t="shared" si="12"/>
        <v>Netflix</v>
      </c>
      <c r="G246" t="str">
        <f>VLOOKUP(F246,Reference!A:B,2,FALSE)</f>
        <v>Movies &amp; DVDs</v>
      </c>
      <c r="H246">
        <f t="shared" si="13"/>
        <v>7</v>
      </c>
      <c r="I246">
        <f t="shared" si="14"/>
        <v>2018</v>
      </c>
      <c r="J246">
        <f t="shared" si="15"/>
        <v>-11.76</v>
      </c>
    </row>
    <row r="247" spans="1:10" x14ac:dyDescent="0.45">
      <c r="A247" s="1">
        <v>43286</v>
      </c>
      <c r="B247" t="s">
        <v>31</v>
      </c>
      <c r="C247">
        <v>44.25</v>
      </c>
      <c r="D247" t="s">
        <v>7</v>
      </c>
      <c r="E247" t="s">
        <v>15</v>
      </c>
      <c r="F247" t="str">
        <f t="shared" si="12"/>
        <v>Grocery Store</v>
      </c>
      <c r="G247" t="str">
        <f>VLOOKUP(F247,Reference!A:B,2,FALSE)</f>
        <v>Groceries</v>
      </c>
      <c r="H247">
        <f t="shared" si="13"/>
        <v>7</v>
      </c>
      <c r="I247">
        <f t="shared" si="14"/>
        <v>2018</v>
      </c>
      <c r="J247">
        <f t="shared" si="15"/>
        <v>-44.25</v>
      </c>
    </row>
    <row r="248" spans="1:10" x14ac:dyDescent="0.45">
      <c r="A248" s="1">
        <v>43286</v>
      </c>
      <c r="B248" t="s">
        <v>6</v>
      </c>
      <c r="C248">
        <v>212.32</v>
      </c>
      <c r="D248" t="s">
        <v>7</v>
      </c>
      <c r="E248" t="s">
        <v>9</v>
      </c>
      <c r="F248" t="str">
        <f t="shared" si="12"/>
        <v>Amazon</v>
      </c>
      <c r="G248" t="str">
        <f>VLOOKUP(F248,Reference!A:B,2,FALSE)</f>
        <v>Shopping</v>
      </c>
      <c r="H248">
        <f t="shared" si="13"/>
        <v>7</v>
      </c>
      <c r="I248">
        <f t="shared" si="14"/>
        <v>2018</v>
      </c>
      <c r="J248">
        <f t="shared" si="15"/>
        <v>-212.32</v>
      </c>
    </row>
    <row r="249" spans="1:10" x14ac:dyDescent="0.45">
      <c r="A249" s="1">
        <v>43287</v>
      </c>
      <c r="B249" t="s">
        <v>60</v>
      </c>
      <c r="C249">
        <v>6.41</v>
      </c>
      <c r="D249" t="s">
        <v>7</v>
      </c>
      <c r="E249" t="s">
        <v>9</v>
      </c>
      <c r="F249" t="str">
        <f t="shared" si="12"/>
        <v>Amazon Video</v>
      </c>
      <c r="G249" t="str">
        <f>VLOOKUP(F249,Reference!A:B,2,FALSE)</f>
        <v>Movies &amp; DVDs</v>
      </c>
      <c r="H249">
        <f t="shared" si="13"/>
        <v>7</v>
      </c>
      <c r="I249">
        <f t="shared" si="14"/>
        <v>2018</v>
      </c>
      <c r="J249">
        <f t="shared" si="15"/>
        <v>-6.41</v>
      </c>
    </row>
    <row r="250" spans="1:10" x14ac:dyDescent="0.45">
      <c r="A250" s="1">
        <v>43287</v>
      </c>
      <c r="B250" t="s">
        <v>33</v>
      </c>
      <c r="C250">
        <v>2000</v>
      </c>
      <c r="D250" t="s">
        <v>17</v>
      </c>
      <c r="E250" t="s">
        <v>12</v>
      </c>
      <c r="F250" t="str">
        <f t="shared" si="12"/>
        <v>Biweekly Paycheck</v>
      </c>
      <c r="G250" t="str">
        <f>VLOOKUP(F250,Reference!A:B,2,FALSE)</f>
        <v>Paycheck</v>
      </c>
      <c r="H250">
        <f t="shared" si="13"/>
        <v>7</v>
      </c>
      <c r="I250">
        <f t="shared" si="14"/>
        <v>2018</v>
      </c>
      <c r="J250">
        <v>2000</v>
      </c>
    </row>
    <row r="251" spans="1:10" x14ac:dyDescent="0.45">
      <c r="A251" s="1">
        <v>43289</v>
      </c>
      <c r="B251" t="s">
        <v>16</v>
      </c>
      <c r="C251">
        <v>259.87</v>
      </c>
      <c r="D251" t="s">
        <v>17</v>
      </c>
      <c r="E251" t="s">
        <v>9</v>
      </c>
      <c r="F251" t="str">
        <f t="shared" si="12"/>
        <v>Credit Card Payment</v>
      </c>
      <c r="G251" t="str">
        <f>VLOOKUP(F251,Reference!A:B,2,FALSE)</f>
        <v>Credit Card Payment</v>
      </c>
      <c r="H251">
        <f t="shared" si="13"/>
        <v>7</v>
      </c>
      <c r="I251">
        <f t="shared" si="14"/>
        <v>2018</v>
      </c>
      <c r="J251">
        <f t="shared" si="15"/>
        <v>-259.87</v>
      </c>
    </row>
    <row r="252" spans="1:10" x14ac:dyDescent="0.45">
      <c r="A252" s="1">
        <v>43290</v>
      </c>
      <c r="B252" t="s">
        <v>16</v>
      </c>
      <c r="C252">
        <v>242.16</v>
      </c>
      <c r="D252" t="s">
        <v>17</v>
      </c>
      <c r="E252" t="s">
        <v>15</v>
      </c>
      <c r="F252" t="str">
        <f t="shared" si="12"/>
        <v>Credit Card Payment</v>
      </c>
      <c r="G252" t="str">
        <f>VLOOKUP(F252,Reference!A:B,2,FALSE)</f>
        <v>Credit Card Payment</v>
      </c>
      <c r="H252">
        <f t="shared" si="13"/>
        <v>7</v>
      </c>
      <c r="I252">
        <f t="shared" si="14"/>
        <v>2018</v>
      </c>
      <c r="J252">
        <f t="shared" si="15"/>
        <v>-242.16</v>
      </c>
    </row>
    <row r="253" spans="1:10" x14ac:dyDescent="0.45">
      <c r="A253" s="1">
        <v>43290</v>
      </c>
      <c r="B253" t="s">
        <v>16</v>
      </c>
      <c r="C253">
        <v>259.87</v>
      </c>
      <c r="D253" t="s">
        <v>7</v>
      </c>
      <c r="E253" t="s">
        <v>12</v>
      </c>
      <c r="F253" t="str">
        <f t="shared" si="12"/>
        <v>Credit Card Payment</v>
      </c>
      <c r="G253" t="str">
        <f>VLOOKUP(F253,Reference!A:B,2,FALSE)</f>
        <v>Credit Card Payment</v>
      </c>
      <c r="H253">
        <f t="shared" si="13"/>
        <v>7</v>
      </c>
      <c r="I253">
        <f t="shared" si="14"/>
        <v>2018</v>
      </c>
      <c r="J253">
        <f t="shared" si="15"/>
        <v>-259.87</v>
      </c>
    </row>
    <row r="254" spans="1:10" x14ac:dyDescent="0.45">
      <c r="A254" s="1">
        <v>43290</v>
      </c>
      <c r="B254" t="s">
        <v>25</v>
      </c>
      <c r="C254">
        <v>10.69</v>
      </c>
      <c r="D254" t="s">
        <v>7</v>
      </c>
      <c r="E254" t="s">
        <v>9</v>
      </c>
      <c r="F254" t="str">
        <f t="shared" si="12"/>
        <v>Spotify</v>
      </c>
      <c r="G254" t="str">
        <f>VLOOKUP(F254,Reference!A:B,2,FALSE)</f>
        <v>Music</v>
      </c>
      <c r="H254">
        <f t="shared" si="13"/>
        <v>7</v>
      </c>
      <c r="I254">
        <f t="shared" si="14"/>
        <v>2018</v>
      </c>
      <c r="J254">
        <f t="shared" si="15"/>
        <v>-10.69</v>
      </c>
    </row>
    <row r="255" spans="1:10" x14ac:dyDescent="0.45">
      <c r="A255" s="1">
        <v>43291</v>
      </c>
      <c r="B255" t="s">
        <v>16</v>
      </c>
      <c r="C255">
        <v>242.16</v>
      </c>
      <c r="D255" t="s">
        <v>7</v>
      </c>
      <c r="E255" t="s">
        <v>12</v>
      </c>
      <c r="F255" t="str">
        <f t="shared" si="12"/>
        <v>Credit Card Payment</v>
      </c>
      <c r="G255" t="str">
        <f>VLOOKUP(F255,Reference!A:B,2,FALSE)</f>
        <v>Credit Card Payment</v>
      </c>
      <c r="H255">
        <f t="shared" si="13"/>
        <v>7</v>
      </c>
      <c r="I255">
        <f t="shared" si="14"/>
        <v>2018</v>
      </c>
      <c r="J255">
        <f t="shared" si="15"/>
        <v>-242.16</v>
      </c>
    </row>
    <row r="256" spans="1:10" x14ac:dyDescent="0.45">
      <c r="A256" s="1">
        <v>43291</v>
      </c>
      <c r="B256" t="s">
        <v>31</v>
      </c>
      <c r="C256">
        <v>5.39</v>
      </c>
      <c r="D256" t="s">
        <v>7</v>
      </c>
      <c r="E256" t="s">
        <v>15</v>
      </c>
      <c r="F256" t="str">
        <f t="shared" si="12"/>
        <v>Grocery Store</v>
      </c>
      <c r="G256" t="str">
        <f>VLOOKUP(F256,Reference!A:B,2,FALSE)</f>
        <v>Groceries</v>
      </c>
      <c r="H256">
        <f t="shared" si="13"/>
        <v>7</v>
      </c>
      <c r="I256">
        <f t="shared" si="14"/>
        <v>2018</v>
      </c>
      <c r="J256">
        <f t="shared" si="15"/>
        <v>-5.39</v>
      </c>
    </row>
    <row r="257" spans="1:10" x14ac:dyDescent="0.45">
      <c r="A257" s="1">
        <v>43291</v>
      </c>
      <c r="B257" t="s">
        <v>23</v>
      </c>
      <c r="C257">
        <v>30</v>
      </c>
      <c r="D257" t="s">
        <v>7</v>
      </c>
      <c r="E257" t="s">
        <v>12</v>
      </c>
      <c r="F257" t="str">
        <f t="shared" si="12"/>
        <v>Gas Company</v>
      </c>
      <c r="G257" t="str">
        <f>VLOOKUP(F257,Reference!A:B,2,FALSE)</f>
        <v>Utilities</v>
      </c>
      <c r="H257">
        <f t="shared" si="13"/>
        <v>7</v>
      </c>
      <c r="I257">
        <f t="shared" si="14"/>
        <v>2018</v>
      </c>
      <c r="J257">
        <f t="shared" si="15"/>
        <v>-30</v>
      </c>
    </row>
    <row r="258" spans="1:10" x14ac:dyDescent="0.45">
      <c r="A258" s="1">
        <v>43292</v>
      </c>
      <c r="B258" t="s">
        <v>27</v>
      </c>
      <c r="C258">
        <v>89.46</v>
      </c>
      <c r="D258" t="s">
        <v>7</v>
      </c>
      <c r="E258" t="s">
        <v>12</v>
      </c>
      <c r="F258" t="str">
        <f t="shared" ref="F258:F321" si="16">LEFT(B258,20)</f>
        <v>Phone Company</v>
      </c>
      <c r="G258" t="str">
        <f>VLOOKUP(F258,Reference!A:B,2,FALSE)</f>
        <v>Mobile Phone</v>
      </c>
      <c r="H258">
        <f t="shared" si="13"/>
        <v>7</v>
      </c>
      <c r="I258">
        <f t="shared" si="14"/>
        <v>2018</v>
      </c>
      <c r="J258">
        <f t="shared" si="15"/>
        <v>-89.46</v>
      </c>
    </row>
    <row r="259" spans="1:10" x14ac:dyDescent="0.45">
      <c r="A259" s="1">
        <v>43295</v>
      </c>
      <c r="B259" t="s">
        <v>74</v>
      </c>
      <c r="C259">
        <v>33.51</v>
      </c>
      <c r="D259" t="s">
        <v>7</v>
      </c>
      <c r="E259" t="s">
        <v>15</v>
      </c>
      <c r="F259" t="str">
        <f t="shared" si="16"/>
        <v>Go Mart</v>
      </c>
      <c r="G259" t="str">
        <f>VLOOKUP(F259,Reference!A:B,2,FALSE)</f>
        <v>Gas &amp; Fuel</v>
      </c>
      <c r="H259">
        <f t="shared" ref="H259:H322" si="17">MONTH(A259)</f>
        <v>7</v>
      </c>
      <c r="I259">
        <f t="shared" ref="I259:I322" si="18">YEAR(A259)</f>
        <v>2018</v>
      </c>
      <c r="J259">
        <f t="shared" ref="J259:J322" si="19">-ABS(C259)</f>
        <v>-33.51</v>
      </c>
    </row>
    <row r="260" spans="1:10" x14ac:dyDescent="0.45">
      <c r="A260" s="1">
        <v>43296</v>
      </c>
      <c r="B260" t="s">
        <v>75</v>
      </c>
      <c r="C260">
        <v>36.24</v>
      </c>
      <c r="D260" t="s">
        <v>7</v>
      </c>
      <c r="E260" t="s">
        <v>9</v>
      </c>
      <c r="F260" t="str">
        <f t="shared" si="16"/>
        <v>Circle K</v>
      </c>
      <c r="G260" t="str">
        <f>VLOOKUP(F260,Reference!A:B,2,FALSE)</f>
        <v>Gas &amp; Fuel</v>
      </c>
      <c r="H260">
        <f t="shared" si="17"/>
        <v>7</v>
      </c>
      <c r="I260">
        <f t="shared" si="18"/>
        <v>2018</v>
      </c>
      <c r="J260">
        <f t="shared" si="19"/>
        <v>-36.24</v>
      </c>
    </row>
    <row r="261" spans="1:10" x14ac:dyDescent="0.45">
      <c r="A261" s="1">
        <v>43298</v>
      </c>
      <c r="B261" t="s">
        <v>76</v>
      </c>
      <c r="C261">
        <v>15.23</v>
      </c>
      <c r="D261" t="s">
        <v>7</v>
      </c>
      <c r="E261" t="s">
        <v>15</v>
      </c>
      <c r="F261" t="str">
        <f t="shared" si="16"/>
        <v>Wendy's</v>
      </c>
      <c r="G261" t="str">
        <f>VLOOKUP(F261,Reference!A:B,2,FALSE)</f>
        <v>Fast Food</v>
      </c>
      <c r="H261">
        <f t="shared" si="17"/>
        <v>7</v>
      </c>
      <c r="I261">
        <f t="shared" si="18"/>
        <v>2018</v>
      </c>
      <c r="J261">
        <f t="shared" si="19"/>
        <v>-15.23</v>
      </c>
    </row>
    <row r="262" spans="1:10" x14ac:dyDescent="0.45">
      <c r="A262" s="1">
        <v>43298</v>
      </c>
      <c r="B262" t="s">
        <v>37</v>
      </c>
      <c r="C262">
        <v>35</v>
      </c>
      <c r="D262" t="s">
        <v>7</v>
      </c>
      <c r="E262" t="s">
        <v>12</v>
      </c>
      <c r="F262" t="str">
        <f t="shared" si="16"/>
        <v>City Water Charges</v>
      </c>
      <c r="G262" t="str">
        <f>VLOOKUP(F262,Reference!A:B,2,FALSE)</f>
        <v>Utilities</v>
      </c>
      <c r="H262">
        <f t="shared" si="17"/>
        <v>7</v>
      </c>
      <c r="I262">
        <f t="shared" si="18"/>
        <v>2018</v>
      </c>
      <c r="J262">
        <f t="shared" si="19"/>
        <v>-35</v>
      </c>
    </row>
    <row r="263" spans="1:10" x14ac:dyDescent="0.45">
      <c r="A263" s="1">
        <v>43298</v>
      </c>
      <c r="B263" t="s">
        <v>38</v>
      </c>
      <c r="C263">
        <v>60</v>
      </c>
      <c r="D263" t="s">
        <v>7</v>
      </c>
      <c r="E263" t="s">
        <v>12</v>
      </c>
      <c r="F263" t="str">
        <f t="shared" si="16"/>
        <v>Power Company</v>
      </c>
      <c r="G263" t="str">
        <f>VLOOKUP(F263,Reference!A:B,2,FALSE)</f>
        <v>Utilities</v>
      </c>
      <c r="H263">
        <f t="shared" si="17"/>
        <v>7</v>
      </c>
      <c r="I263">
        <f t="shared" si="18"/>
        <v>2018</v>
      </c>
      <c r="J263">
        <f t="shared" si="19"/>
        <v>-60</v>
      </c>
    </row>
    <row r="264" spans="1:10" x14ac:dyDescent="0.45">
      <c r="A264" s="1">
        <v>43299</v>
      </c>
      <c r="B264" t="s">
        <v>77</v>
      </c>
      <c r="C264">
        <v>28.54</v>
      </c>
      <c r="D264" t="s">
        <v>7</v>
      </c>
      <c r="E264" t="s">
        <v>9</v>
      </c>
      <c r="F264" t="str">
        <f t="shared" si="16"/>
        <v>Irish Restaurant</v>
      </c>
      <c r="G264" t="str">
        <f>VLOOKUP(F264,Reference!A:B,2,FALSE)</f>
        <v>Restaurants</v>
      </c>
      <c r="H264">
        <f t="shared" si="17"/>
        <v>7</v>
      </c>
      <c r="I264">
        <f t="shared" si="18"/>
        <v>2018</v>
      </c>
      <c r="J264">
        <f t="shared" si="19"/>
        <v>-28.54</v>
      </c>
    </row>
    <row r="265" spans="1:10" x14ac:dyDescent="0.45">
      <c r="A265" s="1">
        <v>43299</v>
      </c>
      <c r="B265" t="s">
        <v>65</v>
      </c>
      <c r="C265">
        <v>75</v>
      </c>
      <c r="D265" t="s">
        <v>7</v>
      </c>
      <c r="E265" t="s">
        <v>12</v>
      </c>
      <c r="F265" t="str">
        <f t="shared" si="16"/>
        <v>State Farm</v>
      </c>
      <c r="G265" t="str">
        <f>VLOOKUP(F265,Reference!A:B,2,FALSE)</f>
        <v>Auto Insurance</v>
      </c>
      <c r="H265">
        <f t="shared" si="17"/>
        <v>7</v>
      </c>
      <c r="I265">
        <f t="shared" si="18"/>
        <v>2018</v>
      </c>
      <c r="J265">
        <f t="shared" si="19"/>
        <v>-75</v>
      </c>
    </row>
    <row r="266" spans="1:10" x14ac:dyDescent="0.45">
      <c r="A266" s="1">
        <v>43301</v>
      </c>
      <c r="B266" t="s">
        <v>16</v>
      </c>
      <c r="C266">
        <v>61.43</v>
      </c>
      <c r="D266" t="s">
        <v>17</v>
      </c>
      <c r="E266" t="s">
        <v>15</v>
      </c>
      <c r="F266" t="str">
        <f t="shared" si="16"/>
        <v>Credit Card Payment</v>
      </c>
      <c r="G266" t="str">
        <f>VLOOKUP(F266,Reference!A:B,2,FALSE)</f>
        <v>Credit Card Payment</v>
      </c>
      <c r="H266">
        <f t="shared" si="17"/>
        <v>7</v>
      </c>
      <c r="I266">
        <f t="shared" si="18"/>
        <v>2018</v>
      </c>
      <c r="J266">
        <f t="shared" si="19"/>
        <v>-61.43</v>
      </c>
    </row>
    <row r="267" spans="1:10" x14ac:dyDescent="0.45">
      <c r="A267" s="1">
        <v>43301</v>
      </c>
      <c r="B267" t="s">
        <v>16</v>
      </c>
      <c r="C267">
        <v>102.88</v>
      </c>
      <c r="D267" t="s">
        <v>17</v>
      </c>
      <c r="E267" t="s">
        <v>9</v>
      </c>
      <c r="F267" t="str">
        <f t="shared" si="16"/>
        <v>Credit Card Payment</v>
      </c>
      <c r="G267" t="str">
        <f>VLOOKUP(F267,Reference!A:B,2,FALSE)</f>
        <v>Credit Card Payment</v>
      </c>
      <c r="H267">
        <f t="shared" si="17"/>
        <v>7</v>
      </c>
      <c r="I267">
        <f t="shared" si="18"/>
        <v>2018</v>
      </c>
      <c r="J267">
        <f t="shared" si="19"/>
        <v>-102.88</v>
      </c>
    </row>
    <row r="268" spans="1:10" x14ac:dyDescent="0.45">
      <c r="A268" s="1">
        <v>43301</v>
      </c>
      <c r="B268" t="s">
        <v>16</v>
      </c>
      <c r="C268">
        <v>102.88</v>
      </c>
      <c r="D268" t="s">
        <v>7</v>
      </c>
      <c r="E268" t="s">
        <v>12</v>
      </c>
      <c r="F268" t="str">
        <f t="shared" si="16"/>
        <v>Credit Card Payment</v>
      </c>
      <c r="G268" t="str">
        <f>VLOOKUP(F268,Reference!A:B,2,FALSE)</f>
        <v>Credit Card Payment</v>
      </c>
      <c r="H268">
        <f t="shared" si="17"/>
        <v>7</v>
      </c>
      <c r="I268">
        <f t="shared" si="18"/>
        <v>2018</v>
      </c>
      <c r="J268">
        <f t="shared" si="19"/>
        <v>-102.88</v>
      </c>
    </row>
    <row r="269" spans="1:10" x14ac:dyDescent="0.45">
      <c r="A269" s="1">
        <v>43301</v>
      </c>
      <c r="B269" t="s">
        <v>33</v>
      </c>
      <c r="C269">
        <v>2000</v>
      </c>
      <c r="D269" t="s">
        <v>17</v>
      </c>
      <c r="E269" t="s">
        <v>12</v>
      </c>
      <c r="F269" t="str">
        <f t="shared" si="16"/>
        <v>Biweekly Paycheck</v>
      </c>
      <c r="G269" t="str">
        <f>VLOOKUP(F269,Reference!A:B,2,FALSE)</f>
        <v>Paycheck</v>
      </c>
      <c r="H269">
        <f t="shared" si="17"/>
        <v>7</v>
      </c>
      <c r="I269">
        <f t="shared" si="18"/>
        <v>2018</v>
      </c>
      <c r="J269">
        <v>2000</v>
      </c>
    </row>
    <row r="270" spans="1:10" x14ac:dyDescent="0.45">
      <c r="A270" s="1">
        <v>43302</v>
      </c>
      <c r="B270" t="s">
        <v>31</v>
      </c>
      <c r="C270">
        <v>28.93</v>
      </c>
      <c r="D270" t="s">
        <v>7</v>
      </c>
      <c r="E270" t="s">
        <v>9</v>
      </c>
      <c r="F270" t="str">
        <f t="shared" si="16"/>
        <v>Grocery Store</v>
      </c>
      <c r="G270" t="str">
        <f>VLOOKUP(F270,Reference!A:B,2,FALSE)</f>
        <v>Groceries</v>
      </c>
      <c r="H270">
        <f t="shared" si="17"/>
        <v>7</v>
      </c>
      <c r="I270">
        <f t="shared" si="18"/>
        <v>2018</v>
      </c>
      <c r="J270">
        <f t="shared" si="19"/>
        <v>-28.93</v>
      </c>
    </row>
    <row r="271" spans="1:10" x14ac:dyDescent="0.45">
      <c r="A271" s="1">
        <v>43302</v>
      </c>
      <c r="B271" t="s">
        <v>45</v>
      </c>
      <c r="C271">
        <v>30</v>
      </c>
      <c r="D271" t="s">
        <v>7</v>
      </c>
      <c r="E271" t="s">
        <v>9</v>
      </c>
      <c r="F271" t="str">
        <f t="shared" si="16"/>
        <v>Barbershop</v>
      </c>
      <c r="G271" t="str">
        <f>VLOOKUP(F271,Reference!A:B,2,FALSE)</f>
        <v>Haircut</v>
      </c>
      <c r="H271">
        <f t="shared" si="17"/>
        <v>7</v>
      </c>
      <c r="I271">
        <f t="shared" si="18"/>
        <v>2018</v>
      </c>
      <c r="J271">
        <f t="shared" si="19"/>
        <v>-30</v>
      </c>
    </row>
    <row r="272" spans="1:10" x14ac:dyDescent="0.45">
      <c r="A272" s="1">
        <v>43304</v>
      </c>
      <c r="B272" t="s">
        <v>16</v>
      </c>
      <c r="C272">
        <v>61.43</v>
      </c>
      <c r="D272" t="s">
        <v>7</v>
      </c>
      <c r="E272" t="s">
        <v>12</v>
      </c>
      <c r="F272" t="str">
        <f t="shared" si="16"/>
        <v>Credit Card Payment</v>
      </c>
      <c r="G272" t="str">
        <f>VLOOKUP(F272,Reference!A:B,2,FALSE)</f>
        <v>Credit Card Payment</v>
      </c>
      <c r="H272">
        <f t="shared" si="17"/>
        <v>7</v>
      </c>
      <c r="I272">
        <f t="shared" si="18"/>
        <v>2018</v>
      </c>
      <c r="J272">
        <f t="shared" si="19"/>
        <v>-61.43</v>
      </c>
    </row>
    <row r="273" spans="1:10" x14ac:dyDescent="0.45">
      <c r="A273" s="1">
        <v>43304</v>
      </c>
      <c r="B273" t="s">
        <v>39</v>
      </c>
      <c r="C273">
        <v>9.58</v>
      </c>
      <c r="D273" t="s">
        <v>7</v>
      </c>
      <c r="E273" t="s">
        <v>9</v>
      </c>
      <c r="F273" t="str">
        <f t="shared" si="16"/>
        <v>Starbucks</v>
      </c>
      <c r="G273" t="str">
        <f>VLOOKUP(F273,Reference!A:B,2,FALSE)</f>
        <v>Coffee Shops</v>
      </c>
      <c r="H273">
        <f t="shared" si="17"/>
        <v>7</v>
      </c>
      <c r="I273">
        <f t="shared" si="18"/>
        <v>2018</v>
      </c>
      <c r="J273">
        <f t="shared" si="19"/>
        <v>-9.58</v>
      </c>
    </row>
    <row r="274" spans="1:10" x14ac:dyDescent="0.45">
      <c r="A274" s="1">
        <v>43305</v>
      </c>
      <c r="B274" t="s">
        <v>20</v>
      </c>
      <c r="C274">
        <v>26.59</v>
      </c>
      <c r="D274" t="s">
        <v>7</v>
      </c>
      <c r="E274" t="s">
        <v>9</v>
      </c>
      <c r="F274" t="str">
        <f t="shared" si="16"/>
        <v>American Tavern</v>
      </c>
      <c r="G274" t="str">
        <f>VLOOKUP(F274,Reference!A:B,2,FALSE)</f>
        <v>Restaurants</v>
      </c>
      <c r="H274">
        <f t="shared" si="17"/>
        <v>7</v>
      </c>
      <c r="I274">
        <f t="shared" si="18"/>
        <v>2018</v>
      </c>
      <c r="J274">
        <f t="shared" si="19"/>
        <v>-26.59</v>
      </c>
    </row>
    <row r="275" spans="1:10" x14ac:dyDescent="0.45">
      <c r="A275" s="1">
        <v>43306</v>
      </c>
      <c r="B275" t="s">
        <v>41</v>
      </c>
      <c r="C275">
        <v>74.989999999999995</v>
      </c>
      <c r="D275" t="s">
        <v>7</v>
      </c>
      <c r="E275" t="s">
        <v>12</v>
      </c>
      <c r="F275" t="str">
        <f t="shared" si="16"/>
        <v>Internet Service Pro</v>
      </c>
      <c r="G275" t="str">
        <f>VLOOKUP(F275,Reference!A:B,2,FALSE)</f>
        <v>Internet</v>
      </c>
      <c r="H275">
        <f t="shared" si="17"/>
        <v>7</v>
      </c>
      <c r="I275">
        <f t="shared" si="18"/>
        <v>2018</v>
      </c>
      <c r="J275">
        <f t="shared" si="19"/>
        <v>-74.989999999999995</v>
      </c>
    </row>
    <row r="276" spans="1:10" x14ac:dyDescent="0.45">
      <c r="A276" s="1">
        <v>43307</v>
      </c>
      <c r="B276" t="s">
        <v>78</v>
      </c>
      <c r="C276">
        <v>33.67</v>
      </c>
      <c r="D276" t="s">
        <v>7</v>
      </c>
      <c r="E276" t="s">
        <v>15</v>
      </c>
      <c r="F276" t="str">
        <f t="shared" si="16"/>
        <v>Conoco</v>
      </c>
      <c r="G276" t="str">
        <f>VLOOKUP(F276,Reference!A:B,2,FALSE)</f>
        <v>Gas &amp; Fuel</v>
      </c>
      <c r="H276">
        <f t="shared" si="17"/>
        <v>7</v>
      </c>
      <c r="I276">
        <f t="shared" si="18"/>
        <v>2018</v>
      </c>
      <c r="J276">
        <f t="shared" si="19"/>
        <v>-33.67</v>
      </c>
    </row>
    <row r="277" spans="1:10" x14ac:dyDescent="0.45">
      <c r="A277" s="1">
        <v>43309</v>
      </c>
      <c r="B277" t="s">
        <v>31</v>
      </c>
      <c r="C277">
        <v>7.61</v>
      </c>
      <c r="D277" t="s">
        <v>7</v>
      </c>
      <c r="E277" t="s">
        <v>15</v>
      </c>
      <c r="F277" t="str">
        <f t="shared" si="16"/>
        <v>Grocery Store</v>
      </c>
      <c r="G277" t="str">
        <f>VLOOKUP(F277,Reference!A:B,2,FALSE)</f>
        <v>Groceries</v>
      </c>
      <c r="H277">
        <f t="shared" si="17"/>
        <v>7</v>
      </c>
      <c r="I277">
        <f t="shared" si="18"/>
        <v>2018</v>
      </c>
      <c r="J277">
        <f t="shared" si="19"/>
        <v>-7.61</v>
      </c>
    </row>
    <row r="278" spans="1:10" x14ac:dyDescent="0.45">
      <c r="A278" s="1">
        <v>43311</v>
      </c>
      <c r="B278" t="s">
        <v>20</v>
      </c>
      <c r="C278">
        <v>34.380000000000003</v>
      </c>
      <c r="D278" t="s">
        <v>7</v>
      </c>
      <c r="E278" t="s">
        <v>15</v>
      </c>
      <c r="F278" t="str">
        <f t="shared" si="16"/>
        <v>American Tavern</v>
      </c>
      <c r="G278" t="str">
        <f>VLOOKUP(F278,Reference!A:B,2,FALSE)</f>
        <v>Restaurants</v>
      </c>
      <c r="H278">
        <f t="shared" si="17"/>
        <v>7</v>
      </c>
      <c r="I278">
        <f t="shared" si="18"/>
        <v>2018</v>
      </c>
      <c r="J278">
        <f t="shared" si="19"/>
        <v>-34.380000000000003</v>
      </c>
    </row>
    <row r="279" spans="1:10" x14ac:dyDescent="0.45">
      <c r="A279" s="1">
        <v>43312</v>
      </c>
      <c r="B279" t="s">
        <v>49</v>
      </c>
      <c r="C279">
        <v>6.6</v>
      </c>
      <c r="D279" t="s">
        <v>7</v>
      </c>
      <c r="E279" t="s">
        <v>15</v>
      </c>
      <c r="F279" t="str">
        <f t="shared" si="16"/>
        <v>Brewing Company</v>
      </c>
      <c r="G279" t="str">
        <f>VLOOKUP(F279,Reference!A:B,2,FALSE)</f>
        <v>Alcohol &amp; Bars</v>
      </c>
      <c r="H279">
        <f t="shared" si="17"/>
        <v>7</v>
      </c>
      <c r="I279">
        <f t="shared" si="18"/>
        <v>2018</v>
      </c>
      <c r="J279">
        <f t="shared" si="19"/>
        <v>-6.6</v>
      </c>
    </row>
    <row r="280" spans="1:10" x14ac:dyDescent="0.45">
      <c r="A280" s="1">
        <v>43313</v>
      </c>
      <c r="B280" t="s">
        <v>6</v>
      </c>
      <c r="C280">
        <v>13.13</v>
      </c>
      <c r="D280" t="s">
        <v>7</v>
      </c>
      <c r="E280" t="s">
        <v>9</v>
      </c>
      <c r="F280" t="str">
        <f t="shared" si="16"/>
        <v>Amazon</v>
      </c>
      <c r="G280" t="str">
        <f>VLOOKUP(F280,Reference!A:B,2,FALSE)</f>
        <v>Shopping</v>
      </c>
      <c r="H280">
        <f t="shared" si="17"/>
        <v>8</v>
      </c>
      <c r="I280">
        <f t="shared" si="18"/>
        <v>2018</v>
      </c>
      <c r="J280">
        <f t="shared" si="19"/>
        <v>-13.13</v>
      </c>
    </row>
    <row r="281" spans="1:10" x14ac:dyDescent="0.45">
      <c r="A281" s="1">
        <v>43314</v>
      </c>
      <c r="B281" t="s">
        <v>16</v>
      </c>
      <c r="C281">
        <v>816.27</v>
      </c>
      <c r="D281" t="s">
        <v>17</v>
      </c>
      <c r="E281" t="s">
        <v>9</v>
      </c>
      <c r="F281" t="str">
        <f t="shared" si="16"/>
        <v>Credit Card Payment</v>
      </c>
      <c r="G281" t="str">
        <f>VLOOKUP(F281,Reference!A:B,2,FALSE)</f>
        <v>Credit Card Payment</v>
      </c>
      <c r="H281">
        <f t="shared" si="17"/>
        <v>8</v>
      </c>
      <c r="I281">
        <f t="shared" si="18"/>
        <v>2018</v>
      </c>
      <c r="J281">
        <f t="shared" si="19"/>
        <v>-816.27</v>
      </c>
    </row>
    <row r="282" spans="1:10" x14ac:dyDescent="0.45">
      <c r="A282" s="1">
        <v>43314</v>
      </c>
      <c r="B282" t="s">
        <v>29</v>
      </c>
      <c r="C282">
        <v>40.44</v>
      </c>
      <c r="D282" t="s">
        <v>7</v>
      </c>
      <c r="E282" t="s">
        <v>15</v>
      </c>
      <c r="F282" t="str">
        <f t="shared" si="16"/>
        <v>Shell</v>
      </c>
      <c r="G282" t="str">
        <f>VLOOKUP(F282,Reference!A:B,2,FALSE)</f>
        <v>Gas &amp; Fuel</v>
      </c>
      <c r="H282">
        <f t="shared" si="17"/>
        <v>8</v>
      </c>
      <c r="I282">
        <f t="shared" si="18"/>
        <v>2018</v>
      </c>
      <c r="J282">
        <f t="shared" si="19"/>
        <v>-40.44</v>
      </c>
    </row>
    <row r="283" spans="1:10" x14ac:dyDescent="0.45">
      <c r="A283" s="1">
        <v>43314</v>
      </c>
      <c r="B283" t="s">
        <v>10</v>
      </c>
      <c r="C283">
        <v>1247.44</v>
      </c>
      <c r="D283" t="s">
        <v>7</v>
      </c>
      <c r="E283" t="s">
        <v>12</v>
      </c>
      <c r="F283" t="str">
        <f t="shared" si="16"/>
        <v>Mortgage Payment</v>
      </c>
      <c r="G283" t="str">
        <f>VLOOKUP(F283,Reference!A:B,2,FALSE)</f>
        <v>Mortgage &amp; Rent</v>
      </c>
      <c r="H283">
        <f t="shared" si="17"/>
        <v>8</v>
      </c>
      <c r="I283">
        <f t="shared" si="18"/>
        <v>2018</v>
      </c>
      <c r="J283">
        <f t="shared" si="19"/>
        <v>-1247.44</v>
      </c>
    </row>
    <row r="284" spans="1:10" x14ac:dyDescent="0.45">
      <c r="A284" s="1">
        <v>43315</v>
      </c>
      <c r="B284" t="s">
        <v>31</v>
      </c>
      <c r="C284">
        <v>6.27</v>
      </c>
      <c r="D284" t="s">
        <v>7</v>
      </c>
      <c r="E284" t="s">
        <v>15</v>
      </c>
      <c r="F284" t="str">
        <f t="shared" si="16"/>
        <v>Grocery Store</v>
      </c>
      <c r="G284" t="str">
        <f>VLOOKUP(F284,Reference!A:B,2,FALSE)</f>
        <v>Groceries</v>
      </c>
      <c r="H284">
        <f t="shared" si="17"/>
        <v>8</v>
      </c>
      <c r="I284">
        <f t="shared" si="18"/>
        <v>2018</v>
      </c>
      <c r="J284">
        <f t="shared" si="19"/>
        <v>-6.27</v>
      </c>
    </row>
    <row r="285" spans="1:10" x14ac:dyDescent="0.45">
      <c r="A285" s="1">
        <v>43315</v>
      </c>
      <c r="B285" t="s">
        <v>33</v>
      </c>
      <c r="C285">
        <v>2000</v>
      </c>
      <c r="D285" t="s">
        <v>17</v>
      </c>
      <c r="E285" t="s">
        <v>12</v>
      </c>
      <c r="F285" t="str">
        <f t="shared" si="16"/>
        <v>Biweekly Paycheck</v>
      </c>
      <c r="G285" t="str">
        <f>VLOOKUP(F285,Reference!A:B,2,FALSE)</f>
        <v>Paycheck</v>
      </c>
      <c r="H285">
        <f t="shared" si="17"/>
        <v>8</v>
      </c>
      <c r="I285">
        <f t="shared" si="18"/>
        <v>2018</v>
      </c>
      <c r="J285">
        <v>2000</v>
      </c>
    </row>
    <row r="286" spans="1:10" x14ac:dyDescent="0.45">
      <c r="A286" s="1">
        <v>43316</v>
      </c>
      <c r="B286" t="s">
        <v>18</v>
      </c>
      <c r="C286">
        <v>11.76</v>
      </c>
      <c r="D286" t="s">
        <v>7</v>
      </c>
      <c r="E286" t="s">
        <v>9</v>
      </c>
      <c r="F286" t="str">
        <f t="shared" si="16"/>
        <v>Netflix</v>
      </c>
      <c r="G286" t="str">
        <f>VLOOKUP(F286,Reference!A:B,2,FALSE)</f>
        <v>Movies &amp; DVDs</v>
      </c>
      <c r="H286">
        <f t="shared" si="17"/>
        <v>8</v>
      </c>
      <c r="I286">
        <f t="shared" si="18"/>
        <v>2018</v>
      </c>
      <c r="J286">
        <f t="shared" si="19"/>
        <v>-11.76</v>
      </c>
    </row>
    <row r="287" spans="1:10" x14ac:dyDescent="0.45">
      <c r="A287" s="1">
        <v>43318</v>
      </c>
      <c r="B287" t="s">
        <v>6</v>
      </c>
      <c r="C287">
        <v>76.47</v>
      </c>
      <c r="D287" t="s">
        <v>7</v>
      </c>
      <c r="E287" t="s">
        <v>9</v>
      </c>
      <c r="F287" t="str">
        <f t="shared" si="16"/>
        <v>Amazon</v>
      </c>
      <c r="G287" t="str">
        <f>VLOOKUP(F287,Reference!A:B,2,FALSE)</f>
        <v>Shopping</v>
      </c>
      <c r="H287">
        <f t="shared" si="17"/>
        <v>8</v>
      </c>
      <c r="I287">
        <f t="shared" si="18"/>
        <v>2018</v>
      </c>
      <c r="J287">
        <f t="shared" si="19"/>
        <v>-76.47</v>
      </c>
    </row>
    <row r="288" spans="1:10" x14ac:dyDescent="0.45">
      <c r="A288" s="1">
        <v>43321</v>
      </c>
      <c r="B288" t="s">
        <v>25</v>
      </c>
      <c r="C288">
        <v>10.69</v>
      </c>
      <c r="D288" t="s">
        <v>7</v>
      </c>
      <c r="E288" t="s">
        <v>9</v>
      </c>
      <c r="F288" t="str">
        <f t="shared" si="16"/>
        <v>Spotify</v>
      </c>
      <c r="G288" t="str">
        <f>VLOOKUP(F288,Reference!A:B,2,FALSE)</f>
        <v>Music</v>
      </c>
      <c r="H288">
        <f t="shared" si="17"/>
        <v>8</v>
      </c>
      <c r="I288">
        <f t="shared" si="18"/>
        <v>2018</v>
      </c>
      <c r="J288">
        <f t="shared" si="19"/>
        <v>-10.69</v>
      </c>
    </row>
    <row r="289" spans="1:10" x14ac:dyDescent="0.45">
      <c r="A289" s="1">
        <v>43321</v>
      </c>
      <c r="B289" t="s">
        <v>23</v>
      </c>
      <c r="C289">
        <v>30</v>
      </c>
      <c r="D289" t="s">
        <v>7</v>
      </c>
      <c r="E289" t="s">
        <v>12</v>
      </c>
      <c r="F289" t="str">
        <f t="shared" si="16"/>
        <v>Gas Company</v>
      </c>
      <c r="G289" t="str">
        <f>VLOOKUP(F289,Reference!A:B,2,FALSE)</f>
        <v>Utilities</v>
      </c>
      <c r="H289">
        <f t="shared" si="17"/>
        <v>8</v>
      </c>
      <c r="I289">
        <f t="shared" si="18"/>
        <v>2018</v>
      </c>
      <c r="J289">
        <f t="shared" si="19"/>
        <v>-30</v>
      </c>
    </row>
    <row r="290" spans="1:10" x14ac:dyDescent="0.45">
      <c r="A290" s="1">
        <v>43322</v>
      </c>
      <c r="B290" t="s">
        <v>27</v>
      </c>
      <c r="C290">
        <v>89.4</v>
      </c>
      <c r="D290" t="s">
        <v>7</v>
      </c>
      <c r="E290" t="s">
        <v>12</v>
      </c>
      <c r="F290" t="str">
        <f t="shared" si="16"/>
        <v>Phone Company</v>
      </c>
      <c r="G290" t="str">
        <f>VLOOKUP(F290,Reference!A:B,2,FALSE)</f>
        <v>Mobile Phone</v>
      </c>
      <c r="H290">
        <f t="shared" si="17"/>
        <v>8</v>
      </c>
      <c r="I290">
        <f t="shared" si="18"/>
        <v>2018</v>
      </c>
      <c r="J290">
        <f t="shared" si="19"/>
        <v>-89.4</v>
      </c>
    </row>
    <row r="291" spans="1:10" x14ac:dyDescent="0.45">
      <c r="A291" s="1">
        <v>43323</v>
      </c>
      <c r="B291" t="s">
        <v>73</v>
      </c>
      <c r="C291">
        <v>13.67</v>
      </c>
      <c r="D291" t="s">
        <v>7</v>
      </c>
      <c r="E291" t="s">
        <v>9</v>
      </c>
      <c r="F291" t="str">
        <f t="shared" si="16"/>
        <v>Chick-Fil-A</v>
      </c>
      <c r="G291" t="str">
        <f>VLOOKUP(F291,Reference!A:B,2,FALSE)</f>
        <v>Fast Food</v>
      </c>
      <c r="H291">
        <f t="shared" si="17"/>
        <v>8</v>
      </c>
      <c r="I291">
        <f t="shared" si="18"/>
        <v>2018</v>
      </c>
      <c r="J291">
        <f t="shared" si="19"/>
        <v>-13.67</v>
      </c>
    </row>
    <row r="292" spans="1:10" x14ac:dyDescent="0.45">
      <c r="A292" s="1">
        <v>43323</v>
      </c>
      <c r="B292" t="s">
        <v>79</v>
      </c>
      <c r="C292">
        <v>33.659999999999997</v>
      </c>
      <c r="D292" t="s">
        <v>7</v>
      </c>
      <c r="E292" t="s">
        <v>9</v>
      </c>
      <c r="F292" t="str">
        <f t="shared" si="16"/>
        <v>Valero</v>
      </c>
      <c r="G292" t="str">
        <f>VLOOKUP(F292,Reference!A:B,2,FALSE)</f>
        <v>Gas &amp; Fuel</v>
      </c>
      <c r="H292">
        <f t="shared" si="17"/>
        <v>8</v>
      </c>
      <c r="I292">
        <f t="shared" si="18"/>
        <v>2018</v>
      </c>
      <c r="J292">
        <f t="shared" si="19"/>
        <v>-33.659999999999997</v>
      </c>
    </row>
    <row r="293" spans="1:10" x14ac:dyDescent="0.45">
      <c r="A293" s="1">
        <v>43327</v>
      </c>
      <c r="B293" t="s">
        <v>16</v>
      </c>
      <c r="C293">
        <v>269.56</v>
      </c>
      <c r="D293" t="s">
        <v>17</v>
      </c>
      <c r="E293" t="s">
        <v>15</v>
      </c>
      <c r="F293" t="str">
        <f t="shared" si="16"/>
        <v>Credit Card Payment</v>
      </c>
      <c r="G293" t="str">
        <f>VLOOKUP(F293,Reference!A:B,2,FALSE)</f>
        <v>Credit Card Payment</v>
      </c>
      <c r="H293">
        <f t="shared" si="17"/>
        <v>8</v>
      </c>
      <c r="I293">
        <f t="shared" si="18"/>
        <v>2018</v>
      </c>
      <c r="J293">
        <f t="shared" si="19"/>
        <v>-269.56</v>
      </c>
    </row>
    <row r="294" spans="1:10" x14ac:dyDescent="0.45">
      <c r="A294" s="1">
        <v>43327</v>
      </c>
      <c r="B294" t="s">
        <v>16</v>
      </c>
      <c r="C294">
        <v>159.38</v>
      </c>
      <c r="D294" t="s">
        <v>17</v>
      </c>
      <c r="E294" t="s">
        <v>9</v>
      </c>
      <c r="F294" t="str">
        <f t="shared" si="16"/>
        <v>Credit Card Payment</v>
      </c>
      <c r="G294" t="str">
        <f>VLOOKUP(F294,Reference!A:B,2,FALSE)</f>
        <v>Credit Card Payment</v>
      </c>
      <c r="H294">
        <f t="shared" si="17"/>
        <v>8</v>
      </c>
      <c r="I294">
        <f t="shared" si="18"/>
        <v>2018</v>
      </c>
      <c r="J294">
        <f t="shared" si="19"/>
        <v>-159.38</v>
      </c>
    </row>
    <row r="295" spans="1:10" x14ac:dyDescent="0.45">
      <c r="A295" s="1">
        <v>43327</v>
      </c>
      <c r="B295" t="s">
        <v>29</v>
      </c>
      <c r="C295">
        <v>41.07</v>
      </c>
      <c r="D295" t="s">
        <v>7</v>
      </c>
      <c r="E295" t="s">
        <v>9</v>
      </c>
      <c r="F295" t="str">
        <f t="shared" si="16"/>
        <v>Shell</v>
      </c>
      <c r="G295" t="str">
        <f>VLOOKUP(F295,Reference!A:B,2,FALSE)</f>
        <v>Gas &amp; Fuel</v>
      </c>
      <c r="H295">
        <f t="shared" si="17"/>
        <v>8</v>
      </c>
      <c r="I295">
        <f t="shared" si="18"/>
        <v>2018</v>
      </c>
      <c r="J295">
        <f t="shared" si="19"/>
        <v>-41.07</v>
      </c>
    </row>
    <row r="296" spans="1:10" x14ac:dyDescent="0.45">
      <c r="A296" s="1">
        <v>43327</v>
      </c>
      <c r="B296" t="s">
        <v>31</v>
      </c>
      <c r="C296">
        <v>5.64</v>
      </c>
      <c r="D296" t="s">
        <v>7</v>
      </c>
      <c r="E296" t="s">
        <v>9</v>
      </c>
      <c r="F296" t="str">
        <f t="shared" si="16"/>
        <v>Grocery Store</v>
      </c>
      <c r="G296" t="str">
        <f>VLOOKUP(F296,Reference!A:B,2,FALSE)</f>
        <v>Groceries</v>
      </c>
      <c r="H296">
        <f t="shared" si="17"/>
        <v>8</v>
      </c>
      <c r="I296">
        <f t="shared" si="18"/>
        <v>2018</v>
      </c>
      <c r="J296">
        <f t="shared" si="19"/>
        <v>-5.64</v>
      </c>
    </row>
    <row r="297" spans="1:10" x14ac:dyDescent="0.45">
      <c r="A297" s="1">
        <v>43327</v>
      </c>
      <c r="B297" t="s">
        <v>38</v>
      </c>
      <c r="C297">
        <v>60</v>
      </c>
      <c r="D297" t="s">
        <v>7</v>
      </c>
      <c r="E297" t="s">
        <v>12</v>
      </c>
      <c r="F297" t="str">
        <f t="shared" si="16"/>
        <v>Power Company</v>
      </c>
      <c r="G297" t="str">
        <f>VLOOKUP(F297,Reference!A:B,2,FALSE)</f>
        <v>Utilities</v>
      </c>
      <c r="H297">
        <f t="shared" si="17"/>
        <v>8</v>
      </c>
      <c r="I297">
        <f t="shared" si="18"/>
        <v>2018</v>
      </c>
      <c r="J297">
        <f t="shared" si="19"/>
        <v>-60</v>
      </c>
    </row>
    <row r="298" spans="1:10" x14ac:dyDescent="0.45">
      <c r="A298" s="1">
        <v>43328</v>
      </c>
      <c r="B298" t="s">
        <v>16</v>
      </c>
      <c r="C298">
        <v>269.56</v>
      </c>
      <c r="D298" t="s">
        <v>7</v>
      </c>
      <c r="E298" t="s">
        <v>12</v>
      </c>
      <c r="F298" t="str">
        <f t="shared" si="16"/>
        <v>Credit Card Payment</v>
      </c>
      <c r="G298" t="str">
        <f>VLOOKUP(F298,Reference!A:B,2,FALSE)</f>
        <v>Credit Card Payment</v>
      </c>
      <c r="H298">
        <f t="shared" si="17"/>
        <v>8</v>
      </c>
      <c r="I298">
        <f t="shared" si="18"/>
        <v>2018</v>
      </c>
      <c r="J298">
        <f t="shared" si="19"/>
        <v>-269.56</v>
      </c>
    </row>
    <row r="299" spans="1:10" x14ac:dyDescent="0.45">
      <c r="A299" s="1">
        <v>43328</v>
      </c>
      <c r="B299" t="s">
        <v>37</v>
      </c>
      <c r="C299">
        <v>35</v>
      </c>
      <c r="D299" t="s">
        <v>7</v>
      </c>
      <c r="E299" t="s">
        <v>12</v>
      </c>
      <c r="F299" t="str">
        <f t="shared" si="16"/>
        <v>City Water Charges</v>
      </c>
      <c r="G299" t="str">
        <f>VLOOKUP(F299,Reference!A:B,2,FALSE)</f>
        <v>Utilities</v>
      </c>
      <c r="H299">
        <f t="shared" si="17"/>
        <v>8</v>
      </c>
      <c r="I299">
        <f t="shared" si="18"/>
        <v>2018</v>
      </c>
      <c r="J299">
        <f t="shared" si="19"/>
        <v>-35</v>
      </c>
    </row>
    <row r="300" spans="1:10" x14ac:dyDescent="0.45">
      <c r="A300" s="1">
        <v>43329</v>
      </c>
      <c r="B300" t="s">
        <v>33</v>
      </c>
      <c r="C300">
        <v>2000</v>
      </c>
      <c r="D300" t="s">
        <v>17</v>
      </c>
      <c r="E300" t="s">
        <v>12</v>
      </c>
      <c r="F300" t="str">
        <f t="shared" si="16"/>
        <v>Biweekly Paycheck</v>
      </c>
      <c r="G300" t="str">
        <f>VLOOKUP(F300,Reference!A:B,2,FALSE)</f>
        <v>Paycheck</v>
      </c>
      <c r="H300">
        <f t="shared" si="17"/>
        <v>8</v>
      </c>
      <c r="I300">
        <f t="shared" si="18"/>
        <v>2018</v>
      </c>
      <c r="J300">
        <v>2000</v>
      </c>
    </row>
    <row r="301" spans="1:10" x14ac:dyDescent="0.45">
      <c r="A301" s="1">
        <v>43329</v>
      </c>
      <c r="B301" t="s">
        <v>6</v>
      </c>
      <c r="C301">
        <v>14.98</v>
      </c>
      <c r="D301" t="s">
        <v>7</v>
      </c>
      <c r="E301" t="s">
        <v>9</v>
      </c>
      <c r="F301" t="str">
        <f t="shared" si="16"/>
        <v>Amazon</v>
      </c>
      <c r="G301" t="str">
        <f>VLOOKUP(F301,Reference!A:B,2,FALSE)</f>
        <v>Shopping</v>
      </c>
      <c r="H301">
        <f t="shared" si="17"/>
        <v>8</v>
      </c>
      <c r="I301">
        <f t="shared" si="18"/>
        <v>2018</v>
      </c>
      <c r="J301">
        <f t="shared" si="19"/>
        <v>-14.98</v>
      </c>
    </row>
    <row r="302" spans="1:10" x14ac:dyDescent="0.45">
      <c r="A302" s="1">
        <v>43330</v>
      </c>
      <c r="B302" t="s">
        <v>6</v>
      </c>
      <c r="C302">
        <v>23.47</v>
      </c>
      <c r="D302" t="s">
        <v>7</v>
      </c>
      <c r="E302" t="s">
        <v>9</v>
      </c>
      <c r="F302" t="str">
        <f t="shared" si="16"/>
        <v>Amazon</v>
      </c>
      <c r="G302" t="str">
        <f>VLOOKUP(F302,Reference!A:B,2,FALSE)</f>
        <v>Shopping</v>
      </c>
      <c r="H302">
        <f t="shared" si="17"/>
        <v>8</v>
      </c>
      <c r="I302">
        <f t="shared" si="18"/>
        <v>2018</v>
      </c>
      <c r="J302">
        <f t="shared" si="19"/>
        <v>-23.47</v>
      </c>
    </row>
    <row r="303" spans="1:10" x14ac:dyDescent="0.45">
      <c r="A303" s="1">
        <v>43332</v>
      </c>
      <c r="B303" t="s">
        <v>65</v>
      </c>
      <c r="C303">
        <v>75</v>
      </c>
      <c r="D303" t="s">
        <v>7</v>
      </c>
      <c r="E303" t="s">
        <v>12</v>
      </c>
      <c r="F303" t="str">
        <f t="shared" si="16"/>
        <v>State Farm</v>
      </c>
      <c r="G303" t="str">
        <f>VLOOKUP(F303,Reference!A:B,2,FALSE)</f>
        <v>Auto Insurance</v>
      </c>
      <c r="H303">
        <f t="shared" si="17"/>
        <v>8</v>
      </c>
      <c r="I303">
        <f t="shared" si="18"/>
        <v>2018</v>
      </c>
      <c r="J303">
        <f t="shared" si="19"/>
        <v>-75</v>
      </c>
    </row>
    <row r="304" spans="1:10" x14ac:dyDescent="0.45">
      <c r="A304" s="1">
        <v>43333</v>
      </c>
      <c r="B304" t="s">
        <v>16</v>
      </c>
      <c r="C304">
        <v>34.18</v>
      </c>
      <c r="D304" t="s">
        <v>17</v>
      </c>
      <c r="E304" t="s">
        <v>15</v>
      </c>
      <c r="F304" t="str">
        <f t="shared" si="16"/>
        <v>Credit Card Payment</v>
      </c>
      <c r="G304" t="str">
        <f>VLOOKUP(F304,Reference!A:B,2,FALSE)</f>
        <v>Credit Card Payment</v>
      </c>
      <c r="H304">
        <f t="shared" si="17"/>
        <v>8</v>
      </c>
      <c r="I304">
        <f t="shared" si="18"/>
        <v>2018</v>
      </c>
      <c r="J304">
        <f t="shared" si="19"/>
        <v>-34.18</v>
      </c>
    </row>
    <row r="305" spans="1:10" x14ac:dyDescent="0.45">
      <c r="A305" s="1">
        <v>43333</v>
      </c>
      <c r="B305" t="s">
        <v>16</v>
      </c>
      <c r="C305">
        <v>99.76</v>
      </c>
      <c r="D305" t="s">
        <v>17</v>
      </c>
      <c r="E305" t="s">
        <v>9</v>
      </c>
      <c r="F305" t="str">
        <f t="shared" si="16"/>
        <v>Credit Card Payment</v>
      </c>
      <c r="G305" t="str">
        <f>VLOOKUP(F305,Reference!A:B,2,FALSE)</f>
        <v>Credit Card Payment</v>
      </c>
      <c r="H305">
        <f t="shared" si="17"/>
        <v>8</v>
      </c>
      <c r="I305">
        <f t="shared" si="18"/>
        <v>2018</v>
      </c>
      <c r="J305">
        <f t="shared" si="19"/>
        <v>-99.76</v>
      </c>
    </row>
    <row r="306" spans="1:10" x14ac:dyDescent="0.45">
      <c r="A306" s="1">
        <v>43333</v>
      </c>
      <c r="B306" t="s">
        <v>16</v>
      </c>
      <c r="C306">
        <v>99.76</v>
      </c>
      <c r="D306" t="s">
        <v>7</v>
      </c>
      <c r="E306" t="s">
        <v>12</v>
      </c>
      <c r="F306" t="str">
        <f t="shared" si="16"/>
        <v>Credit Card Payment</v>
      </c>
      <c r="G306" t="str">
        <f>VLOOKUP(F306,Reference!A:B,2,FALSE)</f>
        <v>Credit Card Payment</v>
      </c>
      <c r="H306">
        <f t="shared" si="17"/>
        <v>8</v>
      </c>
      <c r="I306">
        <f t="shared" si="18"/>
        <v>2018</v>
      </c>
      <c r="J306">
        <f t="shared" si="19"/>
        <v>-99.76</v>
      </c>
    </row>
    <row r="307" spans="1:10" x14ac:dyDescent="0.45">
      <c r="A307" s="1">
        <v>43334</v>
      </c>
      <c r="B307" t="s">
        <v>16</v>
      </c>
      <c r="C307">
        <v>34.18</v>
      </c>
      <c r="D307" t="s">
        <v>7</v>
      </c>
      <c r="E307" t="s">
        <v>12</v>
      </c>
      <c r="F307" t="str">
        <f t="shared" si="16"/>
        <v>Credit Card Payment</v>
      </c>
      <c r="G307" t="str">
        <f>VLOOKUP(F307,Reference!A:B,2,FALSE)</f>
        <v>Credit Card Payment</v>
      </c>
      <c r="H307">
        <f t="shared" si="17"/>
        <v>8</v>
      </c>
      <c r="I307">
        <f t="shared" si="18"/>
        <v>2018</v>
      </c>
      <c r="J307">
        <f t="shared" si="19"/>
        <v>-34.18</v>
      </c>
    </row>
    <row r="308" spans="1:10" x14ac:dyDescent="0.45">
      <c r="A308" s="1">
        <v>43336</v>
      </c>
      <c r="B308" t="s">
        <v>20</v>
      </c>
      <c r="C308">
        <v>42.31</v>
      </c>
      <c r="D308" t="s">
        <v>7</v>
      </c>
      <c r="E308" t="s">
        <v>9</v>
      </c>
      <c r="F308" t="str">
        <f t="shared" si="16"/>
        <v>American Tavern</v>
      </c>
      <c r="G308" t="str">
        <f>VLOOKUP(F308,Reference!A:B,2,FALSE)</f>
        <v>Restaurants</v>
      </c>
      <c r="H308">
        <f t="shared" si="17"/>
        <v>8</v>
      </c>
      <c r="I308">
        <f t="shared" si="18"/>
        <v>2018</v>
      </c>
      <c r="J308">
        <f t="shared" si="19"/>
        <v>-42.31</v>
      </c>
    </row>
    <row r="309" spans="1:10" x14ac:dyDescent="0.45">
      <c r="A309" s="1">
        <v>43339</v>
      </c>
      <c r="B309" t="s">
        <v>41</v>
      </c>
      <c r="C309">
        <v>74.989999999999995</v>
      </c>
      <c r="D309" t="s">
        <v>7</v>
      </c>
      <c r="E309" t="s">
        <v>12</v>
      </c>
      <c r="F309" t="str">
        <f t="shared" si="16"/>
        <v>Internet Service Pro</v>
      </c>
      <c r="G309" t="str">
        <f>VLOOKUP(F309,Reference!A:B,2,FALSE)</f>
        <v>Internet</v>
      </c>
      <c r="H309">
        <f t="shared" si="17"/>
        <v>8</v>
      </c>
      <c r="I309">
        <f t="shared" si="18"/>
        <v>2018</v>
      </c>
      <c r="J309">
        <f t="shared" si="19"/>
        <v>-74.989999999999995</v>
      </c>
    </row>
    <row r="310" spans="1:10" x14ac:dyDescent="0.45">
      <c r="A310" s="1">
        <v>43342</v>
      </c>
      <c r="B310" t="s">
        <v>29</v>
      </c>
      <c r="C310">
        <v>35.65</v>
      </c>
      <c r="D310" t="s">
        <v>7</v>
      </c>
      <c r="E310" t="s">
        <v>9</v>
      </c>
      <c r="F310" t="str">
        <f t="shared" si="16"/>
        <v>Shell</v>
      </c>
      <c r="G310" t="str">
        <f>VLOOKUP(F310,Reference!A:B,2,FALSE)</f>
        <v>Gas &amp; Fuel</v>
      </c>
      <c r="H310">
        <f t="shared" si="17"/>
        <v>8</v>
      </c>
      <c r="I310">
        <f t="shared" si="18"/>
        <v>2018</v>
      </c>
      <c r="J310">
        <f t="shared" si="19"/>
        <v>-35.65</v>
      </c>
    </row>
    <row r="311" spans="1:10" x14ac:dyDescent="0.45">
      <c r="A311" s="1">
        <v>43343</v>
      </c>
      <c r="B311" t="s">
        <v>31</v>
      </c>
      <c r="C311">
        <v>11.64</v>
      </c>
      <c r="D311" t="s">
        <v>7</v>
      </c>
      <c r="E311" t="s">
        <v>9</v>
      </c>
      <c r="F311" t="str">
        <f t="shared" si="16"/>
        <v>Grocery Store</v>
      </c>
      <c r="G311" t="str">
        <f>VLOOKUP(F311,Reference!A:B,2,FALSE)</f>
        <v>Groceries</v>
      </c>
      <c r="H311">
        <f t="shared" si="17"/>
        <v>8</v>
      </c>
      <c r="I311">
        <f t="shared" si="18"/>
        <v>2018</v>
      </c>
      <c r="J311">
        <f t="shared" si="19"/>
        <v>-11.64</v>
      </c>
    </row>
    <row r="312" spans="1:10" x14ac:dyDescent="0.45">
      <c r="A312" s="1">
        <v>43343</v>
      </c>
      <c r="B312" t="s">
        <v>33</v>
      </c>
      <c r="C312">
        <v>2000</v>
      </c>
      <c r="D312" t="s">
        <v>17</v>
      </c>
      <c r="E312" t="s">
        <v>12</v>
      </c>
      <c r="F312" t="str">
        <f t="shared" si="16"/>
        <v>Biweekly Paycheck</v>
      </c>
      <c r="G312" t="str">
        <f>VLOOKUP(F312,Reference!A:B,2,FALSE)</f>
        <v>Paycheck</v>
      </c>
      <c r="H312">
        <f t="shared" si="17"/>
        <v>8</v>
      </c>
      <c r="I312">
        <f t="shared" si="18"/>
        <v>2018</v>
      </c>
      <c r="J312">
        <v>2000</v>
      </c>
    </row>
    <row r="313" spans="1:10" x14ac:dyDescent="0.45">
      <c r="A313" s="1">
        <v>43344</v>
      </c>
      <c r="B313" t="s">
        <v>49</v>
      </c>
      <c r="C313">
        <v>47.4</v>
      </c>
      <c r="D313" t="s">
        <v>7</v>
      </c>
      <c r="E313" t="s">
        <v>9</v>
      </c>
      <c r="F313" t="str">
        <f t="shared" si="16"/>
        <v>Brewing Company</v>
      </c>
      <c r="G313" t="str">
        <f>VLOOKUP(F313,Reference!A:B,2,FALSE)</f>
        <v>Alcohol &amp; Bars</v>
      </c>
      <c r="H313">
        <f t="shared" si="17"/>
        <v>9</v>
      </c>
      <c r="I313">
        <f t="shared" si="18"/>
        <v>2018</v>
      </c>
      <c r="J313">
        <f t="shared" si="19"/>
        <v>-47.4</v>
      </c>
    </row>
    <row r="314" spans="1:10" x14ac:dyDescent="0.45">
      <c r="A314" s="1">
        <v>43344</v>
      </c>
      <c r="B314" t="s">
        <v>6</v>
      </c>
      <c r="C314">
        <v>13.13</v>
      </c>
      <c r="D314" t="s">
        <v>7</v>
      </c>
      <c r="E314" t="s">
        <v>9</v>
      </c>
      <c r="F314" t="str">
        <f t="shared" si="16"/>
        <v>Amazon</v>
      </c>
      <c r="G314" t="str">
        <f>VLOOKUP(F314,Reference!A:B,2,FALSE)</f>
        <v>Shopping</v>
      </c>
      <c r="H314">
        <f t="shared" si="17"/>
        <v>9</v>
      </c>
      <c r="I314">
        <f t="shared" si="18"/>
        <v>2018</v>
      </c>
      <c r="J314">
        <f t="shared" si="19"/>
        <v>-13.13</v>
      </c>
    </row>
    <row r="315" spans="1:10" x14ac:dyDescent="0.45">
      <c r="A315" s="1">
        <v>43345</v>
      </c>
      <c r="B315" t="s">
        <v>6</v>
      </c>
      <c r="C315">
        <v>109.83</v>
      </c>
      <c r="D315" t="s">
        <v>7</v>
      </c>
      <c r="E315" t="s">
        <v>9</v>
      </c>
      <c r="F315" t="str">
        <f t="shared" si="16"/>
        <v>Amazon</v>
      </c>
      <c r="G315" t="str">
        <f>VLOOKUP(F315,Reference!A:B,2,FALSE)</f>
        <v>Shopping</v>
      </c>
      <c r="H315">
        <f t="shared" si="17"/>
        <v>9</v>
      </c>
      <c r="I315">
        <f t="shared" si="18"/>
        <v>2018</v>
      </c>
      <c r="J315">
        <f t="shared" si="19"/>
        <v>-109.83</v>
      </c>
    </row>
    <row r="316" spans="1:10" x14ac:dyDescent="0.45">
      <c r="A316" s="1">
        <v>43347</v>
      </c>
      <c r="B316" t="s">
        <v>16</v>
      </c>
      <c r="C316">
        <v>687.29</v>
      </c>
      <c r="D316" t="s">
        <v>17</v>
      </c>
      <c r="E316" t="s">
        <v>9</v>
      </c>
      <c r="F316" t="str">
        <f t="shared" si="16"/>
        <v>Credit Card Payment</v>
      </c>
      <c r="G316" t="str">
        <f>VLOOKUP(F316,Reference!A:B,2,FALSE)</f>
        <v>Credit Card Payment</v>
      </c>
      <c r="H316">
        <f t="shared" si="17"/>
        <v>9</v>
      </c>
      <c r="I316">
        <f t="shared" si="18"/>
        <v>2018</v>
      </c>
      <c r="J316">
        <f t="shared" si="19"/>
        <v>-687.29</v>
      </c>
    </row>
    <row r="317" spans="1:10" x14ac:dyDescent="0.45">
      <c r="A317" s="1">
        <v>43347</v>
      </c>
      <c r="B317" t="s">
        <v>16</v>
      </c>
      <c r="C317">
        <v>687.29</v>
      </c>
      <c r="D317" t="s">
        <v>7</v>
      </c>
      <c r="E317" t="s">
        <v>12</v>
      </c>
      <c r="F317" t="str">
        <f t="shared" si="16"/>
        <v>Credit Card Payment</v>
      </c>
      <c r="G317" t="str">
        <f>VLOOKUP(F317,Reference!A:B,2,FALSE)</f>
        <v>Credit Card Payment</v>
      </c>
      <c r="H317">
        <f t="shared" si="17"/>
        <v>9</v>
      </c>
      <c r="I317">
        <f t="shared" si="18"/>
        <v>2018</v>
      </c>
      <c r="J317">
        <f t="shared" si="19"/>
        <v>-687.29</v>
      </c>
    </row>
    <row r="318" spans="1:10" x14ac:dyDescent="0.45">
      <c r="A318" s="1">
        <v>43347</v>
      </c>
      <c r="B318" t="s">
        <v>10</v>
      </c>
      <c r="C318">
        <v>1247.44</v>
      </c>
      <c r="D318" t="s">
        <v>7</v>
      </c>
      <c r="E318" t="s">
        <v>12</v>
      </c>
      <c r="F318" t="str">
        <f t="shared" si="16"/>
        <v>Mortgage Payment</v>
      </c>
      <c r="G318" t="str">
        <f>VLOOKUP(F318,Reference!A:B,2,FALSE)</f>
        <v>Mortgage &amp; Rent</v>
      </c>
      <c r="H318">
        <f t="shared" si="17"/>
        <v>9</v>
      </c>
      <c r="I318">
        <f t="shared" si="18"/>
        <v>2018</v>
      </c>
      <c r="J318">
        <f t="shared" si="19"/>
        <v>-1247.44</v>
      </c>
    </row>
    <row r="319" spans="1:10" x14ac:dyDescent="0.45">
      <c r="A319" s="1">
        <v>43347</v>
      </c>
      <c r="B319" t="s">
        <v>18</v>
      </c>
      <c r="C319">
        <v>11.76</v>
      </c>
      <c r="D319" t="s">
        <v>7</v>
      </c>
      <c r="E319" t="s">
        <v>9</v>
      </c>
      <c r="F319" t="str">
        <f t="shared" si="16"/>
        <v>Netflix</v>
      </c>
      <c r="G319" t="str">
        <f>VLOOKUP(F319,Reference!A:B,2,FALSE)</f>
        <v>Movies &amp; DVDs</v>
      </c>
      <c r="H319">
        <f t="shared" si="17"/>
        <v>9</v>
      </c>
      <c r="I319">
        <f t="shared" si="18"/>
        <v>2018</v>
      </c>
      <c r="J319">
        <f t="shared" si="19"/>
        <v>-11.76</v>
      </c>
    </row>
    <row r="320" spans="1:10" x14ac:dyDescent="0.45">
      <c r="A320" s="1">
        <v>43350</v>
      </c>
      <c r="B320" t="s">
        <v>23</v>
      </c>
      <c r="C320">
        <v>30</v>
      </c>
      <c r="D320" t="s">
        <v>7</v>
      </c>
      <c r="E320" t="s">
        <v>12</v>
      </c>
      <c r="F320" t="str">
        <f t="shared" si="16"/>
        <v>Gas Company</v>
      </c>
      <c r="G320" t="str">
        <f>VLOOKUP(F320,Reference!A:B,2,FALSE)</f>
        <v>Utilities</v>
      </c>
      <c r="H320">
        <f t="shared" si="17"/>
        <v>9</v>
      </c>
      <c r="I320">
        <f t="shared" si="18"/>
        <v>2018</v>
      </c>
      <c r="J320">
        <f t="shared" si="19"/>
        <v>-30</v>
      </c>
    </row>
    <row r="321" spans="1:10" x14ac:dyDescent="0.45">
      <c r="A321" s="1">
        <v>43352</v>
      </c>
      <c r="B321" t="s">
        <v>49</v>
      </c>
      <c r="C321">
        <v>18</v>
      </c>
      <c r="D321" t="s">
        <v>7</v>
      </c>
      <c r="E321" t="s">
        <v>9</v>
      </c>
      <c r="F321" t="str">
        <f t="shared" si="16"/>
        <v>Brewing Company</v>
      </c>
      <c r="G321" t="str">
        <f>VLOOKUP(F321,Reference!A:B,2,FALSE)</f>
        <v>Alcohol &amp; Bars</v>
      </c>
      <c r="H321">
        <f t="shared" si="17"/>
        <v>9</v>
      </c>
      <c r="I321">
        <f t="shared" si="18"/>
        <v>2018</v>
      </c>
      <c r="J321">
        <f t="shared" si="19"/>
        <v>-18</v>
      </c>
    </row>
    <row r="322" spans="1:10" x14ac:dyDescent="0.45">
      <c r="A322" s="1">
        <v>43352</v>
      </c>
      <c r="B322" t="s">
        <v>25</v>
      </c>
      <c r="C322">
        <v>10.69</v>
      </c>
      <c r="D322" t="s">
        <v>7</v>
      </c>
      <c r="E322" t="s">
        <v>9</v>
      </c>
      <c r="F322" t="str">
        <f t="shared" ref="F322:F385" si="20">LEFT(B322,20)</f>
        <v>Spotify</v>
      </c>
      <c r="G322" t="str">
        <f>VLOOKUP(F322,Reference!A:B,2,FALSE)</f>
        <v>Music</v>
      </c>
      <c r="H322">
        <f t="shared" si="17"/>
        <v>9</v>
      </c>
      <c r="I322">
        <f t="shared" si="18"/>
        <v>2018</v>
      </c>
      <c r="J322">
        <f t="shared" si="19"/>
        <v>-10.69</v>
      </c>
    </row>
    <row r="323" spans="1:10" x14ac:dyDescent="0.45">
      <c r="A323" s="1">
        <v>43354</v>
      </c>
      <c r="B323" t="s">
        <v>54</v>
      </c>
      <c r="C323">
        <v>38.86</v>
      </c>
      <c r="D323" t="s">
        <v>7</v>
      </c>
      <c r="E323" t="s">
        <v>9</v>
      </c>
      <c r="F323" t="str">
        <f t="shared" si="20"/>
        <v>BP</v>
      </c>
      <c r="G323" t="str">
        <f>VLOOKUP(F323,Reference!A:B,2,FALSE)</f>
        <v>Gas &amp; Fuel</v>
      </c>
      <c r="H323">
        <f t="shared" ref="H323:H386" si="21">MONTH(A323)</f>
        <v>9</v>
      </c>
      <c r="I323">
        <f t="shared" ref="I323:I386" si="22">YEAR(A323)</f>
        <v>2018</v>
      </c>
      <c r="J323">
        <f t="shared" ref="J323:J386" si="23">-ABS(C323)</f>
        <v>-38.86</v>
      </c>
    </row>
    <row r="324" spans="1:10" x14ac:dyDescent="0.45">
      <c r="A324" s="1">
        <v>43354</v>
      </c>
      <c r="B324" t="s">
        <v>31</v>
      </c>
      <c r="C324">
        <v>7.87</v>
      </c>
      <c r="D324" t="s">
        <v>7</v>
      </c>
      <c r="E324" t="s">
        <v>9</v>
      </c>
      <c r="F324" t="str">
        <f t="shared" si="20"/>
        <v>Grocery Store</v>
      </c>
      <c r="G324" t="str">
        <f>VLOOKUP(F324,Reference!A:B,2,FALSE)</f>
        <v>Groceries</v>
      </c>
      <c r="H324">
        <f t="shared" si="21"/>
        <v>9</v>
      </c>
      <c r="I324">
        <f t="shared" si="22"/>
        <v>2018</v>
      </c>
      <c r="J324">
        <f t="shared" si="23"/>
        <v>-7.87</v>
      </c>
    </row>
    <row r="325" spans="1:10" x14ac:dyDescent="0.45">
      <c r="A325" s="1">
        <v>43355</v>
      </c>
      <c r="B325" t="s">
        <v>31</v>
      </c>
      <c r="C325">
        <v>47.16</v>
      </c>
      <c r="D325" t="s">
        <v>7</v>
      </c>
      <c r="E325" t="s">
        <v>9</v>
      </c>
      <c r="F325" t="str">
        <f t="shared" si="20"/>
        <v>Grocery Store</v>
      </c>
      <c r="G325" t="str">
        <f>VLOOKUP(F325,Reference!A:B,2,FALSE)</f>
        <v>Groceries</v>
      </c>
      <c r="H325">
        <f t="shared" si="21"/>
        <v>9</v>
      </c>
      <c r="I325">
        <f t="shared" si="22"/>
        <v>2018</v>
      </c>
      <c r="J325">
        <f t="shared" si="23"/>
        <v>-47.16</v>
      </c>
    </row>
    <row r="326" spans="1:10" x14ac:dyDescent="0.45">
      <c r="A326" s="1">
        <v>43355</v>
      </c>
      <c r="B326" t="s">
        <v>27</v>
      </c>
      <c r="C326">
        <v>89.4</v>
      </c>
      <c r="D326" t="s">
        <v>7</v>
      </c>
      <c r="E326" t="s">
        <v>12</v>
      </c>
      <c r="F326" t="str">
        <f t="shared" si="20"/>
        <v>Phone Company</v>
      </c>
      <c r="G326" t="str">
        <f>VLOOKUP(F326,Reference!A:B,2,FALSE)</f>
        <v>Mobile Phone</v>
      </c>
      <c r="H326">
        <f t="shared" si="21"/>
        <v>9</v>
      </c>
      <c r="I326">
        <f t="shared" si="22"/>
        <v>2018</v>
      </c>
      <c r="J326">
        <f t="shared" si="23"/>
        <v>-89.4</v>
      </c>
    </row>
    <row r="327" spans="1:10" x14ac:dyDescent="0.45">
      <c r="A327" s="1">
        <v>43356</v>
      </c>
      <c r="B327" t="s">
        <v>31</v>
      </c>
      <c r="C327">
        <v>5.64</v>
      </c>
      <c r="D327" t="s">
        <v>7</v>
      </c>
      <c r="E327" t="s">
        <v>9</v>
      </c>
      <c r="F327" t="str">
        <f t="shared" si="20"/>
        <v>Grocery Store</v>
      </c>
      <c r="G327" t="str">
        <f>VLOOKUP(F327,Reference!A:B,2,FALSE)</f>
        <v>Groceries</v>
      </c>
      <c r="H327">
        <f t="shared" si="21"/>
        <v>9</v>
      </c>
      <c r="I327">
        <f t="shared" si="22"/>
        <v>2018</v>
      </c>
      <c r="J327">
        <f t="shared" si="23"/>
        <v>-5.64</v>
      </c>
    </row>
    <row r="328" spans="1:10" x14ac:dyDescent="0.45">
      <c r="A328" s="1">
        <v>43357</v>
      </c>
      <c r="B328" t="s">
        <v>16</v>
      </c>
      <c r="C328">
        <v>134.34</v>
      </c>
      <c r="D328" t="s">
        <v>17</v>
      </c>
      <c r="E328" t="s">
        <v>9</v>
      </c>
      <c r="F328" t="str">
        <f t="shared" si="20"/>
        <v>Credit Card Payment</v>
      </c>
      <c r="G328" t="str">
        <f>VLOOKUP(F328,Reference!A:B,2,FALSE)</f>
        <v>Credit Card Payment</v>
      </c>
      <c r="H328">
        <f t="shared" si="21"/>
        <v>9</v>
      </c>
      <c r="I328">
        <f t="shared" si="22"/>
        <v>2018</v>
      </c>
      <c r="J328">
        <f t="shared" si="23"/>
        <v>-134.34</v>
      </c>
    </row>
    <row r="329" spans="1:10" x14ac:dyDescent="0.45">
      <c r="A329" s="1">
        <v>43357</v>
      </c>
      <c r="B329" t="s">
        <v>33</v>
      </c>
      <c r="C329">
        <v>2000</v>
      </c>
      <c r="D329" t="s">
        <v>17</v>
      </c>
      <c r="E329" t="s">
        <v>12</v>
      </c>
      <c r="F329" t="str">
        <f t="shared" si="20"/>
        <v>Biweekly Paycheck</v>
      </c>
      <c r="G329" t="str">
        <f>VLOOKUP(F329,Reference!A:B,2,FALSE)</f>
        <v>Paycheck</v>
      </c>
      <c r="H329">
        <f t="shared" si="21"/>
        <v>9</v>
      </c>
      <c r="I329">
        <f t="shared" si="22"/>
        <v>2018</v>
      </c>
      <c r="J329">
        <v>2000</v>
      </c>
    </row>
    <row r="330" spans="1:10" x14ac:dyDescent="0.45">
      <c r="A330" s="1">
        <v>43360</v>
      </c>
      <c r="B330" t="s">
        <v>31</v>
      </c>
      <c r="C330">
        <v>10.17</v>
      </c>
      <c r="D330" t="s">
        <v>7</v>
      </c>
      <c r="E330" t="s">
        <v>9</v>
      </c>
      <c r="F330" t="str">
        <f t="shared" si="20"/>
        <v>Grocery Store</v>
      </c>
      <c r="G330" t="str">
        <f>VLOOKUP(F330,Reference!A:B,2,FALSE)</f>
        <v>Groceries</v>
      </c>
      <c r="H330">
        <f t="shared" si="21"/>
        <v>9</v>
      </c>
      <c r="I330">
        <f t="shared" si="22"/>
        <v>2018</v>
      </c>
      <c r="J330">
        <f t="shared" si="23"/>
        <v>-10.17</v>
      </c>
    </row>
    <row r="331" spans="1:10" x14ac:dyDescent="0.45">
      <c r="A331" s="1">
        <v>43360</v>
      </c>
      <c r="B331" t="s">
        <v>31</v>
      </c>
      <c r="C331">
        <v>8.8000000000000007</v>
      </c>
      <c r="D331" t="s">
        <v>7</v>
      </c>
      <c r="E331" t="s">
        <v>9</v>
      </c>
      <c r="F331" t="str">
        <f t="shared" si="20"/>
        <v>Grocery Store</v>
      </c>
      <c r="G331" t="str">
        <f>VLOOKUP(F331,Reference!A:B,2,FALSE)</f>
        <v>Groceries</v>
      </c>
      <c r="H331">
        <f t="shared" si="21"/>
        <v>9</v>
      </c>
      <c r="I331">
        <f t="shared" si="22"/>
        <v>2018</v>
      </c>
      <c r="J331">
        <f t="shared" si="23"/>
        <v>-8.8000000000000007</v>
      </c>
    </row>
    <row r="332" spans="1:10" x14ac:dyDescent="0.45">
      <c r="A332" s="1">
        <v>43360</v>
      </c>
      <c r="B332" t="s">
        <v>37</v>
      </c>
      <c r="C332">
        <v>35</v>
      </c>
      <c r="D332" t="s">
        <v>7</v>
      </c>
      <c r="E332" t="s">
        <v>12</v>
      </c>
      <c r="F332" t="str">
        <f t="shared" si="20"/>
        <v>City Water Charges</v>
      </c>
      <c r="G332" t="str">
        <f>VLOOKUP(F332,Reference!A:B,2,FALSE)</f>
        <v>Utilities</v>
      </c>
      <c r="H332">
        <f t="shared" si="21"/>
        <v>9</v>
      </c>
      <c r="I332">
        <f t="shared" si="22"/>
        <v>2018</v>
      </c>
      <c r="J332">
        <f t="shared" si="23"/>
        <v>-35</v>
      </c>
    </row>
    <row r="333" spans="1:10" x14ac:dyDescent="0.45">
      <c r="A333" s="1">
        <v>43361</v>
      </c>
      <c r="B333" t="s">
        <v>31</v>
      </c>
      <c r="C333">
        <v>4.32</v>
      </c>
      <c r="D333" t="s">
        <v>7</v>
      </c>
      <c r="E333" t="s">
        <v>9</v>
      </c>
      <c r="F333" t="str">
        <f t="shared" si="20"/>
        <v>Grocery Store</v>
      </c>
      <c r="G333" t="str">
        <f>VLOOKUP(F333,Reference!A:B,2,FALSE)</f>
        <v>Groceries</v>
      </c>
      <c r="H333">
        <f t="shared" si="21"/>
        <v>9</v>
      </c>
      <c r="I333">
        <f t="shared" si="22"/>
        <v>2018</v>
      </c>
      <c r="J333">
        <f t="shared" si="23"/>
        <v>-4.32</v>
      </c>
    </row>
    <row r="334" spans="1:10" x14ac:dyDescent="0.45">
      <c r="A334" s="1">
        <v>43361</v>
      </c>
      <c r="B334" t="s">
        <v>38</v>
      </c>
      <c r="C334">
        <v>60</v>
      </c>
      <c r="D334" t="s">
        <v>7</v>
      </c>
      <c r="E334" t="s">
        <v>12</v>
      </c>
      <c r="F334" t="str">
        <f t="shared" si="20"/>
        <v>Power Company</v>
      </c>
      <c r="G334" t="str">
        <f>VLOOKUP(F334,Reference!A:B,2,FALSE)</f>
        <v>Utilities</v>
      </c>
      <c r="H334">
        <f t="shared" si="21"/>
        <v>9</v>
      </c>
      <c r="I334">
        <f t="shared" si="22"/>
        <v>2018</v>
      </c>
      <c r="J334">
        <f t="shared" si="23"/>
        <v>-60</v>
      </c>
    </row>
    <row r="335" spans="1:10" x14ac:dyDescent="0.45">
      <c r="A335" s="1">
        <v>43362</v>
      </c>
      <c r="B335" t="s">
        <v>65</v>
      </c>
      <c r="C335">
        <v>75</v>
      </c>
      <c r="D335" t="s">
        <v>7</v>
      </c>
      <c r="E335" t="s">
        <v>12</v>
      </c>
      <c r="F335" t="str">
        <f t="shared" si="20"/>
        <v>State Farm</v>
      </c>
      <c r="G335" t="str">
        <f>VLOOKUP(F335,Reference!A:B,2,FALSE)</f>
        <v>Auto Insurance</v>
      </c>
      <c r="H335">
        <f t="shared" si="21"/>
        <v>9</v>
      </c>
      <c r="I335">
        <f t="shared" si="22"/>
        <v>2018</v>
      </c>
      <c r="J335">
        <f t="shared" si="23"/>
        <v>-75</v>
      </c>
    </row>
    <row r="336" spans="1:10" x14ac:dyDescent="0.45">
      <c r="A336" s="1">
        <v>43362</v>
      </c>
      <c r="B336" t="s">
        <v>45</v>
      </c>
      <c r="C336">
        <v>30</v>
      </c>
      <c r="D336" t="s">
        <v>7</v>
      </c>
      <c r="E336" t="s">
        <v>9</v>
      </c>
      <c r="F336" t="str">
        <f t="shared" si="20"/>
        <v>Barbershop</v>
      </c>
      <c r="G336" t="str">
        <f>VLOOKUP(F336,Reference!A:B,2,FALSE)</f>
        <v>Haircut</v>
      </c>
      <c r="H336">
        <f t="shared" si="21"/>
        <v>9</v>
      </c>
      <c r="I336">
        <f t="shared" si="22"/>
        <v>2018</v>
      </c>
      <c r="J336">
        <f t="shared" si="23"/>
        <v>-30</v>
      </c>
    </row>
    <row r="337" spans="1:10" x14ac:dyDescent="0.45">
      <c r="A337" s="1">
        <v>43363</v>
      </c>
      <c r="B337" t="s">
        <v>6</v>
      </c>
      <c r="C337">
        <v>47.38</v>
      </c>
      <c r="D337" t="s">
        <v>7</v>
      </c>
      <c r="E337" t="s">
        <v>9</v>
      </c>
      <c r="F337" t="str">
        <f t="shared" si="20"/>
        <v>Amazon</v>
      </c>
      <c r="G337" t="str">
        <f>VLOOKUP(F337,Reference!A:B,2,FALSE)</f>
        <v>Shopping</v>
      </c>
      <c r="H337">
        <f t="shared" si="21"/>
        <v>9</v>
      </c>
      <c r="I337">
        <f t="shared" si="22"/>
        <v>2018</v>
      </c>
      <c r="J337">
        <f t="shared" si="23"/>
        <v>-47.38</v>
      </c>
    </row>
    <row r="338" spans="1:10" x14ac:dyDescent="0.45">
      <c r="A338" s="1">
        <v>43365</v>
      </c>
      <c r="B338" t="s">
        <v>21</v>
      </c>
      <c r="C338">
        <v>69.400000000000006</v>
      </c>
      <c r="D338" t="s">
        <v>7</v>
      </c>
      <c r="E338" t="s">
        <v>9</v>
      </c>
      <c r="F338" t="str">
        <f t="shared" si="20"/>
        <v>Hardware Store</v>
      </c>
      <c r="G338" t="str">
        <f>VLOOKUP(F338,Reference!A:B,2,FALSE)</f>
        <v>Home Improvement</v>
      </c>
      <c r="H338">
        <f t="shared" si="21"/>
        <v>9</v>
      </c>
      <c r="I338">
        <f t="shared" si="22"/>
        <v>2018</v>
      </c>
      <c r="J338">
        <f t="shared" si="23"/>
        <v>-69.400000000000006</v>
      </c>
    </row>
    <row r="339" spans="1:10" x14ac:dyDescent="0.45">
      <c r="A339" s="1">
        <v>43365</v>
      </c>
      <c r="B339" t="s">
        <v>21</v>
      </c>
      <c r="C339">
        <v>6.83</v>
      </c>
      <c r="D339" t="s">
        <v>7</v>
      </c>
      <c r="E339" t="s">
        <v>9</v>
      </c>
      <c r="F339" t="str">
        <f t="shared" si="20"/>
        <v>Hardware Store</v>
      </c>
      <c r="G339" t="str">
        <f>VLOOKUP(F339,Reference!A:B,2,FALSE)</f>
        <v>Home Improvement</v>
      </c>
      <c r="H339">
        <f t="shared" si="21"/>
        <v>9</v>
      </c>
      <c r="I339">
        <f t="shared" si="22"/>
        <v>2018</v>
      </c>
      <c r="J339">
        <f t="shared" si="23"/>
        <v>-6.83</v>
      </c>
    </row>
    <row r="340" spans="1:10" x14ac:dyDescent="0.45">
      <c r="A340" s="1">
        <v>43368</v>
      </c>
      <c r="B340" t="s">
        <v>41</v>
      </c>
      <c r="C340">
        <v>74.989999999999995</v>
      </c>
      <c r="D340" t="s">
        <v>7</v>
      </c>
      <c r="E340" t="s">
        <v>12</v>
      </c>
      <c r="F340" t="str">
        <f t="shared" si="20"/>
        <v>Internet Service Pro</v>
      </c>
      <c r="G340" t="str">
        <f>VLOOKUP(F340,Reference!A:B,2,FALSE)</f>
        <v>Internet</v>
      </c>
      <c r="H340">
        <f t="shared" si="21"/>
        <v>9</v>
      </c>
      <c r="I340">
        <f t="shared" si="22"/>
        <v>2018</v>
      </c>
      <c r="J340">
        <f t="shared" si="23"/>
        <v>-74.989999999999995</v>
      </c>
    </row>
    <row r="341" spans="1:10" x14ac:dyDescent="0.45">
      <c r="A341" s="1">
        <v>43368</v>
      </c>
      <c r="B341" t="s">
        <v>80</v>
      </c>
      <c r="C341">
        <v>48.64</v>
      </c>
      <c r="D341" t="s">
        <v>7</v>
      </c>
      <c r="E341" t="s">
        <v>15</v>
      </c>
      <c r="F341" t="str">
        <f t="shared" si="20"/>
        <v>Sushi Restaurant</v>
      </c>
      <c r="G341" t="str">
        <f>VLOOKUP(F341,Reference!A:B,2,FALSE)</f>
        <v>Restaurants</v>
      </c>
      <c r="H341">
        <f t="shared" si="21"/>
        <v>9</v>
      </c>
      <c r="I341">
        <f t="shared" si="22"/>
        <v>2018</v>
      </c>
      <c r="J341">
        <f t="shared" si="23"/>
        <v>-48.64</v>
      </c>
    </row>
    <row r="342" spans="1:10" x14ac:dyDescent="0.45">
      <c r="A342" s="1">
        <v>43369</v>
      </c>
      <c r="B342" t="s">
        <v>39</v>
      </c>
      <c r="C342">
        <v>5</v>
      </c>
      <c r="D342" t="s">
        <v>7</v>
      </c>
      <c r="E342" t="s">
        <v>9</v>
      </c>
      <c r="F342" t="str">
        <f t="shared" si="20"/>
        <v>Starbucks</v>
      </c>
      <c r="G342" t="str">
        <f>VLOOKUP(F342,Reference!A:B,2,FALSE)</f>
        <v>Coffee Shops</v>
      </c>
      <c r="H342">
        <f t="shared" si="21"/>
        <v>9</v>
      </c>
      <c r="I342">
        <f t="shared" si="22"/>
        <v>2018</v>
      </c>
      <c r="J342">
        <f t="shared" si="23"/>
        <v>-5</v>
      </c>
    </row>
    <row r="343" spans="1:10" x14ac:dyDescent="0.45">
      <c r="A343" s="1">
        <v>43369</v>
      </c>
      <c r="B343" t="s">
        <v>81</v>
      </c>
      <c r="C343">
        <v>38</v>
      </c>
      <c r="D343" t="s">
        <v>7</v>
      </c>
      <c r="E343" t="s">
        <v>15</v>
      </c>
      <c r="F343" t="str">
        <f t="shared" si="20"/>
        <v>Exxon</v>
      </c>
      <c r="G343" t="str">
        <f>VLOOKUP(F343,Reference!A:B,2,FALSE)</f>
        <v>Gas &amp; Fuel</v>
      </c>
      <c r="H343">
        <f t="shared" si="21"/>
        <v>9</v>
      </c>
      <c r="I343">
        <f t="shared" si="22"/>
        <v>2018</v>
      </c>
      <c r="J343">
        <f t="shared" si="23"/>
        <v>-38</v>
      </c>
    </row>
    <row r="344" spans="1:10" x14ac:dyDescent="0.45">
      <c r="A344" s="1">
        <v>43370</v>
      </c>
      <c r="B344" t="s">
        <v>79</v>
      </c>
      <c r="C344">
        <v>40.71</v>
      </c>
      <c r="D344" t="s">
        <v>7</v>
      </c>
      <c r="E344" t="s">
        <v>9</v>
      </c>
      <c r="F344" t="str">
        <f t="shared" si="20"/>
        <v>Valero</v>
      </c>
      <c r="G344" t="str">
        <f>VLOOKUP(F344,Reference!A:B,2,FALSE)</f>
        <v>Gas &amp; Fuel</v>
      </c>
      <c r="H344">
        <f t="shared" si="21"/>
        <v>9</v>
      </c>
      <c r="I344">
        <f t="shared" si="22"/>
        <v>2018</v>
      </c>
      <c r="J344">
        <f t="shared" si="23"/>
        <v>-40.71</v>
      </c>
    </row>
    <row r="345" spans="1:10" x14ac:dyDescent="0.45">
      <c r="A345" s="1">
        <v>43371</v>
      </c>
      <c r="B345" t="s">
        <v>16</v>
      </c>
      <c r="C345">
        <v>128.12</v>
      </c>
      <c r="D345" t="s">
        <v>17</v>
      </c>
      <c r="E345" t="s">
        <v>15</v>
      </c>
      <c r="F345" t="str">
        <f t="shared" si="20"/>
        <v>Credit Card Payment</v>
      </c>
      <c r="G345" t="str">
        <f>VLOOKUP(F345,Reference!A:B,2,FALSE)</f>
        <v>Credit Card Payment</v>
      </c>
      <c r="H345">
        <f t="shared" si="21"/>
        <v>9</v>
      </c>
      <c r="I345">
        <f t="shared" si="22"/>
        <v>2018</v>
      </c>
      <c r="J345">
        <f t="shared" si="23"/>
        <v>-128.12</v>
      </c>
    </row>
    <row r="346" spans="1:10" x14ac:dyDescent="0.45">
      <c r="A346" s="1">
        <v>43371</v>
      </c>
      <c r="B346" t="s">
        <v>16</v>
      </c>
      <c r="C346">
        <v>284.95999999999998</v>
      </c>
      <c r="D346" t="s">
        <v>17</v>
      </c>
      <c r="E346" t="s">
        <v>9</v>
      </c>
      <c r="F346" t="str">
        <f t="shared" si="20"/>
        <v>Credit Card Payment</v>
      </c>
      <c r="G346" t="str">
        <f>VLOOKUP(F346,Reference!A:B,2,FALSE)</f>
        <v>Credit Card Payment</v>
      </c>
      <c r="H346">
        <f t="shared" si="21"/>
        <v>9</v>
      </c>
      <c r="I346">
        <f t="shared" si="22"/>
        <v>2018</v>
      </c>
      <c r="J346">
        <f t="shared" si="23"/>
        <v>-284.95999999999998</v>
      </c>
    </row>
    <row r="347" spans="1:10" x14ac:dyDescent="0.45">
      <c r="A347" s="1">
        <v>43371</v>
      </c>
      <c r="B347" t="s">
        <v>16</v>
      </c>
      <c r="C347">
        <v>284.95999999999998</v>
      </c>
      <c r="D347" t="s">
        <v>7</v>
      </c>
      <c r="E347" t="s">
        <v>12</v>
      </c>
      <c r="F347" t="str">
        <f t="shared" si="20"/>
        <v>Credit Card Payment</v>
      </c>
      <c r="G347" t="str">
        <f>VLOOKUP(F347,Reference!A:B,2,FALSE)</f>
        <v>Credit Card Payment</v>
      </c>
      <c r="H347">
        <f t="shared" si="21"/>
        <v>9</v>
      </c>
      <c r="I347">
        <f t="shared" si="22"/>
        <v>2018</v>
      </c>
      <c r="J347">
        <f t="shared" si="23"/>
        <v>-284.95999999999998</v>
      </c>
    </row>
    <row r="348" spans="1:10" x14ac:dyDescent="0.45">
      <c r="A348" s="1">
        <v>43371</v>
      </c>
      <c r="B348" t="s">
        <v>31</v>
      </c>
      <c r="C348">
        <v>13.36</v>
      </c>
      <c r="D348" t="s">
        <v>7</v>
      </c>
      <c r="E348" t="s">
        <v>9</v>
      </c>
      <c r="F348" t="str">
        <f t="shared" si="20"/>
        <v>Grocery Store</v>
      </c>
      <c r="G348" t="str">
        <f>VLOOKUP(F348,Reference!A:B,2,FALSE)</f>
        <v>Groceries</v>
      </c>
      <c r="H348">
        <f t="shared" si="21"/>
        <v>9</v>
      </c>
      <c r="I348">
        <f t="shared" si="22"/>
        <v>2018</v>
      </c>
      <c r="J348">
        <f t="shared" si="23"/>
        <v>-13.36</v>
      </c>
    </row>
    <row r="349" spans="1:10" x14ac:dyDescent="0.45">
      <c r="A349" s="1">
        <v>43371</v>
      </c>
      <c r="B349" t="s">
        <v>33</v>
      </c>
      <c r="C349">
        <v>2000</v>
      </c>
      <c r="D349" t="s">
        <v>17</v>
      </c>
      <c r="E349" t="s">
        <v>12</v>
      </c>
      <c r="F349" t="str">
        <f t="shared" si="20"/>
        <v>Biweekly Paycheck</v>
      </c>
      <c r="G349" t="str">
        <f>VLOOKUP(F349,Reference!A:B,2,FALSE)</f>
        <v>Paycheck</v>
      </c>
      <c r="H349">
        <f t="shared" si="21"/>
        <v>9</v>
      </c>
      <c r="I349">
        <f t="shared" si="22"/>
        <v>2018</v>
      </c>
      <c r="J349">
        <v>2000</v>
      </c>
    </row>
    <row r="350" spans="1:10" x14ac:dyDescent="0.45">
      <c r="A350" s="1">
        <v>43372</v>
      </c>
      <c r="B350" t="s">
        <v>59</v>
      </c>
      <c r="C350">
        <v>23.26</v>
      </c>
      <c r="D350" t="s">
        <v>7</v>
      </c>
      <c r="E350" t="s">
        <v>9</v>
      </c>
      <c r="F350" t="str">
        <f t="shared" si="20"/>
        <v>Greek Restaurant</v>
      </c>
      <c r="G350" t="str">
        <f>VLOOKUP(F350,Reference!A:B,2,FALSE)</f>
        <v>Restaurants</v>
      </c>
      <c r="H350">
        <f t="shared" si="21"/>
        <v>9</v>
      </c>
      <c r="I350">
        <f t="shared" si="22"/>
        <v>2018</v>
      </c>
      <c r="J350">
        <f t="shared" si="23"/>
        <v>-23.26</v>
      </c>
    </row>
    <row r="351" spans="1:10" x14ac:dyDescent="0.45">
      <c r="A351" s="1">
        <v>43372</v>
      </c>
      <c r="B351" t="s">
        <v>82</v>
      </c>
      <c r="C351">
        <v>46.7</v>
      </c>
      <c r="D351" t="s">
        <v>7</v>
      </c>
      <c r="E351" t="s">
        <v>9</v>
      </c>
      <c r="F351" t="str">
        <f t="shared" si="20"/>
        <v>German Restaurant</v>
      </c>
      <c r="G351" t="str">
        <f>VLOOKUP(F351,Reference!A:B,2,FALSE)</f>
        <v>Restaurants</v>
      </c>
      <c r="H351">
        <f t="shared" si="21"/>
        <v>9</v>
      </c>
      <c r="I351">
        <f t="shared" si="22"/>
        <v>2018</v>
      </c>
      <c r="J351">
        <f t="shared" si="23"/>
        <v>-46.7</v>
      </c>
    </row>
    <row r="352" spans="1:10" x14ac:dyDescent="0.45">
      <c r="A352" s="1">
        <v>43374</v>
      </c>
      <c r="B352" t="s">
        <v>39</v>
      </c>
      <c r="C352">
        <v>3</v>
      </c>
      <c r="D352" t="s">
        <v>7</v>
      </c>
      <c r="E352" t="s">
        <v>9</v>
      </c>
      <c r="F352" t="str">
        <f t="shared" si="20"/>
        <v>Starbucks</v>
      </c>
      <c r="G352" t="str">
        <f>VLOOKUP(F352,Reference!A:B,2,FALSE)</f>
        <v>Coffee Shops</v>
      </c>
      <c r="H352">
        <f t="shared" si="21"/>
        <v>10</v>
      </c>
      <c r="I352">
        <f t="shared" si="22"/>
        <v>2018</v>
      </c>
      <c r="J352">
        <f t="shared" si="23"/>
        <v>-3</v>
      </c>
    </row>
    <row r="353" spans="1:10" x14ac:dyDescent="0.45">
      <c r="A353" s="1">
        <v>43374</v>
      </c>
      <c r="B353" t="s">
        <v>16</v>
      </c>
      <c r="C353">
        <v>128.12</v>
      </c>
      <c r="D353" t="s">
        <v>7</v>
      </c>
      <c r="E353" t="s">
        <v>12</v>
      </c>
      <c r="F353" t="str">
        <f t="shared" si="20"/>
        <v>Credit Card Payment</v>
      </c>
      <c r="G353" t="str">
        <f>VLOOKUP(F353,Reference!A:B,2,FALSE)</f>
        <v>Credit Card Payment</v>
      </c>
      <c r="H353">
        <f t="shared" si="21"/>
        <v>10</v>
      </c>
      <c r="I353">
        <f t="shared" si="22"/>
        <v>2018</v>
      </c>
      <c r="J353">
        <f t="shared" si="23"/>
        <v>-128.12</v>
      </c>
    </row>
    <row r="354" spans="1:10" x14ac:dyDescent="0.45">
      <c r="A354" s="1">
        <v>43374</v>
      </c>
      <c r="B354" t="s">
        <v>31</v>
      </c>
      <c r="C354">
        <v>15.66</v>
      </c>
      <c r="D354" t="s">
        <v>7</v>
      </c>
      <c r="E354" t="s">
        <v>9</v>
      </c>
      <c r="F354" t="str">
        <f t="shared" si="20"/>
        <v>Grocery Store</v>
      </c>
      <c r="G354" t="str">
        <f>VLOOKUP(F354,Reference!A:B,2,FALSE)</f>
        <v>Groceries</v>
      </c>
      <c r="H354">
        <f t="shared" si="21"/>
        <v>10</v>
      </c>
      <c r="I354">
        <f t="shared" si="22"/>
        <v>2018</v>
      </c>
      <c r="J354">
        <f t="shared" si="23"/>
        <v>-15.66</v>
      </c>
    </row>
    <row r="355" spans="1:10" x14ac:dyDescent="0.45">
      <c r="A355" s="1">
        <v>43374</v>
      </c>
      <c r="B355" t="s">
        <v>6</v>
      </c>
      <c r="C355">
        <v>13.13</v>
      </c>
      <c r="D355" t="s">
        <v>7</v>
      </c>
      <c r="E355" t="s">
        <v>9</v>
      </c>
      <c r="F355" t="str">
        <f t="shared" si="20"/>
        <v>Amazon</v>
      </c>
      <c r="G355" t="str">
        <f>VLOOKUP(F355,Reference!A:B,2,FALSE)</f>
        <v>Shopping</v>
      </c>
      <c r="H355">
        <f t="shared" si="21"/>
        <v>10</v>
      </c>
      <c r="I355">
        <f t="shared" si="22"/>
        <v>2018</v>
      </c>
      <c r="J355">
        <f t="shared" si="23"/>
        <v>-13.13</v>
      </c>
    </row>
    <row r="356" spans="1:10" x14ac:dyDescent="0.45">
      <c r="A356" s="1">
        <v>43375</v>
      </c>
      <c r="B356" t="s">
        <v>16</v>
      </c>
      <c r="C356">
        <v>124.03</v>
      </c>
      <c r="D356" t="s">
        <v>17</v>
      </c>
      <c r="E356" t="s">
        <v>9</v>
      </c>
      <c r="F356" t="str">
        <f t="shared" si="20"/>
        <v>Credit Card Payment</v>
      </c>
      <c r="G356" t="str">
        <f>VLOOKUP(F356,Reference!A:B,2,FALSE)</f>
        <v>Credit Card Payment</v>
      </c>
      <c r="H356">
        <f t="shared" si="21"/>
        <v>10</v>
      </c>
      <c r="I356">
        <f t="shared" si="22"/>
        <v>2018</v>
      </c>
      <c r="J356">
        <f t="shared" si="23"/>
        <v>-124.03</v>
      </c>
    </row>
    <row r="357" spans="1:10" x14ac:dyDescent="0.45">
      <c r="A357" s="1">
        <v>43375</v>
      </c>
      <c r="B357" t="s">
        <v>16</v>
      </c>
      <c r="C357">
        <v>124.03</v>
      </c>
      <c r="D357" t="s">
        <v>7</v>
      </c>
      <c r="E357" t="s">
        <v>12</v>
      </c>
      <c r="F357" t="str">
        <f t="shared" si="20"/>
        <v>Credit Card Payment</v>
      </c>
      <c r="G357" t="str">
        <f>VLOOKUP(F357,Reference!A:B,2,FALSE)</f>
        <v>Credit Card Payment</v>
      </c>
      <c r="H357">
        <f t="shared" si="21"/>
        <v>10</v>
      </c>
      <c r="I357">
        <f t="shared" si="22"/>
        <v>2018</v>
      </c>
      <c r="J357">
        <f t="shared" si="23"/>
        <v>-124.03</v>
      </c>
    </row>
    <row r="358" spans="1:10" x14ac:dyDescent="0.45">
      <c r="A358" s="1">
        <v>43375</v>
      </c>
      <c r="B358" t="s">
        <v>10</v>
      </c>
      <c r="C358">
        <v>1209.18</v>
      </c>
      <c r="D358" t="s">
        <v>7</v>
      </c>
      <c r="E358" t="s">
        <v>12</v>
      </c>
      <c r="F358" t="str">
        <f t="shared" si="20"/>
        <v>Mortgage Payment</v>
      </c>
      <c r="G358" t="str">
        <f>VLOOKUP(F358,Reference!A:B,2,FALSE)</f>
        <v>Mortgage &amp; Rent</v>
      </c>
      <c r="H358">
        <f t="shared" si="21"/>
        <v>10</v>
      </c>
      <c r="I358">
        <f t="shared" si="22"/>
        <v>2018</v>
      </c>
      <c r="J358">
        <f t="shared" si="23"/>
        <v>-1209.18</v>
      </c>
    </row>
    <row r="359" spans="1:10" x14ac:dyDescent="0.45">
      <c r="A359" s="1">
        <v>43377</v>
      </c>
      <c r="B359" t="s">
        <v>18</v>
      </c>
      <c r="C359">
        <v>11.76</v>
      </c>
      <c r="D359" t="s">
        <v>7</v>
      </c>
      <c r="E359" t="s">
        <v>9</v>
      </c>
      <c r="F359" t="str">
        <f t="shared" si="20"/>
        <v>Netflix</v>
      </c>
      <c r="G359" t="str">
        <f>VLOOKUP(F359,Reference!A:B,2,FALSE)</f>
        <v>Movies &amp; DVDs</v>
      </c>
      <c r="H359">
        <f t="shared" si="21"/>
        <v>10</v>
      </c>
      <c r="I359">
        <f t="shared" si="22"/>
        <v>2018</v>
      </c>
      <c r="J359">
        <f t="shared" si="23"/>
        <v>-11.76</v>
      </c>
    </row>
    <row r="360" spans="1:10" x14ac:dyDescent="0.45">
      <c r="A360" s="1">
        <v>43379</v>
      </c>
      <c r="B360" t="s">
        <v>20</v>
      </c>
      <c r="C360">
        <v>27</v>
      </c>
      <c r="D360" t="s">
        <v>7</v>
      </c>
      <c r="E360" t="s">
        <v>15</v>
      </c>
      <c r="F360" t="str">
        <f t="shared" si="20"/>
        <v>American Tavern</v>
      </c>
      <c r="G360" t="str">
        <f>VLOOKUP(F360,Reference!A:B,2,FALSE)</f>
        <v>Restaurants</v>
      </c>
      <c r="H360">
        <f t="shared" si="21"/>
        <v>10</v>
      </c>
      <c r="I360">
        <f t="shared" si="22"/>
        <v>2018</v>
      </c>
      <c r="J360">
        <f t="shared" si="23"/>
        <v>-27</v>
      </c>
    </row>
    <row r="361" spans="1:10" x14ac:dyDescent="0.45">
      <c r="A361" s="1">
        <v>43381</v>
      </c>
      <c r="B361" t="s">
        <v>29</v>
      </c>
      <c r="C361">
        <v>38.06</v>
      </c>
      <c r="D361" t="s">
        <v>7</v>
      </c>
      <c r="E361" t="s">
        <v>15</v>
      </c>
      <c r="F361" t="str">
        <f t="shared" si="20"/>
        <v>Shell</v>
      </c>
      <c r="G361" t="str">
        <f>VLOOKUP(F361,Reference!A:B,2,FALSE)</f>
        <v>Gas &amp; Fuel</v>
      </c>
      <c r="H361">
        <f t="shared" si="21"/>
        <v>10</v>
      </c>
      <c r="I361">
        <f t="shared" si="22"/>
        <v>2018</v>
      </c>
      <c r="J361">
        <f t="shared" si="23"/>
        <v>-38.06</v>
      </c>
    </row>
    <row r="362" spans="1:10" x14ac:dyDescent="0.45">
      <c r="A362" s="1">
        <v>43381</v>
      </c>
      <c r="B362" t="s">
        <v>21</v>
      </c>
      <c r="C362">
        <v>80.650000000000006</v>
      </c>
      <c r="D362" t="s">
        <v>7</v>
      </c>
      <c r="E362" t="s">
        <v>15</v>
      </c>
      <c r="F362" t="str">
        <f t="shared" si="20"/>
        <v>Hardware Store</v>
      </c>
      <c r="G362" t="str">
        <f>VLOOKUP(F362,Reference!A:B,2,FALSE)</f>
        <v>Home Improvement</v>
      </c>
      <c r="H362">
        <f t="shared" si="21"/>
        <v>10</v>
      </c>
      <c r="I362">
        <f t="shared" si="22"/>
        <v>2018</v>
      </c>
      <c r="J362">
        <f t="shared" si="23"/>
        <v>-80.650000000000006</v>
      </c>
    </row>
    <row r="363" spans="1:10" x14ac:dyDescent="0.45">
      <c r="A363" s="1">
        <v>43381</v>
      </c>
      <c r="B363" t="s">
        <v>21</v>
      </c>
      <c r="C363">
        <v>31.2</v>
      </c>
      <c r="D363" t="s">
        <v>7</v>
      </c>
      <c r="E363" t="s">
        <v>15</v>
      </c>
      <c r="F363" t="str">
        <f t="shared" si="20"/>
        <v>Hardware Store</v>
      </c>
      <c r="G363" t="str">
        <f>VLOOKUP(F363,Reference!A:B,2,FALSE)</f>
        <v>Home Improvement</v>
      </c>
      <c r="H363">
        <f t="shared" si="21"/>
        <v>10</v>
      </c>
      <c r="I363">
        <f t="shared" si="22"/>
        <v>2018</v>
      </c>
      <c r="J363">
        <f t="shared" si="23"/>
        <v>-31.2</v>
      </c>
    </row>
    <row r="364" spans="1:10" x14ac:dyDescent="0.45">
      <c r="A364" s="1">
        <v>43382</v>
      </c>
      <c r="B364" t="s">
        <v>25</v>
      </c>
      <c r="C364">
        <v>10.69</v>
      </c>
      <c r="D364" t="s">
        <v>7</v>
      </c>
      <c r="E364" t="s">
        <v>9</v>
      </c>
      <c r="F364" t="str">
        <f t="shared" si="20"/>
        <v>Spotify</v>
      </c>
      <c r="G364" t="str">
        <f>VLOOKUP(F364,Reference!A:B,2,FALSE)</f>
        <v>Music</v>
      </c>
      <c r="H364">
        <f t="shared" si="21"/>
        <v>10</v>
      </c>
      <c r="I364">
        <f t="shared" si="22"/>
        <v>2018</v>
      </c>
      <c r="J364">
        <f t="shared" si="23"/>
        <v>-10.69</v>
      </c>
    </row>
    <row r="365" spans="1:10" x14ac:dyDescent="0.45">
      <c r="A365" s="1">
        <v>43382</v>
      </c>
      <c r="B365" t="s">
        <v>6</v>
      </c>
      <c r="C365">
        <v>19.98</v>
      </c>
      <c r="D365" t="s">
        <v>7</v>
      </c>
      <c r="E365" t="s">
        <v>9</v>
      </c>
      <c r="F365" t="str">
        <f t="shared" si="20"/>
        <v>Amazon</v>
      </c>
      <c r="G365" t="str">
        <f>VLOOKUP(F365,Reference!A:B,2,FALSE)</f>
        <v>Shopping</v>
      </c>
      <c r="H365">
        <f t="shared" si="21"/>
        <v>10</v>
      </c>
      <c r="I365">
        <f t="shared" si="22"/>
        <v>2018</v>
      </c>
      <c r="J365">
        <f t="shared" si="23"/>
        <v>-19.98</v>
      </c>
    </row>
    <row r="366" spans="1:10" x14ac:dyDescent="0.45">
      <c r="A366" s="1">
        <v>43382</v>
      </c>
      <c r="B366" t="s">
        <v>23</v>
      </c>
      <c r="C366">
        <v>30</v>
      </c>
      <c r="D366" t="s">
        <v>7</v>
      </c>
      <c r="E366" t="s">
        <v>12</v>
      </c>
      <c r="F366" t="str">
        <f t="shared" si="20"/>
        <v>Gas Company</v>
      </c>
      <c r="G366" t="str">
        <f>VLOOKUP(F366,Reference!A:B,2,FALSE)</f>
        <v>Utilities</v>
      </c>
      <c r="H366">
        <f t="shared" si="21"/>
        <v>10</v>
      </c>
      <c r="I366">
        <f t="shared" si="22"/>
        <v>2018</v>
      </c>
      <c r="J366">
        <f t="shared" si="23"/>
        <v>-30</v>
      </c>
    </row>
    <row r="367" spans="1:10" x14ac:dyDescent="0.45">
      <c r="A367" s="1">
        <v>43383</v>
      </c>
      <c r="B367" t="s">
        <v>31</v>
      </c>
      <c r="C367">
        <v>53.68</v>
      </c>
      <c r="D367" t="s">
        <v>7</v>
      </c>
      <c r="E367" t="s">
        <v>15</v>
      </c>
      <c r="F367" t="str">
        <f t="shared" si="20"/>
        <v>Grocery Store</v>
      </c>
      <c r="G367" t="str">
        <f>VLOOKUP(F367,Reference!A:B,2,FALSE)</f>
        <v>Groceries</v>
      </c>
      <c r="H367">
        <f t="shared" si="21"/>
        <v>10</v>
      </c>
      <c r="I367">
        <f t="shared" si="22"/>
        <v>2018</v>
      </c>
      <c r="J367">
        <f t="shared" si="23"/>
        <v>-53.68</v>
      </c>
    </row>
    <row r="368" spans="1:10" x14ac:dyDescent="0.45">
      <c r="A368" s="1">
        <v>43384</v>
      </c>
      <c r="B368" t="s">
        <v>27</v>
      </c>
      <c r="C368">
        <v>89.4</v>
      </c>
      <c r="D368" t="s">
        <v>7</v>
      </c>
      <c r="E368" t="s">
        <v>12</v>
      </c>
      <c r="F368" t="str">
        <f t="shared" si="20"/>
        <v>Phone Company</v>
      </c>
      <c r="G368" t="str">
        <f>VLOOKUP(F368,Reference!A:B,2,FALSE)</f>
        <v>Mobile Phone</v>
      </c>
      <c r="H368">
        <f t="shared" si="21"/>
        <v>10</v>
      </c>
      <c r="I368">
        <f t="shared" si="22"/>
        <v>2018</v>
      </c>
      <c r="J368">
        <f t="shared" si="23"/>
        <v>-89.4</v>
      </c>
    </row>
    <row r="369" spans="1:10" x14ac:dyDescent="0.45">
      <c r="A369" s="1">
        <v>43385</v>
      </c>
      <c r="B369" t="s">
        <v>33</v>
      </c>
      <c r="C369">
        <v>2000</v>
      </c>
      <c r="D369" t="s">
        <v>17</v>
      </c>
      <c r="E369" t="s">
        <v>12</v>
      </c>
      <c r="F369" t="str">
        <f t="shared" si="20"/>
        <v>Biweekly Paycheck</v>
      </c>
      <c r="G369" t="str">
        <f>VLOOKUP(F369,Reference!A:B,2,FALSE)</f>
        <v>Paycheck</v>
      </c>
      <c r="H369">
        <f t="shared" si="21"/>
        <v>10</v>
      </c>
      <c r="I369">
        <f t="shared" si="22"/>
        <v>2018</v>
      </c>
      <c r="J369">
        <v>2000</v>
      </c>
    </row>
    <row r="370" spans="1:10" x14ac:dyDescent="0.45">
      <c r="A370" s="1">
        <v>43389</v>
      </c>
      <c r="B370" t="s">
        <v>38</v>
      </c>
      <c r="C370">
        <v>60</v>
      </c>
      <c r="D370" t="s">
        <v>7</v>
      </c>
      <c r="E370" t="s">
        <v>12</v>
      </c>
      <c r="F370" t="str">
        <f t="shared" si="20"/>
        <v>Power Company</v>
      </c>
      <c r="G370" t="str">
        <f>VLOOKUP(F370,Reference!A:B,2,FALSE)</f>
        <v>Utilities</v>
      </c>
      <c r="H370">
        <f t="shared" si="21"/>
        <v>10</v>
      </c>
      <c r="I370">
        <f t="shared" si="22"/>
        <v>2018</v>
      </c>
      <c r="J370">
        <f t="shared" si="23"/>
        <v>-60</v>
      </c>
    </row>
    <row r="371" spans="1:10" x14ac:dyDescent="0.45">
      <c r="A371" s="1">
        <v>43390</v>
      </c>
      <c r="B371" t="s">
        <v>37</v>
      </c>
      <c r="C371">
        <v>35</v>
      </c>
      <c r="D371" t="s">
        <v>7</v>
      </c>
      <c r="E371" t="s">
        <v>12</v>
      </c>
      <c r="F371" t="str">
        <f t="shared" si="20"/>
        <v>City Water Charges</v>
      </c>
      <c r="G371" t="str">
        <f>VLOOKUP(F371,Reference!A:B,2,FALSE)</f>
        <v>Utilities</v>
      </c>
      <c r="H371">
        <f t="shared" si="21"/>
        <v>10</v>
      </c>
      <c r="I371">
        <f t="shared" si="22"/>
        <v>2018</v>
      </c>
      <c r="J371">
        <f t="shared" si="23"/>
        <v>-35</v>
      </c>
    </row>
    <row r="372" spans="1:10" x14ac:dyDescent="0.45">
      <c r="A372" s="1">
        <v>43391</v>
      </c>
      <c r="B372" t="s">
        <v>65</v>
      </c>
      <c r="C372">
        <v>75</v>
      </c>
      <c r="D372" t="s">
        <v>7</v>
      </c>
      <c r="E372" t="s">
        <v>12</v>
      </c>
      <c r="F372" t="str">
        <f t="shared" si="20"/>
        <v>State Farm</v>
      </c>
      <c r="G372" t="str">
        <f>VLOOKUP(F372,Reference!A:B,2,FALSE)</f>
        <v>Auto Insurance</v>
      </c>
      <c r="H372">
        <f t="shared" si="21"/>
        <v>10</v>
      </c>
      <c r="I372">
        <f t="shared" si="22"/>
        <v>2018</v>
      </c>
      <c r="J372">
        <f t="shared" si="23"/>
        <v>-75</v>
      </c>
    </row>
    <row r="373" spans="1:10" x14ac:dyDescent="0.45">
      <c r="A373" s="1">
        <v>43391</v>
      </c>
      <c r="B373" t="s">
        <v>31</v>
      </c>
      <c r="C373">
        <v>33.549999999999997</v>
      </c>
      <c r="D373" t="s">
        <v>7</v>
      </c>
      <c r="E373" t="s">
        <v>9</v>
      </c>
      <c r="F373" t="str">
        <f t="shared" si="20"/>
        <v>Grocery Store</v>
      </c>
      <c r="G373" t="str">
        <f>VLOOKUP(F373,Reference!A:B,2,FALSE)</f>
        <v>Groceries</v>
      </c>
      <c r="H373">
        <f t="shared" si="21"/>
        <v>10</v>
      </c>
      <c r="I373">
        <f t="shared" si="22"/>
        <v>2018</v>
      </c>
      <c r="J373">
        <f t="shared" si="23"/>
        <v>-33.549999999999997</v>
      </c>
    </row>
    <row r="374" spans="1:10" x14ac:dyDescent="0.45">
      <c r="A374" s="1">
        <v>43391</v>
      </c>
      <c r="B374" t="s">
        <v>21</v>
      </c>
      <c r="C374">
        <v>45.24</v>
      </c>
      <c r="D374" t="s">
        <v>7</v>
      </c>
      <c r="E374" t="s">
        <v>9</v>
      </c>
      <c r="F374" t="str">
        <f t="shared" si="20"/>
        <v>Hardware Store</v>
      </c>
      <c r="G374" t="str">
        <f>VLOOKUP(F374,Reference!A:B,2,FALSE)</f>
        <v>Home Improvement</v>
      </c>
      <c r="H374">
        <f t="shared" si="21"/>
        <v>10</v>
      </c>
      <c r="I374">
        <f t="shared" si="22"/>
        <v>2018</v>
      </c>
      <c r="J374">
        <f t="shared" si="23"/>
        <v>-45.24</v>
      </c>
    </row>
    <row r="375" spans="1:10" x14ac:dyDescent="0.45">
      <c r="A375" s="1">
        <v>43391</v>
      </c>
      <c r="B375" t="s">
        <v>43</v>
      </c>
      <c r="C375">
        <v>8</v>
      </c>
      <c r="D375" t="s">
        <v>7</v>
      </c>
      <c r="E375" t="s">
        <v>9</v>
      </c>
      <c r="F375" t="str">
        <f t="shared" si="20"/>
        <v>Brunch Restaurant</v>
      </c>
      <c r="G375" t="str">
        <f>VLOOKUP(F375,Reference!A:B,2,FALSE)</f>
        <v>Restaurants</v>
      </c>
      <c r="H375">
        <f t="shared" si="21"/>
        <v>10</v>
      </c>
      <c r="I375">
        <f t="shared" si="22"/>
        <v>2018</v>
      </c>
      <c r="J375">
        <f t="shared" si="23"/>
        <v>-8</v>
      </c>
    </row>
    <row r="376" spans="1:10" x14ac:dyDescent="0.45">
      <c r="A376" s="1">
        <v>43394</v>
      </c>
      <c r="B376" t="s">
        <v>16</v>
      </c>
      <c r="C376">
        <v>544.37</v>
      </c>
      <c r="D376" t="s">
        <v>17</v>
      </c>
      <c r="E376" t="s">
        <v>9</v>
      </c>
      <c r="F376" t="str">
        <f t="shared" si="20"/>
        <v>Credit Card Payment</v>
      </c>
      <c r="G376" t="str">
        <f>VLOOKUP(F376,Reference!A:B,2,FALSE)</f>
        <v>Credit Card Payment</v>
      </c>
      <c r="H376">
        <f t="shared" si="21"/>
        <v>10</v>
      </c>
      <c r="I376">
        <f t="shared" si="22"/>
        <v>2018</v>
      </c>
      <c r="J376">
        <f t="shared" si="23"/>
        <v>-544.37</v>
      </c>
    </row>
    <row r="377" spans="1:10" x14ac:dyDescent="0.45">
      <c r="A377" s="1">
        <v>43395</v>
      </c>
      <c r="B377" t="s">
        <v>16</v>
      </c>
      <c r="C377">
        <v>353.83</v>
      </c>
      <c r="D377" t="s">
        <v>17</v>
      </c>
      <c r="E377" t="s">
        <v>15</v>
      </c>
      <c r="F377" t="str">
        <f t="shared" si="20"/>
        <v>Credit Card Payment</v>
      </c>
      <c r="G377" t="str">
        <f>VLOOKUP(F377,Reference!A:B,2,FALSE)</f>
        <v>Credit Card Payment</v>
      </c>
      <c r="H377">
        <f t="shared" si="21"/>
        <v>10</v>
      </c>
      <c r="I377">
        <f t="shared" si="22"/>
        <v>2018</v>
      </c>
      <c r="J377">
        <f t="shared" si="23"/>
        <v>-353.83</v>
      </c>
    </row>
    <row r="378" spans="1:10" x14ac:dyDescent="0.45">
      <c r="A378" s="1">
        <v>43395</v>
      </c>
      <c r="B378" t="s">
        <v>16</v>
      </c>
      <c r="C378">
        <v>353.83</v>
      </c>
      <c r="D378" t="s">
        <v>7</v>
      </c>
      <c r="E378" t="s">
        <v>12</v>
      </c>
      <c r="F378" t="str">
        <f t="shared" si="20"/>
        <v>Credit Card Payment</v>
      </c>
      <c r="G378" t="str">
        <f>VLOOKUP(F378,Reference!A:B,2,FALSE)</f>
        <v>Credit Card Payment</v>
      </c>
      <c r="H378">
        <f t="shared" si="21"/>
        <v>10</v>
      </c>
      <c r="I378">
        <f t="shared" si="22"/>
        <v>2018</v>
      </c>
      <c r="J378">
        <f t="shared" si="23"/>
        <v>-353.83</v>
      </c>
    </row>
    <row r="379" spans="1:10" x14ac:dyDescent="0.45">
      <c r="A379" s="1">
        <v>43395</v>
      </c>
      <c r="B379" t="s">
        <v>54</v>
      </c>
      <c r="C379">
        <v>34.659999999999997</v>
      </c>
      <c r="D379" t="s">
        <v>7</v>
      </c>
      <c r="E379" t="s">
        <v>9</v>
      </c>
      <c r="F379" t="str">
        <f t="shared" si="20"/>
        <v>BP</v>
      </c>
      <c r="G379" t="str">
        <f>VLOOKUP(F379,Reference!A:B,2,FALSE)</f>
        <v>Gas &amp; Fuel</v>
      </c>
      <c r="H379">
        <f t="shared" si="21"/>
        <v>10</v>
      </c>
      <c r="I379">
        <f t="shared" si="22"/>
        <v>2018</v>
      </c>
      <c r="J379">
        <f t="shared" si="23"/>
        <v>-34.659999999999997</v>
      </c>
    </row>
    <row r="380" spans="1:10" x14ac:dyDescent="0.45">
      <c r="A380" s="1">
        <v>43396</v>
      </c>
      <c r="B380" t="s">
        <v>31</v>
      </c>
      <c r="C380">
        <v>7.57</v>
      </c>
      <c r="D380" t="s">
        <v>7</v>
      </c>
      <c r="E380" t="s">
        <v>9</v>
      </c>
      <c r="F380" t="str">
        <f t="shared" si="20"/>
        <v>Grocery Store</v>
      </c>
      <c r="G380" t="str">
        <f>VLOOKUP(F380,Reference!A:B,2,FALSE)</f>
        <v>Groceries</v>
      </c>
      <c r="H380">
        <f t="shared" si="21"/>
        <v>10</v>
      </c>
      <c r="I380">
        <f t="shared" si="22"/>
        <v>2018</v>
      </c>
      <c r="J380">
        <f t="shared" si="23"/>
        <v>-7.57</v>
      </c>
    </row>
    <row r="381" spans="1:10" x14ac:dyDescent="0.45">
      <c r="A381" s="1">
        <v>43398</v>
      </c>
      <c r="B381" t="s">
        <v>41</v>
      </c>
      <c r="C381">
        <v>74.989999999999995</v>
      </c>
      <c r="D381" t="s">
        <v>7</v>
      </c>
      <c r="E381" t="s">
        <v>12</v>
      </c>
      <c r="F381" t="str">
        <f t="shared" si="20"/>
        <v>Internet Service Pro</v>
      </c>
      <c r="G381" t="str">
        <f>VLOOKUP(F381,Reference!A:B,2,FALSE)</f>
        <v>Internet</v>
      </c>
      <c r="H381">
        <f t="shared" si="21"/>
        <v>10</v>
      </c>
      <c r="I381">
        <f t="shared" si="22"/>
        <v>2018</v>
      </c>
      <c r="J381">
        <f t="shared" si="23"/>
        <v>-74.989999999999995</v>
      </c>
    </row>
    <row r="382" spans="1:10" x14ac:dyDescent="0.45">
      <c r="A382" s="1">
        <v>43398</v>
      </c>
      <c r="B382" t="s">
        <v>6</v>
      </c>
      <c r="C382">
        <v>29.98</v>
      </c>
      <c r="D382" t="s">
        <v>7</v>
      </c>
      <c r="E382" t="s">
        <v>9</v>
      </c>
      <c r="F382" t="str">
        <f t="shared" si="20"/>
        <v>Amazon</v>
      </c>
      <c r="G382" t="str">
        <f>VLOOKUP(F382,Reference!A:B,2,FALSE)</f>
        <v>Shopping</v>
      </c>
      <c r="H382">
        <f t="shared" si="21"/>
        <v>10</v>
      </c>
      <c r="I382">
        <f t="shared" si="22"/>
        <v>2018</v>
      </c>
      <c r="J382">
        <f t="shared" si="23"/>
        <v>-29.98</v>
      </c>
    </row>
    <row r="383" spans="1:10" x14ac:dyDescent="0.45">
      <c r="A383" s="1">
        <v>43399</v>
      </c>
      <c r="B383" t="s">
        <v>33</v>
      </c>
      <c r="C383">
        <v>2000</v>
      </c>
      <c r="D383" t="s">
        <v>17</v>
      </c>
      <c r="E383" t="s">
        <v>12</v>
      </c>
      <c r="F383" t="str">
        <f t="shared" si="20"/>
        <v>Biweekly Paycheck</v>
      </c>
      <c r="G383" t="str">
        <f>VLOOKUP(F383,Reference!A:B,2,FALSE)</f>
        <v>Paycheck</v>
      </c>
      <c r="H383">
        <f t="shared" si="21"/>
        <v>10</v>
      </c>
      <c r="I383">
        <f t="shared" si="22"/>
        <v>2018</v>
      </c>
      <c r="J383">
        <v>2000</v>
      </c>
    </row>
    <row r="384" spans="1:10" x14ac:dyDescent="0.45">
      <c r="A384" s="1">
        <v>43400</v>
      </c>
      <c r="B384" t="s">
        <v>20</v>
      </c>
      <c r="C384">
        <v>25.4</v>
      </c>
      <c r="D384" t="s">
        <v>7</v>
      </c>
      <c r="E384" t="s">
        <v>15</v>
      </c>
      <c r="F384" t="str">
        <f t="shared" si="20"/>
        <v>American Tavern</v>
      </c>
      <c r="G384" t="str">
        <f>VLOOKUP(F384,Reference!A:B,2,FALSE)</f>
        <v>Restaurants</v>
      </c>
      <c r="H384">
        <f t="shared" si="21"/>
        <v>10</v>
      </c>
      <c r="I384">
        <f t="shared" si="22"/>
        <v>2018</v>
      </c>
      <c r="J384">
        <f t="shared" si="23"/>
        <v>-25.4</v>
      </c>
    </row>
    <row r="385" spans="1:10" x14ac:dyDescent="0.45">
      <c r="A385" s="1">
        <v>43401</v>
      </c>
      <c r="B385" t="s">
        <v>49</v>
      </c>
      <c r="C385">
        <v>12.71</v>
      </c>
      <c r="D385" t="s">
        <v>7</v>
      </c>
      <c r="E385" t="s">
        <v>9</v>
      </c>
      <c r="F385" t="str">
        <f t="shared" si="20"/>
        <v>Brewing Company</v>
      </c>
      <c r="G385" t="str">
        <f>VLOOKUP(F385,Reference!A:B,2,FALSE)</f>
        <v>Alcohol &amp; Bars</v>
      </c>
      <c r="H385">
        <f t="shared" si="21"/>
        <v>10</v>
      </c>
      <c r="I385">
        <f t="shared" si="22"/>
        <v>2018</v>
      </c>
      <c r="J385">
        <f t="shared" si="23"/>
        <v>-12.71</v>
      </c>
    </row>
    <row r="386" spans="1:10" x14ac:dyDescent="0.45">
      <c r="A386" s="1">
        <v>43401</v>
      </c>
      <c r="B386" t="s">
        <v>83</v>
      </c>
      <c r="C386">
        <v>14.75</v>
      </c>
      <c r="D386" t="s">
        <v>7</v>
      </c>
      <c r="E386" t="s">
        <v>9</v>
      </c>
      <c r="F386" t="str">
        <f t="shared" ref="F386:F449" si="24">LEFT(B386,20)</f>
        <v>Seafood Restaurant</v>
      </c>
      <c r="G386" t="str">
        <f>VLOOKUP(F386,Reference!A:B,2,FALSE)</f>
        <v>Restaurants</v>
      </c>
      <c r="H386">
        <f t="shared" si="21"/>
        <v>10</v>
      </c>
      <c r="I386">
        <f t="shared" si="22"/>
        <v>2018</v>
      </c>
      <c r="J386">
        <f t="shared" si="23"/>
        <v>-14.75</v>
      </c>
    </row>
    <row r="387" spans="1:10" x14ac:dyDescent="0.45">
      <c r="A387" s="1">
        <v>43401</v>
      </c>
      <c r="B387" t="s">
        <v>31</v>
      </c>
      <c r="C387">
        <v>92.49</v>
      </c>
      <c r="D387" t="s">
        <v>7</v>
      </c>
      <c r="E387" t="s">
        <v>9</v>
      </c>
      <c r="F387" t="str">
        <f t="shared" si="24"/>
        <v>Grocery Store</v>
      </c>
      <c r="G387" t="str">
        <f>VLOOKUP(F387,Reference!A:B,2,FALSE)</f>
        <v>Groceries</v>
      </c>
      <c r="H387">
        <f t="shared" ref="H387:H450" si="25">MONTH(A387)</f>
        <v>10</v>
      </c>
      <c r="I387">
        <f t="shared" ref="I387:I450" si="26">YEAR(A387)</f>
        <v>2018</v>
      </c>
      <c r="J387">
        <f t="shared" ref="J387:J450" si="27">-ABS(C387)</f>
        <v>-92.49</v>
      </c>
    </row>
    <row r="388" spans="1:10" x14ac:dyDescent="0.45">
      <c r="A388" s="1">
        <v>43401</v>
      </c>
      <c r="B388" t="s">
        <v>72</v>
      </c>
      <c r="C388">
        <v>54</v>
      </c>
      <c r="D388" t="s">
        <v>7</v>
      </c>
      <c r="E388" t="s">
        <v>9</v>
      </c>
      <c r="F388" t="str">
        <f t="shared" si="24"/>
        <v>Italian Restaurant</v>
      </c>
      <c r="G388" t="str">
        <f>VLOOKUP(F388,Reference!A:B,2,FALSE)</f>
        <v>Restaurants</v>
      </c>
      <c r="H388">
        <f t="shared" si="25"/>
        <v>10</v>
      </c>
      <c r="I388">
        <f t="shared" si="26"/>
        <v>2018</v>
      </c>
      <c r="J388">
        <f t="shared" si="27"/>
        <v>-54</v>
      </c>
    </row>
    <row r="389" spans="1:10" x14ac:dyDescent="0.45">
      <c r="A389" s="1">
        <v>43404</v>
      </c>
      <c r="B389" t="s">
        <v>31</v>
      </c>
      <c r="C389">
        <v>5.64</v>
      </c>
      <c r="D389" t="s">
        <v>7</v>
      </c>
      <c r="E389" t="s">
        <v>9</v>
      </c>
      <c r="F389" t="str">
        <f t="shared" si="24"/>
        <v>Grocery Store</v>
      </c>
      <c r="G389" t="str">
        <f>VLOOKUP(F389,Reference!A:B,2,FALSE)</f>
        <v>Groceries</v>
      </c>
      <c r="H389">
        <f t="shared" si="25"/>
        <v>10</v>
      </c>
      <c r="I389">
        <f t="shared" si="26"/>
        <v>2018</v>
      </c>
      <c r="J389">
        <f t="shared" si="27"/>
        <v>-5.64</v>
      </c>
    </row>
    <row r="390" spans="1:10" x14ac:dyDescent="0.45">
      <c r="A390" s="1">
        <v>43405</v>
      </c>
      <c r="B390" t="s">
        <v>6</v>
      </c>
      <c r="C390">
        <v>13.13</v>
      </c>
      <c r="D390" t="s">
        <v>7</v>
      </c>
      <c r="E390" t="s">
        <v>9</v>
      </c>
      <c r="F390" t="str">
        <f t="shared" si="24"/>
        <v>Amazon</v>
      </c>
      <c r="G390" t="str">
        <f>VLOOKUP(F390,Reference!A:B,2,FALSE)</f>
        <v>Shopping</v>
      </c>
      <c r="H390">
        <f t="shared" si="25"/>
        <v>11</v>
      </c>
      <c r="I390">
        <f t="shared" si="26"/>
        <v>2018</v>
      </c>
      <c r="J390">
        <f t="shared" si="27"/>
        <v>-13.13</v>
      </c>
    </row>
    <row r="391" spans="1:10" x14ac:dyDescent="0.45">
      <c r="A391" s="1">
        <v>43406</v>
      </c>
      <c r="B391" t="s">
        <v>16</v>
      </c>
      <c r="C391">
        <v>262.51</v>
      </c>
      <c r="D391" t="s">
        <v>17</v>
      </c>
      <c r="E391" t="s">
        <v>9</v>
      </c>
      <c r="F391" t="str">
        <f t="shared" si="24"/>
        <v>Credit Card Payment</v>
      </c>
      <c r="G391" t="str">
        <f>VLOOKUP(F391,Reference!A:B,2,FALSE)</f>
        <v>Credit Card Payment</v>
      </c>
      <c r="H391">
        <f t="shared" si="25"/>
        <v>11</v>
      </c>
      <c r="I391">
        <f t="shared" si="26"/>
        <v>2018</v>
      </c>
      <c r="J391">
        <f t="shared" si="27"/>
        <v>-262.51</v>
      </c>
    </row>
    <row r="392" spans="1:10" x14ac:dyDescent="0.45">
      <c r="A392" s="1">
        <v>43406</v>
      </c>
      <c r="B392" t="s">
        <v>16</v>
      </c>
      <c r="C392">
        <v>262.51</v>
      </c>
      <c r="D392" t="s">
        <v>7</v>
      </c>
      <c r="E392" t="s">
        <v>12</v>
      </c>
      <c r="F392" t="str">
        <f t="shared" si="24"/>
        <v>Credit Card Payment</v>
      </c>
      <c r="G392" t="str">
        <f>VLOOKUP(F392,Reference!A:B,2,FALSE)</f>
        <v>Credit Card Payment</v>
      </c>
      <c r="H392">
        <f t="shared" si="25"/>
        <v>11</v>
      </c>
      <c r="I392">
        <f t="shared" si="26"/>
        <v>2018</v>
      </c>
      <c r="J392">
        <f t="shared" si="27"/>
        <v>-262.51</v>
      </c>
    </row>
    <row r="393" spans="1:10" x14ac:dyDescent="0.45">
      <c r="A393" s="1">
        <v>43406</v>
      </c>
      <c r="B393" t="s">
        <v>10</v>
      </c>
      <c r="C393">
        <v>1209.18</v>
      </c>
      <c r="D393" t="s">
        <v>7</v>
      </c>
      <c r="E393" t="s">
        <v>12</v>
      </c>
      <c r="F393" t="str">
        <f t="shared" si="24"/>
        <v>Mortgage Payment</v>
      </c>
      <c r="G393" t="str">
        <f>VLOOKUP(F393,Reference!A:B,2,FALSE)</f>
        <v>Mortgage &amp; Rent</v>
      </c>
      <c r="H393">
        <f t="shared" si="25"/>
        <v>11</v>
      </c>
      <c r="I393">
        <f t="shared" si="26"/>
        <v>2018</v>
      </c>
      <c r="J393">
        <f t="shared" si="27"/>
        <v>-1209.18</v>
      </c>
    </row>
    <row r="394" spans="1:10" x14ac:dyDescent="0.45">
      <c r="A394" s="1">
        <v>43407</v>
      </c>
      <c r="B394" t="s">
        <v>35</v>
      </c>
      <c r="C394">
        <v>23.66</v>
      </c>
      <c r="D394" t="s">
        <v>7</v>
      </c>
      <c r="E394" t="s">
        <v>9</v>
      </c>
      <c r="F394" t="str">
        <f t="shared" si="24"/>
        <v>Pizza Place</v>
      </c>
      <c r="G394" t="str">
        <f>VLOOKUP(F394,Reference!A:B,2,FALSE)</f>
        <v>Fast Food</v>
      </c>
      <c r="H394">
        <f t="shared" si="25"/>
        <v>11</v>
      </c>
      <c r="I394">
        <f t="shared" si="26"/>
        <v>2018</v>
      </c>
      <c r="J394">
        <f t="shared" si="27"/>
        <v>-23.66</v>
      </c>
    </row>
    <row r="395" spans="1:10" x14ac:dyDescent="0.45">
      <c r="A395" s="1">
        <v>43408</v>
      </c>
      <c r="B395" t="s">
        <v>18</v>
      </c>
      <c r="C395">
        <v>11.76</v>
      </c>
      <c r="D395" t="s">
        <v>7</v>
      </c>
      <c r="E395" t="s">
        <v>9</v>
      </c>
      <c r="F395" t="str">
        <f t="shared" si="24"/>
        <v>Netflix</v>
      </c>
      <c r="G395" t="str">
        <f>VLOOKUP(F395,Reference!A:B,2,FALSE)</f>
        <v>Movies &amp; DVDs</v>
      </c>
      <c r="H395">
        <f t="shared" si="25"/>
        <v>11</v>
      </c>
      <c r="I395">
        <f t="shared" si="26"/>
        <v>2018</v>
      </c>
      <c r="J395">
        <f t="shared" si="27"/>
        <v>-11.76</v>
      </c>
    </row>
    <row r="396" spans="1:10" x14ac:dyDescent="0.45">
      <c r="A396" s="1">
        <v>43409</v>
      </c>
      <c r="B396" t="s">
        <v>29</v>
      </c>
      <c r="C396">
        <v>36.51</v>
      </c>
      <c r="D396" t="s">
        <v>7</v>
      </c>
      <c r="E396" t="s">
        <v>9</v>
      </c>
      <c r="F396" t="str">
        <f t="shared" si="24"/>
        <v>Shell</v>
      </c>
      <c r="G396" t="str">
        <f>VLOOKUP(F396,Reference!A:B,2,FALSE)</f>
        <v>Gas &amp; Fuel</v>
      </c>
      <c r="H396">
        <f t="shared" si="25"/>
        <v>11</v>
      </c>
      <c r="I396">
        <f t="shared" si="26"/>
        <v>2018</v>
      </c>
      <c r="J396">
        <f t="shared" si="27"/>
        <v>-36.51</v>
      </c>
    </row>
    <row r="397" spans="1:10" x14ac:dyDescent="0.45">
      <c r="A397" s="1">
        <v>43410</v>
      </c>
      <c r="B397" t="s">
        <v>6</v>
      </c>
      <c r="C397">
        <v>53.95</v>
      </c>
      <c r="D397" t="s">
        <v>7</v>
      </c>
      <c r="E397" t="s">
        <v>9</v>
      </c>
      <c r="F397" t="str">
        <f t="shared" si="24"/>
        <v>Amazon</v>
      </c>
      <c r="G397" t="str">
        <f>VLOOKUP(F397,Reference!A:B,2,FALSE)</f>
        <v>Shopping</v>
      </c>
      <c r="H397">
        <f t="shared" si="25"/>
        <v>11</v>
      </c>
      <c r="I397">
        <f t="shared" si="26"/>
        <v>2018</v>
      </c>
      <c r="J397">
        <f t="shared" si="27"/>
        <v>-53.95</v>
      </c>
    </row>
    <row r="398" spans="1:10" x14ac:dyDescent="0.45">
      <c r="A398" s="1">
        <v>43410</v>
      </c>
      <c r="B398" t="s">
        <v>23</v>
      </c>
      <c r="C398">
        <v>30</v>
      </c>
      <c r="D398" t="s">
        <v>7</v>
      </c>
      <c r="E398" t="s">
        <v>12</v>
      </c>
      <c r="F398" t="str">
        <f t="shared" si="24"/>
        <v>Gas Company</v>
      </c>
      <c r="G398" t="str">
        <f>VLOOKUP(F398,Reference!A:B,2,FALSE)</f>
        <v>Utilities</v>
      </c>
      <c r="H398">
        <f t="shared" si="25"/>
        <v>11</v>
      </c>
      <c r="I398">
        <f t="shared" si="26"/>
        <v>2018</v>
      </c>
      <c r="J398">
        <f t="shared" si="27"/>
        <v>-30</v>
      </c>
    </row>
    <row r="399" spans="1:10" x14ac:dyDescent="0.45">
      <c r="A399" s="1">
        <v>43412</v>
      </c>
      <c r="B399" t="s">
        <v>31</v>
      </c>
      <c r="C399">
        <v>5.64</v>
      </c>
      <c r="D399" t="s">
        <v>7</v>
      </c>
      <c r="E399" t="s">
        <v>9</v>
      </c>
      <c r="F399" t="str">
        <f t="shared" si="24"/>
        <v>Grocery Store</v>
      </c>
      <c r="G399" t="str">
        <f>VLOOKUP(F399,Reference!A:B,2,FALSE)</f>
        <v>Groceries</v>
      </c>
      <c r="H399">
        <f t="shared" si="25"/>
        <v>11</v>
      </c>
      <c r="I399">
        <f t="shared" si="26"/>
        <v>2018</v>
      </c>
      <c r="J399">
        <f t="shared" si="27"/>
        <v>-5.64</v>
      </c>
    </row>
    <row r="400" spans="1:10" x14ac:dyDescent="0.45">
      <c r="A400" s="1">
        <v>43413</v>
      </c>
      <c r="B400" t="s">
        <v>25</v>
      </c>
      <c r="C400">
        <v>10.69</v>
      </c>
      <c r="D400" t="s">
        <v>7</v>
      </c>
      <c r="E400" t="s">
        <v>9</v>
      </c>
      <c r="F400" t="str">
        <f t="shared" si="24"/>
        <v>Spotify</v>
      </c>
      <c r="G400" t="str">
        <f>VLOOKUP(F400,Reference!A:B,2,FALSE)</f>
        <v>Music</v>
      </c>
      <c r="H400">
        <f t="shared" si="25"/>
        <v>11</v>
      </c>
      <c r="I400">
        <f t="shared" si="26"/>
        <v>2018</v>
      </c>
      <c r="J400">
        <f t="shared" si="27"/>
        <v>-10.69</v>
      </c>
    </row>
    <row r="401" spans="1:10" x14ac:dyDescent="0.45">
      <c r="A401" s="1">
        <v>43413</v>
      </c>
      <c r="B401" t="s">
        <v>33</v>
      </c>
      <c r="C401">
        <v>2000</v>
      </c>
      <c r="D401" t="s">
        <v>17</v>
      </c>
      <c r="E401" t="s">
        <v>12</v>
      </c>
      <c r="F401" t="str">
        <f t="shared" si="24"/>
        <v>Biweekly Paycheck</v>
      </c>
      <c r="G401" t="str">
        <f>VLOOKUP(F401,Reference!A:B,2,FALSE)</f>
        <v>Paycheck</v>
      </c>
      <c r="H401">
        <f t="shared" si="25"/>
        <v>11</v>
      </c>
      <c r="I401">
        <f t="shared" si="26"/>
        <v>2018</v>
      </c>
      <c r="J401">
        <v>2000</v>
      </c>
    </row>
    <row r="402" spans="1:10" x14ac:dyDescent="0.45">
      <c r="A402" s="1">
        <v>43414</v>
      </c>
      <c r="B402" t="s">
        <v>49</v>
      </c>
      <c r="C402">
        <v>27</v>
      </c>
      <c r="D402" t="s">
        <v>7</v>
      </c>
      <c r="E402" t="s">
        <v>9</v>
      </c>
      <c r="F402" t="str">
        <f t="shared" si="24"/>
        <v>Brewing Company</v>
      </c>
      <c r="G402" t="str">
        <f>VLOOKUP(F402,Reference!A:B,2,FALSE)</f>
        <v>Alcohol &amp; Bars</v>
      </c>
      <c r="H402">
        <f t="shared" si="25"/>
        <v>11</v>
      </c>
      <c r="I402">
        <f t="shared" si="26"/>
        <v>2018</v>
      </c>
      <c r="J402">
        <f t="shared" si="27"/>
        <v>-27</v>
      </c>
    </row>
    <row r="403" spans="1:10" x14ac:dyDescent="0.45">
      <c r="A403" s="1">
        <v>43414</v>
      </c>
      <c r="B403" t="s">
        <v>73</v>
      </c>
      <c r="C403">
        <v>14.19</v>
      </c>
      <c r="D403" t="s">
        <v>7</v>
      </c>
      <c r="E403" t="s">
        <v>9</v>
      </c>
      <c r="F403" t="str">
        <f t="shared" si="24"/>
        <v>Chick-Fil-A</v>
      </c>
      <c r="G403" t="str">
        <f>VLOOKUP(F403,Reference!A:B,2,FALSE)</f>
        <v>Fast Food</v>
      </c>
      <c r="H403">
        <f t="shared" si="25"/>
        <v>11</v>
      </c>
      <c r="I403">
        <f t="shared" si="26"/>
        <v>2018</v>
      </c>
      <c r="J403">
        <f t="shared" si="27"/>
        <v>-14.19</v>
      </c>
    </row>
    <row r="404" spans="1:10" x14ac:dyDescent="0.45">
      <c r="A404" s="1">
        <v>43414</v>
      </c>
      <c r="B404" t="s">
        <v>84</v>
      </c>
      <c r="C404">
        <v>24.4</v>
      </c>
      <c r="D404" t="s">
        <v>7</v>
      </c>
      <c r="E404" t="s">
        <v>9</v>
      </c>
      <c r="F404" t="str">
        <f t="shared" si="24"/>
        <v>Food Truck</v>
      </c>
      <c r="G404" t="str">
        <f>VLOOKUP(F404,Reference!A:B,2,FALSE)</f>
        <v>Groceries</v>
      </c>
      <c r="H404">
        <f t="shared" si="25"/>
        <v>11</v>
      </c>
      <c r="I404">
        <f t="shared" si="26"/>
        <v>2018</v>
      </c>
      <c r="J404">
        <f t="shared" si="27"/>
        <v>-24.4</v>
      </c>
    </row>
    <row r="405" spans="1:10" x14ac:dyDescent="0.45">
      <c r="A405" s="1">
        <v>43416</v>
      </c>
      <c r="B405" t="s">
        <v>31</v>
      </c>
      <c r="C405">
        <v>10.18</v>
      </c>
      <c r="D405" t="s">
        <v>7</v>
      </c>
      <c r="E405" t="s">
        <v>9</v>
      </c>
      <c r="F405" t="str">
        <f t="shared" si="24"/>
        <v>Grocery Store</v>
      </c>
      <c r="G405" t="str">
        <f>VLOOKUP(F405,Reference!A:B,2,FALSE)</f>
        <v>Groceries</v>
      </c>
      <c r="H405">
        <f t="shared" si="25"/>
        <v>11</v>
      </c>
      <c r="I405">
        <f t="shared" si="26"/>
        <v>2018</v>
      </c>
      <c r="J405">
        <f t="shared" si="27"/>
        <v>-10.18</v>
      </c>
    </row>
    <row r="406" spans="1:10" x14ac:dyDescent="0.45">
      <c r="A406" s="1">
        <v>43416</v>
      </c>
      <c r="B406" t="s">
        <v>20</v>
      </c>
      <c r="C406">
        <v>22.33</v>
      </c>
      <c r="D406" t="s">
        <v>7</v>
      </c>
      <c r="E406" t="s">
        <v>15</v>
      </c>
      <c r="F406" t="str">
        <f t="shared" si="24"/>
        <v>American Tavern</v>
      </c>
      <c r="G406" t="str">
        <f>VLOOKUP(F406,Reference!A:B,2,FALSE)</f>
        <v>Restaurants</v>
      </c>
      <c r="H406">
        <f t="shared" si="25"/>
        <v>11</v>
      </c>
      <c r="I406">
        <f t="shared" si="26"/>
        <v>2018</v>
      </c>
      <c r="J406">
        <f t="shared" si="27"/>
        <v>-22.33</v>
      </c>
    </row>
    <row r="407" spans="1:10" x14ac:dyDescent="0.45">
      <c r="A407" s="1">
        <v>43417</v>
      </c>
      <c r="B407" t="s">
        <v>31</v>
      </c>
      <c r="C407">
        <v>4.8</v>
      </c>
      <c r="D407" t="s">
        <v>7</v>
      </c>
      <c r="E407" t="s">
        <v>9</v>
      </c>
      <c r="F407" t="str">
        <f t="shared" si="24"/>
        <v>Grocery Store</v>
      </c>
      <c r="G407" t="str">
        <f>VLOOKUP(F407,Reference!A:B,2,FALSE)</f>
        <v>Groceries</v>
      </c>
      <c r="H407">
        <f t="shared" si="25"/>
        <v>11</v>
      </c>
      <c r="I407">
        <f t="shared" si="26"/>
        <v>2018</v>
      </c>
      <c r="J407">
        <f t="shared" si="27"/>
        <v>-4.8</v>
      </c>
    </row>
    <row r="408" spans="1:10" x14ac:dyDescent="0.45">
      <c r="A408" s="1">
        <v>43417</v>
      </c>
      <c r="B408" t="s">
        <v>31</v>
      </c>
      <c r="C408">
        <v>37.43</v>
      </c>
      <c r="D408" t="s">
        <v>7</v>
      </c>
      <c r="E408" t="s">
        <v>9</v>
      </c>
      <c r="F408" t="str">
        <f t="shared" si="24"/>
        <v>Grocery Store</v>
      </c>
      <c r="G408" t="str">
        <f>VLOOKUP(F408,Reference!A:B,2,FALSE)</f>
        <v>Groceries</v>
      </c>
      <c r="H408">
        <f t="shared" si="25"/>
        <v>11</v>
      </c>
      <c r="I408">
        <f t="shared" si="26"/>
        <v>2018</v>
      </c>
      <c r="J408">
        <f t="shared" si="27"/>
        <v>-37.43</v>
      </c>
    </row>
    <row r="409" spans="1:10" x14ac:dyDescent="0.45">
      <c r="A409" s="1">
        <v>43417</v>
      </c>
      <c r="B409" t="s">
        <v>31</v>
      </c>
      <c r="C409">
        <v>10.15</v>
      </c>
      <c r="D409" t="s">
        <v>7</v>
      </c>
      <c r="E409" t="s">
        <v>9</v>
      </c>
      <c r="F409" t="str">
        <f t="shared" si="24"/>
        <v>Grocery Store</v>
      </c>
      <c r="G409" t="str">
        <f>VLOOKUP(F409,Reference!A:B,2,FALSE)</f>
        <v>Groceries</v>
      </c>
      <c r="H409">
        <f t="shared" si="25"/>
        <v>11</v>
      </c>
      <c r="I409">
        <f t="shared" si="26"/>
        <v>2018</v>
      </c>
      <c r="J409">
        <f t="shared" si="27"/>
        <v>-10.15</v>
      </c>
    </row>
    <row r="410" spans="1:10" x14ac:dyDescent="0.45">
      <c r="A410" s="1">
        <v>43417</v>
      </c>
      <c r="B410" t="s">
        <v>27</v>
      </c>
      <c r="C410">
        <v>89.54</v>
      </c>
      <c r="D410" t="s">
        <v>7</v>
      </c>
      <c r="E410" t="s">
        <v>12</v>
      </c>
      <c r="F410" t="str">
        <f t="shared" si="24"/>
        <v>Phone Company</v>
      </c>
      <c r="G410" t="str">
        <f>VLOOKUP(F410,Reference!A:B,2,FALSE)</f>
        <v>Mobile Phone</v>
      </c>
      <c r="H410">
        <f t="shared" si="25"/>
        <v>11</v>
      </c>
      <c r="I410">
        <f t="shared" si="26"/>
        <v>2018</v>
      </c>
      <c r="J410">
        <f t="shared" si="27"/>
        <v>-89.54</v>
      </c>
    </row>
    <row r="411" spans="1:10" x14ac:dyDescent="0.45">
      <c r="A411" s="1">
        <v>43418</v>
      </c>
      <c r="B411" t="s">
        <v>38</v>
      </c>
      <c r="C411">
        <v>60</v>
      </c>
      <c r="D411" t="s">
        <v>7</v>
      </c>
      <c r="E411" t="s">
        <v>12</v>
      </c>
      <c r="F411" t="str">
        <f t="shared" si="24"/>
        <v>Power Company</v>
      </c>
      <c r="G411" t="str">
        <f>VLOOKUP(F411,Reference!A:B,2,FALSE)</f>
        <v>Utilities</v>
      </c>
      <c r="H411">
        <f t="shared" si="25"/>
        <v>11</v>
      </c>
      <c r="I411">
        <f t="shared" si="26"/>
        <v>2018</v>
      </c>
      <c r="J411">
        <f t="shared" si="27"/>
        <v>-60</v>
      </c>
    </row>
    <row r="412" spans="1:10" x14ac:dyDescent="0.45">
      <c r="A412" s="1">
        <v>43420</v>
      </c>
      <c r="B412" t="s">
        <v>37</v>
      </c>
      <c r="C412">
        <v>35</v>
      </c>
      <c r="D412" t="s">
        <v>7</v>
      </c>
      <c r="E412" t="s">
        <v>12</v>
      </c>
      <c r="F412" t="str">
        <f t="shared" si="24"/>
        <v>City Water Charges</v>
      </c>
      <c r="G412" t="str">
        <f>VLOOKUP(F412,Reference!A:B,2,FALSE)</f>
        <v>Utilities</v>
      </c>
      <c r="H412">
        <f t="shared" si="25"/>
        <v>11</v>
      </c>
      <c r="I412">
        <f t="shared" si="26"/>
        <v>2018</v>
      </c>
      <c r="J412">
        <f t="shared" si="27"/>
        <v>-35</v>
      </c>
    </row>
    <row r="413" spans="1:10" x14ac:dyDescent="0.45">
      <c r="A413" s="1">
        <v>43421</v>
      </c>
      <c r="B413" t="s">
        <v>49</v>
      </c>
      <c r="C413">
        <v>22.8</v>
      </c>
      <c r="D413" t="s">
        <v>7</v>
      </c>
      <c r="E413" t="s">
        <v>9</v>
      </c>
      <c r="F413" t="str">
        <f t="shared" si="24"/>
        <v>Brewing Company</v>
      </c>
      <c r="G413" t="str">
        <f>VLOOKUP(F413,Reference!A:B,2,FALSE)</f>
        <v>Alcohol &amp; Bars</v>
      </c>
      <c r="H413">
        <f t="shared" si="25"/>
        <v>11</v>
      </c>
      <c r="I413">
        <f t="shared" si="26"/>
        <v>2018</v>
      </c>
      <c r="J413">
        <f t="shared" si="27"/>
        <v>-22.8</v>
      </c>
    </row>
    <row r="414" spans="1:10" x14ac:dyDescent="0.45">
      <c r="A414" s="1">
        <v>43421</v>
      </c>
      <c r="B414" t="s">
        <v>21</v>
      </c>
      <c r="C414">
        <v>15.47</v>
      </c>
      <c r="D414" t="s">
        <v>7</v>
      </c>
      <c r="E414" t="s">
        <v>9</v>
      </c>
      <c r="F414" t="str">
        <f t="shared" si="24"/>
        <v>Hardware Store</v>
      </c>
      <c r="G414" t="str">
        <f>VLOOKUP(F414,Reference!A:B,2,FALSE)</f>
        <v>Home Improvement</v>
      </c>
      <c r="H414">
        <f t="shared" si="25"/>
        <v>11</v>
      </c>
      <c r="I414">
        <f t="shared" si="26"/>
        <v>2018</v>
      </c>
      <c r="J414">
        <f t="shared" si="27"/>
        <v>-15.47</v>
      </c>
    </row>
    <row r="415" spans="1:10" x14ac:dyDescent="0.45">
      <c r="A415" s="1">
        <v>43421</v>
      </c>
      <c r="B415" t="s">
        <v>21</v>
      </c>
      <c r="C415">
        <v>6.4</v>
      </c>
      <c r="D415" t="s">
        <v>7</v>
      </c>
      <c r="E415" t="s">
        <v>9</v>
      </c>
      <c r="F415" t="str">
        <f t="shared" si="24"/>
        <v>Hardware Store</v>
      </c>
      <c r="G415" t="str">
        <f>VLOOKUP(F415,Reference!A:B,2,FALSE)</f>
        <v>Home Improvement</v>
      </c>
      <c r="H415">
        <f t="shared" si="25"/>
        <v>11</v>
      </c>
      <c r="I415">
        <f t="shared" si="26"/>
        <v>2018</v>
      </c>
      <c r="J415">
        <f t="shared" si="27"/>
        <v>-6.4</v>
      </c>
    </row>
    <row r="416" spans="1:10" x14ac:dyDescent="0.45">
      <c r="A416" s="1">
        <v>43421</v>
      </c>
      <c r="B416" t="s">
        <v>59</v>
      </c>
      <c r="C416">
        <v>23.26</v>
      </c>
      <c r="D416" t="s">
        <v>7</v>
      </c>
      <c r="E416" t="s">
        <v>9</v>
      </c>
      <c r="F416" t="str">
        <f t="shared" si="24"/>
        <v>Greek Restaurant</v>
      </c>
      <c r="G416" t="str">
        <f>VLOOKUP(F416,Reference!A:B,2,FALSE)</f>
        <v>Restaurants</v>
      </c>
      <c r="H416">
        <f t="shared" si="25"/>
        <v>11</v>
      </c>
      <c r="I416">
        <f t="shared" si="26"/>
        <v>2018</v>
      </c>
      <c r="J416">
        <f t="shared" si="27"/>
        <v>-23.26</v>
      </c>
    </row>
    <row r="417" spans="1:10" x14ac:dyDescent="0.45">
      <c r="A417" s="1">
        <v>43423</v>
      </c>
      <c r="B417" t="s">
        <v>49</v>
      </c>
      <c r="C417">
        <v>20</v>
      </c>
      <c r="D417" t="s">
        <v>7</v>
      </c>
      <c r="E417" t="s">
        <v>15</v>
      </c>
      <c r="F417" t="str">
        <f t="shared" si="24"/>
        <v>Brewing Company</v>
      </c>
      <c r="G417" t="str">
        <f>VLOOKUP(F417,Reference!A:B,2,FALSE)</f>
        <v>Alcohol &amp; Bars</v>
      </c>
      <c r="H417">
        <f t="shared" si="25"/>
        <v>11</v>
      </c>
      <c r="I417">
        <f t="shared" si="26"/>
        <v>2018</v>
      </c>
      <c r="J417">
        <f t="shared" si="27"/>
        <v>-20</v>
      </c>
    </row>
    <row r="418" spans="1:10" x14ac:dyDescent="0.45">
      <c r="A418" s="1">
        <v>43423</v>
      </c>
      <c r="B418" t="s">
        <v>67</v>
      </c>
      <c r="C418">
        <v>29.15</v>
      </c>
      <c r="D418" t="s">
        <v>7</v>
      </c>
      <c r="E418" t="s">
        <v>15</v>
      </c>
      <c r="F418" t="str">
        <f t="shared" si="24"/>
        <v>QuikTrip</v>
      </c>
      <c r="G418" t="str">
        <f>VLOOKUP(F418,Reference!A:B,2,FALSE)</f>
        <v>Gas &amp; Fuel</v>
      </c>
      <c r="H418">
        <f t="shared" si="25"/>
        <v>11</v>
      </c>
      <c r="I418">
        <f t="shared" si="26"/>
        <v>2018</v>
      </c>
      <c r="J418">
        <f t="shared" si="27"/>
        <v>-29.15</v>
      </c>
    </row>
    <row r="419" spans="1:10" x14ac:dyDescent="0.45">
      <c r="A419" s="1">
        <v>43423</v>
      </c>
      <c r="B419" t="s">
        <v>21</v>
      </c>
      <c r="C419">
        <v>10.02</v>
      </c>
      <c r="D419" t="s">
        <v>7</v>
      </c>
      <c r="E419" t="s">
        <v>15</v>
      </c>
      <c r="F419" t="str">
        <f t="shared" si="24"/>
        <v>Hardware Store</v>
      </c>
      <c r="G419" t="str">
        <f>VLOOKUP(F419,Reference!A:B,2,FALSE)</f>
        <v>Home Improvement</v>
      </c>
      <c r="H419">
        <f t="shared" si="25"/>
        <v>11</v>
      </c>
      <c r="I419">
        <f t="shared" si="26"/>
        <v>2018</v>
      </c>
      <c r="J419">
        <f t="shared" si="27"/>
        <v>-10.02</v>
      </c>
    </row>
    <row r="420" spans="1:10" x14ac:dyDescent="0.45">
      <c r="A420" s="1">
        <v>43424</v>
      </c>
      <c r="B420" t="s">
        <v>65</v>
      </c>
      <c r="C420">
        <v>75</v>
      </c>
      <c r="D420" t="s">
        <v>7</v>
      </c>
      <c r="E420" t="s">
        <v>12</v>
      </c>
      <c r="F420" t="str">
        <f t="shared" si="24"/>
        <v>State Farm</v>
      </c>
      <c r="G420" t="str">
        <f>VLOOKUP(F420,Reference!A:B,2,FALSE)</f>
        <v>Auto Insurance</v>
      </c>
      <c r="H420">
        <f t="shared" si="25"/>
        <v>11</v>
      </c>
      <c r="I420">
        <f t="shared" si="26"/>
        <v>2018</v>
      </c>
      <c r="J420">
        <f t="shared" si="27"/>
        <v>-75</v>
      </c>
    </row>
    <row r="421" spans="1:10" x14ac:dyDescent="0.45">
      <c r="A421" s="1">
        <v>43424</v>
      </c>
      <c r="B421" t="s">
        <v>16</v>
      </c>
      <c r="C421">
        <v>421.96</v>
      </c>
      <c r="D421" t="s">
        <v>17</v>
      </c>
      <c r="E421" t="s">
        <v>9</v>
      </c>
      <c r="F421" t="str">
        <f t="shared" si="24"/>
        <v>Credit Card Payment</v>
      </c>
      <c r="G421" t="str">
        <f>VLOOKUP(F421,Reference!A:B,2,FALSE)</f>
        <v>Credit Card Payment</v>
      </c>
      <c r="H421">
        <f t="shared" si="25"/>
        <v>11</v>
      </c>
      <c r="I421">
        <f t="shared" si="26"/>
        <v>2018</v>
      </c>
      <c r="J421">
        <f t="shared" si="27"/>
        <v>-421.96</v>
      </c>
    </row>
    <row r="422" spans="1:10" x14ac:dyDescent="0.45">
      <c r="A422" s="1">
        <v>43425</v>
      </c>
      <c r="B422" t="s">
        <v>31</v>
      </c>
      <c r="C422">
        <v>5.64</v>
      </c>
      <c r="D422" t="s">
        <v>7</v>
      </c>
      <c r="E422" t="s">
        <v>15</v>
      </c>
      <c r="F422" t="str">
        <f t="shared" si="24"/>
        <v>Grocery Store</v>
      </c>
      <c r="G422" t="str">
        <f>VLOOKUP(F422,Reference!A:B,2,FALSE)</f>
        <v>Groceries</v>
      </c>
      <c r="H422">
        <f t="shared" si="25"/>
        <v>11</v>
      </c>
      <c r="I422">
        <f t="shared" si="26"/>
        <v>2018</v>
      </c>
      <c r="J422">
        <f t="shared" si="27"/>
        <v>-5.64</v>
      </c>
    </row>
    <row r="423" spans="1:10" x14ac:dyDescent="0.45">
      <c r="A423" s="1">
        <v>43425</v>
      </c>
      <c r="B423" t="s">
        <v>21</v>
      </c>
      <c r="C423">
        <v>37.409999999999997</v>
      </c>
      <c r="D423" t="s">
        <v>7</v>
      </c>
      <c r="E423" t="s">
        <v>9</v>
      </c>
      <c r="F423" t="str">
        <f t="shared" si="24"/>
        <v>Hardware Store</v>
      </c>
      <c r="G423" t="str">
        <f>VLOOKUP(F423,Reference!A:B,2,FALSE)</f>
        <v>Home Improvement</v>
      </c>
      <c r="H423">
        <f t="shared" si="25"/>
        <v>11</v>
      </c>
      <c r="I423">
        <f t="shared" si="26"/>
        <v>2018</v>
      </c>
      <c r="J423">
        <f t="shared" si="27"/>
        <v>-37.409999999999997</v>
      </c>
    </row>
    <row r="424" spans="1:10" x14ac:dyDescent="0.45">
      <c r="A424" s="1">
        <v>43427</v>
      </c>
      <c r="B424" t="s">
        <v>33</v>
      </c>
      <c r="C424">
        <v>2000</v>
      </c>
      <c r="D424" t="s">
        <v>17</v>
      </c>
      <c r="E424" t="s">
        <v>12</v>
      </c>
      <c r="F424" t="str">
        <f t="shared" si="24"/>
        <v>Biweekly Paycheck</v>
      </c>
      <c r="G424" t="str">
        <f>VLOOKUP(F424,Reference!A:B,2,FALSE)</f>
        <v>Paycheck</v>
      </c>
      <c r="H424">
        <f t="shared" si="25"/>
        <v>11</v>
      </c>
      <c r="I424">
        <f t="shared" si="26"/>
        <v>2018</v>
      </c>
      <c r="J424">
        <v>2000</v>
      </c>
    </row>
    <row r="425" spans="1:10" x14ac:dyDescent="0.45">
      <c r="A425" s="1">
        <v>43430</v>
      </c>
      <c r="B425" t="s">
        <v>20</v>
      </c>
      <c r="C425">
        <v>16.8</v>
      </c>
      <c r="D425" t="s">
        <v>7</v>
      </c>
      <c r="E425" t="s">
        <v>15</v>
      </c>
      <c r="F425" t="str">
        <f t="shared" si="24"/>
        <v>American Tavern</v>
      </c>
      <c r="G425" t="str">
        <f>VLOOKUP(F425,Reference!A:B,2,FALSE)</f>
        <v>Restaurants</v>
      </c>
      <c r="H425">
        <f t="shared" si="25"/>
        <v>11</v>
      </c>
      <c r="I425">
        <f t="shared" si="26"/>
        <v>2018</v>
      </c>
      <c r="J425">
        <f t="shared" si="27"/>
        <v>-16.8</v>
      </c>
    </row>
    <row r="426" spans="1:10" x14ac:dyDescent="0.45">
      <c r="A426" s="1">
        <v>43430</v>
      </c>
      <c r="B426" t="s">
        <v>41</v>
      </c>
      <c r="C426">
        <v>74.989999999999995</v>
      </c>
      <c r="D426" t="s">
        <v>7</v>
      </c>
      <c r="E426" t="s">
        <v>12</v>
      </c>
      <c r="F426" t="str">
        <f t="shared" si="24"/>
        <v>Internet Service Pro</v>
      </c>
      <c r="G426" t="str">
        <f>VLOOKUP(F426,Reference!A:B,2,FALSE)</f>
        <v>Internet</v>
      </c>
      <c r="H426">
        <f t="shared" si="25"/>
        <v>11</v>
      </c>
      <c r="I426">
        <f t="shared" si="26"/>
        <v>2018</v>
      </c>
      <c r="J426">
        <f t="shared" si="27"/>
        <v>-74.989999999999995</v>
      </c>
    </row>
    <row r="427" spans="1:10" x14ac:dyDescent="0.45">
      <c r="A427" s="1">
        <v>43431</v>
      </c>
      <c r="B427" t="s">
        <v>70</v>
      </c>
      <c r="C427">
        <v>17</v>
      </c>
      <c r="D427" t="s">
        <v>7</v>
      </c>
      <c r="E427" t="s">
        <v>15</v>
      </c>
      <c r="F427" t="str">
        <f t="shared" si="24"/>
        <v>Movie Theater</v>
      </c>
      <c r="G427" t="str">
        <f>VLOOKUP(F427,Reference!A:B,2,FALSE)</f>
        <v>Entertainment</v>
      </c>
      <c r="H427">
        <f t="shared" si="25"/>
        <v>11</v>
      </c>
      <c r="I427">
        <f t="shared" si="26"/>
        <v>2018</v>
      </c>
      <c r="J427">
        <f t="shared" si="27"/>
        <v>-17</v>
      </c>
    </row>
    <row r="428" spans="1:10" x14ac:dyDescent="0.45">
      <c r="A428" s="1">
        <v>43431</v>
      </c>
      <c r="B428" t="s">
        <v>20</v>
      </c>
      <c r="C428">
        <v>28.4</v>
      </c>
      <c r="D428" t="s">
        <v>7</v>
      </c>
      <c r="E428" t="s">
        <v>15</v>
      </c>
      <c r="F428" t="str">
        <f t="shared" si="24"/>
        <v>American Tavern</v>
      </c>
      <c r="G428" t="str">
        <f>VLOOKUP(F428,Reference!A:B,2,FALSE)</f>
        <v>Restaurants</v>
      </c>
      <c r="H428">
        <f t="shared" si="25"/>
        <v>11</v>
      </c>
      <c r="I428">
        <f t="shared" si="26"/>
        <v>2018</v>
      </c>
      <c r="J428">
        <f t="shared" si="27"/>
        <v>-28.4</v>
      </c>
    </row>
    <row r="429" spans="1:10" x14ac:dyDescent="0.45">
      <c r="A429" s="1">
        <v>43433</v>
      </c>
      <c r="B429" t="s">
        <v>16</v>
      </c>
      <c r="C429">
        <v>582.99</v>
      </c>
      <c r="D429" t="s">
        <v>17</v>
      </c>
      <c r="E429" t="s">
        <v>15</v>
      </c>
      <c r="F429" t="str">
        <f t="shared" si="24"/>
        <v>Credit Card Payment</v>
      </c>
      <c r="G429" t="str">
        <f>VLOOKUP(F429,Reference!A:B,2,FALSE)</f>
        <v>Credit Card Payment</v>
      </c>
      <c r="H429">
        <f t="shared" si="25"/>
        <v>11</v>
      </c>
      <c r="I429">
        <f t="shared" si="26"/>
        <v>2018</v>
      </c>
      <c r="J429">
        <f t="shared" si="27"/>
        <v>-582.99</v>
      </c>
    </row>
    <row r="430" spans="1:10" x14ac:dyDescent="0.45">
      <c r="A430" s="1">
        <v>43433</v>
      </c>
      <c r="B430" t="s">
        <v>16</v>
      </c>
      <c r="C430">
        <v>751.5</v>
      </c>
      <c r="D430" t="s">
        <v>17</v>
      </c>
      <c r="E430" t="s">
        <v>9</v>
      </c>
      <c r="F430" t="str">
        <f t="shared" si="24"/>
        <v>Credit Card Payment</v>
      </c>
      <c r="G430" t="str">
        <f>VLOOKUP(F430,Reference!A:B,2,FALSE)</f>
        <v>Credit Card Payment</v>
      </c>
      <c r="H430">
        <f t="shared" si="25"/>
        <v>11</v>
      </c>
      <c r="I430">
        <f t="shared" si="26"/>
        <v>2018</v>
      </c>
      <c r="J430">
        <f t="shared" si="27"/>
        <v>-751.5</v>
      </c>
    </row>
    <row r="431" spans="1:10" x14ac:dyDescent="0.45">
      <c r="A431" s="1">
        <v>43434</v>
      </c>
      <c r="B431" t="s">
        <v>16</v>
      </c>
      <c r="C431">
        <v>582.99</v>
      </c>
      <c r="D431" t="s">
        <v>7</v>
      </c>
      <c r="E431" t="s">
        <v>12</v>
      </c>
      <c r="F431" t="str">
        <f t="shared" si="24"/>
        <v>Credit Card Payment</v>
      </c>
      <c r="G431" t="str">
        <f>VLOOKUP(F431,Reference!A:B,2,FALSE)</f>
        <v>Credit Card Payment</v>
      </c>
      <c r="H431">
        <f t="shared" si="25"/>
        <v>11</v>
      </c>
      <c r="I431">
        <f t="shared" si="26"/>
        <v>2018</v>
      </c>
      <c r="J431">
        <f t="shared" si="27"/>
        <v>-582.99</v>
      </c>
    </row>
    <row r="432" spans="1:10" x14ac:dyDescent="0.45">
      <c r="A432" s="1">
        <v>43434</v>
      </c>
      <c r="B432" t="s">
        <v>31</v>
      </c>
      <c r="C432">
        <v>6.27</v>
      </c>
      <c r="D432" t="s">
        <v>7</v>
      </c>
      <c r="E432" t="s">
        <v>15</v>
      </c>
      <c r="F432" t="str">
        <f t="shared" si="24"/>
        <v>Grocery Store</v>
      </c>
      <c r="G432" t="str">
        <f>VLOOKUP(F432,Reference!A:B,2,FALSE)</f>
        <v>Groceries</v>
      </c>
      <c r="H432">
        <f t="shared" si="25"/>
        <v>11</v>
      </c>
      <c r="I432">
        <f t="shared" si="26"/>
        <v>2018</v>
      </c>
      <c r="J432">
        <f t="shared" si="27"/>
        <v>-6.27</v>
      </c>
    </row>
    <row r="433" spans="1:10" x14ac:dyDescent="0.45">
      <c r="A433" s="1">
        <v>43435</v>
      </c>
      <c r="B433" t="s">
        <v>31</v>
      </c>
      <c r="C433">
        <v>5.64</v>
      </c>
      <c r="D433" t="s">
        <v>7</v>
      </c>
      <c r="E433" t="s">
        <v>15</v>
      </c>
      <c r="F433" t="str">
        <f t="shared" si="24"/>
        <v>Grocery Store</v>
      </c>
      <c r="G433" t="str">
        <f>VLOOKUP(F433,Reference!A:B,2,FALSE)</f>
        <v>Groceries</v>
      </c>
      <c r="H433">
        <f t="shared" si="25"/>
        <v>12</v>
      </c>
      <c r="I433">
        <f t="shared" si="26"/>
        <v>2018</v>
      </c>
      <c r="J433">
        <f t="shared" si="27"/>
        <v>-5.64</v>
      </c>
    </row>
    <row r="434" spans="1:10" x14ac:dyDescent="0.45">
      <c r="A434" s="1">
        <v>43435</v>
      </c>
      <c r="B434" t="s">
        <v>43</v>
      </c>
      <c r="C434">
        <v>8</v>
      </c>
      <c r="D434" t="s">
        <v>7</v>
      </c>
      <c r="E434" t="s">
        <v>15</v>
      </c>
      <c r="F434" t="str">
        <f t="shared" si="24"/>
        <v>Brunch Restaurant</v>
      </c>
      <c r="G434" t="str">
        <f>VLOOKUP(F434,Reference!A:B,2,FALSE)</f>
        <v>Restaurants</v>
      </c>
      <c r="H434">
        <f t="shared" si="25"/>
        <v>12</v>
      </c>
      <c r="I434">
        <f t="shared" si="26"/>
        <v>2018</v>
      </c>
      <c r="J434">
        <f t="shared" si="27"/>
        <v>-8</v>
      </c>
    </row>
    <row r="435" spans="1:10" x14ac:dyDescent="0.45">
      <c r="A435" s="1">
        <v>43435</v>
      </c>
      <c r="B435" t="s">
        <v>6</v>
      </c>
      <c r="C435">
        <v>13.13</v>
      </c>
      <c r="D435" t="s">
        <v>7</v>
      </c>
      <c r="E435" t="s">
        <v>9</v>
      </c>
      <c r="F435" t="str">
        <f t="shared" si="24"/>
        <v>Amazon</v>
      </c>
      <c r="G435" t="str">
        <f>VLOOKUP(F435,Reference!A:B,2,FALSE)</f>
        <v>Shopping</v>
      </c>
      <c r="H435">
        <f t="shared" si="25"/>
        <v>12</v>
      </c>
      <c r="I435">
        <f t="shared" si="26"/>
        <v>2018</v>
      </c>
      <c r="J435">
        <f t="shared" si="27"/>
        <v>-13.13</v>
      </c>
    </row>
    <row r="436" spans="1:10" x14ac:dyDescent="0.45">
      <c r="A436" s="1">
        <v>43437</v>
      </c>
      <c r="B436" t="s">
        <v>54</v>
      </c>
      <c r="C436">
        <v>30.03</v>
      </c>
      <c r="D436" t="s">
        <v>7</v>
      </c>
      <c r="E436" t="s">
        <v>15</v>
      </c>
      <c r="F436" t="str">
        <f t="shared" si="24"/>
        <v>BP</v>
      </c>
      <c r="G436" t="str">
        <f>VLOOKUP(F436,Reference!A:B,2,FALSE)</f>
        <v>Gas &amp; Fuel</v>
      </c>
      <c r="H436">
        <f t="shared" si="25"/>
        <v>12</v>
      </c>
      <c r="I436">
        <f t="shared" si="26"/>
        <v>2018</v>
      </c>
      <c r="J436">
        <f t="shared" si="27"/>
        <v>-30.03</v>
      </c>
    </row>
    <row r="437" spans="1:10" x14ac:dyDescent="0.45">
      <c r="A437" s="1">
        <v>43437</v>
      </c>
      <c r="B437" t="s">
        <v>31</v>
      </c>
      <c r="C437">
        <v>148.15</v>
      </c>
      <c r="D437" t="s">
        <v>7</v>
      </c>
      <c r="E437" t="s">
        <v>15</v>
      </c>
      <c r="F437" t="str">
        <f t="shared" si="24"/>
        <v>Grocery Store</v>
      </c>
      <c r="G437" t="str">
        <f>VLOOKUP(F437,Reference!A:B,2,FALSE)</f>
        <v>Groceries</v>
      </c>
      <c r="H437">
        <f t="shared" si="25"/>
        <v>12</v>
      </c>
      <c r="I437">
        <f t="shared" si="26"/>
        <v>2018</v>
      </c>
      <c r="J437">
        <f t="shared" si="27"/>
        <v>-148.15</v>
      </c>
    </row>
    <row r="438" spans="1:10" x14ac:dyDescent="0.45">
      <c r="A438" s="1">
        <v>43437</v>
      </c>
      <c r="B438" t="s">
        <v>10</v>
      </c>
      <c r="C438">
        <v>1209.18</v>
      </c>
      <c r="D438" t="s">
        <v>7</v>
      </c>
      <c r="E438" t="s">
        <v>12</v>
      </c>
      <c r="F438" t="str">
        <f t="shared" si="24"/>
        <v>Mortgage Payment</v>
      </c>
      <c r="G438" t="str">
        <f>VLOOKUP(F438,Reference!A:B,2,FALSE)</f>
        <v>Mortgage &amp; Rent</v>
      </c>
      <c r="H438">
        <f t="shared" si="25"/>
        <v>12</v>
      </c>
      <c r="I438">
        <f t="shared" si="26"/>
        <v>2018</v>
      </c>
      <c r="J438">
        <f t="shared" si="27"/>
        <v>-1209.18</v>
      </c>
    </row>
    <row r="439" spans="1:10" x14ac:dyDescent="0.45">
      <c r="A439" s="1">
        <v>43438</v>
      </c>
      <c r="B439" t="s">
        <v>39</v>
      </c>
      <c r="C439">
        <v>3</v>
      </c>
      <c r="D439" t="s">
        <v>7</v>
      </c>
      <c r="E439" t="s">
        <v>15</v>
      </c>
      <c r="F439" t="str">
        <f t="shared" si="24"/>
        <v>Starbucks</v>
      </c>
      <c r="G439" t="str">
        <f>VLOOKUP(F439,Reference!A:B,2,FALSE)</f>
        <v>Coffee Shops</v>
      </c>
      <c r="H439">
        <f t="shared" si="25"/>
        <v>12</v>
      </c>
      <c r="I439">
        <f t="shared" si="26"/>
        <v>2018</v>
      </c>
      <c r="J439">
        <f t="shared" si="27"/>
        <v>-3</v>
      </c>
    </row>
    <row r="440" spans="1:10" x14ac:dyDescent="0.45">
      <c r="A440" s="1">
        <v>43438</v>
      </c>
      <c r="B440" t="s">
        <v>85</v>
      </c>
      <c r="C440">
        <v>20.65</v>
      </c>
      <c r="D440" t="s">
        <v>7</v>
      </c>
      <c r="E440" t="s">
        <v>9</v>
      </c>
      <c r="F440" t="str">
        <f t="shared" si="24"/>
        <v>Latin Restaurant</v>
      </c>
      <c r="G440" t="str">
        <f>VLOOKUP(F440,Reference!A:B,2,FALSE)</f>
        <v>Restaurants</v>
      </c>
      <c r="H440">
        <f t="shared" si="25"/>
        <v>12</v>
      </c>
      <c r="I440">
        <f t="shared" si="26"/>
        <v>2018</v>
      </c>
      <c r="J440">
        <f t="shared" si="27"/>
        <v>-20.65</v>
      </c>
    </row>
    <row r="441" spans="1:10" x14ac:dyDescent="0.45">
      <c r="A441" s="1">
        <v>43438</v>
      </c>
      <c r="B441" t="s">
        <v>18</v>
      </c>
      <c r="C441">
        <v>11.76</v>
      </c>
      <c r="D441" t="s">
        <v>7</v>
      </c>
      <c r="E441" t="s">
        <v>9</v>
      </c>
      <c r="F441" t="str">
        <f t="shared" si="24"/>
        <v>Netflix</v>
      </c>
      <c r="G441" t="str">
        <f>VLOOKUP(F441,Reference!A:B,2,FALSE)</f>
        <v>Movies &amp; DVDs</v>
      </c>
      <c r="H441">
        <f t="shared" si="25"/>
        <v>12</v>
      </c>
      <c r="I441">
        <f t="shared" si="26"/>
        <v>2018</v>
      </c>
      <c r="J441">
        <f t="shared" si="27"/>
        <v>-11.76</v>
      </c>
    </row>
    <row r="442" spans="1:10" x14ac:dyDescent="0.45">
      <c r="A442" s="1">
        <v>43440</v>
      </c>
      <c r="B442" t="s">
        <v>31</v>
      </c>
      <c r="C442">
        <v>21.38</v>
      </c>
      <c r="D442" t="s">
        <v>7</v>
      </c>
      <c r="E442" t="s">
        <v>9</v>
      </c>
      <c r="F442" t="str">
        <f t="shared" si="24"/>
        <v>Grocery Store</v>
      </c>
      <c r="G442" t="str">
        <f>VLOOKUP(F442,Reference!A:B,2,FALSE)</f>
        <v>Groceries</v>
      </c>
      <c r="H442">
        <f t="shared" si="25"/>
        <v>12</v>
      </c>
      <c r="I442">
        <f t="shared" si="26"/>
        <v>2018</v>
      </c>
      <c r="J442">
        <f t="shared" si="27"/>
        <v>-21.38</v>
      </c>
    </row>
    <row r="443" spans="1:10" x14ac:dyDescent="0.45">
      <c r="A443" s="1">
        <v>43440</v>
      </c>
      <c r="B443" t="s">
        <v>31</v>
      </c>
      <c r="C443">
        <v>13.48</v>
      </c>
      <c r="D443" t="s">
        <v>7</v>
      </c>
      <c r="E443" t="s">
        <v>9</v>
      </c>
      <c r="F443" t="str">
        <f t="shared" si="24"/>
        <v>Grocery Store</v>
      </c>
      <c r="G443" t="str">
        <f>VLOOKUP(F443,Reference!A:B,2,FALSE)</f>
        <v>Groceries</v>
      </c>
      <c r="H443">
        <f t="shared" si="25"/>
        <v>12</v>
      </c>
      <c r="I443">
        <f t="shared" si="26"/>
        <v>2018</v>
      </c>
      <c r="J443">
        <f t="shared" si="27"/>
        <v>-13.48</v>
      </c>
    </row>
    <row r="444" spans="1:10" x14ac:dyDescent="0.45">
      <c r="A444" s="1">
        <v>43440</v>
      </c>
      <c r="B444" t="s">
        <v>23</v>
      </c>
      <c r="C444">
        <v>40</v>
      </c>
      <c r="D444" t="s">
        <v>7</v>
      </c>
      <c r="E444" t="s">
        <v>12</v>
      </c>
      <c r="F444" t="str">
        <f t="shared" si="24"/>
        <v>Gas Company</v>
      </c>
      <c r="G444" t="str">
        <f>VLOOKUP(F444,Reference!A:B,2,FALSE)</f>
        <v>Utilities</v>
      </c>
      <c r="H444">
        <f t="shared" si="25"/>
        <v>12</v>
      </c>
      <c r="I444">
        <f t="shared" si="26"/>
        <v>2018</v>
      </c>
      <c r="J444">
        <f t="shared" si="27"/>
        <v>-40</v>
      </c>
    </row>
    <row r="445" spans="1:10" x14ac:dyDescent="0.45">
      <c r="A445" s="1">
        <v>43441</v>
      </c>
      <c r="B445" t="s">
        <v>45</v>
      </c>
      <c r="C445">
        <v>30</v>
      </c>
      <c r="D445" t="s">
        <v>7</v>
      </c>
      <c r="E445" t="s">
        <v>9</v>
      </c>
      <c r="F445" t="str">
        <f t="shared" si="24"/>
        <v>Barbershop</v>
      </c>
      <c r="G445" t="str">
        <f>VLOOKUP(F445,Reference!A:B,2,FALSE)</f>
        <v>Haircut</v>
      </c>
      <c r="H445">
        <f t="shared" si="25"/>
        <v>12</v>
      </c>
      <c r="I445">
        <f t="shared" si="26"/>
        <v>2018</v>
      </c>
      <c r="J445">
        <f t="shared" si="27"/>
        <v>-30</v>
      </c>
    </row>
    <row r="446" spans="1:10" x14ac:dyDescent="0.45">
      <c r="A446" s="1">
        <v>43441</v>
      </c>
      <c r="B446" t="s">
        <v>33</v>
      </c>
      <c r="C446">
        <v>2000</v>
      </c>
      <c r="D446" t="s">
        <v>17</v>
      </c>
      <c r="E446" t="s">
        <v>12</v>
      </c>
      <c r="F446" t="str">
        <f t="shared" si="24"/>
        <v>Biweekly Paycheck</v>
      </c>
      <c r="G446" t="str">
        <f>VLOOKUP(F446,Reference!A:B,2,FALSE)</f>
        <v>Paycheck</v>
      </c>
      <c r="H446">
        <f t="shared" si="25"/>
        <v>12</v>
      </c>
      <c r="I446">
        <f t="shared" si="26"/>
        <v>2018</v>
      </c>
      <c r="J446">
        <v>2000</v>
      </c>
    </row>
    <row r="447" spans="1:10" x14ac:dyDescent="0.45">
      <c r="A447" s="1">
        <v>43442</v>
      </c>
      <c r="B447" t="s">
        <v>31</v>
      </c>
      <c r="C447">
        <v>12.64</v>
      </c>
      <c r="D447" t="s">
        <v>7</v>
      </c>
      <c r="E447" t="s">
        <v>9</v>
      </c>
      <c r="F447" t="str">
        <f t="shared" si="24"/>
        <v>Grocery Store</v>
      </c>
      <c r="G447" t="str">
        <f>VLOOKUP(F447,Reference!A:B,2,FALSE)</f>
        <v>Groceries</v>
      </c>
      <c r="H447">
        <f t="shared" si="25"/>
        <v>12</v>
      </c>
      <c r="I447">
        <f t="shared" si="26"/>
        <v>2018</v>
      </c>
      <c r="J447">
        <f t="shared" si="27"/>
        <v>-12.64</v>
      </c>
    </row>
    <row r="448" spans="1:10" x14ac:dyDescent="0.45">
      <c r="A448" s="1">
        <v>43443</v>
      </c>
      <c r="B448" t="s">
        <v>25</v>
      </c>
      <c r="C448">
        <v>10.69</v>
      </c>
      <c r="D448" t="s">
        <v>7</v>
      </c>
      <c r="E448" t="s">
        <v>9</v>
      </c>
      <c r="F448" t="str">
        <f t="shared" si="24"/>
        <v>Spotify</v>
      </c>
      <c r="G448" t="str">
        <f>VLOOKUP(F448,Reference!A:B,2,FALSE)</f>
        <v>Music</v>
      </c>
      <c r="H448">
        <f t="shared" si="25"/>
        <v>12</v>
      </c>
      <c r="I448">
        <f t="shared" si="26"/>
        <v>2018</v>
      </c>
      <c r="J448">
        <f t="shared" si="27"/>
        <v>-10.69</v>
      </c>
    </row>
    <row r="449" spans="1:10" x14ac:dyDescent="0.45">
      <c r="A449" s="1">
        <v>43445</v>
      </c>
      <c r="B449" t="s">
        <v>43</v>
      </c>
      <c r="C449">
        <v>10.29</v>
      </c>
      <c r="D449" t="s">
        <v>7</v>
      </c>
      <c r="E449" t="s">
        <v>9</v>
      </c>
      <c r="F449" t="str">
        <f t="shared" si="24"/>
        <v>Brunch Restaurant</v>
      </c>
      <c r="G449" t="str">
        <f>VLOOKUP(F449,Reference!A:B,2,FALSE)</f>
        <v>Restaurants</v>
      </c>
      <c r="H449">
        <f t="shared" si="25"/>
        <v>12</v>
      </c>
      <c r="I449">
        <f t="shared" si="26"/>
        <v>2018</v>
      </c>
      <c r="J449">
        <f t="shared" si="27"/>
        <v>-10.29</v>
      </c>
    </row>
    <row r="450" spans="1:10" x14ac:dyDescent="0.45">
      <c r="A450" s="1">
        <v>43446</v>
      </c>
      <c r="B450" t="s">
        <v>27</v>
      </c>
      <c r="C450">
        <v>89.54</v>
      </c>
      <c r="D450" t="s">
        <v>7</v>
      </c>
      <c r="E450" t="s">
        <v>12</v>
      </c>
      <c r="F450" t="str">
        <f t="shared" ref="F450:F513" si="28">LEFT(B450,20)</f>
        <v>Phone Company</v>
      </c>
      <c r="G450" t="str">
        <f>VLOOKUP(F450,Reference!A:B,2,FALSE)</f>
        <v>Mobile Phone</v>
      </c>
      <c r="H450">
        <f t="shared" si="25"/>
        <v>12</v>
      </c>
      <c r="I450">
        <f t="shared" si="26"/>
        <v>2018</v>
      </c>
      <c r="J450">
        <f t="shared" si="27"/>
        <v>-89.54</v>
      </c>
    </row>
    <row r="451" spans="1:10" x14ac:dyDescent="0.45">
      <c r="A451" s="1">
        <v>43447</v>
      </c>
      <c r="B451" t="s">
        <v>13</v>
      </c>
      <c r="C451">
        <v>27</v>
      </c>
      <c r="D451" t="s">
        <v>7</v>
      </c>
      <c r="E451" t="s">
        <v>15</v>
      </c>
      <c r="F451" t="str">
        <f t="shared" si="28"/>
        <v>Thai Restaurant</v>
      </c>
      <c r="G451" t="str">
        <f>VLOOKUP(F451,Reference!A:B,2,FALSE)</f>
        <v>Restaurants</v>
      </c>
      <c r="H451">
        <f t="shared" ref="H451:H514" si="29">MONTH(A451)</f>
        <v>12</v>
      </c>
      <c r="I451">
        <f t="shared" ref="I451:I514" si="30">YEAR(A451)</f>
        <v>2018</v>
      </c>
      <c r="J451">
        <f t="shared" ref="J451:J514" si="31">-ABS(C451)</f>
        <v>-27</v>
      </c>
    </row>
    <row r="452" spans="1:10" x14ac:dyDescent="0.45">
      <c r="A452" s="1">
        <v>43448</v>
      </c>
      <c r="B452" t="s">
        <v>31</v>
      </c>
      <c r="C452">
        <v>21.39</v>
      </c>
      <c r="D452" t="s">
        <v>7</v>
      </c>
      <c r="E452" t="s">
        <v>15</v>
      </c>
      <c r="F452" t="str">
        <f t="shared" si="28"/>
        <v>Grocery Store</v>
      </c>
      <c r="G452" t="str">
        <f>VLOOKUP(F452,Reference!A:B,2,FALSE)</f>
        <v>Groceries</v>
      </c>
      <c r="H452">
        <f t="shared" si="29"/>
        <v>12</v>
      </c>
      <c r="I452">
        <f t="shared" si="30"/>
        <v>2018</v>
      </c>
      <c r="J452">
        <f t="shared" si="31"/>
        <v>-21.39</v>
      </c>
    </row>
    <row r="453" spans="1:10" x14ac:dyDescent="0.45">
      <c r="A453" s="1">
        <v>43448</v>
      </c>
      <c r="B453" t="s">
        <v>21</v>
      </c>
      <c r="C453">
        <v>17.100000000000001</v>
      </c>
      <c r="D453" t="s">
        <v>7</v>
      </c>
      <c r="E453" t="s">
        <v>15</v>
      </c>
      <c r="F453" t="str">
        <f t="shared" si="28"/>
        <v>Hardware Store</v>
      </c>
      <c r="G453" t="str">
        <f>VLOOKUP(F453,Reference!A:B,2,FALSE)</f>
        <v>Home Improvement</v>
      </c>
      <c r="H453">
        <f t="shared" si="29"/>
        <v>12</v>
      </c>
      <c r="I453">
        <f t="shared" si="30"/>
        <v>2018</v>
      </c>
      <c r="J453">
        <f t="shared" si="31"/>
        <v>-17.100000000000001</v>
      </c>
    </row>
    <row r="454" spans="1:10" x14ac:dyDescent="0.45">
      <c r="A454" s="1">
        <v>43448</v>
      </c>
      <c r="B454" t="s">
        <v>38</v>
      </c>
      <c r="C454">
        <v>60</v>
      </c>
      <c r="D454" t="s">
        <v>7</v>
      </c>
      <c r="E454" t="s">
        <v>12</v>
      </c>
      <c r="F454" t="str">
        <f t="shared" si="28"/>
        <v>Power Company</v>
      </c>
      <c r="G454" t="str">
        <f>VLOOKUP(F454,Reference!A:B,2,FALSE)</f>
        <v>Utilities</v>
      </c>
      <c r="H454">
        <f t="shared" si="29"/>
        <v>12</v>
      </c>
      <c r="I454">
        <f t="shared" si="30"/>
        <v>2018</v>
      </c>
      <c r="J454">
        <f t="shared" si="31"/>
        <v>-60</v>
      </c>
    </row>
    <row r="455" spans="1:10" x14ac:dyDescent="0.45">
      <c r="A455" s="1">
        <v>43451</v>
      </c>
      <c r="B455" t="s">
        <v>20</v>
      </c>
      <c r="C455">
        <v>63</v>
      </c>
      <c r="D455" t="s">
        <v>7</v>
      </c>
      <c r="E455" t="s">
        <v>15</v>
      </c>
      <c r="F455" t="str">
        <f t="shared" si="28"/>
        <v>American Tavern</v>
      </c>
      <c r="G455" t="str">
        <f>VLOOKUP(F455,Reference!A:B,2,FALSE)</f>
        <v>Restaurants</v>
      </c>
      <c r="H455">
        <f t="shared" si="29"/>
        <v>12</v>
      </c>
      <c r="I455">
        <f t="shared" si="30"/>
        <v>2018</v>
      </c>
      <c r="J455">
        <f t="shared" si="31"/>
        <v>-63</v>
      </c>
    </row>
    <row r="456" spans="1:10" x14ac:dyDescent="0.45">
      <c r="A456" s="1">
        <v>43451</v>
      </c>
      <c r="B456" t="s">
        <v>54</v>
      </c>
      <c r="C456">
        <v>20.010000000000002</v>
      </c>
      <c r="D456" t="s">
        <v>7</v>
      </c>
      <c r="E456" t="s">
        <v>15</v>
      </c>
      <c r="F456" t="str">
        <f t="shared" si="28"/>
        <v>BP</v>
      </c>
      <c r="G456" t="str">
        <f>VLOOKUP(F456,Reference!A:B,2,FALSE)</f>
        <v>Gas &amp; Fuel</v>
      </c>
      <c r="H456">
        <f t="shared" si="29"/>
        <v>12</v>
      </c>
      <c r="I456">
        <f t="shared" si="30"/>
        <v>2018</v>
      </c>
      <c r="J456">
        <f t="shared" si="31"/>
        <v>-20.010000000000002</v>
      </c>
    </row>
    <row r="457" spans="1:10" x14ac:dyDescent="0.45">
      <c r="A457" s="1">
        <v>43451</v>
      </c>
      <c r="B457" t="s">
        <v>37</v>
      </c>
      <c r="C457">
        <v>35</v>
      </c>
      <c r="D457" t="s">
        <v>7</v>
      </c>
      <c r="E457" t="s">
        <v>12</v>
      </c>
      <c r="F457" t="str">
        <f t="shared" si="28"/>
        <v>City Water Charges</v>
      </c>
      <c r="G457" t="str">
        <f>VLOOKUP(F457,Reference!A:B,2,FALSE)</f>
        <v>Utilities</v>
      </c>
      <c r="H457">
        <f t="shared" si="29"/>
        <v>12</v>
      </c>
      <c r="I457">
        <f t="shared" si="30"/>
        <v>2018</v>
      </c>
      <c r="J457">
        <f t="shared" si="31"/>
        <v>-35</v>
      </c>
    </row>
    <row r="458" spans="1:10" x14ac:dyDescent="0.45">
      <c r="A458" s="1">
        <v>43452</v>
      </c>
      <c r="B458" t="s">
        <v>39</v>
      </c>
      <c r="C458">
        <v>3</v>
      </c>
      <c r="D458" t="s">
        <v>7</v>
      </c>
      <c r="E458" t="s">
        <v>15</v>
      </c>
      <c r="F458" t="str">
        <f t="shared" si="28"/>
        <v>Starbucks</v>
      </c>
      <c r="G458" t="str">
        <f>VLOOKUP(F458,Reference!A:B,2,FALSE)</f>
        <v>Coffee Shops</v>
      </c>
      <c r="H458">
        <f t="shared" si="29"/>
        <v>12</v>
      </c>
      <c r="I458">
        <f t="shared" si="30"/>
        <v>2018</v>
      </c>
      <c r="J458">
        <f t="shared" si="31"/>
        <v>-3</v>
      </c>
    </row>
    <row r="459" spans="1:10" x14ac:dyDescent="0.45">
      <c r="A459" s="1">
        <v>43452</v>
      </c>
      <c r="B459" t="s">
        <v>16</v>
      </c>
      <c r="C459">
        <v>311.02</v>
      </c>
      <c r="D459" t="s">
        <v>17</v>
      </c>
      <c r="E459" t="s">
        <v>9</v>
      </c>
      <c r="F459" t="str">
        <f t="shared" si="28"/>
        <v>Credit Card Payment</v>
      </c>
      <c r="G459" t="str">
        <f>VLOOKUP(F459,Reference!A:B,2,FALSE)</f>
        <v>Credit Card Payment</v>
      </c>
      <c r="H459">
        <f t="shared" si="29"/>
        <v>12</v>
      </c>
      <c r="I459">
        <f t="shared" si="30"/>
        <v>2018</v>
      </c>
      <c r="J459">
        <f t="shared" si="31"/>
        <v>-311.02</v>
      </c>
    </row>
    <row r="460" spans="1:10" x14ac:dyDescent="0.45">
      <c r="A460" s="1">
        <v>43452</v>
      </c>
      <c r="B460" t="s">
        <v>16</v>
      </c>
      <c r="C460">
        <v>311.02</v>
      </c>
      <c r="D460" t="s">
        <v>7</v>
      </c>
      <c r="E460" t="s">
        <v>12</v>
      </c>
      <c r="F460" t="str">
        <f t="shared" si="28"/>
        <v>Credit Card Payment</v>
      </c>
      <c r="G460" t="str">
        <f>VLOOKUP(F460,Reference!A:B,2,FALSE)</f>
        <v>Credit Card Payment</v>
      </c>
      <c r="H460">
        <f t="shared" si="29"/>
        <v>12</v>
      </c>
      <c r="I460">
        <f t="shared" si="30"/>
        <v>2018</v>
      </c>
      <c r="J460">
        <f t="shared" si="31"/>
        <v>-311.02</v>
      </c>
    </row>
    <row r="461" spans="1:10" x14ac:dyDescent="0.45">
      <c r="A461" s="1">
        <v>43452</v>
      </c>
      <c r="B461" t="s">
        <v>48</v>
      </c>
      <c r="C461">
        <v>56.52</v>
      </c>
      <c r="D461" t="s">
        <v>7</v>
      </c>
      <c r="E461" t="s">
        <v>15</v>
      </c>
      <c r="F461" t="str">
        <f t="shared" si="28"/>
        <v>Fancy Restaurant</v>
      </c>
      <c r="G461" t="str">
        <f>VLOOKUP(F461,Reference!A:B,2,FALSE)</f>
        <v>Restaurants</v>
      </c>
      <c r="H461">
        <f t="shared" si="29"/>
        <v>12</v>
      </c>
      <c r="I461">
        <f t="shared" si="30"/>
        <v>2018</v>
      </c>
      <c r="J461">
        <f t="shared" si="31"/>
        <v>-56.52</v>
      </c>
    </row>
    <row r="462" spans="1:10" x14ac:dyDescent="0.45">
      <c r="A462" s="1">
        <v>43452</v>
      </c>
      <c r="B462" t="s">
        <v>6</v>
      </c>
      <c r="C462">
        <v>49.99</v>
      </c>
      <c r="D462" t="s">
        <v>7</v>
      </c>
      <c r="E462" t="s">
        <v>9</v>
      </c>
      <c r="F462" t="str">
        <f t="shared" si="28"/>
        <v>Amazon</v>
      </c>
      <c r="G462" t="str">
        <f>VLOOKUP(F462,Reference!A:B,2,FALSE)</f>
        <v>Shopping</v>
      </c>
      <c r="H462">
        <f t="shared" si="29"/>
        <v>12</v>
      </c>
      <c r="I462">
        <f t="shared" si="30"/>
        <v>2018</v>
      </c>
      <c r="J462">
        <f t="shared" si="31"/>
        <v>-49.99</v>
      </c>
    </row>
    <row r="463" spans="1:10" x14ac:dyDescent="0.45">
      <c r="A463" s="1">
        <v>43452</v>
      </c>
      <c r="B463" t="s">
        <v>6</v>
      </c>
      <c r="C463">
        <v>41.72</v>
      </c>
      <c r="D463" t="s">
        <v>7</v>
      </c>
      <c r="E463" t="s">
        <v>9</v>
      </c>
      <c r="F463" t="str">
        <f t="shared" si="28"/>
        <v>Amazon</v>
      </c>
      <c r="G463" t="str">
        <f>VLOOKUP(F463,Reference!A:B,2,FALSE)</f>
        <v>Shopping</v>
      </c>
      <c r="H463">
        <f t="shared" si="29"/>
        <v>12</v>
      </c>
      <c r="I463">
        <f t="shared" si="30"/>
        <v>2018</v>
      </c>
      <c r="J463">
        <f t="shared" si="31"/>
        <v>-41.72</v>
      </c>
    </row>
    <row r="464" spans="1:10" x14ac:dyDescent="0.45">
      <c r="A464" s="1">
        <v>43452</v>
      </c>
      <c r="B464" t="s">
        <v>6</v>
      </c>
      <c r="C464">
        <v>24.3</v>
      </c>
      <c r="D464" t="s">
        <v>7</v>
      </c>
      <c r="E464" t="s">
        <v>9</v>
      </c>
      <c r="F464" t="str">
        <f t="shared" si="28"/>
        <v>Amazon</v>
      </c>
      <c r="G464" t="str">
        <f>VLOOKUP(F464,Reference!A:B,2,FALSE)</f>
        <v>Shopping</v>
      </c>
      <c r="H464">
        <f t="shared" si="29"/>
        <v>12</v>
      </c>
      <c r="I464">
        <f t="shared" si="30"/>
        <v>2018</v>
      </c>
      <c r="J464">
        <f t="shared" si="31"/>
        <v>-24.3</v>
      </c>
    </row>
    <row r="465" spans="1:10" x14ac:dyDescent="0.45">
      <c r="A465" s="1">
        <v>43453</v>
      </c>
      <c r="B465" t="s">
        <v>65</v>
      </c>
      <c r="C465">
        <v>75</v>
      </c>
      <c r="D465" t="s">
        <v>7</v>
      </c>
      <c r="E465" t="s">
        <v>12</v>
      </c>
      <c r="F465" t="str">
        <f t="shared" si="28"/>
        <v>State Farm</v>
      </c>
      <c r="G465" t="str">
        <f>VLOOKUP(F465,Reference!A:B,2,FALSE)</f>
        <v>Auto Insurance</v>
      </c>
      <c r="H465">
        <f t="shared" si="29"/>
        <v>12</v>
      </c>
      <c r="I465">
        <f t="shared" si="30"/>
        <v>2018</v>
      </c>
      <c r="J465">
        <f t="shared" si="31"/>
        <v>-75</v>
      </c>
    </row>
    <row r="466" spans="1:10" x14ac:dyDescent="0.45">
      <c r="A466" s="1">
        <v>43453</v>
      </c>
      <c r="B466" t="s">
        <v>6</v>
      </c>
      <c r="C466">
        <v>43.01</v>
      </c>
      <c r="D466" t="s">
        <v>7</v>
      </c>
      <c r="E466" t="s">
        <v>9</v>
      </c>
      <c r="F466" t="str">
        <f t="shared" si="28"/>
        <v>Amazon</v>
      </c>
      <c r="G466" t="str">
        <f>VLOOKUP(F466,Reference!A:B,2,FALSE)</f>
        <v>Shopping</v>
      </c>
      <c r="H466">
        <f t="shared" si="29"/>
        <v>12</v>
      </c>
      <c r="I466">
        <f t="shared" si="30"/>
        <v>2018</v>
      </c>
      <c r="J466">
        <f t="shared" si="31"/>
        <v>-43.01</v>
      </c>
    </row>
    <row r="467" spans="1:10" x14ac:dyDescent="0.45">
      <c r="A467" s="1">
        <v>43454</v>
      </c>
      <c r="B467" t="s">
        <v>16</v>
      </c>
      <c r="C467">
        <v>464.03</v>
      </c>
      <c r="D467" t="s">
        <v>17</v>
      </c>
      <c r="E467" t="s">
        <v>15</v>
      </c>
      <c r="F467" t="str">
        <f t="shared" si="28"/>
        <v>Credit Card Payment</v>
      </c>
      <c r="G467" t="str">
        <f>VLOOKUP(F467,Reference!A:B,2,FALSE)</f>
        <v>Credit Card Payment</v>
      </c>
      <c r="H467">
        <f t="shared" si="29"/>
        <v>12</v>
      </c>
      <c r="I467">
        <f t="shared" si="30"/>
        <v>2018</v>
      </c>
      <c r="J467">
        <f t="shared" si="31"/>
        <v>-464.03</v>
      </c>
    </row>
    <row r="468" spans="1:10" x14ac:dyDescent="0.45">
      <c r="A468" s="1">
        <v>43454</v>
      </c>
      <c r="B468" t="s">
        <v>29</v>
      </c>
      <c r="C468">
        <v>30.38</v>
      </c>
      <c r="D468" t="s">
        <v>7</v>
      </c>
      <c r="E468" t="s">
        <v>15</v>
      </c>
      <c r="F468" t="str">
        <f t="shared" si="28"/>
        <v>Shell</v>
      </c>
      <c r="G468" t="str">
        <f>VLOOKUP(F468,Reference!A:B,2,FALSE)</f>
        <v>Gas &amp; Fuel</v>
      </c>
      <c r="H468">
        <f t="shared" si="29"/>
        <v>12</v>
      </c>
      <c r="I468">
        <f t="shared" si="30"/>
        <v>2018</v>
      </c>
      <c r="J468">
        <f t="shared" si="31"/>
        <v>-30.38</v>
      </c>
    </row>
    <row r="469" spans="1:10" x14ac:dyDescent="0.45">
      <c r="A469" s="1">
        <v>43455</v>
      </c>
      <c r="B469" t="s">
        <v>16</v>
      </c>
      <c r="C469">
        <v>464.03</v>
      </c>
      <c r="D469" t="s">
        <v>7</v>
      </c>
      <c r="E469" t="s">
        <v>12</v>
      </c>
      <c r="F469" t="str">
        <f t="shared" si="28"/>
        <v>Credit Card Payment</v>
      </c>
      <c r="G469" t="str">
        <f>VLOOKUP(F469,Reference!A:B,2,FALSE)</f>
        <v>Credit Card Payment</v>
      </c>
      <c r="H469">
        <f t="shared" si="29"/>
        <v>12</v>
      </c>
      <c r="I469">
        <f t="shared" si="30"/>
        <v>2018</v>
      </c>
      <c r="J469">
        <f t="shared" si="31"/>
        <v>-464.03</v>
      </c>
    </row>
    <row r="470" spans="1:10" x14ac:dyDescent="0.45">
      <c r="A470" s="1">
        <v>43455</v>
      </c>
      <c r="B470" t="s">
        <v>33</v>
      </c>
      <c r="C470">
        <v>2000</v>
      </c>
      <c r="D470" t="s">
        <v>17</v>
      </c>
      <c r="E470" t="s">
        <v>12</v>
      </c>
      <c r="F470" t="str">
        <f t="shared" si="28"/>
        <v>Biweekly Paycheck</v>
      </c>
      <c r="G470" t="str">
        <f>VLOOKUP(F470,Reference!A:B,2,FALSE)</f>
        <v>Paycheck</v>
      </c>
      <c r="H470">
        <f t="shared" si="29"/>
        <v>12</v>
      </c>
      <c r="I470">
        <f t="shared" si="30"/>
        <v>2018</v>
      </c>
      <c r="J470">
        <v>2000</v>
      </c>
    </row>
    <row r="471" spans="1:10" x14ac:dyDescent="0.45">
      <c r="A471" s="1">
        <v>43456</v>
      </c>
      <c r="B471" t="s">
        <v>86</v>
      </c>
      <c r="C471">
        <v>21.38</v>
      </c>
      <c r="D471" t="s">
        <v>7</v>
      </c>
      <c r="E471" t="s">
        <v>9</v>
      </c>
      <c r="F471" t="str">
        <f t="shared" si="28"/>
        <v>New York Deli</v>
      </c>
      <c r="G471" t="str">
        <f>VLOOKUP(F471,Reference!A:B,2,FALSE)</f>
        <v>Fast Food</v>
      </c>
      <c r="H471">
        <f t="shared" si="29"/>
        <v>12</v>
      </c>
      <c r="I471">
        <f t="shared" si="30"/>
        <v>2018</v>
      </c>
      <c r="J471">
        <f t="shared" si="31"/>
        <v>-21.38</v>
      </c>
    </row>
    <row r="472" spans="1:10" x14ac:dyDescent="0.45">
      <c r="A472" s="1">
        <v>43456</v>
      </c>
      <c r="B472" t="s">
        <v>21</v>
      </c>
      <c r="C472">
        <v>22.14</v>
      </c>
      <c r="D472" t="s">
        <v>7</v>
      </c>
      <c r="E472" t="s">
        <v>9</v>
      </c>
      <c r="F472" t="str">
        <f t="shared" si="28"/>
        <v>Hardware Store</v>
      </c>
      <c r="G472" t="str">
        <f>VLOOKUP(F472,Reference!A:B,2,FALSE)</f>
        <v>Home Improvement</v>
      </c>
      <c r="H472">
        <f t="shared" si="29"/>
        <v>12</v>
      </c>
      <c r="I472">
        <f t="shared" si="30"/>
        <v>2018</v>
      </c>
      <c r="J472">
        <f t="shared" si="31"/>
        <v>-22.14</v>
      </c>
    </row>
    <row r="473" spans="1:10" x14ac:dyDescent="0.45">
      <c r="A473" s="1">
        <v>43457</v>
      </c>
      <c r="B473" t="s">
        <v>21</v>
      </c>
      <c r="C473">
        <v>28</v>
      </c>
      <c r="D473" t="s">
        <v>7</v>
      </c>
      <c r="E473" t="s">
        <v>9</v>
      </c>
      <c r="F473" t="str">
        <f t="shared" si="28"/>
        <v>Hardware Store</v>
      </c>
      <c r="G473" t="str">
        <f>VLOOKUP(F473,Reference!A:B,2,FALSE)</f>
        <v>Home Improvement</v>
      </c>
      <c r="H473">
        <f t="shared" si="29"/>
        <v>12</v>
      </c>
      <c r="I473">
        <f t="shared" si="30"/>
        <v>2018</v>
      </c>
      <c r="J473">
        <f t="shared" si="31"/>
        <v>-28</v>
      </c>
    </row>
    <row r="474" spans="1:10" x14ac:dyDescent="0.45">
      <c r="A474" s="1">
        <v>43458</v>
      </c>
      <c r="B474" t="s">
        <v>21</v>
      </c>
      <c r="C474">
        <v>38.4</v>
      </c>
      <c r="D474" t="s">
        <v>7</v>
      </c>
      <c r="E474" t="s">
        <v>9</v>
      </c>
      <c r="F474" t="str">
        <f t="shared" si="28"/>
        <v>Hardware Store</v>
      </c>
      <c r="G474" t="str">
        <f>VLOOKUP(F474,Reference!A:B,2,FALSE)</f>
        <v>Home Improvement</v>
      </c>
      <c r="H474">
        <f t="shared" si="29"/>
        <v>12</v>
      </c>
      <c r="I474">
        <f t="shared" si="30"/>
        <v>2018</v>
      </c>
      <c r="J474">
        <f t="shared" si="31"/>
        <v>-38.4</v>
      </c>
    </row>
    <row r="475" spans="1:10" x14ac:dyDescent="0.45">
      <c r="A475" s="1">
        <v>43460</v>
      </c>
      <c r="B475" t="s">
        <v>73</v>
      </c>
      <c r="C475">
        <v>56.07</v>
      </c>
      <c r="D475" t="s">
        <v>7</v>
      </c>
      <c r="E475" t="s">
        <v>9</v>
      </c>
      <c r="F475" t="str">
        <f t="shared" si="28"/>
        <v>Chick-Fil-A</v>
      </c>
      <c r="G475" t="str">
        <f>VLOOKUP(F475,Reference!A:B,2,FALSE)</f>
        <v>Fast Food</v>
      </c>
      <c r="H475">
        <f t="shared" si="29"/>
        <v>12</v>
      </c>
      <c r="I475">
        <f t="shared" si="30"/>
        <v>2018</v>
      </c>
      <c r="J475">
        <f t="shared" si="31"/>
        <v>-56.07</v>
      </c>
    </row>
    <row r="476" spans="1:10" x14ac:dyDescent="0.45">
      <c r="A476" s="1">
        <v>43460</v>
      </c>
      <c r="B476" t="s">
        <v>29</v>
      </c>
      <c r="C476">
        <v>32.47</v>
      </c>
      <c r="D476" t="s">
        <v>7</v>
      </c>
      <c r="E476" t="s">
        <v>9</v>
      </c>
      <c r="F476" t="str">
        <f t="shared" si="28"/>
        <v>Shell</v>
      </c>
      <c r="G476" t="str">
        <f>VLOOKUP(F476,Reference!A:B,2,FALSE)</f>
        <v>Gas &amp; Fuel</v>
      </c>
      <c r="H476">
        <f t="shared" si="29"/>
        <v>12</v>
      </c>
      <c r="I476">
        <f t="shared" si="30"/>
        <v>2018</v>
      </c>
      <c r="J476">
        <f t="shared" si="31"/>
        <v>-32.47</v>
      </c>
    </row>
    <row r="477" spans="1:10" x14ac:dyDescent="0.45">
      <c r="A477" s="1">
        <v>43460</v>
      </c>
      <c r="B477" t="s">
        <v>29</v>
      </c>
      <c r="C477">
        <v>7.48</v>
      </c>
      <c r="D477" t="s">
        <v>7</v>
      </c>
      <c r="E477" t="s">
        <v>9</v>
      </c>
      <c r="F477" t="str">
        <f t="shared" si="28"/>
        <v>Shell</v>
      </c>
      <c r="G477" t="str">
        <f>VLOOKUP(F477,Reference!A:B,2,FALSE)</f>
        <v>Gas &amp; Fuel</v>
      </c>
      <c r="H477">
        <f t="shared" si="29"/>
        <v>12</v>
      </c>
      <c r="I477">
        <f t="shared" si="30"/>
        <v>2018</v>
      </c>
      <c r="J477">
        <f t="shared" si="31"/>
        <v>-7.48</v>
      </c>
    </row>
    <row r="478" spans="1:10" x14ac:dyDescent="0.45">
      <c r="A478" s="1">
        <v>43460</v>
      </c>
      <c r="B478" t="s">
        <v>41</v>
      </c>
      <c r="C478">
        <v>75.989999999999995</v>
      </c>
      <c r="D478" t="s">
        <v>7</v>
      </c>
      <c r="E478" t="s">
        <v>12</v>
      </c>
      <c r="F478" t="str">
        <f t="shared" si="28"/>
        <v>Internet Service Pro</v>
      </c>
      <c r="G478" t="str">
        <f>VLOOKUP(F478,Reference!A:B,2,FALSE)</f>
        <v>Internet</v>
      </c>
      <c r="H478">
        <f t="shared" si="29"/>
        <v>12</v>
      </c>
      <c r="I478">
        <f t="shared" si="30"/>
        <v>2018</v>
      </c>
      <c r="J478">
        <f t="shared" si="31"/>
        <v>-75.989999999999995</v>
      </c>
    </row>
    <row r="479" spans="1:10" x14ac:dyDescent="0.45">
      <c r="A479" s="1">
        <v>43460</v>
      </c>
      <c r="B479" t="s">
        <v>6</v>
      </c>
      <c r="C479">
        <v>44.99</v>
      </c>
      <c r="D479" t="s">
        <v>7</v>
      </c>
      <c r="E479" t="s">
        <v>9</v>
      </c>
      <c r="F479" t="str">
        <f t="shared" si="28"/>
        <v>Amazon</v>
      </c>
      <c r="G479" t="str">
        <f>VLOOKUP(F479,Reference!A:B,2,FALSE)</f>
        <v>Shopping</v>
      </c>
      <c r="H479">
        <f t="shared" si="29"/>
        <v>12</v>
      </c>
      <c r="I479">
        <f t="shared" si="30"/>
        <v>2018</v>
      </c>
      <c r="J479">
        <f t="shared" si="31"/>
        <v>-44.99</v>
      </c>
    </row>
    <row r="480" spans="1:10" x14ac:dyDescent="0.45">
      <c r="A480" s="1">
        <v>43462</v>
      </c>
      <c r="B480" t="s">
        <v>49</v>
      </c>
      <c r="C480">
        <v>12</v>
      </c>
      <c r="D480" t="s">
        <v>7</v>
      </c>
      <c r="E480" t="s">
        <v>15</v>
      </c>
      <c r="F480" t="str">
        <f t="shared" si="28"/>
        <v>Brewing Company</v>
      </c>
      <c r="G480" t="str">
        <f>VLOOKUP(F480,Reference!A:B,2,FALSE)</f>
        <v>Alcohol &amp; Bars</v>
      </c>
      <c r="H480">
        <f t="shared" si="29"/>
        <v>12</v>
      </c>
      <c r="I480">
        <f t="shared" si="30"/>
        <v>2018</v>
      </c>
      <c r="J480">
        <f t="shared" si="31"/>
        <v>-12</v>
      </c>
    </row>
    <row r="481" spans="1:10" x14ac:dyDescent="0.45">
      <c r="A481" s="1">
        <v>43463</v>
      </c>
      <c r="B481" t="s">
        <v>49</v>
      </c>
      <c r="C481">
        <v>14</v>
      </c>
      <c r="D481" t="s">
        <v>7</v>
      </c>
      <c r="E481" t="s">
        <v>15</v>
      </c>
      <c r="F481" t="str">
        <f t="shared" si="28"/>
        <v>Brewing Company</v>
      </c>
      <c r="G481" t="str">
        <f>VLOOKUP(F481,Reference!A:B,2,FALSE)</f>
        <v>Alcohol &amp; Bars</v>
      </c>
      <c r="H481">
        <f t="shared" si="29"/>
        <v>12</v>
      </c>
      <c r="I481">
        <f t="shared" si="30"/>
        <v>2018</v>
      </c>
      <c r="J481">
        <f t="shared" si="31"/>
        <v>-14</v>
      </c>
    </row>
    <row r="482" spans="1:10" x14ac:dyDescent="0.45">
      <c r="A482" s="1">
        <v>43463</v>
      </c>
      <c r="B482" t="s">
        <v>16</v>
      </c>
      <c r="C482">
        <v>860.05</v>
      </c>
      <c r="D482" t="s">
        <v>17</v>
      </c>
      <c r="E482" t="s">
        <v>9</v>
      </c>
      <c r="F482" t="str">
        <f t="shared" si="28"/>
        <v>Credit Card Payment</v>
      </c>
      <c r="G482" t="str">
        <f>VLOOKUP(F482,Reference!A:B,2,FALSE)</f>
        <v>Credit Card Payment</v>
      </c>
      <c r="H482">
        <f t="shared" si="29"/>
        <v>12</v>
      </c>
      <c r="I482">
        <f t="shared" si="30"/>
        <v>2018</v>
      </c>
      <c r="J482">
        <f t="shared" si="31"/>
        <v>-860.05</v>
      </c>
    </row>
    <row r="483" spans="1:10" x14ac:dyDescent="0.45">
      <c r="A483" s="1">
        <v>43463</v>
      </c>
      <c r="B483" t="s">
        <v>31</v>
      </c>
      <c r="C483">
        <v>55.04</v>
      </c>
      <c r="D483" t="s">
        <v>7</v>
      </c>
      <c r="E483" t="s">
        <v>15</v>
      </c>
      <c r="F483" t="str">
        <f t="shared" si="28"/>
        <v>Grocery Store</v>
      </c>
      <c r="G483" t="str">
        <f>VLOOKUP(F483,Reference!A:B,2,FALSE)</f>
        <v>Groceries</v>
      </c>
      <c r="H483">
        <f t="shared" si="29"/>
        <v>12</v>
      </c>
      <c r="I483">
        <f t="shared" si="30"/>
        <v>2018</v>
      </c>
      <c r="J483">
        <f t="shared" si="31"/>
        <v>-55.04</v>
      </c>
    </row>
    <row r="484" spans="1:10" x14ac:dyDescent="0.45">
      <c r="A484" s="1">
        <v>43466</v>
      </c>
      <c r="B484" t="s">
        <v>6</v>
      </c>
      <c r="C484">
        <v>13.09</v>
      </c>
      <c r="D484" t="s">
        <v>7</v>
      </c>
      <c r="E484" t="s">
        <v>9</v>
      </c>
      <c r="F484" t="str">
        <f t="shared" si="28"/>
        <v>Amazon</v>
      </c>
      <c r="G484" t="str">
        <f>VLOOKUP(F484,Reference!A:B,2,FALSE)</f>
        <v>Shopping</v>
      </c>
      <c r="H484">
        <f t="shared" si="29"/>
        <v>1</v>
      </c>
      <c r="I484">
        <f t="shared" si="30"/>
        <v>2019</v>
      </c>
      <c r="J484">
        <f t="shared" si="31"/>
        <v>-13.09</v>
      </c>
    </row>
    <row r="485" spans="1:10" x14ac:dyDescent="0.45">
      <c r="A485" s="1">
        <v>43467</v>
      </c>
      <c r="B485" t="s">
        <v>16</v>
      </c>
      <c r="C485">
        <v>499.6</v>
      </c>
      <c r="D485" t="s">
        <v>7</v>
      </c>
      <c r="E485" t="s">
        <v>12</v>
      </c>
      <c r="F485" t="str">
        <f t="shared" si="28"/>
        <v>Credit Card Payment</v>
      </c>
      <c r="G485" t="str">
        <f>VLOOKUP(F485,Reference!A:B,2,FALSE)</f>
        <v>Credit Card Payment</v>
      </c>
      <c r="H485">
        <f t="shared" si="29"/>
        <v>1</v>
      </c>
      <c r="I485">
        <f t="shared" si="30"/>
        <v>2019</v>
      </c>
      <c r="J485">
        <f t="shared" si="31"/>
        <v>-499.6</v>
      </c>
    </row>
    <row r="486" spans="1:10" x14ac:dyDescent="0.45">
      <c r="A486" s="1">
        <v>43468</v>
      </c>
      <c r="B486" t="s">
        <v>10</v>
      </c>
      <c r="C486">
        <v>1100</v>
      </c>
      <c r="D486" t="s">
        <v>7</v>
      </c>
      <c r="E486" t="s">
        <v>12</v>
      </c>
      <c r="F486" t="str">
        <f t="shared" si="28"/>
        <v>Mortgage Payment</v>
      </c>
      <c r="G486" t="str">
        <f>VLOOKUP(F486,Reference!A:B,2,FALSE)</f>
        <v>Mortgage &amp; Rent</v>
      </c>
      <c r="H486">
        <f t="shared" si="29"/>
        <v>1</v>
      </c>
      <c r="I486">
        <f t="shared" si="30"/>
        <v>2019</v>
      </c>
      <c r="J486">
        <f t="shared" si="31"/>
        <v>-1100</v>
      </c>
    </row>
    <row r="487" spans="1:10" x14ac:dyDescent="0.45">
      <c r="A487" s="1">
        <v>43468</v>
      </c>
      <c r="B487" t="s">
        <v>6</v>
      </c>
      <c r="C487">
        <v>42.1</v>
      </c>
      <c r="D487" t="s">
        <v>7</v>
      </c>
      <c r="E487" t="s">
        <v>9</v>
      </c>
      <c r="F487" t="str">
        <f t="shared" si="28"/>
        <v>Amazon</v>
      </c>
      <c r="G487" t="str">
        <f>VLOOKUP(F487,Reference!A:B,2,FALSE)</f>
        <v>Shopping</v>
      </c>
      <c r="H487">
        <f t="shared" si="29"/>
        <v>1</v>
      </c>
      <c r="I487">
        <f t="shared" si="30"/>
        <v>2019</v>
      </c>
      <c r="J487">
        <f t="shared" si="31"/>
        <v>-42.1</v>
      </c>
    </row>
    <row r="488" spans="1:10" x14ac:dyDescent="0.45">
      <c r="A488" s="1">
        <v>43469</v>
      </c>
      <c r="B488" t="s">
        <v>33</v>
      </c>
      <c r="C488">
        <v>2000</v>
      </c>
      <c r="D488" t="s">
        <v>17</v>
      </c>
      <c r="E488" t="s">
        <v>12</v>
      </c>
      <c r="F488" t="str">
        <f t="shared" si="28"/>
        <v>Biweekly Paycheck</v>
      </c>
      <c r="G488" t="str">
        <f>VLOOKUP(F488,Reference!A:B,2,FALSE)</f>
        <v>Paycheck</v>
      </c>
      <c r="H488">
        <f t="shared" si="29"/>
        <v>1</v>
      </c>
      <c r="I488">
        <f t="shared" si="30"/>
        <v>2019</v>
      </c>
      <c r="J488">
        <v>2000</v>
      </c>
    </row>
    <row r="489" spans="1:10" x14ac:dyDescent="0.45">
      <c r="A489" s="1">
        <v>43470</v>
      </c>
      <c r="B489" t="s">
        <v>20</v>
      </c>
      <c r="C489">
        <v>23.49</v>
      </c>
      <c r="D489" t="s">
        <v>7</v>
      </c>
      <c r="E489" t="s">
        <v>9</v>
      </c>
      <c r="F489" t="str">
        <f t="shared" si="28"/>
        <v>American Tavern</v>
      </c>
      <c r="G489" t="str">
        <f>VLOOKUP(F489,Reference!A:B,2,FALSE)</f>
        <v>Restaurants</v>
      </c>
      <c r="H489">
        <f t="shared" si="29"/>
        <v>1</v>
      </c>
      <c r="I489">
        <f t="shared" si="30"/>
        <v>2019</v>
      </c>
      <c r="J489">
        <f t="shared" si="31"/>
        <v>-23.49</v>
      </c>
    </row>
    <row r="490" spans="1:10" x14ac:dyDescent="0.45">
      <c r="A490" s="1">
        <v>43473</v>
      </c>
      <c r="B490" t="s">
        <v>23</v>
      </c>
      <c r="C490">
        <v>45</v>
      </c>
      <c r="D490" t="s">
        <v>7</v>
      </c>
      <c r="E490" t="s">
        <v>12</v>
      </c>
      <c r="F490" t="str">
        <f t="shared" si="28"/>
        <v>Gas Company</v>
      </c>
      <c r="G490" t="str">
        <f>VLOOKUP(F490,Reference!A:B,2,FALSE)</f>
        <v>Utilities</v>
      </c>
      <c r="H490">
        <f t="shared" si="29"/>
        <v>1</v>
      </c>
      <c r="I490">
        <f t="shared" si="30"/>
        <v>2019</v>
      </c>
      <c r="J490">
        <f t="shared" si="31"/>
        <v>-45</v>
      </c>
    </row>
    <row r="491" spans="1:10" x14ac:dyDescent="0.45">
      <c r="A491" s="1">
        <v>43474</v>
      </c>
      <c r="B491" t="s">
        <v>16</v>
      </c>
      <c r="C491">
        <v>491.45</v>
      </c>
      <c r="D491" t="s">
        <v>17</v>
      </c>
      <c r="E491" t="s">
        <v>9</v>
      </c>
      <c r="F491" t="str">
        <f t="shared" si="28"/>
        <v>Credit Card Payment</v>
      </c>
      <c r="G491" t="str">
        <f>VLOOKUP(F491,Reference!A:B,2,FALSE)</f>
        <v>Credit Card Payment</v>
      </c>
      <c r="H491">
        <f t="shared" si="29"/>
        <v>1</v>
      </c>
      <c r="I491">
        <f t="shared" si="30"/>
        <v>2019</v>
      </c>
      <c r="J491">
        <f t="shared" si="31"/>
        <v>-491.45</v>
      </c>
    </row>
    <row r="492" spans="1:10" x14ac:dyDescent="0.45">
      <c r="A492" s="1">
        <v>43474</v>
      </c>
      <c r="B492" t="s">
        <v>16</v>
      </c>
      <c r="C492">
        <v>491.45</v>
      </c>
      <c r="D492" t="s">
        <v>7</v>
      </c>
      <c r="E492" t="s">
        <v>12</v>
      </c>
      <c r="F492" t="str">
        <f t="shared" si="28"/>
        <v>Credit Card Payment</v>
      </c>
      <c r="G492" t="str">
        <f>VLOOKUP(F492,Reference!A:B,2,FALSE)</f>
        <v>Credit Card Payment</v>
      </c>
      <c r="H492">
        <f t="shared" si="29"/>
        <v>1</v>
      </c>
      <c r="I492">
        <f t="shared" si="30"/>
        <v>2019</v>
      </c>
      <c r="J492">
        <f t="shared" si="31"/>
        <v>-491.45</v>
      </c>
    </row>
    <row r="493" spans="1:10" x14ac:dyDescent="0.45">
      <c r="A493" s="1">
        <v>43474</v>
      </c>
      <c r="B493" t="s">
        <v>16</v>
      </c>
      <c r="C493">
        <v>281.83999999999997</v>
      </c>
      <c r="D493" t="s">
        <v>7</v>
      </c>
      <c r="E493" t="s">
        <v>12</v>
      </c>
      <c r="F493" t="str">
        <f t="shared" si="28"/>
        <v>Credit Card Payment</v>
      </c>
      <c r="G493" t="str">
        <f>VLOOKUP(F493,Reference!A:B,2,FALSE)</f>
        <v>Credit Card Payment</v>
      </c>
      <c r="H493">
        <f t="shared" si="29"/>
        <v>1</v>
      </c>
      <c r="I493">
        <f t="shared" si="30"/>
        <v>2019</v>
      </c>
      <c r="J493">
        <f t="shared" si="31"/>
        <v>-281.83999999999997</v>
      </c>
    </row>
    <row r="494" spans="1:10" x14ac:dyDescent="0.45">
      <c r="A494" s="1">
        <v>43474</v>
      </c>
      <c r="B494" t="s">
        <v>25</v>
      </c>
      <c r="C494">
        <v>10.69</v>
      </c>
      <c r="D494" t="s">
        <v>7</v>
      </c>
      <c r="E494" t="s">
        <v>9</v>
      </c>
      <c r="F494" t="str">
        <f t="shared" si="28"/>
        <v>Spotify</v>
      </c>
      <c r="G494" t="str">
        <f>VLOOKUP(F494,Reference!A:B,2,FALSE)</f>
        <v>Music</v>
      </c>
      <c r="H494">
        <f t="shared" si="29"/>
        <v>1</v>
      </c>
      <c r="I494">
        <f t="shared" si="30"/>
        <v>2019</v>
      </c>
      <c r="J494">
        <f t="shared" si="31"/>
        <v>-10.69</v>
      </c>
    </row>
    <row r="495" spans="1:10" x14ac:dyDescent="0.45">
      <c r="A495" s="1">
        <v>43475</v>
      </c>
      <c r="B495" t="s">
        <v>31</v>
      </c>
      <c r="C495">
        <v>58.79</v>
      </c>
      <c r="D495" t="s">
        <v>7</v>
      </c>
      <c r="E495" t="s">
        <v>15</v>
      </c>
      <c r="F495" t="str">
        <f t="shared" si="28"/>
        <v>Grocery Store</v>
      </c>
      <c r="G495" t="str">
        <f>VLOOKUP(F495,Reference!A:B,2,FALSE)</f>
        <v>Groceries</v>
      </c>
      <c r="H495">
        <f t="shared" si="29"/>
        <v>1</v>
      </c>
      <c r="I495">
        <f t="shared" si="30"/>
        <v>2019</v>
      </c>
      <c r="J495">
        <f t="shared" si="31"/>
        <v>-58.79</v>
      </c>
    </row>
    <row r="496" spans="1:10" x14ac:dyDescent="0.45">
      <c r="A496" s="1">
        <v>43475</v>
      </c>
      <c r="B496" t="s">
        <v>45</v>
      </c>
      <c r="C496">
        <v>30</v>
      </c>
      <c r="D496" t="s">
        <v>7</v>
      </c>
      <c r="E496" t="s">
        <v>15</v>
      </c>
      <c r="F496" t="str">
        <f t="shared" si="28"/>
        <v>Barbershop</v>
      </c>
      <c r="G496" t="str">
        <f>VLOOKUP(F496,Reference!A:B,2,FALSE)</f>
        <v>Haircut</v>
      </c>
      <c r="H496">
        <f t="shared" si="29"/>
        <v>1</v>
      </c>
      <c r="I496">
        <f t="shared" si="30"/>
        <v>2019</v>
      </c>
      <c r="J496">
        <f t="shared" si="31"/>
        <v>-30</v>
      </c>
    </row>
    <row r="497" spans="1:10" x14ac:dyDescent="0.45">
      <c r="A497" s="1">
        <v>43475</v>
      </c>
      <c r="B497" t="s">
        <v>27</v>
      </c>
      <c r="C497">
        <v>65</v>
      </c>
      <c r="D497" t="s">
        <v>7</v>
      </c>
      <c r="E497" t="s">
        <v>12</v>
      </c>
      <c r="F497" t="str">
        <f t="shared" si="28"/>
        <v>Phone Company</v>
      </c>
      <c r="G497" t="str">
        <f>VLOOKUP(F497,Reference!A:B,2,FALSE)</f>
        <v>Mobile Phone</v>
      </c>
      <c r="H497">
        <f t="shared" si="29"/>
        <v>1</v>
      </c>
      <c r="I497">
        <f t="shared" si="30"/>
        <v>2019</v>
      </c>
      <c r="J497">
        <f t="shared" si="31"/>
        <v>-65</v>
      </c>
    </row>
    <row r="498" spans="1:10" x14ac:dyDescent="0.45">
      <c r="A498" s="1">
        <v>43479</v>
      </c>
      <c r="B498" t="s">
        <v>29</v>
      </c>
      <c r="C498">
        <v>28.92</v>
      </c>
      <c r="D498" t="s">
        <v>7</v>
      </c>
      <c r="E498" t="s">
        <v>15</v>
      </c>
      <c r="F498" t="str">
        <f t="shared" si="28"/>
        <v>Shell</v>
      </c>
      <c r="G498" t="str">
        <f>VLOOKUP(F498,Reference!A:B,2,FALSE)</f>
        <v>Gas &amp; Fuel</v>
      </c>
      <c r="H498">
        <f t="shared" si="29"/>
        <v>1</v>
      </c>
      <c r="I498">
        <f t="shared" si="30"/>
        <v>2019</v>
      </c>
      <c r="J498">
        <f t="shared" si="31"/>
        <v>-28.92</v>
      </c>
    </row>
    <row r="499" spans="1:10" x14ac:dyDescent="0.45">
      <c r="A499" s="1">
        <v>43480</v>
      </c>
      <c r="B499" t="s">
        <v>31</v>
      </c>
      <c r="C499">
        <v>6.06</v>
      </c>
      <c r="D499" t="s">
        <v>7</v>
      </c>
      <c r="E499" t="s">
        <v>15</v>
      </c>
      <c r="F499" t="str">
        <f t="shared" si="28"/>
        <v>Grocery Store</v>
      </c>
      <c r="G499" t="str">
        <f>VLOOKUP(F499,Reference!A:B,2,FALSE)</f>
        <v>Groceries</v>
      </c>
      <c r="H499">
        <f t="shared" si="29"/>
        <v>1</v>
      </c>
      <c r="I499">
        <f t="shared" si="30"/>
        <v>2019</v>
      </c>
      <c r="J499">
        <f t="shared" si="31"/>
        <v>-6.06</v>
      </c>
    </row>
    <row r="500" spans="1:10" x14ac:dyDescent="0.45">
      <c r="A500" s="1">
        <v>43481</v>
      </c>
      <c r="B500" t="s">
        <v>37</v>
      </c>
      <c r="C500">
        <v>35</v>
      </c>
      <c r="D500" t="s">
        <v>7</v>
      </c>
      <c r="E500" t="s">
        <v>12</v>
      </c>
      <c r="F500" t="str">
        <f t="shared" si="28"/>
        <v>City Water Charges</v>
      </c>
      <c r="G500" t="str">
        <f>VLOOKUP(F500,Reference!A:B,2,FALSE)</f>
        <v>Utilities</v>
      </c>
      <c r="H500">
        <f t="shared" si="29"/>
        <v>1</v>
      </c>
      <c r="I500">
        <f t="shared" si="30"/>
        <v>2019</v>
      </c>
      <c r="J500">
        <f t="shared" si="31"/>
        <v>-35</v>
      </c>
    </row>
    <row r="501" spans="1:10" x14ac:dyDescent="0.45">
      <c r="A501" s="1">
        <v>43481</v>
      </c>
      <c r="B501" t="s">
        <v>38</v>
      </c>
      <c r="C501">
        <v>60</v>
      </c>
      <c r="D501" t="s">
        <v>7</v>
      </c>
      <c r="E501" t="s">
        <v>12</v>
      </c>
      <c r="F501" t="str">
        <f t="shared" si="28"/>
        <v>Power Company</v>
      </c>
      <c r="G501" t="str">
        <f>VLOOKUP(F501,Reference!A:B,2,FALSE)</f>
        <v>Utilities</v>
      </c>
      <c r="H501">
        <f t="shared" si="29"/>
        <v>1</v>
      </c>
      <c r="I501">
        <f t="shared" si="30"/>
        <v>2019</v>
      </c>
      <c r="J501">
        <f t="shared" si="31"/>
        <v>-60</v>
      </c>
    </row>
    <row r="502" spans="1:10" x14ac:dyDescent="0.45">
      <c r="A502" s="1">
        <v>43483</v>
      </c>
      <c r="B502" t="s">
        <v>65</v>
      </c>
      <c r="C502">
        <v>75</v>
      </c>
      <c r="D502" t="s">
        <v>7</v>
      </c>
      <c r="E502" t="s">
        <v>12</v>
      </c>
      <c r="F502" t="str">
        <f t="shared" si="28"/>
        <v>State Farm</v>
      </c>
      <c r="G502" t="str">
        <f>VLOOKUP(F502,Reference!A:B,2,FALSE)</f>
        <v>Auto Insurance</v>
      </c>
      <c r="H502">
        <f t="shared" si="29"/>
        <v>1</v>
      </c>
      <c r="I502">
        <f t="shared" si="30"/>
        <v>2019</v>
      </c>
      <c r="J502">
        <f t="shared" si="31"/>
        <v>-75</v>
      </c>
    </row>
    <row r="503" spans="1:10" x14ac:dyDescent="0.45">
      <c r="A503" s="1">
        <v>43483</v>
      </c>
      <c r="B503" t="s">
        <v>33</v>
      </c>
      <c r="C503">
        <v>2000</v>
      </c>
      <c r="D503" t="s">
        <v>17</v>
      </c>
      <c r="E503" t="s">
        <v>12</v>
      </c>
      <c r="F503" t="str">
        <f t="shared" si="28"/>
        <v>Biweekly Paycheck</v>
      </c>
      <c r="G503" t="str">
        <f>VLOOKUP(F503,Reference!A:B,2,FALSE)</f>
        <v>Paycheck</v>
      </c>
      <c r="H503">
        <f t="shared" si="29"/>
        <v>1</v>
      </c>
      <c r="I503">
        <f t="shared" si="30"/>
        <v>2019</v>
      </c>
      <c r="J503">
        <v>2000</v>
      </c>
    </row>
    <row r="504" spans="1:10" x14ac:dyDescent="0.45">
      <c r="A504" s="1">
        <v>43486</v>
      </c>
      <c r="B504" t="s">
        <v>16</v>
      </c>
      <c r="C504">
        <v>277.99</v>
      </c>
      <c r="D504" t="s">
        <v>17</v>
      </c>
      <c r="E504" t="s">
        <v>15</v>
      </c>
      <c r="F504" t="str">
        <f t="shared" si="28"/>
        <v>Credit Card Payment</v>
      </c>
      <c r="G504" t="str">
        <f>VLOOKUP(F504,Reference!A:B,2,FALSE)</f>
        <v>Credit Card Payment</v>
      </c>
      <c r="H504">
        <f t="shared" si="29"/>
        <v>1</v>
      </c>
      <c r="I504">
        <f t="shared" si="30"/>
        <v>2019</v>
      </c>
      <c r="J504">
        <f t="shared" si="31"/>
        <v>-277.99</v>
      </c>
    </row>
    <row r="505" spans="1:10" x14ac:dyDescent="0.45">
      <c r="A505" s="1">
        <v>43487</v>
      </c>
      <c r="B505" t="s">
        <v>16</v>
      </c>
      <c r="C505">
        <v>277.99</v>
      </c>
      <c r="D505" t="s">
        <v>7</v>
      </c>
      <c r="E505" t="s">
        <v>12</v>
      </c>
      <c r="F505" t="str">
        <f t="shared" si="28"/>
        <v>Credit Card Payment</v>
      </c>
      <c r="G505" t="str">
        <f>VLOOKUP(F505,Reference!A:B,2,FALSE)</f>
        <v>Credit Card Payment</v>
      </c>
      <c r="H505">
        <f t="shared" si="29"/>
        <v>1</v>
      </c>
      <c r="I505">
        <f t="shared" si="30"/>
        <v>2019</v>
      </c>
      <c r="J505">
        <f t="shared" si="31"/>
        <v>-277.99</v>
      </c>
    </row>
    <row r="506" spans="1:10" x14ac:dyDescent="0.45">
      <c r="A506" s="1">
        <v>43489</v>
      </c>
      <c r="B506" t="s">
        <v>31</v>
      </c>
      <c r="C506">
        <v>21.06</v>
      </c>
      <c r="D506" t="s">
        <v>7</v>
      </c>
      <c r="E506" t="s">
        <v>15</v>
      </c>
      <c r="F506" t="str">
        <f t="shared" si="28"/>
        <v>Grocery Store</v>
      </c>
      <c r="G506" t="str">
        <f>VLOOKUP(F506,Reference!A:B,2,FALSE)</f>
        <v>Groceries</v>
      </c>
      <c r="H506">
        <f t="shared" si="29"/>
        <v>1</v>
      </c>
      <c r="I506">
        <f t="shared" si="30"/>
        <v>2019</v>
      </c>
      <c r="J506">
        <f t="shared" si="31"/>
        <v>-21.06</v>
      </c>
    </row>
    <row r="507" spans="1:10" x14ac:dyDescent="0.45">
      <c r="A507" s="1">
        <v>43489</v>
      </c>
      <c r="B507" t="s">
        <v>6</v>
      </c>
      <c r="C507">
        <v>11.7</v>
      </c>
      <c r="D507" t="s">
        <v>7</v>
      </c>
      <c r="E507" t="s">
        <v>9</v>
      </c>
      <c r="F507" t="str">
        <f t="shared" si="28"/>
        <v>Amazon</v>
      </c>
      <c r="G507" t="str">
        <f>VLOOKUP(F507,Reference!A:B,2,FALSE)</f>
        <v>Shopping</v>
      </c>
      <c r="H507">
        <f t="shared" si="29"/>
        <v>1</v>
      </c>
      <c r="I507">
        <f t="shared" si="30"/>
        <v>2019</v>
      </c>
      <c r="J507">
        <f t="shared" si="31"/>
        <v>-11.7</v>
      </c>
    </row>
    <row r="508" spans="1:10" x14ac:dyDescent="0.45">
      <c r="A508" s="1">
        <v>43489</v>
      </c>
      <c r="B508" t="s">
        <v>6</v>
      </c>
      <c r="C508">
        <v>4.21</v>
      </c>
      <c r="D508" t="s">
        <v>7</v>
      </c>
      <c r="E508" t="s">
        <v>9</v>
      </c>
      <c r="F508" t="str">
        <f t="shared" si="28"/>
        <v>Amazon</v>
      </c>
      <c r="G508" t="str">
        <f>VLOOKUP(F508,Reference!A:B,2,FALSE)</f>
        <v>Shopping</v>
      </c>
      <c r="H508">
        <f t="shared" si="29"/>
        <v>1</v>
      </c>
      <c r="I508">
        <f t="shared" si="30"/>
        <v>2019</v>
      </c>
      <c r="J508">
        <f t="shared" si="31"/>
        <v>-4.21</v>
      </c>
    </row>
    <row r="509" spans="1:10" x14ac:dyDescent="0.45">
      <c r="A509" s="1">
        <v>43490</v>
      </c>
      <c r="B509" t="s">
        <v>41</v>
      </c>
      <c r="C509">
        <v>75</v>
      </c>
      <c r="D509" t="s">
        <v>7</v>
      </c>
      <c r="E509" t="s">
        <v>12</v>
      </c>
      <c r="F509" t="str">
        <f t="shared" si="28"/>
        <v>Internet Service Pro</v>
      </c>
      <c r="G509" t="str">
        <f>VLOOKUP(F509,Reference!A:B,2,FALSE)</f>
        <v>Internet</v>
      </c>
      <c r="H509">
        <f t="shared" si="29"/>
        <v>1</v>
      </c>
      <c r="I509">
        <f t="shared" si="30"/>
        <v>2019</v>
      </c>
      <c r="J509">
        <f t="shared" si="31"/>
        <v>-75</v>
      </c>
    </row>
    <row r="510" spans="1:10" x14ac:dyDescent="0.45">
      <c r="A510" s="1">
        <v>43496</v>
      </c>
      <c r="B510" t="s">
        <v>16</v>
      </c>
      <c r="C510">
        <v>1900</v>
      </c>
      <c r="D510" t="s">
        <v>7</v>
      </c>
      <c r="E510" t="s">
        <v>12</v>
      </c>
      <c r="F510" t="str">
        <f t="shared" si="28"/>
        <v>Credit Card Payment</v>
      </c>
      <c r="G510" t="str">
        <f>VLOOKUP(F510,Reference!A:B,2,FALSE)</f>
        <v>Credit Card Payment</v>
      </c>
      <c r="H510">
        <f t="shared" si="29"/>
        <v>1</v>
      </c>
      <c r="I510">
        <f t="shared" si="30"/>
        <v>2019</v>
      </c>
      <c r="J510">
        <f t="shared" si="31"/>
        <v>-1900</v>
      </c>
    </row>
    <row r="511" spans="1:10" x14ac:dyDescent="0.45">
      <c r="A511" s="1">
        <v>43496</v>
      </c>
      <c r="B511" t="s">
        <v>29</v>
      </c>
      <c r="C511">
        <v>31.32</v>
      </c>
      <c r="D511" t="s">
        <v>7</v>
      </c>
      <c r="E511" t="s">
        <v>15</v>
      </c>
      <c r="F511" t="str">
        <f t="shared" si="28"/>
        <v>Shell</v>
      </c>
      <c r="G511" t="str">
        <f>VLOOKUP(F511,Reference!A:B,2,FALSE)</f>
        <v>Gas &amp; Fuel</v>
      </c>
      <c r="H511">
        <f t="shared" si="29"/>
        <v>1</v>
      </c>
      <c r="I511">
        <f t="shared" si="30"/>
        <v>2019</v>
      </c>
      <c r="J511">
        <f t="shared" si="31"/>
        <v>-31.32</v>
      </c>
    </row>
    <row r="512" spans="1:10" x14ac:dyDescent="0.45">
      <c r="A512" s="1">
        <v>43497</v>
      </c>
      <c r="B512" t="s">
        <v>33</v>
      </c>
      <c r="C512">
        <v>2000</v>
      </c>
      <c r="D512" t="s">
        <v>17</v>
      </c>
      <c r="E512" t="s">
        <v>12</v>
      </c>
      <c r="F512" t="str">
        <f t="shared" si="28"/>
        <v>Biweekly Paycheck</v>
      </c>
      <c r="G512" t="str">
        <f>VLOOKUP(F512,Reference!A:B,2,FALSE)</f>
        <v>Paycheck</v>
      </c>
      <c r="H512">
        <f t="shared" si="29"/>
        <v>2</v>
      </c>
      <c r="I512">
        <f t="shared" si="30"/>
        <v>2019</v>
      </c>
      <c r="J512">
        <v>2000</v>
      </c>
    </row>
    <row r="513" spans="1:10" x14ac:dyDescent="0.45">
      <c r="A513" s="1">
        <v>43497</v>
      </c>
      <c r="B513" t="s">
        <v>87</v>
      </c>
      <c r="C513">
        <v>9.4700000000000006</v>
      </c>
      <c r="D513" t="s">
        <v>7</v>
      </c>
      <c r="E513" t="s">
        <v>15</v>
      </c>
      <c r="F513" t="str">
        <f t="shared" si="28"/>
        <v>Roadside Diner</v>
      </c>
      <c r="G513" t="str">
        <f>VLOOKUP(F513,Reference!A:B,2,FALSE)</f>
        <v>Restaurants</v>
      </c>
      <c r="H513">
        <f t="shared" si="29"/>
        <v>2</v>
      </c>
      <c r="I513">
        <f t="shared" si="30"/>
        <v>2019</v>
      </c>
      <c r="J513">
        <f t="shared" si="31"/>
        <v>-9.4700000000000006</v>
      </c>
    </row>
    <row r="514" spans="1:10" x14ac:dyDescent="0.45">
      <c r="A514" s="1">
        <v>43497</v>
      </c>
      <c r="B514" t="s">
        <v>6</v>
      </c>
      <c r="C514">
        <v>13.09</v>
      </c>
      <c r="D514" t="s">
        <v>7</v>
      </c>
      <c r="E514" t="s">
        <v>9</v>
      </c>
      <c r="F514" t="str">
        <f t="shared" ref="F514:F577" si="32">LEFT(B514,20)</f>
        <v>Amazon</v>
      </c>
      <c r="G514" t="str">
        <f>VLOOKUP(F514,Reference!A:B,2,FALSE)</f>
        <v>Shopping</v>
      </c>
      <c r="H514">
        <f t="shared" si="29"/>
        <v>2</v>
      </c>
      <c r="I514">
        <f t="shared" si="30"/>
        <v>2019</v>
      </c>
      <c r="J514">
        <f t="shared" si="31"/>
        <v>-13.09</v>
      </c>
    </row>
    <row r="515" spans="1:10" x14ac:dyDescent="0.45">
      <c r="A515" s="1">
        <v>43500</v>
      </c>
      <c r="B515" t="s">
        <v>21</v>
      </c>
      <c r="C515">
        <v>86.97</v>
      </c>
      <c r="D515" t="s">
        <v>7</v>
      </c>
      <c r="E515" t="s">
        <v>15</v>
      </c>
      <c r="F515" t="str">
        <f t="shared" si="32"/>
        <v>Hardware Store</v>
      </c>
      <c r="G515" t="str">
        <f>VLOOKUP(F515,Reference!A:B,2,FALSE)</f>
        <v>Home Improvement</v>
      </c>
      <c r="H515">
        <f t="shared" ref="H515:H578" si="33">MONTH(A515)</f>
        <v>2</v>
      </c>
      <c r="I515">
        <f t="shared" ref="I515:I578" si="34">YEAR(A515)</f>
        <v>2019</v>
      </c>
      <c r="J515">
        <f t="shared" ref="J515:J577" si="35">-ABS(C515)</f>
        <v>-86.97</v>
      </c>
    </row>
    <row r="516" spans="1:10" x14ac:dyDescent="0.45">
      <c r="A516" s="1">
        <v>43500</v>
      </c>
      <c r="B516" t="s">
        <v>18</v>
      </c>
      <c r="C516">
        <v>11.76</v>
      </c>
      <c r="D516" t="s">
        <v>7</v>
      </c>
      <c r="E516" t="s">
        <v>9</v>
      </c>
      <c r="F516" t="str">
        <f t="shared" si="32"/>
        <v>Netflix</v>
      </c>
      <c r="G516" t="str">
        <f>VLOOKUP(F516,Reference!A:B,2,FALSE)</f>
        <v>Movies &amp; DVDs</v>
      </c>
      <c r="H516">
        <f t="shared" si="33"/>
        <v>2</v>
      </c>
      <c r="I516">
        <f t="shared" si="34"/>
        <v>2019</v>
      </c>
      <c r="J516">
        <f t="shared" si="35"/>
        <v>-11.76</v>
      </c>
    </row>
    <row r="517" spans="1:10" x14ac:dyDescent="0.45">
      <c r="A517" s="1">
        <v>43501</v>
      </c>
      <c r="B517" t="s">
        <v>10</v>
      </c>
      <c r="C517">
        <v>1100</v>
      </c>
      <c r="D517" t="s">
        <v>7</v>
      </c>
      <c r="E517" t="s">
        <v>12</v>
      </c>
      <c r="F517" t="str">
        <f t="shared" si="32"/>
        <v>Mortgage Payment</v>
      </c>
      <c r="G517" t="str">
        <f>VLOOKUP(F517,Reference!A:B,2,FALSE)</f>
        <v>Mortgage &amp; Rent</v>
      </c>
      <c r="H517">
        <f t="shared" si="33"/>
        <v>2</v>
      </c>
      <c r="I517">
        <f t="shared" si="34"/>
        <v>2019</v>
      </c>
      <c r="J517">
        <f t="shared" si="35"/>
        <v>-1100</v>
      </c>
    </row>
    <row r="518" spans="1:10" x14ac:dyDescent="0.45">
      <c r="A518" s="1">
        <v>43503</v>
      </c>
      <c r="B518" t="s">
        <v>23</v>
      </c>
      <c r="C518">
        <v>65</v>
      </c>
      <c r="D518" t="s">
        <v>7</v>
      </c>
      <c r="E518" t="s">
        <v>12</v>
      </c>
      <c r="F518" t="str">
        <f t="shared" si="32"/>
        <v>Gas Company</v>
      </c>
      <c r="G518" t="str">
        <f>VLOOKUP(F518,Reference!A:B,2,FALSE)</f>
        <v>Utilities</v>
      </c>
      <c r="H518">
        <f t="shared" si="33"/>
        <v>2</v>
      </c>
      <c r="I518">
        <f t="shared" si="34"/>
        <v>2019</v>
      </c>
      <c r="J518">
        <f t="shared" si="35"/>
        <v>-65</v>
      </c>
    </row>
    <row r="519" spans="1:10" x14ac:dyDescent="0.45">
      <c r="A519" s="1">
        <v>43504</v>
      </c>
      <c r="B519" t="s">
        <v>39</v>
      </c>
      <c r="C519">
        <v>3</v>
      </c>
      <c r="D519" t="s">
        <v>7</v>
      </c>
      <c r="E519" t="s">
        <v>9</v>
      </c>
      <c r="F519" t="str">
        <f t="shared" si="32"/>
        <v>Starbucks</v>
      </c>
      <c r="G519" t="str">
        <f>VLOOKUP(F519,Reference!A:B,2,FALSE)</f>
        <v>Coffee Shops</v>
      </c>
      <c r="H519">
        <f t="shared" si="33"/>
        <v>2</v>
      </c>
      <c r="I519">
        <f t="shared" si="34"/>
        <v>2019</v>
      </c>
      <c r="J519">
        <f t="shared" si="35"/>
        <v>-3</v>
      </c>
    </row>
    <row r="520" spans="1:10" x14ac:dyDescent="0.45">
      <c r="A520" s="1">
        <v>43504</v>
      </c>
      <c r="B520" t="s">
        <v>13</v>
      </c>
      <c r="C520">
        <v>27.47</v>
      </c>
      <c r="D520" t="s">
        <v>7</v>
      </c>
      <c r="E520" t="s">
        <v>9</v>
      </c>
      <c r="F520" t="str">
        <f t="shared" si="32"/>
        <v>Thai Restaurant</v>
      </c>
      <c r="G520" t="str">
        <f>VLOOKUP(F520,Reference!A:B,2,FALSE)</f>
        <v>Restaurants</v>
      </c>
      <c r="H520">
        <f t="shared" si="33"/>
        <v>2</v>
      </c>
      <c r="I520">
        <f t="shared" si="34"/>
        <v>2019</v>
      </c>
      <c r="J520">
        <f t="shared" si="35"/>
        <v>-27.47</v>
      </c>
    </row>
    <row r="521" spans="1:10" x14ac:dyDescent="0.45">
      <c r="A521" s="1">
        <v>43505</v>
      </c>
      <c r="B521" t="s">
        <v>25</v>
      </c>
      <c r="C521">
        <v>10.69</v>
      </c>
      <c r="D521" t="s">
        <v>7</v>
      </c>
      <c r="E521" t="s">
        <v>9</v>
      </c>
      <c r="F521" t="str">
        <f t="shared" si="32"/>
        <v>Spotify</v>
      </c>
      <c r="G521" t="str">
        <f>VLOOKUP(F521,Reference!A:B,2,FALSE)</f>
        <v>Music</v>
      </c>
      <c r="H521">
        <f t="shared" si="33"/>
        <v>2</v>
      </c>
      <c r="I521">
        <f t="shared" si="34"/>
        <v>2019</v>
      </c>
      <c r="J521">
        <f t="shared" si="35"/>
        <v>-10.69</v>
      </c>
    </row>
    <row r="522" spans="1:10" x14ac:dyDescent="0.45">
      <c r="A522" s="1">
        <v>43507</v>
      </c>
      <c r="B522" t="s">
        <v>39</v>
      </c>
      <c r="C522">
        <v>3</v>
      </c>
      <c r="D522" t="s">
        <v>7</v>
      </c>
      <c r="E522" t="s">
        <v>9</v>
      </c>
      <c r="F522" t="str">
        <f t="shared" si="32"/>
        <v>Starbucks</v>
      </c>
      <c r="G522" t="str">
        <f>VLOOKUP(F522,Reference!A:B,2,FALSE)</f>
        <v>Coffee Shops</v>
      </c>
      <c r="H522">
        <f t="shared" si="33"/>
        <v>2</v>
      </c>
      <c r="I522">
        <f t="shared" si="34"/>
        <v>2019</v>
      </c>
      <c r="J522">
        <f t="shared" si="35"/>
        <v>-3</v>
      </c>
    </row>
    <row r="523" spans="1:10" x14ac:dyDescent="0.45">
      <c r="A523" s="1">
        <v>43507</v>
      </c>
      <c r="B523" t="s">
        <v>16</v>
      </c>
      <c r="C523">
        <v>133.94999999999999</v>
      </c>
      <c r="D523" t="s">
        <v>7</v>
      </c>
      <c r="E523" t="s">
        <v>12</v>
      </c>
      <c r="F523" t="str">
        <f t="shared" si="32"/>
        <v>Credit Card Payment</v>
      </c>
      <c r="G523" t="str">
        <f>VLOOKUP(F523,Reference!A:B,2,FALSE)</f>
        <v>Credit Card Payment</v>
      </c>
      <c r="H523">
        <f t="shared" si="33"/>
        <v>2</v>
      </c>
      <c r="I523">
        <f t="shared" si="34"/>
        <v>2019</v>
      </c>
      <c r="J523">
        <f t="shared" si="35"/>
        <v>-133.94999999999999</v>
      </c>
    </row>
    <row r="524" spans="1:10" x14ac:dyDescent="0.45">
      <c r="A524" s="1">
        <v>43507</v>
      </c>
      <c r="B524" t="s">
        <v>54</v>
      </c>
      <c r="C524">
        <v>24.01</v>
      </c>
      <c r="D524" t="s">
        <v>7</v>
      </c>
      <c r="E524" t="s">
        <v>9</v>
      </c>
      <c r="F524" t="str">
        <f t="shared" si="32"/>
        <v>BP</v>
      </c>
      <c r="G524" t="str">
        <f>VLOOKUP(F524,Reference!A:B,2,FALSE)</f>
        <v>Gas &amp; Fuel</v>
      </c>
      <c r="H524">
        <f t="shared" si="33"/>
        <v>2</v>
      </c>
      <c r="I524">
        <f t="shared" si="34"/>
        <v>2019</v>
      </c>
      <c r="J524">
        <f t="shared" si="35"/>
        <v>-24.01</v>
      </c>
    </row>
    <row r="525" spans="1:10" x14ac:dyDescent="0.45">
      <c r="A525" s="1">
        <v>43508</v>
      </c>
      <c r="B525" t="s">
        <v>31</v>
      </c>
      <c r="C525">
        <v>30.54</v>
      </c>
      <c r="D525" t="s">
        <v>7</v>
      </c>
      <c r="E525" t="s">
        <v>9</v>
      </c>
      <c r="F525" t="str">
        <f t="shared" si="32"/>
        <v>Grocery Store</v>
      </c>
      <c r="G525" t="str">
        <f>VLOOKUP(F525,Reference!A:B,2,FALSE)</f>
        <v>Groceries</v>
      </c>
      <c r="H525">
        <f t="shared" si="33"/>
        <v>2</v>
      </c>
      <c r="I525">
        <f t="shared" si="34"/>
        <v>2019</v>
      </c>
      <c r="J525">
        <f t="shared" si="35"/>
        <v>-30.54</v>
      </c>
    </row>
    <row r="526" spans="1:10" x14ac:dyDescent="0.45">
      <c r="A526" s="1">
        <v>43508</v>
      </c>
      <c r="B526" t="s">
        <v>27</v>
      </c>
      <c r="C526">
        <v>65</v>
      </c>
      <c r="D526" t="s">
        <v>7</v>
      </c>
      <c r="E526" t="s">
        <v>12</v>
      </c>
      <c r="F526" t="str">
        <f t="shared" si="32"/>
        <v>Phone Company</v>
      </c>
      <c r="G526" t="str">
        <f>VLOOKUP(F526,Reference!A:B,2,FALSE)</f>
        <v>Mobile Phone</v>
      </c>
      <c r="H526">
        <f t="shared" si="33"/>
        <v>2</v>
      </c>
      <c r="I526">
        <f t="shared" si="34"/>
        <v>2019</v>
      </c>
      <c r="J526">
        <f t="shared" si="35"/>
        <v>-65</v>
      </c>
    </row>
    <row r="527" spans="1:10" x14ac:dyDescent="0.45">
      <c r="A527" s="1">
        <v>43509</v>
      </c>
      <c r="B527" t="s">
        <v>31</v>
      </c>
      <c r="C527">
        <v>8.2100000000000009</v>
      </c>
      <c r="D527" t="s">
        <v>7</v>
      </c>
      <c r="E527" t="s">
        <v>9</v>
      </c>
      <c r="F527" t="str">
        <f t="shared" si="32"/>
        <v>Grocery Store</v>
      </c>
      <c r="G527" t="str">
        <f>VLOOKUP(F527,Reference!A:B,2,FALSE)</f>
        <v>Groceries</v>
      </c>
      <c r="H527">
        <f t="shared" si="33"/>
        <v>2</v>
      </c>
      <c r="I527">
        <f t="shared" si="34"/>
        <v>2019</v>
      </c>
      <c r="J527">
        <f t="shared" si="35"/>
        <v>-8.2100000000000009</v>
      </c>
    </row>
    <row r="528" spans="1:10" x14ac:dyDescent="0.45">
      <c r="A528" s="1">
        <v>43511</v>
      </c>
      <c r="B528" t="s">
        <v>16</v>
      </c>
      <c r="C528">
        <v>207.47</v>
      </c>
      <c r="D528" t="s">
        <v>17</v>
      </c>
      <c r="E528" t="s">
        <v>9</v>
      </c>
      <c r="F528" t="str">
        <f t="shared" si="32"/>
        <v>Credit Card Payment</v>
      </c>
      <c r="G528" t="str">
        <f>VLOOKUP(F528,Reference!A:B,2,FALSE)</f>
        <v>Credit Card Payment</v>
      </c>
      <c r="H528">
        <f t="shared" si="33"/>
        <v>2</v>
      </c>
      <c r="I528">
        <f t="shared" si="34"/>
        <v>2019</v>
      </c>
      <c r="J528">
        <f t="shared" si="35"/>
        <v>-207.47</v>
      </c>
    </row>
    <row r="529" spans="1:10" x14ac:dyDescent="0.45">
      <c r="A529" s="1">
        <v>43511</v>
      </c>
      <c r="B529" t="s">
        <v>16</v>
      </c>
      <c r="C529">
        <v>207.47</v>
      </c>
      <c r="D529" t="s">
        <v>7</v>
      </c>
      <c r="E529" t="s">
        <v>12</v>
      </c>
      <c r="F529" t="str">
        <f t="shared" si="32"/>
        <v>Credit Card Payment</v>
      </c>
      <c r="G529" t="str">
        <f>VLOOKUP(F529,Reference!A:B,2,FALSE)</f>
        <v>Credit Card Payment</v>
      </c>
      <c r="H529">
        <f t="shared" si="33"/>
        <v>2</v>
      </c>
      <c r="I529">
        <f t="shared" si="34"/>
        <v>2019</v>
      </c>
      <c r="J529">
        <f t="shared" si="35"/>
        <v>-207.47</v>
      </c>
    </row>
    <row r="530" spans="1:10" x14ac:dyDescent="0.45">
      <c r="A530" s="1">
        <v>43511</v>
      </c>
      <c r="B530" t="s">
        <v>31</v>
      </c>
      <c r="C530">
        <v>4.59</v>
      </c>
      <c r="D530" t="s">
        <v>7</v>
      </c>
      <c r="E530" t="s">
        <v>9</v>
      </c>
      <c r="F530" t="str">
        <f t="shared" si="32"/>
        <v>Grocery Store</v>
      </c>
      <c r="G530" t="str">
        <f>VLOOKUP(F530,Reference!A:B,2,FALSE)</f>
        <v>Groceries</v>
      </c>
      <c r="H530">
        <f t="shared" si="33"/>
        <v>2</v>
      </c>
      <c r="I530">
        <f t="shared" si="34"/>
        <v>2019</v>
      </c>
      <c r="J530">
        <f t="shared" si="35"/>
        <v>-4.59</v>
      </c>
    </row>
    <row r="531" spans="1:10" x14ac:dyDescent="0.45">
      <c r="A531" s="1">
        <v>43511</v>
      </c>
      <c r="B531" t="s">
        <v>33</v>
      </c>
      <c r="C531">
        <v>2000</v>
      </c>
      <c r="D531" t="s">
        <v>17</v>
      </c>
      <c r="E531" t="s">
        <v>12</v>
      </c>
      <c r="F531" t="str">
        <f t="shared" si="32"/>
        <v>Biweekly Paycheck</v>
      </c>
      <c r="G531" t="str">
        <f>VLOOKUP(F531,Reference!A:B,2,FALSE)</f>
        <v>Paycheck</v>
      </c>
      <c r="H531">
        <f t="shared" si="33"/>
        <v>2</v>
      </c>
      <c r="I531">
        <f t="shared" si="34"/>
        <v>2019</v>
      </c>
      <c r="J531">
        <v>2000</v>
      </c>
    </row>
    <row r="532" spans="1:10" x14ac:dyDescent="0.45">
      <c r="A532" s="1">
        <v>43511</v>
      </c>
      <c r="B532" t="s">
        <v>38</v>
      </c>
      <c r="C532">
        <v>60</v>
      </c>
      <c r="D532" t="s">
        <v>7</v>
      </c>
      <c r="E532" t="s">
        <v>12</v>
      </c>
      <c r="F532" t="str">
        <f t="shared" si="32"/>
        <v>Power Company</v>
      </c>
      <c r="G532" t="str">
        <f>VLOOKUP(F532,Reference!A:B,2,FALSE)</f>
        <v>Utilities</v>
      </c>
      <c r="H532">
        <f t="shared" si="33"/>
        <v>2</v>
      </c>
      <c r="I532">
        <f t="shared" si="34"/>
        <v>2019</v>
      </c>
      <c r="J532">
        <f t="shared" si="35"/>
        <v>-60</v>
      </c>
    </row>
    <row r="533" spans="1:10" x14ac:dyDescent="0.45">
      <c r="A533" s="1">
        <v>43512</v>
      </c>
      <c r="B533" t="s">
        <v>49</v>
      </c>
      <c r="C533">
        <v>8</v>
      </c>
      <c r="D533" t="s">
        <v>7</v>
      </c>
      <c r="E533" t="s">
        <v>9</v>
      </c>
      <c r="F533" t="str">
        <f t="shared" si="32"/>
        <v>Brewing Company</v>
      </c>
      <c r="G533" t="str">
        <f>VLOOKUP(F533,Reference!A:B,2,FALSE)</f>
        <v>Alcohol &amp; Bars</v>
      </c>
      <c r="H533">
        <f t="shared" si="33"/>
        <v>2</v>
      </c>
      <c r="I533">
        <f t="shared" si="34"/>
        <v>2019</v>
      </c>
      <c r="J533">
        <f t="shared" si="35"/>
        <v>-8</v>
      </c>
    </row>
    <row r="534" spans="1:10" x14ac:dyDescent="0.45">
      <c r="A534" s="1">
        <v>43512</v>
      </c>
      <c r="B534" t="s">
        <v>20</v>
      </c>
      <c r="C534">
        <v>32.75</v>
      </c>
      <c r="D534" t="s">
        <v>7</v>
      </c>
      <c r="E534" t="s">
        <v>9</v>
      </c>
      <c r="F534" t="str">
        <f t="shared" si="32"/>
        <v>American Tavern</v>
      </c>
      <c r="G534" t="str">
        <f>VLOOKUP(F534,Reference!A:B,2,FALSE)</f>
        <v>Restaurants</v>
      </c>
      <c r="H534">
        <f t="shared" si="33"/>
        <v>2</v>
      </c>
      <c r="I534">
        <f t="shared" si="34"/>
        <v>2019</v>
      </c>
      <c r="J534">
        <f t="shared" si="35"/>
        <v>-32.75</v>
      </c>
    </row>
    <row r="535" spans="1:10" x14ac:dyDescent="0.45">
      <c r="A535" s="1">
        <v>43512</v>
      </c>
      <c r="B535" t="s">
        <v>6</v>
      </c>
      <c r="C535">
        <v>37.450000000000003</v>
      </c>
      <c r="D535" t="s">
        <v>7</v>
      </c>
      <c r="E535" t="s">
        <v>9</v>
      </c>
      <c r="F535" t="str">
        <f t="shared" si="32"/>
        <v>Amazon</v>
      </c>
      <c r="G535" t="str">
        <f>VLOOKUP(F535,Reference!A:B,2,FALSE)</f>
        <v>Shopping</v>
      </c>
      <c r="H535">
        <f t="shared" si="33"/>
        <v>2</v>
      </c>
      <c r="I535">
        <f t="shared" si="34"/>
        <v>2019</v>
      </c>
      <c r="J535">
        <f t="shared" si="35"/>
        <v>-37.450000000000003</v>
      </c>
    </row>
    <row r="536" spans="1:10" x14ac:dyDescent="0.45">
      <c r="A536" s="1">
        <v>43515</v>
      </c>
      <c r="B536" t="s">
        <v>16</v>
      </c>
      <c r="C536">
        <v>574.84</v>
      </c>
      <c r="D536" t="s">
        <v>7</v>
      </c>
      <c r="E536" t="s">
        <v>12</v>
      </c>
      <c r="F536" t="str">
        <f t="shared" si="32"/>
        <v>Credit Card Payment</v>
      </c>
      <c r="G536" t="str">
        <f>VLOOKUP(F536,Reference!A:B,2,FALSE)</f>
        <v>Credit Card Payment</v>
      </c>
      <c r="H536">
        <f t="shared" si="33"/>
        <v>2</v>
      </c>
      <c r="I536">
        <f t="shared" si="34"/>
        <v>2019</v>
      </c>
      <c r="J536">
        <f t="shared" si="35"/>
        <v>-574.84</v>
      </c>
    </row>
    <row r="537" spans="1:10" x14ac:dyDescent="0.45">
      <c r="A537" s="1">
        <v>43515</v>
      </c>
      <c r="B537" t="s">
        <v>37</v>
      </c>
      <c r="C537">
        <v>35</v>
      </c>
      <c r="D537" t="s">
        <v>7</v>
      </c>
      <c r="E537" t="s">
        <v>12</v>
      </c>
      <c r="F537" t="str">
        <f t="shared" si="32"/>
        <v>City Water Charges</v>
      </c>
      <c r="G537" t="str">
        <f>VLOOKUP(F537,Reference!A:B,2,FALSE)</f>
        <v>Utilities</v>
      </c>
      <c r="H537">
        <f t="shared" si="33"/>
        <v>2</v>
      </c>
      <c r="I537">
        <f t="shared" si="34"/>
        <v>2019</v>
      </c>
      <c r="J537">
        <f t="shared" si="35"/>
        <v>-35</v>
      </c>
    </row>
    <row r="538" spans="1:10" x14ac:dyDescent="0.45">
      <c r="A538" s="1">
        <v>43516</v>
      </c>
      <c r="B538" t="s">
        <v>65</v>
      </c>
      <c r="C538">
        <v>75</v>
      </c>
      <c r="D538" t="s">
        <v>7</v>
      </c>
      <c r="E538" t="s">
        <v>12</v>
      </c>
      <c r="F538" t="str">
        <f t="shared" si="32"/>
        <v>State Farm</v>
      </c>
      <c r="G538" t="str">
        <f>VLOOKUP(F538,Reference!A:B,2,FALSE)</f>
        <v>Auto Insurance</v>
      </c>
      <c r="H538">
        <f t="shared" si="33"/>
        <v>2</v>
      </c>
      <c r="I538">
        <f t="shared" si="34"/>
        <v>2019</v>
      </c>
      <c r="J538">
        <f t="shared" si="35"/>
        <v>-75</v>
      </c>
    </row>
    <row r="539" spans="1:10" x14ac:dyDescent="0.45">
      <c r="A539" s="1">
        <v>43516</v>
      </c>
      <c r="B539" t="s">
        <v>16</v>
      </c>
      <c r="C539">
        <v>292.54000000000002</v>
      </c>
      <c r="D539" t="s">
        <v>17</v>
      </c>
      <c r="E539" t="s">
        <v>15</v>
      </c>
      <c r="F539" t="str">
        <f t="shared" si="32"/>
        <v>Credit Card Payment</v>
      </c>
      <c r="G539" t="str">
        <f>VLOOKUP(F539,Reference!A:B,2,FALSE)</f>
        <v>Credit Card Payment</v>
      </c>
      <c r="H539">
        <f t="shared" si="33"/>
        <v>2</v>
      </c>
      <c r="I539">
        <f t="shared" si="34"/>
        <v>2019</v>
      </c>
      <c r="J539">
        <f t="shared" si="35"/>
        <v>-292.54000000000002</v>
      </c>
    </row>
    <row r="540" spans="1:10" x14ac:dyDescent="0.45">
      <c r="A540" s="1">
        <v>43516</v>
      </c>
      <c r="B540" t="s">
        <v>45</v>
      </c>
      <c r="C540">
        <v>30</v>
      </c>
      <c r="D540" t="s">
        <v>7</v>
      </c>
      <c r="E540" t="s">
        <v>9</v>
      </c>
      <c r="F540" t="str">
        <f t="shared" si="32"/>
        <v>Barbershop</v>
      </c>
      <c r="G540" t="str">
        <f>VLOOKUP(F540,Reference!A:B,2,FALSE)</f>
        <v>Haircut</v>
      </c>
      <c r="H540">
        <f t="shared" si="33"/>
        <v>2</v>
      </c>
      <c r="I540">
        <f t="shared" si="34"/>
        <v>2019</v>
      </c>
      <c r="J540">
        <f t="shared" si="35"/>
        <v>-30</v>
      </c>
    </row>
    <row r="541" spans="1:10" x14ac:dyDescent="0.45">
      <c r="A541" s="1">
        <v>43517</v>
      </c>
      <c r="B541" t="s">
        <v>16</v>
      </c>
      <c r="C541">
        <v>292.54000000000002</v>
      </c>
      <c r="D541" t="s">
        <v>7</v>
      </c>
      <c r="E541" t="s">
        <v>12</v>
      </c>
      <c r="F541" t="str">
        <f t="shared" si="32"/>
        <v>Credit Card Payment</v>
      </c>
      <c r="G541" t="str">
        <f>VLOOKUP(F541,Reference!A:B,2,FALSE)</f>
        <v>Credit Card Payment</v>
      </c>
      <c r="H541">
        <f t="shared" si="33"/>
        <v>2</v>
      </c>
      <c r="I541">
        <f t="shared" si="34"/>
        <v>2019</v>
      </c>
      <c r="J541">
        <f t="shared" si="35"/>
        <v>-292.54000000000002</v>
      </c>
    </row>
    <row r="542" spans="1:10" x14ac:dyDescent="0.45">
      <c r="A542" s="1">
        <v>43517</v>
      </c>
      <c r="B542" t="s">
        <v>31</v>
      </c>
      <c r="C542">
        <v>46.96</v>
      </c>
      <c r="D542" t="s">
        <v>7</v>
      </c>
      <c r="E542" t="s">
        <v>15</v>
      </c>
      <c r="F542" t="str">
        <f t="shared" si="32"/>
        <v>Grocery Store</v>
      </c>
      <c r="G542" t="str">
        <f>VLOOKUP(F542,Reference!A:B,2,FALSE)</f>
        <v>Groceries</v>
      </c>
      <c r="H542">
        <f t="shared" si="33"/>
        <v>2</v>
      </c>
      <c r="I542">
        <f t="shared" si="34"/>
        <v>2019</v>
      </c>
      <c r="J542">
        <f t="shared" si="35"/>
        <v>-46.96</v>
      </c>
    </row>
    <row r="543" spans="1:10" x14ac:dyDescent="0.45">
      <c r="A543" s="1">
        <v>43521</v>
      </c>
      <c r="B543" t="s">
        <v>54</v>
      </c>
      <c r="C543">
        <v>33.799999999999997</v>
      </c>
      <c r="D543" t="s">
        <v>7</v>
      </c>
      <c r="E543" t="s">
        <v>15</v>
      </c>
      <c r="F543" t="str">
        <f t="shared" si="32"/>
        <v>BP</v>
      </c>
      <c r="G543" t="str">
        <f>VLOOKUP(F543,Reference!A:B,2,FALSE)</f>
        <v>Gas &amp; Fuel</v>
      </c>
      <c r="H543">
        <f t="shared" si="33"/>
        <v>2</v>
      </c>
      <c r="I543">
        <f t="shared" si="34"/>
        <v>2019</v>
      </c>
      <c r="J543">
        <f t="shared" si="35"/>
        <v>-33.799999999999997</v>
      </c>
    </row>
    <row r="544" spans="1:10" x14ac:dyDescent="0.45">
      <c r="A544" s="1">
        <v>43521</v>
      </c>
      <c r="B544" t="s">
        <v>41</v>
      </c>
      <c r="C544">
        <v>75</v>
      </c>
      <c r="D544" t="s">
        <v>7</v>
      </c>
      <c r="E544" t="s">
        <v>12</v>
      </c>
      <c r="F544" t="str">
        <f t="shared" si="32"/>
        <v>Internet Service Pro</v>
      </c>
      <c r="G544" t="str">
        <f>VLOOKUP(F544,Reference!A:B,2,FALSE)</f>
        <v>Internet</v>
      </c>
      <c r="H544">
        <f t="shared" si="33"/>
        <v>2</v>
      </c>
      <c r="I544">
        <f t="shared" si="34"/>
        <v>2019</v>
      </c>
      <c r="J544">
        <f t="shared" si="35"/>
        <v>-75</v>
      </c>
    </row>
    <row r="545" spans="1:10" x14ac:dyDescent="0.45">
      <c r="A545" s="1">
        <v>43523</v>
      </c>
      <c r="B545" t="s">
        <v>87</v>
      </c>
      <c r="C545">
        <v>25.77</v>
      </c>
      <c r="D545" t="s">
        <v>7</v>
      </c>
      <c r="E545" t="s">
        <v>15</v>
      </c>
      <c r="F545" t="str">
        <f t="shared" si="32"/>
        <v>Roadside Diner</v>
      </c>
      <c r="G545" t="str">
        <f>VLOOKUP(F545,Reference!A:B,2,FALSE)</f>
        <v>Restaurants</v>
      </c>
      <c r="H545">
        <f t="shared" si="33"/>
        <v>2</v>
      </c>
      <c r="I545">
        <f t="shared" si="34"/>
        <v>2019</v>
      </c>
      <c r="J545">
        <f t="shared" si="35"/>
        <v>-25.77</v>
      </c>
    </row>
    <row r="546" spans="1:10" x14ac:dyDescent="0.45">
      <c r="A546" s="1">
        <v>43524</v>
      </c>
      <c r="B546" t="s">
        <v>31</v>
      </c>
      <c r="C546">
        <v>32.07</v>
      </c>
      <c r="D546" t="s">
        <v>7</v>
      </c>
      <c r="E546" t="s">
        <v>15</v>
      </c>
      <c r="F546" t="str">
        <f t="shared" si="32"/>
        <v>Grocery Store</v>
      </c>
      <c r="G546" t="str">
        <f>VLOOKUP(F546,Reference!A:B,2,FALSE)</f>
        <v>Groceries</v>
      </c>
      <c r="H546">
        <f t="shared" si="33"/>
        <v>2</v>
      </c>
      <c r="I546">
        <f t="shared" si="34"/>
        <v>2019</v>
      </c>
      <c r="J546">
        <f t="shared" si="35"/>
        <v>-32.07</v>
      </c>
    </row>
    <row r="547" spans="1:10" x14ac:dyDescent="0.45">
      <c r="A547" s="1">
        <v>43525</v>
      </c>
      <c r="B547" t="s">
        <v>33</v>
      </c>
      <c r="C547">
        <v>2000</v>
      </c>
      <c r="D547" t="s">
        <v>17</v>
      </c>
      <c r="E547" t="s">
        <v>12</v>
      </c>
      <c r="F547" t="str">
        <f t="shared" si="32"/>
        <v>Biweekly Paycheck</v>
      </c>
      <c r="G547" t="str">
        <f>VLOOKUP(F547,Reference!A:B,2,FALSE)</f>
        <v>Paycheck</v>
      </c>
      <c r="H547">
        <f t="shared" si="33"/>
        <v>3</v>
      </c>
      <c r="I547">
        <f t="shared" si="34"/>
        <v>2019</v>
      </c>
      <c r="J547">
        <v>2000</v>
      </c>
    </row>
    <row r="548" spans="1:10" x14ac:dyDescent="0.45">
      <c r="A548" s="1">
        <v>43525</v>
      </c>
      <c r="B548" t="s">
        <v>6</v>
      </c>
      <c r="C548">
        <v>13.09</v>
      </c>
      <c r="D548" t="s">
        <v>7</v>
      </c>
      <c r="E548" t="s">
        <v>9</v>
      </c>
      <c r="F548" t="str">
        <f t="shared" si="32"/>
        <v>Amazon</v>
      </c>
      <c r="G548" t="str">
        <f>VLOOKUP(F548,Reference!A:B,2,FALSE)</f>
        <v>Shopping</v>
      </c>
      <c r="H548">
        <f t="shared" si="33"/>
        <v>3</v>
      </c>
      <c r="I548">
        <f t="shared" si="34"/>
        <v>2019</v>
      </c>
      <c r="J548">
        <f t="shared" si="35"/>
        <v>-13.09</v>
      </c>
    </row>
    <row r="549" spans="1:10" x14ac:dyDescent="0.45">
      <c r="A549" s="1">
        <v>43528</v>
      </c>
      <c r="B549" t="s">
        <v>31</v>
      </c>
      <c r="C549">
        <v>92.04</v>
      </c>
      <c r="D549" t="s">
        <v>7</v>
      </c>
      <c r="E549" t="s">
        <v>15</v>
      </c>
      <c r="F549" t="str">
        <f t="shared" si="32"/>
        <v>Grocery Store</v>
      </c>
      <c r="G549" t="str">
        <f>VLOOKUP(F549,Reference!A:B,2,FALSE)</f>
        <v>Groceries</v>
      </c>
      <c r="H549">
        <f t="shared" si="33"/>
        <v>3</v>
      </c>
      <c r="I549">
        <f t="shared" si="34"/>
        <v>2019</v>
      </c>
      <c r="J549">
        <f t="shared" si="35"/>
        <v>-92.04</v>
      </c>
    </row>
    <row r="550" spans="1:10" x14ac:dyDescent="0.45">
      <c r="A550" s="1">
        <v>43528</v>
      </c>
      <c r="B550" t="s">
        <v>10</v>
      </c>
      <c r="C550">
        <v>1100</v>
      </c>
      <c r="D550" t="s">
        <v>7</v>
      </c>
      <c r="E550" t="s">
        <v>12</v>
      </c>
      <c r="F550" t="str">
        <f t="shared" si="32"/>
        <v>Mortgage Payment</v>
      </c>
      <c r="G550" t="str">
        <f>VLOOKUP(F550,Reference!A:B,2,FALSE)</f>
        <v>Mortgage &amp; Rent</v>
      </c>
      <c r="H550">
        <f t="shared" si="33"/>
        <v>3</v>
      </c>
      <c r="I550">
        <f t="shared" si="34"/>
        <v>2019</v>
      </c>
      <c r="J550">
        <f t="shared" si="35"/>
        <v>-1100</v>
      </c>
    </row>
    <row r="551" spans="1:10" x14ac:dyDescent="0.45">
      <c r="A551" s="1">
        <v>43528</v>
      </c>
      <c r="B551" t="s">
        <v>18</v>
      </c>
      <c r="C551">
        <v>11.76</v>
      </c>
      <c r="D551" t="s">
        <v>7</v>
      </c>
      <c r="E551" t="s">
        <v>9</v>
      </c>
      <c r="F551" t="str">
        <f t="shared" si="32"/>
        <v>Netflix</v>
      </c>
      <c r="G551" t="str">
        <f>VLOOKUP(F551,Reference!A:B,2,FALSE)</f>
        <v>Movies &amp; DVDs</v>
      </c>
      <c r="H551">
        <f t="shared" si="33"/>
        <v>3</v>
      </c>
      <c r="I551">
        <f t="shared" si="34"/>
        <v>2019</v>
      </c>
      <c r="J551">
        <f t="shared" si="35"/>
        <v>-11.76</v>
      </c>
    </row>
    <row r="552" spans="1:10" x14ac:dyDescent="0.45">
      <c r="A552" s="1">
        <v>43529</v>
      </c>
      <c r="B552" t="s">
        <v>48</v>
      </c>
      <c r="C552">
        <v>7</v>
      </c>
      <c r="D552" t="s">
        <v>7</v>
      </c>
      <c r="E552" t="s">
        <v>15</v>
      </c>
      <c r="F552" t="str">
        <f t="shared" si="32"/>
        <v>Fancy Restaurant</v>
      </c>
      <c r="G552" t="str">
        <f>VLOOKUP(F552,Reference!A:B,2,FALSE)</f>
        <v>Restaurants</v>
      </c>
      <c r="H552">
        <f t="shared" si="33"/>
        <v>3</v>
      </c>
      <c r="I552">
        <f t="shared" si="34"/>
        <v>2019</v>
      </c>
      <c r="J552">
        <f t="shared" si="35"/>
        <v>-7</v>
      </c>
    </row>
    <row r="553" spans="1:10" x14ac:dyDescent="0.45">
      <c r="A553" s="1">
        <v>43530</v>
      </c>
      <c r="B553" t="s">
        <v>16</v>
      </c>
      <c r="C553">
        <v>491.86</v>
      </c>
      <c r="D553" t="s">
        <v>7</v>
      </c>
      <c r="E553" t="s">
        <v>12</v>
      </c>
      <c r="F553" t="str">
        <f t="shared" si="32"/>
        <v>Credit Card Payment</v>
      </c>
      <c r="G553" t="str">
        <f>VLOOKUP(F553,Reference!A:B,2,FALSE)</f>
        <v>Credit Card Payment</v>
      </c>
      <c r="H553">
        <f t="shared" si="33"/>
        <v>3</v>
      </c>
      <c r="I553">
        <f t="shared" si="34"/>
        <v>2019</v>
      </c>
      <c r="J553">
        <f t="shared" si="35"/>
        <v>-491.86</v>
      </c>
    </row>
    <row r="554" spans="1:10" x14ac:dyDescent="0.45">
      <c r="A554" s="1">
        <v>43532</v>
      </c>
      <c r="B554" t="s">
        <v>54</v>
      </c>
      <c r="C554">
        <v>34.08</v>
      </c>
      <c r="D554" t="s">
        <v>7</v>
      </c>
      <c r="E554" t="s">
        <v>9</v>
      </c>
      <c r="F554" t="str">
        <f t="shared" si="32"/>
        <v>BP</v>
      </c>
      <c r="G554" t="str">
        <f>VLOOKUP(F554,Reference!A:B,2,FALSE)</f>
        <v>Gas &amp; Fuel</v>
      </c>
      <c r="H554">
        <f t="shared" si="33"/>
        <v>3</v>
      </c>
      <c r="I554">
        <f t="shared" si="34"/>
        <v>2019</v>
      </c>
      <c r="J554">
        <f t="shared" si="35"/>
        <v>-34.08</v>
      </c>
    </row>
    <row r="555" spans="1:10" x14ac:dyDescent="0.45">
      <c r="A555" s="1">
        <v>43532</v>
      </c>
      <c r="B555" t="s">
        <v>6</v>
      </c>
      <c r="C555">
        <v>27.17</v>
      </c>
      <c r="D555" t="s">
        <v>7</v>
      </c>
      <c r="E555" t="s">
        <v>9</v>
      </c>
      <c r="F555" t="str">
        <f t="shared" si="32"/>
        <v>Amazon</v>
      </c>
      <c r="G555" t="str">
        <f>VLOOKUP(F555,Reference!A:B,2,FALSE)</f>
        <v>Shopping</v>
      </c>
      <c r="H555">
        <f t="shared" si="33"/>
        <v>3</v>
      </c>
      <c r="I555">
        <f t="shared" si="34"/>
        <v>2019</v>
      </c>
      <c r="J555">
        <f t="shared" si="35"/>
        <v>-27.17</v>
      </c>
    </row>
    <row r="556" spans="1:10" x14ac:dyDescent="0.45">
      <c r="A556" s="1">
        <v>43532</v>
      </c>
      <c r="B556" t="s">
        <v>23</v>
      </c>
      <c r="C556">
        <v>49</v>
      </c>
      <c r="D556" t="s">
        <v>7</v>
      </c>
      <c r="E556" t="s">
        <v>12</v>
      </c>
      <c r="F556" t="str">
        <f t="shared" si="32"/>
        <v>Gas Company</v>
      </c>
      <c r="G556" t="str">
        <f>VLOOKUP(F556,Reference!A:B,2,FALSE)</f>
        <v>Utilities</v>
      </c>
      <c r="H556">
        <f t="shared" si="33"/>
        <v>3</v>
      </c>
      <c r="I556">
        <f t="shared" si="34"/>
        <v>2019</v>
      </c>
      <c r="J556">
        <f t="shared" si="35"/>
        <v>-49</v>
      </c>
    </row>
    <row r="557" spans="1:10" x14ac:dyDescent="0.45">
      <c r="A557" s="1">
        <v>43533</v>
      </c>
      <c r="B557" t="s">
        <v>25</v>
      </c>
      <c r="C557">
        <v>10.69</v>
      </c>
      <c r="D557" t="s">
        <v>7</v>
      </c>
      <c r="E557" t="s">
        <v>9</v>
      </c>
      <c r="F557" t="str">
        <f t="shared" si="32"/>
        <v>Spotify</v>
      </c>
      <c r="G557" t="str">
        <f>VLOOKUP(F557,Reference!A:B,2,FALSE)</f>
        <v>Music</v>
      </c>
      <c r="H557">
        <f t="shared" si="33"/>
        <v>3</v>
      </c>
      <c r="I557">
        <f t="shared" si="34"/>
        <v>2019</v>
      </c>
      <c r="J557">
        <f t="shared" si="35"/>
        <v>-10.69</v>
      </c>
    </row>
    <row r="558" spans="1:10" x14ac:dyDescent="0.45">
      <c r="A558" s="1">
        <v>43536</v>
      </c>
      <c r="B558" t="s">
        <v>27</v>
      </c>
      <c r="C558">
        <v>65</v>
      </c>
      <c r="D558" t="s">
        <v>7</v>
      </c>
      <c r="E558" t="s">
        <v>12</v>
      </c>
      <c r="F558" t="str">
        <f t="shared" si="32"/>
        <v>Phone Company</v>
      </c>
      <c r="G558" t="str">
        <f>VLOOKUP(F558,Reference!A:B,2,FALSE)</f>
        <v>Mobile Phone</v>
      </c>
      <c r="H558">
        <f t="shared" si="33"/>
        <v>3</v>
      </c>
      <c r="I558">
        <f t="shared" si="34"/>
        <v>2019</v>
      </c>
      <c r="J558">
        <f t="shared" si="35"/>
        <v>-65</v>
      </c>
    </row>
    <row r="559" spans="1:10" x14ac:dyDescent="0.45">
      <c r="A559" s="1">
        <v>43536</v>
      </c>
      <c r="B559" t="s">
        <v>88</v>
      </c>
      <c r="C559">
        <v>3.02</v>
      </c>
      <c r="D559" t="s">
        <v>7</v>
      </c>
      <c r="E559" t="s">
        <v>9</v>
      </c>
      <c r="F559" t="str">
        <f t="shared" si="32"/>
        <v>Bakery Place</v>
      </c>
      <c r="G559" t="str">
        <f>VLOOKUP(F559,Reference!A:B,2,FALSE)</f>
        <v>Restaurants</v>
      </c>
      <c r="H559">
        <f t="shared" si="33"/>
        <v>3</v>
      </c>
      <c r="I559">
        <f t="shared" si="34"/>
        <v>2019</v>
      </c>
      <c r="J559">
        <f t="shared" si="35"/>
        <v>-3.02</v>
      </c>
    </row>
    <row r="560" spans="1:10" x14ac:dyDescent="0.45">
      <c r="A560" s="1">
        <v>43537</v>
      </c>
      <c r="B560" t="s">
        <v>16</v>
      </c>
      <c r="C560">
        <v>532.86</v>
      </c>
      <c r="D560" t="s">
        <v>17</v>
      </c>
      <c r="E560" t="s">
        <v>9</v>
      </c>
      <c r="F560" t="str">
        <f t="shared" si="32"/>
        <v>Credit Card Payment</v>
      </c>
      <c r="G560" t="str">
        <f>VLOOKUP(F560,Reference!A:B,2,FALSE)</f>
        <v>Credit Card Payment</v>
      </c>
      <c r="H560">
        <f t="shared" si="33"/>
        <v>3</v>
      </c>
      <c r="I560">
        <f t="shared" si="34"/>
        <v>2019</v>
      </c>
      <c r="J560">
        <f t="shared" si="35"/>
        <v>-532.86</v>
      </c>
    </row>
    <row r="561" spans="1:10" x14ac:dyDescent="0.45">
      <c r="A561" s="1">
        <v>43537</v>
      </c>
      <c r="B561" t="s">
        <v>16</v>
      </c>
      <c r="C561">
        <v>301.79000000000002</v>
      </c>
      <c r="D561" t="s">
        <v>17</v>
      </c>
      <c r="E561" t="s">
        <v>15</v>
      </c>
      <c r="F561" t="str">
        <f t="shared" si="32"/>
        <v>Credit Card Payment</v>
      </c>
      <c r="G561" t="str">
        <f>VLOOKUP(F561,Reference!A:B,2,FALSE)</f>
        <v>Credit Card Payment</v>
      </c>
      <c r="H561">
        <f t="shared" si="33"/>
        <v>3</v>
      </c>
      <c r="I561">
        <f t="shared" si="34"/>
        <v>2019</v>
      </c>
      <c r="J561">
        <f t="shared" si="35"/>
        <v>-301.79000000000002</v>
      </c>
    </row>
    <row r="562" spans="1:10" x14ac:dyDescent="0.45">
      <c r="A562" s="1">
        <v>43538</v>
      </c>
      <c r="B562" t="s">
        <v>16</v>
      </c>
      <c r="C562">
        <v>305.27</v>
      </c>
      <c r="D562" t="s">
        <v>7</v>
      </c>
      <c r="E562" t="s">
        <v>12</v>
      </c>
      <c r="F562" t="str">
        <f t="shared" si="32"/>
        <v>Credit Card Payment</v>
      </c>
      <c r="G562" t="str">
        <f>VLOOKUP(F562,Reference!A:B,2,FALSE)</f>
        <v>Credit Card Payment</v>
      </c>
      <c r="H562">
        <f t="shared" si="33"/>
        <v>3</v>
      </c>
      <c r="I562">
        <f t="shared" si="34"/>
        <v>2019</v>
      </c>
      <c r="J562">
        <f t="shared" si="35"/>
        <v>-305.27</v>
      </c>
    </row>
    <row r="563" spans="1:10" x14ac:dyDescent="0.45">
      <c r="A563" s="1">
        <v>43538</v>
      </c>
      <c r="B563" t="s">
        <v>16</v>
      </c>
      <c r="C563">
        <v>301.79000000000002</v>
      </c>
      <c r="D563" t="s">
        <v>7</v>
      </c>
      <c r="E563" t="s">
        <v>12</v>
      </c>
      <c r="F563" t="str">
        <f t="shared" si="32"/>
        <v>Credit Card Payment</v>
      </c>
      <c r="G563" t="str">
        <f>VLOOKUP(F563,Reference!A:B,2,FALSE)</f>
        <v>Credit Card Payment</v>
      </c>
      <c r="H563">
        <f t="shared" si="33"/>
        <v>3</v>
      </c>
      <c r="I563">
        <f t="shared" si="34"/>
        <v>2019</v>
      </c>
      <c r="J563">
        <f t="shared" si="35"/>
        <v>-301.79000000000002</v>
      </c>
    </row>
    <row r="564" spans="1:10" x14ac:dyDescent="0.45">
      <c r="A564" s="1">
        <v>43538</v>
      </c>
      <c r="B564" t="s">
        <v>43</v>
      </c>
      <c r="C564">
        <v>8</v>
      </c>
      <c r="D564" t="s">
        <v>7</v>
      </c>
      <c r="E564" t="s">
        <v>9</v>
      </c>
      <c r="F564" t="str">
        <f t="shared" si="32"/>
        <v>Brunch Restaurant</v>
      </c>
      <c r="G564" t="str">
        <f>VLOOKUP(F564,Reference!A:B,2,FALSE)</f>
        <v>Restaurants</v>
      </c>
      <c r="H564">
        <f t="shared" si="33"/>
        <v>3</v>
      </c>
      <c r="I564">
        <f t="shared" si="34"/>
        <v>2019</v>
      </c>
      <c r="J564">
        <f t="shared" si="35"/>
        <v>-8</v>
      </c>
    </row>
    <row r="565" spans="1:10" x14ac:dyDescent="0.45">
      <c r="A565" s="1">
        <v>43539</v>
      </c>
      <c r="B565" t="s">
        <v>33</v>
      </c>
      <c r="C565">
        <v>2000</v>
      </c>
      <c r="D565" t="s">
        <v>17</v>
      </c>
      <c r="E565" t="s">
        <v>12</v>
      </c>
      <c r="F565" t="str">
        <f t="shared" si="32"/>
        <v>Biweekly Paycheck</v>
      </c>
      <c r="G565" t="str">
        <f>VLOOKUP(F565,Reference!A:B,2,FALSE)</f>
        <v>Paycheck</v>
      </c>
      <c r="H565">
        <f t="shared" si="33"/>
        <v>3</v>
      </c>
      <c r="I565">
        <f t="shared" si="34"/>
        <v>2019</v>
      </c>
      <c r="J565">
        <v>2000</v>
      </c>
    </row>
    <row r="566" spans="1:10" x14ac:dyDescent="0.45">
      <c r="A566" s="1">
        <v>43539</v>
      </c>
      <c r="B566" t="s">
        <v>38</v>
      </c>
      <c r="C566">
        <v>60</v>
      </c>
      <c r="D566" t="s">
        <v>7</v>
      </c>
      <c r="E566" t="s">
        <v>12</v>
      </c>
      <c r="F566" t="str">
        <f t="shared" si="32"/>
        <v>Power Company</v>
      </c>
      <c r="G566" t="str">
        <f>VLOOKUP(F566,Reference!A:B,2,FALSE)</f>
        <v>Utilities</v>
      </c>
      <c r="H566">
        <f t="shared" si="33"/>
        <v>3</v>
      </c>
      <c r="I566">
        <f t="shared" si="34"/>
        <v>2019</v>
      </c>
      <c r="J566">
        <f t="shared" si="35"/>
        <v>-60</v>
      </c>
    </row>
    <row r="567" spans="1:10" x14ac:dyDescent="0.45">
      <c r="A567" s="1">
        <v>43542</v>
      </c>
      <c r="B567" t="s">
        <v>89</v>
      </c>
      <c r="C567">
        <v>320.99</v>
      </c>
      <c r="D567" t="s">
        <v>7</v>
      </c>
      <c r="E567" t="s">
        <v>9</v>
      </c>
      <c r="F567" t="str">
        <f t="shared" si="32"/>
        <v>Best Buy</v>
      </c>
      <c r="G567" t="str">
        <f>VLOOKUP(F567,Reference!A:B,2,FALSE)</f>
        <v>Electronics &amp; Software</v>
      </c>
      <c r="H567">
        <f t="shared" si="33"/>
        <v>3</v>
      </c>
      <c r="I567">
        <f t="shared" si="34"/>
        <v>2019</v>
      </c>
      <c r="J567">
        <f t="shared" si="35"/>
        <v>-320.99</v>
      </c>
    </row>
    <row r="568" spans="1:10" x14ac:dyDescent="0.45">
      <c r="A568" s="1">
        <v>43542</v>
      </c>
      <c r="B568" t="s">
        <v>31</v>
      </c>
      <c r="C568">
        <v>16.23</v>
      </c>
      <c r="D568" t="s">
        <v>7</v>
      </c>
      <c r="E568" t="s">
        <v>9</v>
      </c>
      <c r="F568" t="str">
        <f t="shared" si="32"/>
        <v>Grocery Store</v>
      </c>
      <c r="G568" t="str">
        <f>VLOOKUP(F568,Reference!A:B,2,FALSE)</f>
        <v>Groceries</v>
      </c>
      <c r="H568">
        <f t="shared" si="33"/>
        <v>3</v>
      </c>
      <c r="I568">
        <f t="shared" si="34"/>
        <v>2019</v>
      </c>
      <c r="J568">
        <f t="shared" si="35"/>
        <v>-16.23</v>
      </c>
    </row>
    <row r="569" spans="1:10" x14ac:dyDescent="0.45">
      <c r="A569" s="1">
        <v>43543</v>
      </c>
      <c r="B569" t="s">
        <v>6</v>
      </c>
      <c r="C569">
        <v>13.84</v>
      </c>
      <c r="D569" t="s">
        <v>7</v>
      </c>
      <c r="E569" t="s">
        <v>9</v>
      </c>
      <c r="F569" t="str">
        <f t="shared" si="32"/>
        <v>Amazon</v>
      </c>
      <c r="G569" t="str">
        <f>VLOOKUP(F569,Reference!A:B,2,FALSE)</f>
        <v>Shopping</v>
      </c>
      <c r="H569">
        <f t="shared" si="33"/>
        <v>3</v>
      </c>
      <c r="I569">
        <f t="shared" si="34"/>
        <v>2019</v>
      </c>
      <c r="J569">
        <f t="shared" si="35"/>
        <v>-13.84</v>
      </c>
    </row>
    <row r="570" spans="1:10" x14ac:dyDescent="0.45">
      <c r="A570" s="1">
        <v>43543</v>
      </c>
      <c r="B570" t="s">
        <v>37</v>
      </c>
      <c r="C570">
        <v>35</v>
      </c>
      <c r="D570" t="s">
        <v>7</v>
      </c>
      <c r="E570" t="s">
        <v>12</v>
      </c>
      <c r="F570" t="str">
        <f t="shared" si="32"/>
        <v>City Water Charges</v>
      </c>
      <c r="G570" t="str">
        <f>VLOOKUP(F570,Reference!A:B,2,FALSE)</f>
        <v>Utilities</v>
      </c>
      <c r="H570">
        <f t="shared" si="33"/>
        <v>3</v>
      </c>
      <c r="I570">
        <f t="shared" si="34"/>
        <v>2019</v>
      </c>
      <c r="J570">
        <f t="shared" si="35"/>
        <v>-35</v>
      </c>
    </row>
    <row r="571" spans="1:10" x14ac:dyDescent="0.45">
      <c r="A571" s="1">
        <v>43544</v>
      </c>
      <c r="B571" t="s">
        <v>65</v>
      </c>
      <c r="C571">
        <v>75</v>
      </c>
      <c r="D571" t="s">
        <v>7</v>
      </c>
      <c r="E571" t="s">
        <v>12</v>
      </c>
      <c r="F571" t="str">
        <f t="shared" si="32"/>
        <v>State Farm</v>
      </c>
      <c r="G571" t="str">
        <f>VLOOKUP(F571,Reference!A:B,2,FALSE)</f>
        <v>Auto Insurance</v>
      </c>
      <c r="H571">
        <f t="shared" si="33"/>
        <v>3</v>
      </c>
      <c r="I571">
        <f t="shared" si="34"/>
        <v>2019</v>
      </c>
      <c r="J571">
        <f t="shared" si="35"/>
        <v>-75</v>
      </c>
    </row>
    <row r="572" spans="1:10" x14ac:dyDescent="0.45">
      <c r="A572" s="1">
        <v>43546</v>
      </c>
      <c r="B572" t="s">
        <v>54</v>
      </c>
      <c r="C572">
        <v>37.51</v>
      </c>
      <c r="D572" t="s">
        <v>7</v>
      </c>
      <c r="E572" t="s">
        <v>9</v>
      </c>
      <c r="F572" t="str">
        <f t="shared" si="32"/>
        <v>BP</v>
      </c>
      <c r="G572" t="str">
        <f>VLOOKUP(F572,Reference!A:B,2,FALSE)</f>
        <v>Gas &amp; Fuel</v>
      </c>
      <c r="H572">
        <f t="shared" si="33"/>
        <v>3</v>
      </c>
      <c r="I572">
        <f t="shared" si="34"/>
        <v>2019</v>
      </c>
      <c r="J572">
        <f t="shared" si="35"/>
        <v>-37.51</v>
      </c>
    </row>
    <row r="573" spans="1:10" x14ac:dyDescent="0.45">
      <c r="A573" s="1">
        <v>43547</v>
      </c>
      <c r="B573" t="s">
        <v>39</v>
      </c>
      <c r="C573">
        <v>5.2</v>
      </c>
      <c r="D573" t="s">
        <v>7</v>
      </c>
      <c r="E573" t="s">
        <v>9</v>
      </c>
      <c r="F573" t="str">
        <f t="shared" si="32"/>
        <v>Starbucks</v>
      </c>
      <c r="G573" t="str">
        <f>VLOOKUP(F573,Reference!A:B,2,FALSE)</f>
        <v>Coffee Shops</v>
      </c>
      <c r="H573">
        <f t="shared" si="33"/>
        <v>3</v>
      </c>
      <c r="I573">
        <f t="shared" si="34"/>
        <v>2019</v>
      </c>
      <c r="J573">
        <f t="shared" si="35"/>
        <v>-5.2</v>
      </c>
    </row>
    <row r="574" spans="1:10" x14ac:dyDescent="0.45">
      <c r="A574" s="1">
        <v>43549</v>
      </c>
      <c r="B574" t="s">
        <v>41</v>
      </c>
      <c r="C574">
        <v>75</v>
      </c>
      <c r="D574" t="s">
        <v>7</v>
      </c>
      <c r="E574" t="s">
        <v>12</v>
      </c>
      <c r="F574" t="str">
        <f t="shared" si="32"/>
        <v>Internet Service Pro</v>
      </c>
      <c r="G574" t="str">
        <f>VLOOKUP(F574,Reference!A:B,2,FALSE)</f>
        <v>Internet</v>
      </c>
      <c r="H574">
        <f t="shared" si="33"/>
        <v>3</v>
      </c>
      <c r="I574">
        <f t="shared" si="34"/>
        <v>2019</v>
      </c>
      <c r="J574">
        <f t="shared" si="35"/>
        <v>-75</v>
      </c>
    </row>
    <row r="575" spans="1:10" x14ac:dyDescent="0.45">
      <c r="A575" s="1">
        <v>43550</v>
      </c>
      <c r="B575" t="s">
        <v>6</v>
      </c>
      <c r="C575">
        <v>16.04</v>
      </c>
      <c r="D575" t="s">
        <v>7</v>
      </c>
      <c r="E575" t="s">
        <v>9</v>
      </c>
      <c r="F575" t="str">
        <f t="shared" si="32"/>
        <v>Amazon</v>
      </c>
      <c r="G575" t="str">
        <f>VLOOKUP(F575,Reference!A:B,2,FALSE)</f>
        <v>Shopping</v>
      </c>
      <c r="H575">
        <f t="shared" si="33"/>
        <v>3</v>
      </c>
      <c r="I575">
        <f t="shared" si="34"/>
        <v>2019</v>
      </c>
      <c r="J575">
        <f t="shared" si="35"/>
        <v>-16.04</v>
      </c>
    </row>
    <row r="576" spans="1:10" x14ac:dyDescent="0.45">
      <c r="A576" s="1">
        <v>43551</v>
      </c>
      <c r="B576" t="s">
        <v>49</v>
      </c>
      <c r="C576">
        <v>49.63</v>
      </c>
      <c r="D576" t="s">
        <v>7</v>
      </c>
      <c r="E576" t="s">
        <v>9</v>
      </c>
      <c r="F576" t="str">
        <f t="shared" si="32"/>
        <v>Brewing Company</v>
      </c>
      <c r="G576" t="str">
        <f>VLOOKUP(F576,Reference!A:B,2,FALSE)</f>
        <v>Alcohol &amp; Bars</v>
      </c>
      <c r="H576">
        <f t="shared" si="33"/>
        <v>3</v>
      </c>
      <c r="I576">
        <f t="shared" si="34"/>
        <v>2019</v>
      </c>
      <c r="J576">
        <f t="shared" si="35"/>
        <v>-49.63</v>
      </c>
    </row>
    <row r="577" spans="1:10" x14ac:dyDescent="0.45">
      <c r="A577" s="1">
        <v>43551</v>
      </c>
      <c r="B577" t="s">
        <v>31</v>
      </c>
      <c r="C577">
        <v>4.46</v>
      </c>
      <c r="D577" t="s">
        <v>7</v>
      </c>
      <c r="E577" t="s">
        <v>9</v>
      </c>
      <c r="F577" t="str">
        <f t="shared" si="32"/>
        <v>Grocery Store</v>
      </c>
      <c r="G577" t="str">
        <f>VLOOKUP(F577,Reference!A:B,2,FALSE)</f>
        <v>Groceries</v>
      </c>
      <c r="H577">
        <f t="shared" si="33"/>
        <v>3</v>
      </c>
      <c r="I577">
        <f t="shared" si="34"/>
        <v>2019</v>
      </c>
      <c r="J577">
        <f t="shared" si="35"/>
        <v>-4.46</v>
      </c>
    </row>
    <row r="578" spans="1:10" x14ac:dyDescent="0.45">
      <c r="A578" s="1">
        <v>43553</v>
      </c>
      <c r="B578" t="s">
        <v>33</v>
      </c>
      <c r="C578">
        <v>2000</v>
      </c>
      <c r="D578" t="s">
        <v>17</v>
      </c>
      <c r="E578" t="s">
        <v>12</v>
      </c>
      <c r="F578" t="str">
        <f t="shared" ref="F578:F641" si="36">LEFT(B578,20)</f>
        <v>Biweekly Paycheck</v>
      </c>
      <c r="G578" t="str">
        <f>VLOOKUP(F578,Reference!A:B,2,FALSE)</f>
        <v>Paycheck</v>
      </c>
      <c r="H578">
        <f t="shared" si="33"/>
        <v>3</v>
      </c>
      <c r="I578">
        <f t="shared" si="34"/>
        <v>2019</v>
      </c>
      <c r="J578">
        <v>2000</v>
      </c>
    </row>
    <row r="579" spans="1:10" x14ac:dyDescent="0.45">
      <c r="A579" s="1">
        <v>43554</v>
      </c>
      <c r="B579" t="s">
        <v>39</v>
      </c>
      <c r="C579">
        <v>12.84</v>
      </c>
      <c r="D579" t="s">
        <v>7</v>
      </c>
      <c r="E579" t="s">
        <v>9</v>
      </c>
      <c r="F579" t="str">
        <f t="shared" si="36"/>
        <v>Starbucks</v>
      </c>
      <c r="G579" t="str">
        <f>VLOOKUP(F579,Reference!A:B,2,FALSE)</f>
        <v>Coffee Shops</v>
      </c>
      <c r="H579">
        <f t="shared" ref="H579:H642" si="37">MONTH(A579)</f>
        <v>3</v>
      </c>
      <c r="I579">
        <f t="shared" ref="I579:I642" si="38">YEAR(A579)</f>
        <v>2019</v>
      </c>
      <c r="J579">
        <f t="shared" ref="J579:J642" si="39">-ABS(C579)</f>
        <v>-12.84</v>
      </c>
    </row>
    <row r="580" spans="1:10" x14ac:dyDescent="0.45">
      <c r="A580" s="1">
        <v>43555</v>
      </c>
      <c r="B580" t="s">
        <v>16</v>
      </c>
      <c r="C580">
        <v>957.6</v>
      </c>
      <c r="D580" t="s">
        <v>17</v>
      </c>
      <c r="E580" t="s">
        <v>9</v>
      </c>
      <c r="F580" t="str">
        <f t="shared" si="36"/>
        <v>Credit Card Payment</v>
      </c>
      <c r="G580" t="str">
        <f>VLOOKUP(F580,Reference!A:B,2,FALSE)</f>
        <v>Credit Card Payment</v>
      </c>
      <c r="H580">
        <f t="shared" si="37"/>
        <v>3</v>
      </c>
      <c r="I580">
        <f t="shared" si="38"/>
        <v>2019</v>
      </c>
      <c r="J580">
        <f t="shared" si="39"/>
        <v>-957.6</v>
      </c>
    </row>
    <row r="581" spans="1:10" x14ac:dyDescent="0.45">
      <c r="A581" s="1">
        <v>43556</v>
      </c>
      <c r="B581" t="s">
        <v>16</v>
      </c>
      <c r="C581">
        <v>1552.65</v>
      </c>
      <c r="D581" t="s">
        <v>7</v>
      </c>
      <c r="E581" t="s">
        <v>12</v>
      </c>
      <c r="F581" t="str">
        <f t="shared" si="36"/>
        <v>Credit Card Payment</v>
      </c>
      <c r="G581" t="str">
        <f>VLOOKUP(F581,Reference!A:B,2,FALSE)</f>
        <v>Credit Card Payment</v>
      </c>
      <c r="H581">
        <f t="shared" si="37"/>
        <v>4</v>
      </c>
      <c r="I581">
        <f t="shared" si="38"/>
        <v>2019</v>
      </c>
      <c r="J581">
        <f t="shared" si="39"/>
        <v>-1552.65</v>
      </c>
    </row>
    <row r="582" spans="1:10" x14ac:dyDescent="0.45">
      <c r="A582" s="1">
        <v>43556</v>
      </c>
      <c r="B582" t="s">
        <v>16</v>
      </c>
      <c r="C582">
        <v>600.51</v>
      </c>
      <c r="D582" t="s">
        <v>17</v>
      </c>
      <c r="E582" t="s">
        <v>9</v>
      </c>
      <c r="F582" t="str">
        <f t="shared" si="36"/>
        <v>Credit Card Payment</v>
      </c>
      <c r="G582" t="str">
        <f>VLOOKUP(F582,Reference!A:B,2,FALSE)</f>
        <v>Credit Card Payment</v>
      </c>
      <c r="H582">
        <f t="shared" si="37"/>
        <v>4</v>
      </c>
      <c r="I582">
        <f t="shared" si="38"/>
        <v>2019</v>
      </c>
      <c r="J582">
        <f t="shared" si="39"/>
        <v>-600.51</v>
      </c>
    </row>
    <row r="583" spans="1:10" x14ac:dyDescent="0.45">
      <c r="A583" s="1">
        <v>43556</v>
      </c>
      <c r="B583" t="s">
        <v>6</v>
      </c>
      <c r="C583">
        <v>13.09</v>
      </c>
      <c r="D583" t="s">
        <v>7</v>
      </c>
      <c r="E583" t="s">
        <v>9</v>
      </c>
      <c r="F583" t="str">
        <f t="shared" si="36"/>
        <v>Amazon</v>
      </c>
      <c r="G583" t="str">
        <f>VLOOKUP(F583,Reference!A:B,2,FALSE)</f>
        <v>Shopping</v>
      </c>
      <c r="H583">
        <f t="shared" si="37"/>
        <v>4</v>
      </c>
      <c r="I583">
        <f t="shared" si="38"/>
        <v>2019</v>
      </c>
      <c r="J583">
        <f t="shared" si="39"/>
        <v>-13.09</v>
      </c>
    </row>
    <row r="584" spans="1:10" x14ac:dyDescent="0.45">
      <c r="A584" s="1">
        <v>43557</v>
      </c>
      <c r="B584" t="s">
        <v>10</v>
      </c>
      <c r="C584">
        <v>1100</v>
      </c>
      <c r="D584" t="s">
        <v>7</v>
      </c>
      <c r="E584" t="s">
        <v>12</v>
      </c>
      <c r="F584" t="str">
        <f t="shared" si="36"/>
        <v>Mortgage Payment</v>
      </c>
      <c r="G584" t="str">
        <f>VLOOKUP(F584,Reference!A:B,2,FALSE)</f>
        <v>Mortgage &amp; Rent</v>
      </c>
      <c r="H584">
        <f t="shared" si="37"/>
        <v>4</v>
      </c>
      <c r="I584">
        <f t="shared" si="38"/>
        <v>2019</v>
      </c>
      <c r="J584">
        <f t="shared" si="39"/>
        <v>-1100</v>
      </c>
    </row>
    <row r="585" spans="1:10" x14ac:dyDescent="0.45">
      <c r="A585" s="1">
        <v>43559</v>
      </c>
      <c r="B585" t="s">
        <v>31</v>
      </c>
      <c r="C585">
        <v>5.64</v>
      </c>
      <c r="D585" t="s">
        <v>7</v>
      </c>
      <c r="E585" t="s">
        <v>9</v>
      </c>
      <c r="F585" t="str">
        <f t="shared" si="36"/>
        <v>Grocery Store</v>
      </c>
      <c r="G585" t="str">
        <f>VLOOKUP(F585,Reference!A:B,2,FALSE)</f>
        <v>Groceries</v>
      </c>
      <c r="H585">
        <f t="shared" si="37"/>
        <v>4</v>
      </c>
      <c r="I585">
        <f t="shared" si="38"/>
        <v>2019</v>
      </c>
      <c r="J585">
        <f t="shared" si="39"/>
        <v>-5.64</v>
      </c>
    </row>
    <row r="586" spans="1:10" x14ac:dyDescent="0.45">
      <c r="A586" s="1">
        <v>43559</v>
      </c>
      <c r="B586" t="s">
        <v>6</v>
      </c>
      <c r="C586">
        <v>35.9</v>
      </c>
      <c r="D586" t="s">
        <v>7</v>
      </c>
      <c r="E586" t="s">
        <v>9</v>
      </c>
      <c r="F586" t="str">
        <f t="shared" si="36"/>
        <v>Amazon</v>
      </c>
      <c r="G586" t="str">
        <f>VLOOKUP(F586,Reference!A:B,2,FALSE)</f>
        <v>Shopping</v>
      </c>
      <c r="H586">
        <f t="shared" si="37"/>
        <v>4</v>
      </c>
      <c r="I586">
        <f t="shared" si="38"/>
        <v>2019</v>
      </c>
      <c r="J586">
        <f t="shared" si="39"/>
        <v>-35.9</v>
      </c>
    </row>
    <row r="587" spans="1:10" x14ac:dyDescent="0.45">
      <c r="A587" s="1">
        <v>43559</v>
      </c>
      <c r="B587" t="s">
        <v>18</v>
      </c>
      <c r="C587">
        <v>11.76</v>
      </c>
      <c r="D587" t="s">
        <v>7</v>
      </c>
      <c r="E587" t="s">
        <v>9</v>
      </c>
      <c r="F587" t="str">
        <f t="shared" si="36"/>
        <v>Netflix</v>
      </c>
      <c r="G587" t="str">
        <f>VLOOKUP(F587,Reference!A:B,2,FALSE)</f>
        <v>Movies &amp; DVDs</v>
      </c>
      <c r="H587">
        <f t="shared" si="37"/>
        <v>4</v>
      </c>
      <c r="I587">
        <f t="shared" si="38"/>
        <v>2019</v>
      </c>
      <c r="J587">
        <f t="shared" si="39"/>
        <v>-11.76</v>
      </c>
    </row>
    <row r="588" spans="1:10" x14ac:dyDescent="0.45">
      <c r="A588" s="1">
        <v>43561</v>
      </c>
      <c r="B588" t="s">
        <v>6</v>
      </c>
      <c r="C588">
        <v>27.54</v>
      </c>
      <c r="D588" t="s">
        <v>7</v>
      </c>
      <c r="E588" t="s">
        <v>9</v>
      </c>
      <c r="F588" t="str">
        <f t="shared" si="36"/>
        <v>Amazon</v>
      </c>
      <c r="G588" t="str">
        <f>VLOOKUP(F588,Reference!A:B,2,FALSE)</f>
        <v>Shopping</v>
      </c>
      <c r="H588">
        <f t="shared" si="37"/>
        <v>4</v>
      </c>
      <c r="I588">
        <f t="shared" si="38"/>
        <v>2019</v>
      </c>
      <c r="J588">
        <f t="shared" si="39"/>
        <v>-27.54</v>
      </c>
    </row>
    <row r="589" spans="1:10" x14ac:dyDescent="0.45">
      <c r="A589" s="1">
        <v>43563</v>
      </c>
      <c r="B589" t="s">
        <v>23</v>
      </c>
      <c r="C589">
        <v>30</v>
      </c>
      <c r="D589" t="s">
        <v>7</v>
      </c>
      <c r="E589" t="s">
        <v>12</v>
      </c>
      <c r="F589" t="str">
        <f t="shared" si="36"/>
        <v>Gas Company</v>
      </c>
      <c r="G589" t="str">
        <f>VLOOKUP(F589,Reference!A:B,2,FALSE)</f>
        <v>Utilities</v>
      </c>
      <c r="H589">
        <f t="shared" si="37"/>
        <v>4</v>
      </c>
      <c r="I589">
        <f t="shared" si="38"/>
        <v>2019</v>
      </c>
      <c r="J589">
        <f t="shared" si="39"/>
        <v>-30</v>
      </c>
    </row>
    <row r="590" spans="1:10" x14ac:dyDescent="0.45">
      <c r="A590" s="1">
        <v>43564</v>
      </c>
      <c r="B590" t="s">
        <v>16</v>
      </c>
      <c r="C590">
        <v>436.75</v>
      </c>
      <c r="D590" t="s">
        <v>7</v>
      </c>
      <c r="E590" t="s">
        <v>12</v>
      </c>
      <c r="F590" t="str">
        <f t="shared" si="36"/>
        <v>Credit Card Payment</v>
      </c>
      <c r="G590" t="str">
        <f>VLOOKUP(F590,Reference!A:B,2,FALSE)</f>
        <v>Credit Card Payment</v>
      </c>
      <c r="H590">
        <f t="shared" si="37"/>
        <v>4</v>
      </c>
      <c r="I590">
        <f t="shared" si="38"/>
        <v>2019</v>
      </c>
      <c r="J590">
        <f t="shared" si="39"/>
        <v>-436.75</v>
      </c>
    </row>
    <row r="591" spans="1:10" x14ac:dyDescent="0.45">
      <c r="A591" s="1">
        <v>43564</v>
      </c>
      <c r="B591" t="s">
        <v>31</v>
      </c>
      <c r="C591">
        <v>10.7</v>
      </c>
      <c r="D591" t="s">
        <v>7</v>
      </c>
      <c r="E591" t="s">
        <v>9</v>
      </c>
      <c r="F591" t="str">
        <f t="shared" si="36"/>
        <v>Grocery Store</v>
      </c>
      <c r="G591" t="str">
        <f>VLOOKUP(F591,Reference!A:B,2,FALSE)</f>
        <v>Groceries</v>
      </c>
      <c r="H591">
        <f t="shared" si="37"/>
        <v>4</v>
      </c>
      <c r="I591">
        <f t="shared" si="38"/>
        <v>2019</v>
      </c>
      <c r="J591">
        <f t="shared" si="39"/>
        <v>-10.7</v>
      </c>
    </row>
    <row r="592" spans="1:10" x14ac:dyDescent="0.45">
      <c r="A592" s="1">
        <v>43564</v>
      </c>
      <c r="B592" t="s">
        <v>45</v>
      </c>
      <c r="C592">
        <v>30</v>
      </c>
      <c r="D592" t="s">
        <v>7</v>
      </c>
      <c r="E592" t="s">
        <v>9</v>
      </c>
      <c r="F592" t="str">
        <f t="shared" si="36"/>
        <v>Barbershop</v>
      </c>
      <c r="G592" t="str">
        <f>VLOOKUP(F592,Reference!A:B,2,FALSE)</f>
        <v>Haircut</v>
      </c>
      <c r="H592">
        <f t="shared" si="37"/>
        <v>4</v>
      </c>
      <c r="I592">
        <f t="shared" si="38"/>
        <v>2019</v>
      </c>
      <c r="J592">
        <f t="shared" si="39"/>
        <v>-30</v>
      </c>
    </row>
    <row r="593" spans="1:10" x14ac:dyDescent="0.45">
      <c r="A593" s="1">
        <v>43564</v>
      </c>
      <c r="B593" t="s">
        <v>25</v>
      </c>
      <c r="C593">
        <v>10.69</v>
      </c>
      <c r="D593" t="s">
        <v>7</v>
      </c>
      <c r="E593" t="s">
        <v>9</v>
      </c>
      <c r="F593" t="str">
        <f t="shared" si="36"/>
        <v>Spotify</v>
      </c>
      <c r="G593" t="str">
        <f>VLOOKUP(F593,Reference!A:B,2,FALSE)</f>
        <v>Music</v>
      </c>
      <c r="H593">
        <f t="shared" si="37"/>
        <v>4</v>
      </c>
      <c r="I593">
        <f t="shared" si="38"/>
        <v>2019</v>
      </c>
      <c r="J593">
        <f t="shared" si="39"/>
        <v>-10.69</v>
      </c>
    </row>
    <row r="594" spans="1:10" x14ac:dyDescent="0.45">
      <c r="A594" s="1">
        <v>43565</v>
      </c>
      <c r="B594" t="s">
        <v>27</v>
      </c>
      <c r="C594">
        <v>65</v>
      </c>
      <c r="D594" t="s">
        <v>7</v>
      </c>
      <c r="E594" t="s">
        <v>12</v>
      </c>
      <c r="F594" t="str">
        <f t="shared" si="36"/>
        <v>Phone Company</v>
      </c>
      <c r="G594" t="str">
        <f>VLOOKUP(F594,Reference!A:B,2,FALSE)</f>
        <v>Mobile Phone</v>
      </c>
      <c r="H594">
        <f t="shared" si="37"/>
        <v>4</v>
      </c>
      <c r="I594">
        <f t="shared" si="38"/>
        <v>2019</v>
      </c>
      <c r="J594">
        <f t="shared" si="39"/>
        <v>-65</v>
      </c>
    </row>
    <row r="595" spans="1:10" x14ac:dyDescent="0.45">
      <c r="A595" s="1">
        <v>43567</v>
      </c>
      <c r="B595" t="s">
        <v>89</v>
      </c>
      <c r="C595">
        <v>44.93</v>
      </c>
      <c r="D595" t="s">
        <v>7</v>
      </c>
      <c r="E595" t="s">
        <v>15</v>
      </c>
      <c r="F595" t="str">
        <f t="shared" si="36"/>
        <v>Best Buy</v>
      </c>
      <c r="G595" t="str">
        <f>VLOOKUP(F595,Reference!A:B,2,FALSE)</f>
        <v>Electronics &amp; Software</v>
      </c>
      <c r="H595">
        <f t="shared" si="37"/>
        <v>4</v>
      </c>
      <c r="I595">
        <f t="shared" si="38"/>
        <v>2019</v>
      </c>
      <c r="J595">
        <f t="shared" si="39"/>
        <v>-44.93</v>
      </c>
    </row>
    <row r="596" spans="1:10" x14ac:dyDescent="0.45">
      <c r="A596" s="1">
        <v>43567</v>
      </c>
      <c r="B596" t="s">
        <v>31</v>
      </c>
      <c r="C596">
        <v>41.34</v>
      </c>
      <c r="D596" t="s">
        <v>7</v>
      </c>
      <c r="E596" t="s">
        <v>9</v>
      </c>
      <c r="F596" t="str">
        <f t="shared" si="36"/>
        <v>Grocery Store</v>
      </c>
      <c r="G596" t="str">
        <f>VLOOKUP(F596,Reference!A:B,2,FALSE)</f>
        <v>Groceries</v>
      </c>
      <c r="H596">
        <f t="shared" si="37"/>
        <v>4</v>
      </c>
      <c r="I596">
        <f t="shared" si="38"/>
        <v>2019</v>
      </c>
      <c r="J596">
        <f t="shared" si="39"/>
        <v>-41.34</v>
      </c>
    </row>
    <row r="597" spans="1:10" x14ac:dyDescent="0.45">
      <c r="A597" s="1">
        <v>43567</v>
      </c>
      <c r="B597" t="s">
        <v>33</v>
      </c>
      <c r="C597">
        <v>2000</v>
      </c>
      <c r="D597" t="s">
        <v>17</v>
      </c>
      <c r="E597" t="s">
        <v>12</v>
      </c>
      <c r="F597" t="str">
        <f t="shared" si="36"/>
        <v>Biweekly Paycheck</v>
      </c>
      <c r="G597" t="str">
        <f>VLOOKUP(F597,Reference!A:B,2,FALSE)</f>
        <v>Paycheck</v>
      </c>
      <c r="H597">
        <f t="shared" si="37"/>
        <v>4</v>
      </c>
      <c r="I597">
        <f t="shared" si="38"/>
        <v>2019</v>
      </c>
      <c r="J597">
        <v>2000</v>
      </c>
    </row>
    <row r="598" spans="1:10" x14ac:dyDescent="0.45">
      <c r="A598" s="1">
        <v>43568</v>
      </c>
      <c r="B598" t="s">
        <v>67</v>
      </c>
      <c r="C598">
        <v>38.94</v>
      </c>
      <c r="D598" t="s">
        <v>7</v>
      </c>
      <c r="E598" t="s">
        <v>9</v>
      </c>
      <c r="F598" t="str">
        <f t="shared" si="36"/>
        <v>QuikTrip</v>
      </c>
      <c r="G598" t="str">
        <f>VLOOKUP(F598,Reference!A:B,2,FALSE)</f>
        <v>Gas &amp; Fuel</v>
      </c>
      <c r="H598">
        <f t="shared" si="37"/>
        <v>4</v>
      </c>
      <c r="I598">
        <f t="shared" si="38"/>
        <v>2019</v>
      </c>
      <c r="J598">
        <f t="shared" si="39"/>
        <v>-38.94</v>
      </c>
    </row>
    <row r="599" spans="1:10" x14ac:dyDescent="0.45">
      <c r="A599" s="1">
        <v>43568</v>
      </c>
      <c r="B599" t="s">
        <v>31</v>
      </c>
      <c r="C599">
        <v>16.87</v>
      </c>
      <c r="D599" t="s">
        <v>7</v>
      </c>
      <c r="E599" t="s">
        <v>9</v>
      </c>
      <c r="F599" t="str">
        <f t="shared" si="36"/>
        <v>Grocery Store</v>
      </c>
      <c r="G599" t="str">
        <f>VLOOKUP(F599,Reference!A:B,2,FALSE)</f>
        <v>Groceries</v>
      </c>
      <c r="H599">
        <f t="shared" si="37"/>
        <v>4</v>
      </c>
      <c r="I599">
        <f t="shared" si="38"/>
        <v>2019</v>
      </c>
      <c r="J599">
        <f t="shared" si="39"/>
        <v>-16.87</v>
      </c>
    </row>
    <row r="600" spans="1:10" x14ac:dyDescent="0.45">
      <c r="A600" s="1">
        <v>43568</v>
      </c>
      <c r="B600" t="s">
        <v>91</v>
      </c>
      <c r="C600">
        <v>20.64</v>
      </c>
      <c r="D600" t="s">
        <v>7</v>
      </c>
      <c r="E600" t="s">
        <v>9</v>
      </c>
      <c r="F600" t="str">
        <f t="shared" si="36"/>
        <v>Vietnamese Restauran</v>
      </c>
      <c r="G600" t="str">
        <f>VLOOKUP(F600,Reference!A:B,2,FALSE)</f>
        <v>Restaurants</v>
      </c>
      <c r="H600">
        <f t="shared" si="37"/>
        <v>4</v>
      </c>
      <c r="I600">
        <f t="shared" si="38"/>
        <v>2019</v>
      </c>
      <c r="J600">
        <f t="shared" si="39"/>
        <v>-20.64</v>
      </c>
    </row>
    <row r="601" spans="1:10" x14ac:dyDescent="0.45">
      <c r="A601" s="1">
        <v>43570</v>
      </c>
      <c r="B601" t="s">
        <v>38</v>
      </c>
      <c r="C601">
        <v>60</v>
      </c>
      <c r="D601" t="s">
        <v>7</v>
      </c>
      <c r="E601" t="s">
        <v>12</v>
      </c>
      <c r="F601" t="str">
        <f t="shared" si="36"/>
        <v>Power Company</v>
      </c>
      <c r="G601" t="str">
        <f>VLOOKUP(F601,Reference!A:B,2,FALSE)</f>
        <v>Utilities</v>
      </c>
      <c r="H601">
        <f t="shared" si="37"/>
        <v>4</v>
      </c>
      <c r="I601">
        <f t="shared" si="38"/>
        <v>2019</v>
      </c>
      <c r="J601">
        <f t="shared" si="39"/>
        <v>-60</v>
      </c>
    </row>
    <row r="602" spans="1:10" x14ac:dyDescent="0.45">
      <c r="A602" s="1">
        <v>43571</v>
      </c>
      <c r="B602" t="s">
        <v>37</v>
      </c>
      <c r="C602">
        <v>35</v>
      </c>
      <c r="D602" t="s">
        <v>7</v>
      </c>
      <c r="E602" t="s">
        <v>12</v>
      </c>
      <c r="F602" t="str">
        <f t="shared" si="36"/>
        <v>City Water Charges</v>
      </c>
      <c r="G602" t="str">
        <f>VLOOKUP(F602,Reference!A:B,2,FALSE)</f>
        <v>Utilities</v>
      </c>
      <c r="H602">
        <f t="shared" si="37"/>
        <v>4</v>
      </c>
      <c r="I602">
        <f t="shared" si="38"/>
        <v>2019</v>
      </c>
      <c r="J602">
        <f t="shared" si="39"/>
        <v>-35</v>
      </c>
    </row>
    <row r="603" spans="1:10" x14ac:dyDescent="0.45">
      <c r="A603" s="1">
        <v>43573</v>
      </c>
      <c r="B603" t="s">
        <v>65</v>
      </c>
      <c r="C603">
        <v>75</v>
      </c>
      <c r="D603" t="s">
        <v>7</v>
      </c>
      <c r="E603" t="s">
        <v>12</v>
      </c>
      <c r="F603" t="str">
        <f t="shared" si="36"/>
        <v>State Farm</v>
      </c>
      <c r="G603" t="str">
        <f>VLOOKUP(F603,Reference!A:B,2,FALSE)</f>
        <v>Auto Insurance</v>
      </c>
      <c r="H603">
        <f t="shared" si="37"/>
        <v>4</v>
      </c>
      <c r="I603">
        <f t="shared" si="38"/>
        <v>2019</v>
      </c>
      <c r="J603">
        <f t="shared" si="39"/>
        <v>-75</v>
      </c>
    </row>
    <row r="604" spans="1:10" x14ac:dyDescent="0.45">
      <c r="A604" s="1">
        <v>43573</v>
      </c>
      <c r="B604" t="s">
        <v>16</v>
      </c>
      <c r="C604">
        <v>604.32000000000005</v>
      </c>
      <c r="D604" t="s">
        <v>17</v>
      </c>
      <c r="E604" t="s">
        <v>15</v>
      </c>
      <c r="F604" t="str">
        <f t="shared" si="36"/>
        <v>Credit Card Payment</v>
      </c>
      <c r="G604" t="str">
        <f>VLOOKUP(F604,Reference!A:B,2,FALSE)</f>
        <v>Credit Card Payment</v>
      </c>
      <c r="H604">
        <f t="shared" si="37"/>
        <v>4</v>
      </c>
      <c r="I604">
        <f t="shared" si="38"/>
        <v>2019</v>
      </c>
      <c r="J604">
        <f t="shared" si="39"/>
        <v>-604.32000000000005</v>
      </c>
    </row>
    <row r="605" spans="1:10" x14ac:dyDescent="0.45">
      <c r="A605" s="1">
        <v>43573</v>
      </c>
      <c r="B605" t="s">
        <v>16</v>
      </c>
      <c r="C605">
        <v>458.1</v>
      </c>
      <c r="D605" t="s">
        <v>17</v>
      </c>
      <c r="E605" t="s">
        <v>9</v>
      </c>
      <c r="F605" t="str">
        <f t="shared" si="36"/>
        <v>Credit Card Payment</v>
      </c>
      <c r="G605" t="str">
        <f>VLOOKUP(F605,Reference!A:B,2,FALSE)</f>
        <v>Credit Card Payment</v>
      </c>
      <c r="H605">
        <f t="shared" si="37"/>
        <v>4</v>
      </c>
      <c r="I605">
        <f t="shared" si="38"/>
        <v>2019</v>
      </c>
      <c r="J605">
        <f t="shared" si="39"/>
        <v>-458.1</v>
      </c>
    </row>
    <row r="606" spans="1:10" x14ac:dyDescent="0.45">
      <c r="A606" s="1">
        <v>43574</v>
      </c>
      <c r="B606" t="s">
        <v>16</v>
      </c>
      <c r="C606">
        <v>604.32000000000005</v>
      </c>
      <c r="D606" t="s">
        <v>7</v>
      </c>
      <c r="E606" t="s">
        <v>12</v>
      </c>
      <c r="F606" t="str">
        <f t="shared" si="36"/>
        <v>Credit Card Payment</v>
      </c>
      <c r="G606" t="str">
        <f>VLOOKUP(F606,Reference!A:B,2,FALSE)</f>
        <v>Credit Card Payment</v>
      </c>
      <c r="H606">
        <f t="shared" si="37"/>
        <v>4</v>
      </c>
      <c r="I606">
        <f t="shared" si="38"/>
        <v>2019</v>
      </c>
      <c r="J606">
        <f t="shared" si="39"/>
        <v>-604.32000000000005</v>
      </c>
    </row>
    <row r="607" spans="1:10" x14ac:dyDescent="0.45">
      <c r="A607" s="1">
        <v>43574</v>
      </c>
      <c r="B607" t="s">
        <v>31</v>
      </c>
      <c r="C607">
        <v>10.89</v>
      </c>
      <c r="D607" t="s">
        <v>7</v>
      </c>
      <c r="E607" t="s">
        <v>9</v>
      </c>
      <c r="F607" t="str">
        <f t="shared" si="36"/>
        <v>Grocery Store</v>
      </c>
      <c r="G607" t="str">
        <f>VLOOKUP(F607,Reference!A:B,2,FALSE)</f>
        <v>Groceries</v>
      </c>
      <c r="H607">
        <f t="shared" si="37"/>
        <v>4</v>
      </c>
      <c r="I607">
        <f t="shared" si="38"/>
        <v>2019</v>
      </c>
      <c r="J607">
        <f t="shared" si="39"/>
        <v>-10.89</v>
      </c>
    </row>
    <row r="608" spans="1:10" x14ac:dyDescent="0.45">
      <c r="A608" s="1">
        <v>43577</v>
      </c>
      <c r="B608" t="s">
        <v>49</v>
      </c>
      <c r="C608">
        <v>14.4</v>
      </c>
      <c r="D608" t="s">
        <v>7</v>
      </c>
      <c r="E608" t="s">
        <v>15</v>
      </c>
      <c r="F608" t="str">
        <f t="shared" si="36"/>
        <v>Brewing Company</v>
      </c>
      <c r="G608" t="str">
        <f>VLOOKUP(F608,Reference!A:B,2,FALSE)</f>
        <v>Alcohol &amp; Bars</v>
      </c>
      <c r="H608">
        <f t="shared" si="37"/>
        <v>4</v>
      </c>
      <c r="I608">
        <f t="shared" si="38"/>
        <v>2019</v>
      </c>
      <c r="J608">
        <f t="shared" si="39"/>
        <v>-14.4</v>
      </c>
    </row>
    <row r="609" spans="1:10" x14ac:dyDescent="0.45">
      <c r="A609" s="1">
        <v>43577</v>
      </c>
      <c r="B609" t="s">
        <v>59</v>
      </c>
      <c r="C609">
        <v>64.52</v>
      </c>
      <c r="D609" t="s">
        <v>7</v>
      </c>
      <c r="E609" t="s">
        <v>15</v>
      </c>
      <c r="F609" t="str">
        <f t="shared" si="36"/>
        <v>Greek Restaurant</v>
      </c>
      <c r="G609" t="str">
        <f>VLOOKUP(F609,Reference!A:B,2,FALSE)</f>
        <v>Restaurants</v>
      </c>
      <c r="H609">
        <f t="shared" si="37"/>
        <v>4</v>
      </c>
      <c r="I609">
        <f t="shared" si="38"/>
        <v>2019</v>
      </c>
      <c r="J609">
        <f t="shared" si="39"/>
        <v>-64.52</v>
      </c>
    </row>
    <row r="610" spans="1:10" x14ac:dyDescent="0.45">
      <c r="A610" s="1">
        <v>43578</v>
      </c>
      <c r="B610" t="s">
        <v>21</v>
      </c>
      <c r="C610">
        <v>29.56</v>
      </c>
      <c r="D610" t="s">
        <v>7</v>
      </c>
      <c r="E610" t="s">
        <v>15</v>
      </c>
      <c r="F610" t="str">
        <f t="shared" si="36"/>
        <v>Hardware Store</v>
      </c>
      <c r="G610" t="str">
        <f>VLOOKUP(F610,Reference!A:B,2,FALSE)</f>
        <v>Home Improvement</v>
      </c>
      <c r="H610">
        <f t="shared" si="37"/>
        <v>4</v>
      </c>
      <c r="I610">
        <f t="shared" si="38"/>
        <v>2019</v>
      </c>
      <c r="J610">
        <f t="shared" si="39"/>
        <v>-29.56</v>
      </c>
    </row>
    <row r="611" spans="1:10" x14ac:dyDescent="0.45">
      <c r="A611" s="1">
        <v>43580</v>
      </c>
      <c r="B611" t="s">
        <v>41</v>
      </c>
      <c r="C611">
        <v>75</v>
      </c>
      <c r="D611" t="s">
        <v>7</v>
      </c>
      <c r="E611" t="s">
        <v>12</v>
      </c>
      <c r="F611" t="str">
        <f t="shared" si="36"/>
        <v>Internet Service Pro</v>
      </c>
      <c r="G611" t="str">
        <f>VLOOKUP(F611,Reference!A:B,2,FALSE)</f>
        <v>Internet</v>
      </c>
      <c r="H611">
        <f t="shared" si="37"/>
        <v>4</v>
      </c>
      <c r="I611">
        <f t="shared" si="38"/>
        <v>2019</v>
      </c>
      <c r="J611">
        <f t="shared" si="39"/>
        <v>-75</v>
      </c>
    </row>
    <row r="612" spans="1:10" x14ac:dyDescent="0.45">
      <c r="A612" s="1">
        <v>43581</v>
      </c>
      <c r="B612" t="s">
        <v>33</v>
      </c>
      <c r="C612">
        <v>2000</v>
      </c>
      <c r="D612" t="s">
        <v>17</v>
      </c>
      <c r="E612" t="s">
        <v>12</v>
      </c>
      <c r="F612" t="str">
        <f t="shared" si="36"/>
        <v>Biweekly Paycheck</v>
      </c>
      <c r="G612" t="str">
        <f>VLOOKUP(F612,Reference!A:B,2,FALSE)</f>
        <v>Paycheck</v>
      </c>
      <c r="H612">
        <f t="shared" si="37"/>
        <v>4</v>
      </c>
      <c r="I612">
        <f t="shared" si="38"/>
        <v>2019</v>
      </c>
      <c r="J612">
        <v>2000</v>
      </c>
    </row>
    <row r="613" spans="1:10" x14ac:dyDescent="0.45">
      <c r="A613" s="1">
        <v>43582</v>
      </c>
      <c r="B613" t="s">
        <v>49</v>
      </c>
      <c r="C613">
        <v>40</v>
      </c>
      <c r="D613" t="s">
        <v>7</v>
      </c>
      <c r="E613" t="s">
        <v>9</v>
      </c>
      <c r="F613" t="str">
        <f t="shared" si="36"/>
        <v>Brewing Company</v>
      </c>
      <c r="G613" t="str">
        <f>VLOOKUP(F613,Reference!A:B,2,FALSE)</f>
        <v>Alcohol &amp; Bars</v>
      </c>
      <c r="H613">
        <f t="shared" si="37"/>
        <v>4</v>
      </c>
      <c r="I613">
        <f t="shared" si="38"/>
        <v>2019</v>
      </c>
      <c r="J613">
        <f t="shared" si="39"/>
        <v>-40</v>
      </c>
    </row>
    <row r="614" spans="1:10" x14ac:dyDescent="0.45">
      <c r="A614" s="1">
        <v>43582</v>
      </c>
      <c r="B614" t="s">
        <v>16</v>
      </c>
      <c r="C614">
        <v>268.95999999999998</v>
      </c>
      <c r="D614" t="s">
        <v>17</v>
      </c>
      <c r="E614" t="s">
        <v>15</v>
      </c>
      <c r="F614" t="str">
        <f t="shared" si="36"/>
        <v>Credit Card Payment</v>
      </c>
      <c r="G614" t="str">
        <f>VLOOKUP(F614,Reference!A:B,2,FALSE)</f>
        <v>Credit Card Payment</v>
      </c>
      <c r="H614">
        <f t="shared" si="37"/>
        <v>4</v>
      </c>
      <c r="I614">
        <f t="shared" si="38"/>
        <v>2019</v>
      </c>
      <c r="J614">
        <f t="shared" si="39"/>
        <v>-268.95999999999998</v>
      </c>
    </row>
    <row r="615" spans="1:10" x14ac:dyDescent="0.45">
      <c r="A615" s="1">
        <v>43582</v>
      </c>
      <c r="B615" t="s">
        <v>20</v>
      </c>
      <c r="C615">
        <v>14.74</v>
      </c>
      <c r="D615" t="s">
        <v>7</v>
      </c>
      <c r="E615" t="s">
        <v>15</v>
      </c>
      <c r="F615" t="str">
        <f t="shared" si="36"/>
        <v>American Tavern</v>
      </c>
      <c r="G615" t="str">
        <f>VLOOKUP(F615,Reference!A:B,2,FALSE)</f>
        <v>Restaurants</v>
      </c>
      <c r="H615">
        <f t="shared" si="37"/>
        <v>4</v>
      </c>
      <c r="I615">
        <f t="shared" si="38"/>
        <v>2019</v>
      </c>
      <c r="J615">
        <f t="shared" si="39"/>
        <v>-14.74</v>
      </c>
    </row>
    <row r="616" spans="1:10" x14ac:dyDescent="0.45">
      <c r="A616" s="1">
        <v>43584</v>
      </c>
      <c r="B616" t="s">
        <v>16</v>
      </c>
      <c r="C616">
        <v>268.95999999999998</v>
      </c>
      <c r="D616" t="s">
        <v>7</v>
      </c>
      <c r="E616" t="s">
        <v>12</v>
      </c>
      <c r="F616" t="str">
        <f t="shared" si="36"/>
        <v>Credit Card Payment</v>
      </c>
      <c r="G616" t="str">
        <f>VLOOKUP(F616,Reference!A:B,2,FALSE)</f>
        <v>Credit Card Payment</v>
      </c>
      <c r="H616">
        <f t="shared" si="37"/>
        <v>4</v>
      </c>
      <c r="I616">
        <f t="shared" si="38"/>
        <v>2019</v>
      </c>
      <c r="J616">
        <f t="shared" si="39"/>
        <v>-268.95999999999998</v>
      </c>
    </row>
    <row r="617" spans="1:10" x14ac:dyDescent="0.45">
      <c r="A617" s="1">
        <v>43584</v>
      </c>
      <c r="B617" t="s">
        <v>31</v>
      </c>
      <c r="C617">
        <v>5.64</v>
      </c>
      <c r="D617" t="s">
        <v>7</v>
      </c>
      <c r="E617" t="s">
        <v>9</v>
      </c>
      <c r="F617" t="str">
        <f t="shared" si="36"/>
        <v>Grocery Store</v>
      </c>
      <c r="G617" t="str">
        <f>VLOOKUP(F617,Reference!A:B,2,FALSE)</f>
        <v>Groceries</v>
      </c>
      <c r="H617">
        <f t="shared" si="37"/>
        <v>4</v>
      </c>
      <c r="I617">
        <f t="shared" si="38"/>
        <v>2019</v>
      </c>
      <c r="J617">
        <f t="shared" si="39"/>
        <v>-5.64</v>
      </c>
    </row>
    <row r="618" spans="1:10" x14ac:dyDescent="0.45">
      <c r="A618" s="1">
        <v>43585</v>
      </c>
      <c r="B618" t="s">
        <v>54</v>
      </c>
      <c r="C618">
        <v>39.08</v>
      </c>
      <c r="D618" t="s">
        <v>7</v>
      </c>
      <c r="E618" t="s">
        <v>9</v>
      </c>
      <c r="F618" t="str">
        <f t="shared" si="36"/>
        <v>BP</v>
      </c>
      <c r="G618" t="str">
        <f>VLOOKUP(F618,Reference!A:B,2,FALSE)</f>
        <v>Gas &amp; Fuel</v>
      </c>
      <c r="H618">
        <f t="shared" si="37"/>
        <v>4</v>
      </c>
      <c r="I618">
        <f t="shared" si="38"/>
        <v>2019</v>
      </c>
      <c r="J618">
        <f t="shared" si="39"/>
        <v>-39.08</v>
      </c>
    </row>
    <row r="619" spans="1:10" x14ac:dyDescent="0.45">
      <c r="A619" s="1">
        <v>43586</v>
      </c>
      <c r="B619" t="s">
        <v>6</v>
      </c>
      <c r="C619">
        <v>13.09</v>
      </c>
      <c r="D619" t="s">
        <v>7</v>
      </c>
      <c r="E619" t="s">
        <v>9</v>
      </c>
      <c r="F619" t="str">
        <f t="shared" si="36"/>
        <v>Amazon</v>
      </c>
      <c r="G619" t="str">
        <f>VLOOKUP(F619,Reference!A:B,2,FALSE)</f>
        <v>Shopping</v>
      </c>
      <c r="H619">
        <f t="shared" si="37"/>
        <v>5</v>
      </c>
      <c r="I619">
        <f t="shared" si="38"/>
        <v>2019</v>
      </c>
      <c r="J619">
        <f t="shared" si="39"/>
        <v>-13.09</v>
      </c>
    </row>
    <row r="620" spans="1:10" x14ac:dyDescent="0.45">
      <c r="A620" s="1">
        <v>43587</v>
      </c>
      <c r="B620" t="s">
        <v>10</v>
      </c>
      <c r="C620">
        <v>1100</v>
      </c>
      <c r="D620" t="s">
        <v>7</v>
      </c>
      <c r="E620" t="s">
        <v>12</v>
      </c>
      <c r="F620" t="str">
        <f t="shared" si="36"/>
        <v>Mortgage Payment</v>
      </c>
      <c r="G620" t="str">
        <f>VLOOKUP(F620,Reference!A:B,2,FALSE)</f>
        <v>Mortgage &amp; Rent</v>
      </c>
      <c r="H620">
        <f t="shared" si="37"/>
        <v>5</v>
      </c>
      <c r="I620">
        <f t="shared" si="38"/>
        <v>2019</v>
      </c>
      <c r="J620">
        <f t="shared" si="39"/>
        <v>-1100</v>
      </c>
    </row>
    <row r="621" spans="1:10" x14ac:dyDescent="0.45">
      <c r="A621" s="1">
        <v>43588</v>
      </c>
      <c r="B621" t="s">
        <v>16</v>
      </c>
      <c r="C621">
        <v>758.07</v>
      </c>
      <c r="D621" t="s">
        <v>7</v>
      </c>
      <c r="E621" t="s">
        <v>12</v>
      </c>
      <c r="F621" t="str">
        <f t="shared" si="36"/>
        <v>Credit Card Payment</v>
      </c>
      <c r="G621" t="str">
        <f>VLOOKUP(F621,Reference!A:B,2,FALSE)</f>
        <v>Credit Card Payment</v>
      </c>
      <c r="H621">
        <f t="shared" si="37"/>
        <v>5</v>
      </c>
      <c r="I621">
        <f t="shared" si="38"/>
        <v>2019</v>
      </c>
      <c r="J621">
        <f t="shared" si="39"/>
        <v>-758.07</v>
      </c>
    </row>
    <row r="622" spans="1:10" x14ac:dyDescent="0.45">
      <c r="A622" s="1">
        <v>43589</v>
      </c>
      <c r="B622" t="s">
        <v>18</v>
      </c>
      <c r="C622">
        <v>13.9</v>
      </c>
      <c r="D622" t="s">
        <v>7</v>
      </c>
      <c r="E622" t="s">
        <v>9</v>
      </c>
      <c r="F622" t="str">
        <f t="shared" si="36"/>
        <v>Netflix</v>
      </c>
      <c r="G622" t="str">
        <f>VLOOKUP(F622,Reference!A:B,2,FALSE)</f>
        <v>Movies &amp; DVDs</v>
      </c>
      <c r="H622">
        <f t="shared" si="37"/>
        <v>5</v>
      </c>
      <c r="I622">
        <f t="shared" si="38"/>
        <v>2019</v>
      </c>
      <c r="J622">
        <f t="shared" si="39"/>
        <v>-13.9</v>
      </c>
    </row>
    <row r="623" spans="1:10" x14ac:dyDescent="0.45">
      <c r="A623" s="1">
        <v>43591</v>
      </c>
      <c r="B623" t="s">
        <v>6</v>
      </c>
      <c r="C623">
        <v>16.940000000000001</v>
      </c>
      <c r="D623" t="s">
        <v>7</v>
      </c>
      <c r="E623" t="s">
        <v>9</v>
      </c>
      <c r="F623" t="str">
        <f t="shared" si="36"/>
        <v>Amazon</v>
      </c>
      <c r="G623" t="str">
        <f>VLOOKUP(F623,Reference!A:B,2,FALSE)</f>
        <v>Shopping</v>
      </c>
      <c r="H623">
        <f t="shared" si="37"/>
        <v>5</v>
      </c>
      <c r="I623">
        <f t="shared" si="38"/>
        <v>2019</v>
      </c>
      <c r="J623">
        <f t="shared" si="39"/>
        <v>-16.940000000000001</v>
      </c>
    </row>
    <row r="624" spans="1:10" x14ac:dyDescent="0.45">
      <c r="A624" s="1">
        <v>43592</v>
      </c>
      <c r="B624" t="s">
        <v>6</v>
      </c>
      <c r="C624">
        <v>38.56</v>
      </c>
      <c r="D624" t="s">
        <v>7</v>
      </c>
      <c r="E624" t="s">
        <v>9</v>
      </c>
      <c r="F624" t="str">
        <f t="shared" si="36"/>
        <v>Amazon</v>
      </c>
      <c r="G624" t="str">
        <f>VLOOKUP(F624,Reference!A:B,2,FALSE)</f>
        <v>Shopping</v>
      </c>
      <c r="H624">
        <f t="shared" si="37"/>
        <v>5</v>
      </c>
      <c r="I624">
        <f t="shared" si="38"/>
        <v>2019</v>
      </c>
      <c r="J624">
        <f t="shared" si="39"/>
        <v>-38.56</v>
      </c>
    </row>
    <row r="625" spans="1:10" x14ac:dyDescent="0.45">
      <c r="A625" s="1">
        <v>43594</v>
      </c>
      <c r="B625" t="s">
        <v>89</v>
      </c>
      <c r="C625">
        <v>331.69</v>
      </c>
      <c r="D625" t="s">
        <v>7</v>
      </c>
      <c r="E625" t="s">
        <v>9</v>
      </c>
      <c r="F625" t="str">
        <f t="shared" si="36"/>
        <v>Best Buy</v>
      </c>
      <c r="G625" t="str">
        <f>VLOOKUP(F625,Reference!A:B,2,FALSE)</f>
        <v>Electronics &amp; Software</v>
      </c>
      <c r="H625">
        <f t="shared" si="37"/>
        <v>5</v>
      </c>
      <c r="I625">
        <f t="shared" si="38"/>
        <v>2019</v>
      </c>
      <c r="J625">
        <f t="shared" si="39"/>
        <v>-331.69</v>
      </c>
    </row>
    <row r="626" spans="1:10" x14ac:dyDescent="0.45">
      <c r="A626" s="1">
        <v>43594</v>
      </c>
      <c r="B626" t="s">
        <v>25</v>
      </c>
      <c r="C626">
        <v>10.69</v>
      </c>
      <c r="D626" t="s">
        <v>7</v>
      </c>
      <c r="E626" t="s">
        <v>9</v>
      </c>
      <c r="F626" t="str">
        <f t="shared" si="36"/>
        <v>Spotify</v>
      </c>
      <c r="G626" t="str">
        <f>VLOOKUP(F626,Reference!A:B,2,FALSE)</f>
        <v>Music</v>
      </c>
      <c r="H626">
        <f t="shared" si="37"/>
        <v>5</v>
      </c>
      <c r="I626">
        <f t="shared" si="38"/>
        <v>2019</v>
      </c>
      <c r="J626">
        <f t="shared" si="39"/>
        <v>-10.69</v>
      </c>
    </row>
    <row r="627" spans="1:10" x14ac:dyDescent="0.45">
      <c r="A627" s="1">
        <v>43594</v>
      </c>
      <c r="B627" t="s">
        <v>92</v>
      </c>
      <c r="C627">
        <v>3.2</v>
      </c>
      <c r="D627" t="s">
        <v>7</v>
      </c>
      <c r="E627" t="s">
        <v>9</v>
      </c>
      <c r="F627" t="str">
        <f t="shared" si="36"/>
        <v>Target</v>
      </c>
      <c r="G627" t="str">
        <f>VLOOKUP(F627,Reference!A:B,2,FALSE)</f>
        <v>Shopping</v>
      </c>
      <c r="H627">
        <f t="shared" si="37"/>
        <v>5</v>
      </c>
      <c r="I627">
        <f t="shared" si="38"/>
        <v>2019</v>
      </c>
      <c r="J627">
        <f t="shared" si="39"/>
        <v>-3.2</v>
      </c>
    </row>
    <row r="628" spans="1:10" x14ac:dyDescent="0.45">
      <c r="A628" s="1">
        <v>43594</v>
      </c>
      <c r="B628" t="s">
        <v>23</v>
      </c>
      <c r="C628">
        <v>30</v>
      </c>
      <c r="D628" t="s">
        <v>7</v>
      </c>
      <c r="E628" t="s">
        <v>12</v>
      </c>
      <c r="F628" t="str">
        <f t="shared" si="36"/>
        <v>Gas Company</v>
      </c>
      <c r="G628" t="str">
        <f>VLOOKUP(F628,Reference!A:B,2,FALSE)</f>
        <v>Utilities</v>
      </c>
      <c r="H628">
        <f t="shared" si="37"/>
        <v>5</v>
      </c>
      <c r="I628">
        <f t="shared" si="38"/>
        <v>2019</v>
      </c>
      <c r="J628">
        <f t="shared" si="39"/>
        <v>-30</v>
      </c>
    </row>
    <row r="629" spans="1:10" x14ac:dyDescent="0.45">
      <c r="A629" s="1">
        <v>43595</v>
      </c>
      <c r="B629" t="s">
        <v>89</v>
      </c>
      <c r="C629">
        <v>21.39</v>
      </c>
      <c r="D629" t="s">
        <v>7</v>
      </c>
      <c r="E629" t="s">
        <v>15</v>
      </c>
      <c r="F629" t="str">
        <f t="shared" si="36"/>
        <v>Best Buy</v>
      </c>
      <c r="G629" t="str">
        <f>VLOOKUP(F629,Reference!A:B,2,FALSE)</f>
        <v>Electronics &amp; Software</v>
      </c>
      <c r="H629">
        <f t="shared" si="37"/>
        <v>5</v>
      </c>
      <c r="I629">
        <f t="shared" si="38"/>
        <v>2019</v>
      </c>
      <c r="J629">
        <f t="shared" si="39"/>
        <v>-21.39</v>
      </c>
    </row>
    <row r="630" spans="1:10" x14ac:dyDescent="0.45">
      <c r="A630" s="1">
        <v>43595</v>
      </c>
      <c r="B630" t="s">
        <v>27</v>
      </c>
      <c r="C630">
        <v>65</v>
      </c>
      <c r="D630" t="s">
        <v>7</v>
      </c>
      <c r="E630" t="s">
        <v>12</v>
      </c>
      <c r="F630" t="str">
        <f t="shared" si="36"/>
        <v>Phone Company</v>
      </c>
      <c r="G630" t="str">
        <f>VLOOKUP(F630,Reference!A:B,2,FALSE)</f>
        <v>Mobile Phone</v>
      </c>
      <c r="H630">
        <f t="shared" si="37"/>
        <v>5</v>
      </c>
      <c r="I630">
        <f t="shared" si="38"/>
        <v>2019</v>
      </c>
      <c r="J630">
        <f t="shared" si="39"/>
        <v>-65</v>
      </c>
    </row>
    <row r="631" spans="1:10" x14ac:dyDescent="0.45">
      <c r="A631" s="1">
        <v>43595</v>
      </c>
      <c r="B631" t="s">
        <v>33</v>
      </c>
      <c r="C631">
        <v>2000</v>
      </c>
      <c r="D631" t="s">
        <v>17</v>
      </c>
      <c r="E631" t="s">
        <v>12</v>
      </c>
      <c r="F631" t="str">
        <f t="shared" si="36"/>
        <v>Biweekly Paycheck</v>
      </c>
      <c r="G631" t="str">
        <f>VLOOKUP(F631,Reference!A:B,2,FALSE)</f>
        <v>Paycheck</v>
      </c>
      <c r="H631">
        <f t="shared" si="37"/>
        <v>5</v>
      </c>
      <c r="I631">
        <f t="shared" si="38"/>
        <v>2019</v>
      </c>
      <c r="J631">
        <v>2000</v>
      </c>
    </row>
    <row r="632" spans="1:10" x14ac:dyDescent="0.45">
      <c r="A632" s="1">
        <v>43598</v>
      </c>
      <c r="B632" t="s">
        <v>16</v>
      </c>
      <c r="C632">
        <v>480.88</v>
      </c>
      <c r="D632" t="s">
        <v>7</v>
      </c>
      <c r="E632" t="s">
        <v>12</v>
      </c>
      <c r="F632" t="str">
        <f t="shared" si="36"/>
        <v>Credit Card Payment</v>
      </c>
      <c r="G632" t="str">
        <f>VLOOKUP(F632,Reference!A:B,2,FALSE)</f>
        <v>Credit Card Payment</v>
      </c>
      <c r="H632">
        <f t="shared" si="37"/>
        <v>5</v>
      </c>
      <c r="I632">
        <f t="shared" si="38"/>
        <v>2019</v>
      </c>
      <c r="J632">
        <f t="shared" si="39"/>
        <v>-480.88</v>
      </c>
    </row>
    <row r="633" spans="1:10" x14ac:dyDescent="0.45">
      <c r="A633" s="1">
        <v>43598</v>
      </c>
      <c r="B633" t="s">
        <v>67</v>
      </c>
      <c r="C633">
        <v>35.24</v>
      </c>
      <c r="D633" t="s">
        <v>7</v>
      </c>
      <c r="E633" t="s">
        <v>15</v>
      </c>
      <c r="F633" t="str">
        <f t="shared" si="36"/>
        <v>QuikTrip</v>
      </c>
      <c r="G633" t="str">
        <f>VLOOKUP(F633,Reference!A:B,2,FALSE)</f>
        <v>Gas &amp; Fuel</v>
      </c>
      <c r="H633">
        <f t="shared" si="37"/>
        <v>5</v>
      </c>
      <c r="I633">
        <f t="shared" si="38"/>
        <v>2019</v>
      </c>
      <c r="J633">
        <f t="shared" si="39"/>
        <v>-35.24</v>
      </c>
    </row>
    <row r="634" spans="1:10" x14ac:dyDescent="0.45">
      <c r="A634" s="1">
        <v>43598</v>
      </c>
      <c r="B634" t="s">
        <v>48</v>
      </c>
      <c r="C634">
        <v>98.19</v>
      </c>
      <c r="D634" t="s">
        <v>7</v>
      </c>
      <c r="E634" t="s">
        <v>15</v>
      </c>
      <c r="F634" t="str">
        <f t="shared" si="36"/>
        <v>Fancy Restaurant</v>
      </c>
      <c r="G634" t="str">
        <f>VLOOKUP(F634,Reference!A:B,2,FALSE)</f>
        <v>Restaurants</v>
      </c>
      <c r="H634">
        <f t="shared" si="37"/>
        <v>5</v>
      </c>
      <c r="I634">
        <f t="shared" si="38"/>
        <v>2019</v>
      </c>
      <c r="J634">
        <f t="shared" si="39"/>
        <v>-98.19</v>
      </c>
    </row>
    <row r="635" spans="1:10" x14ac:dyDescent="0.45">
      <c r="A635" s="1">
        <v>43598</v>
      </c>
      <c r="B635" t="s">
        <v>59</v>
      </c>
      <c r="C635">
        <v>23.11</v>
      </c>
      <c r="D635" t="s">
        <v>7</v>
      </c>
      <c r="E635" t="s">
        <v>15</v>
      </c>
      <c r="F635" t="str">
        <f t="shared" si="36"/>
        <v>Greek Restaurant</v>
      </c>
      <c r="G635" t="str">
        <f>VLOOKUP(F635,Reference!A:B,2,FALSE)</f>
        <v>Restaurants</v>
      </c>
      <c r="H635">
        <f t="shared" si="37"/>
        <v>5</v>
      </c>
      <c r="I635">
        <f t="shared" si="38"/>
        <v>2019</v>
      </c>
      <c r="J635">
        <f t="shared" si="39"/>
        <v>-23.11</v>
      </c>
    </row>
    <row r="636" spans="1:10" x14ac:dyDescent="0.45">
      <c r="A636" s="1">
        <v>43599</v>
      </c>
      <c r="B636" t="s">
        <v>31</v>
      </c>
      <c r="C636">
        <v>2.02</v>
      </c>
      <c r="D636" t="s">
        <v>7</v>
      </c>
      <c r="E636" t="s">
        <v>15</v>
      </c>
      <c r="F636" t="str">
        <f t="shared" si="36"/>
        <v>Grocery Store</v>
      </c>
      <c r="G636" t="str">
        <f>VLOOKUP(F636,Reference!A:B,2,FALSE)</f>
        <v>Groceries</v>
      </c>
      <c r="H636">
        <f t="shared" si="37"/>
        <v>5</v>
      </c>
      <c r="I636">
        <f t="shared" si="38"/>
        <v>2019</v>
      </c>
      <c r="J636">
        <f t="shared" si="39"/>
        <v>-2.02</v>
      </c>
    </row>
    <row r="637" spans="1:10" x14ac:dyDescent="0.45">
      <c r="A637" s="1">
        <v>43600</v>
      </c>
      <c r="B637" t="s">
        <v>38</v>
      </c>
      <c r="C637">
        <v>60</v>
      </c>
      <c r="D637" t="s">
        <v>7</v>
      </c>
      <c r="E637" t="s">
        <v>12</v>
      </c>
      <c r="F637" t="str">
        <f t="shared" si="36"/>
        <v>Power Company</v>
      </c>
      <c r="G637" t="str">
        <f>VLOOKUP(F637,Reference!A:B,2,FALSE)</f>
        <v>Utilities</v>
      </c>
      <c r="H637">
        <f t="shared" si="37"/>
        <v>5</v>
      </c>
      <c r="I637">
        <f t="shared" si="38"/>
        <v>2019</v>
      </c>
      <c r="J637">
        <f t="shared" si="39"/>
        <v>-60</v>
      </c>
    </row>
    <row r="638" spans="1:10" x14ac:dyDescent="0.45">
      <c r="A638" s="1">
        <v>43602</v>
      </c>
      <c r="B638" t="s">
        <v>16</v>
      </c>
      <c r="C638">
        <v>575.33000000000004</v>
      </c>
      <c r="D638" t="s">
        <v>17</v>
      </c>
      <c r="E638" t="s">
        <v>9</v>
      </c>
      <c r="F638" t="str">
        <f t="shared" si="36"/>
        <v>Credit Card Payment</v>
      </c>
      <c r="G638" t="str">
        <f>VLOOKUP(F638,Reference!A:B,2,FALSE)</f>
        <v>Credit Card Payment</v>
      </c>
      <c r="H638">
        <f t="shared" si="37"/>
        <v>5</v>
      </c>
      <c r="I638">
        <f t="shared" si="38"/>
        <v>2019</v>
      </c>
      <c r="J638">
        <f t="shared" si="39"/>
        <v>-575.33000000000004</v>
      </c>
    </row>
    <row r="639" spans="1:10" x14ac:dyDescent="0.45">
      <c r="A639" s="1">
        <v>43602</v>
      </c>
      <c r="B639" t="s">
        <v>37</v>
      </c>
      <c r="C639">
        <v>35</v>
      </c>
      <c r="D639" t="s">
        <v>7</v>
      </c>
      <c r="E639" t="s">
        <v>12</v>
      </c>
      <c r="F639" t="str">
        <f t="shared" si="36"/>
        <v>City Water Charges</v>
      </c>
      <c r="G639" t="str">
        <f>VLOOKUP(F639,Reference!A:B,2,FALSE)</f>
        <v>Utilities</v>
      </c>
      <c r="H639">
        <f t="shared" si="37"/>
        <v>5</v>
      </c>
      <c r="I639">
        <f t="shared" si="38"/>
        <v>2019</v>
      </c>
      <c r="J639">
        <f t="shared" si="39"/>
        <v>-35</v>
      </c>
    </row>
    <row r="640" spans="1:10" x14ac:dyDescent="0.45">
      <c r="A640" s="1">
        <v>43605</v>
      </c>
      <c r="B640" t="s">
        <v>65</v>
      </c>
      <c r="C640">
        <v>75</v>
      </c>
      <c r="D640" t="s">
        <v>7</v>
      </c>
      <c r="E640" t="s">
        <v>12</v>
      </c>
      <c r="F640" t="str">
        <f t="shared" si="36"/>
        <v>State Farm</v>
      </c>
      <c r="G640" t="str">
        <f>VLOOKUP(F640,Reference!A:B,2,FALSE)</f>
        <v>Auto Insurance</v>
      </c>
      <c r="H640">
        <f t="shared" si="37"/>
        <v>5</v>
      </c>
      <c r="I640">
        <f t="shared" si="38"/>
        <v>2019</v>
      </c>
      <c r="J640">
        <f t="shared" si="39"/>
        <v>-75</v>
      </c>
    </row>
    <row r="641" spans="1:10" x14ac:dyDescent="0.45">
      <c r="A641" s="1">
        <v>43605</v>
      </c>
      <c r="B641" t="s">
        <v>16</v>
      </c>
      <c r="C641">
        <v>415.47</v>
      </c>
      <c r="D641" t="s">
        <v>7</v>
      </c>
      <c r="E641" t="s">
        <v>12</v>
      </c>
      <c r="F641" t="str">
        <f t="shared" si="36"/>
        <v>Credit Card Payment</v>
      </c>
      <c r="G641" t="str">
        <f>VLOOKUP(F641,Reference!A:B,2,FALSE)</f>
        <v>Credit Card Payment</v>
      </c>
      <c r="H641">
        <f t="shared" si="37"/>
        <v>5</v>
      </c>
      <c r="I641">
        <f t="shared" si="38"/>
        <v>2019</v>
      </c>
      <c r="J641">
        <f t="shared" si="39"/>
        <v>-415.47</v>
      </c>
    </row>
    <row r="642" spans="1:10" x14ac:dyDescent="0.45">
      <c r="A642" s="1">
        <v>43605</v>
      </c>
      <c r="B642" t="s">
        <v>20</v>
      </c>
      <c r="C642">
        <v>32.53</v>
      </c>
      <c r="D642" t="s">
        <v>7</v>
      </c>
      <c r="E642" t="s">
        <v>15</v>
      </c>
      <c r="F642" t="str">
        <f t="shared" ref="F642:F705" si="40">LEFT(B642,20)</f>
        <v>American Tavern</v>
      </c>
      <c r="G642" t="str">
        <f>VLOOKUP(F642,Reference!A:B,2,FALSE)</f>
        <v>Restaurants</v>
      </c>
      <c r="H642">
        <f t="shared" si="37"/>
        <v>5</v>
      </c>
      <c r="I642">
        <f t="shared" si="38"/>
        <v>2019</v>
      </c>
      <c r="J642">
        <f t="shared" si="39"/>
        <v>-32.53</v>
      </c>
    </row>
    <row r="643" spans="1:10" x14ac:dyDescent="0.45">
      <c r="A643" s="1">
        <v>43609</v>
      </c>
      <c r="B643" t="s">
        <v>16</v>
      </c>
      <c r="C643">
        <v>765.68</v>
      </c>
      <c r="D643" t="s">
        <v>17</v>
      </c>
      <c r="E643" t="s">
        <v>15</v>
      </c>
      <c r="F643" t="str">
        <f t="shared" si="40"/>
        <v>Credit Card Payment</v>
      </c>
      <c r="G643" t="str">
        <f>VLOOKUP(F643,Reference!A:B,2,FALSE)</f>
        <v>Credit Card Payment</v>
      </c>
      <c r="H643">
        <f t="shared" ref="H643:H706" si="41">MONTH(A643)</f>
        <v>5</v>
      </c>
      <c r="I643">
        <f t="shared" ref="I643:I706" si="42">YEAR(A643)</f>
        <v>2019</v>
      </c>
      <c r="J643">
        <f t="shared" ref="J643:J706" si="43">-ABS(C643)</f>
        <v>-765.68</v>
      </c>
    </row>
    <row r="644" spans="1:10" x14ac:dyDescent="0.45">
      <c r="A644" s="1">
        <v>43609</v>
      </c>
      <c r="B644" t="s">
        <v>21</v>
      </c>
      <c r="C644">
        <v>27.96</v>
      </c>
      <c r="D644" t="s">
        <v>7</v>
      </c>
      <c r="E644" t="s">
        <v>9</v>
      </c>
      <c r="F644" t="str">
        <f t="shared" si="40"/>
        <v>Hardware Store</v>
      </c>
      <c r="G644" t="str">
        <f>VLOOKUP(F644,Reference!A:B,2,FALSE)</f>
        <v>Home Improvement</v>
      </c>
      <c r="H644">
        <f t="shared" si="41"/>
        <v>5</v>
      </c>
      <c r="I644">
        <f t="shared" si="42"/>
        <v>2019</v>
      </c>
      <c r="J644">
        <f t="shared" si="43"/>
        <v>-27.96</v>
      </c>
    </row>
    <row r="645" spans="1:10" x14ac:dyDescent="0.45">
      <c r="A645" s="1">
        <v>43609</v>
      </c>
      <c r="B645" t="s">
        <v>33</v>
      </c>
      <c r="C645">
        <v>2000</v>
      </c>
      <c r="D645" t="s">
        <v>17</v>
      </c>
      <c r="E645" t="s">
        <v>12</v>
      </c>
      <c r="F645" t="str">
        <f t="shared" si="40"/>
        <v>Biweekly Paycheck</v>
      </c>
      <c r="G645" t="str">
        <f>VLOOKUP(F645,Reference!A:B,2,FALSE)</f>
        <v>Paycheck</v>
      </c>
      <c r="H645">
        <f t="shared" si="41"/>
        <v>5</v>
      </c>
      <c r="I645">
        <f t="shared" si="42"/>
        <v>2019</v>
      </c>
      <c r="J645">
        <v>2000</v>
      </c>
    </row>
    <row r="646" spans="1:10" x14ac:dyDescent="0.45">
      <c r="A646" s="1">
        <v>43609</v>
      </c>
      <c r="B646" t="s">
        <v>43</v>
      </c>
      <c r="C646">
        <v>8</v>
      </c>
      <c r="D646" t="s">
        <v>7</v>
      </c>
      <c r="E646" t="s">
        <v>9</v>
      </c>
      <c r="F646" t="str">
        <f t="shared" si="40"/>
        <v>Brunch Restaurant</v>
      </c>
      <c r="G646" t="str">
        <f>VLOOKUP(F646,Reference!A:B,2,FALSE)</f>
        <v>Restaurants</v>
      </c>
      <c r="H646">
        <f t="shared" si="41"/>
        <v>5</v>
      </c>
      <c r="I646">
        <f t="shared" si="42"/>
        <v>2019</v>
      </c>
      <c r="J646">
        <f t="shared" si="43"/>
        <v>-8</v>
      </c>
    </row>
    <row r="647" spans="1:10" x14ac:dyDescent="0.45">
      <c r="A647" s="1">
        <v>43610</v>
      </c>
      <c r="B647" t="s">
        <v>67</v>
      </c>
      <c r="C647">
        <v>36.76</v>
      </c>
      <c r="D647" t="s">
        <v>7</v>
      </c>
      <c r="E647" t="s">
        <v>9</v>
      </c>
      <c r="F647" t="str">
        <f t="shared" si="40"/>
        <v>QuikTrip</v>
      </c>
      <c r="G647" t="str">
        <f>VLOOKUP(F647,Reference!A:B,2,FALSE)</f>
        <v>Gas &amp; Fuel</v>
      </c>
      <c r="H647">
        <f t="shared" si="41"/>
        <v>5</v>
      </c>
      <c r="I647">
        <f t="shared" si="42"/>
        <v>2019</v>
      </c>
      <c r="J647">
        <f t="shared" si="43"/>
        <v>-36.76</v>
      </c>
    </row>
    <row r="648" spans="1:10" x14ac:dyDescent="0.45">
      <c r="A648" s="1">
        <v>43610</v>
      </c>
      <c r="B648" t="s">
        <v>21</v>
      </c>
      <c r="C648">
        <v>30.99</v>
      </c>
      <c r="D648" t="s">
        <v>7</v>
      </c>
      <c r="E648" t="s">
        <v>9</v>
      </c>
      <c r="F648" t="str">
        <f t="shared" si="40"/>
        <v>Hardware Store</v>
      </c>
      <c r="G648" t="str">
        <f>VLOOKUP(F648,Reference!A:B,2,FALSE)</f>
        <v>Home Improvement</v>
      </c>
      <c r="H648">
        <f t="shared" si="41"/>
        <v>5</v>
      </c>
      <c r="I648">
        <f t="shared" si="42"/>
        <v>2019</v>
      </c>
      <c r="J648">
        <f t="shared" si="43"/>
        <v>-30.99</v>
      </c>
    </row>
    <row r="649" spans="1:10" x14ac:dyDescent="0.45">
      <c r="A649" s="1">
        <v>43612</v>
      </c>
      <c r="B649" t="s">
        <v>51</v>
      </c>
      <c r="C649">
        <v>34.33</v>
      </c>
      <c r="D649" t="s">
        <v>7</v>
      </c>
      <c r="E649" t="s">
        <v>9</v>
      </c>
      <c r="F649" t="str">
        <f t="shared" si="40"/>
        <v>Mexican Restaurant</v>
      </c>
      <c r="G649" t="str">
        <f>VLOOKUP(F649,Reference!A:B,2,FALSE)</f>
        <v>Restaurants</v>
      </c>
      <c r="H649">
        <f t="shared" si="41"/>
        <v>5</v>
      </c>
      <c r="I649">
        <f t="shared" si="42"/>
        <v>2019</v>
      </c>
      <c r="J649">
        <f t="shared" si="43"/>
        <v>-34.33</v>
      </c>
    </row>
    <row r="650" spans="1:10" x14ac:dyDescent="0.45">
      <c r="A650" s="1">
        <v>43613</v>
      </c>
      <c r="B650" t="s">
        <v>16</v>
      </c>
      <c r="C650">
        <v>765.68</v>
      </c>
      <c r="D650" t="s">
        <v>7</v>
      </c>
      <c r="E650" t="s">
        <v>12</v>
      </c>
      <c r="F650" t="str">
        <f t="shared" si="40"/>
        <v>Credit Card Payment</v>
      </c>
      <c r="G650" t="str">
        <f>VLOOKUP(F650,Reference!A:B,2,FALSE)</f>
        <v>Credit Card Payment</v>
      </c>
      <c r="H650">
        <f t="shared" si="41"/>
        <v>5</v>
      </c>
      <c r="I650">
        <f t="shared" si="42"/>
        <v>2019</v>
      </c>
      <c r="J650">
        <f t="shared" si="43"/>
        <v>-765.68</v>
      </c>
    </row>
    <row r="651" spans="1:10" x14ac:dyDescent="0.45">
      <c r="A651" s="1">
        <v>43615</v>
      </c>
      <c r="B651" t="s">
        <v>41</v>
      </c>
      <c r="C651">
        <v>75</v>
      </c>
      <c r="D651" t="s">
        <v>7</v>
      </c>
      <c r="E651" t="s">
        <v>12</v>
      </c>
      <c r="F651" t="str">
        <f t="shared" si="40"/>
        <v>Internet Service Pro</v>
      </c>
      <c r="G651" t="str">
        <f>VLOOKUP(F651,Reference!A:B,2,FALSE)</f>
        <v>Internet</v>
      </c>
      <c r="H651">
        <f t="shared" si="41"/>
        <v>5</v>
      </c>
      <c r="I651">
        <f t="shared" si="42"/>
        <v>2019</v>
      </c>
      <c r="J651">
        <f t="shared" si="43"/>
        <v>-75</v>
      </c>
    </row>
    <row r="652" spans="1:10" x14ac:dyDescent="0.45">
      <c r="A652" s="1">
        <v>43615</v>
      </c>
      <c r="B652" t="s">
        <v>20</v>
      </c>
      <c r="C652">
        <v>34.82</v>
      </c>
      <c r="D652" t="s">
        <v>7</v>
      </c>
      <c r="E652" t="s">
        <v>9</v>
      </c>
      <c r="F652" t="str">
        <f t="shared" si="40"/>
        <v>American Tavern</v>
      </c>
      <c r="G652" t="str">
        <f>VLOOKUP(F652,Reference!A:B,2,FALSE)</f>
        <v>Restaurants</v>
      </c>
      <c r="H652">
        <f t="shared" si="41"/>
        <v>5</v>
      </c>
      <c r="I652">
        <f t="shared" si="42"/>
        <v>2019</v>
      </c>
      <c r="J652">
        <f t="shared" si="43"/>
        <v>-34.82</v>
      </c>
    </row>
    <row r="653" spans="1:10" x14ac:dyDescent="0.45">
      <c r="A653" s="1">
        <v>43617</v>
      </c>
      <c r="B653" t="s">
        <v>6</v>
      </c>
      <c r="C653">
        <v>13.09</v>
      </c>
      <c r="D653" t="s">
        <v>7</v>
      </c>
      <c r="E653" t="s">
        <v>9</v>
      </c>
      <c r="F653" t="str">
        <f t="shared" si="40"/>
        <v>Amazon</v>
      </c>
      <c r="G653" t="str">
        <f>VLOOKUP(F653,Reference!A:B,2,FALSE)</f>
        <v>Shopping</v>
      </c>
      <c r="H653">
        <f t="shared" si="41"/>
        <v>6</v>
      </c>
      <c r="I653">
        <f t="shared" si="42"/>
        <v>2019</v>
      </c>
      <c r="J653">
        <f t="shared" si="43"/>
        <v>-13.09</v>
      </c>
    </row>
    <row r="654" spans="1:10" x14ac:dyDescent="0.45">
      <c r="A654" s="1">
        <v>43619</v>
      </c>
      <c r="B654" t="s">
        <v>39</v>
      </c>
      <c r="C654">
        <v>2.75</v>
      </c>
      <c r="D654" t="s">
        <v>7</v>
      </c>
      <c r="E654" t="s">
        <v>9</v>
      </c>
      <c r="F654" t="str">
        <f t="shared" si="40"/>
        <v>Starbucks</v>
      </c>
      <c r="G654" t="str">
        <f>VLOOKUP(F654,Reference!A:B,2,FALSE)</f>
        <v>Coffee Shops</v>
      </c>
      <c r="H654">
        <f t="shared" si="41"/>
        <v>6</v>
      </c>
      <c r="I654">
        <f t="shared" si="42"/>
        <v>2019</v>
      </c>
      <c r="J654">
        <f t="shared" si="43"/>
        <v>-2.75</v>
      </c>
    </row>
    <row r="655" spans="1:10" x14ac:dyDescent="0.45">
      <c r="A655" s="1">
        <v>43619</v>
      </c>
      <c r="B655" t="s">
        <v>16</v>
      </c>
      <c r="C655">
        <v>260.95</v>
      </c>
      <c r="D655" t="s">
        <v>17</v>
      </c>
      <c r="E655" t="s">
        <v>9</v>
      </c>
      <c r="F655" t="str">
        <f t="shared" si="40"/>
        <v>Credit Card Payment</v>
      </c>
      <c r="G655" t="str">
        <f>VLOOKUP(F655,Reference!A:B,2,FALSE)</f>
        <v>Credit Card Payment</v>
      </c>
      <c r="H655">
        <f t="shared" si="41"/>
        <v>6</v>
      </c>
      <c r="I655">
        <f t="shared" si="42"/>
        <v>2019</v>
      </c>
      <c r="J655">
        <f t="shared" si="43"/>
        <v>-260.95</v>
      </c>
    </row>
    <row r="656" spans="1:10" x14ac:dyDescent="0.45">
      <c r="A656" s="1">
        <v>43619</v>
      </c>
      <c r="B656" t="s">
        <v>10</v>
      </c>
      <c r="C656">
        <v>1100</v>
      </c>
      <c r="D656" t="s">
        <v>7</v>
      </c>
      <c r="E656" t="s">
        <v>12</v>
      </c>
      <c r="F656" t="str">
        <f t="shared" si="40"/>
        <v>Mortgage Payment</v>
      </c>
      <c r="G656" t="str">
        <f>VLOOKUP(F656,Reference!A:B,2,FALSE)</f>
        <v>Mortgage &amp; Rent</v>
      </c>
      <c r="H656">
        <f t="shared" si="41"/>
        <v>6</v>
      </c>
      <c r="I656">
        <f t="shared" si="42"/>
        <v>2019</v>
      </c>
      <c r="J656">
        <f t="shared" si="43"/>
        <v>-1100</v>
      </c>
    </row>
    <row r="657" spans="1:10" x14ac:dyDescent="0.45">
      <c r="A657" s="1">
        <v>43620</v>
      </c>
      <c r="B657" t="s">
        <v>45</v>
      </c>
      <c r="C657">
        <v>30</v>
      </c>
      <c r="D657" t="s">
        <v>7</v>
      </c>
      <c r="E657" t="s">
        <v>9</v>
      </c>
      <c r="F657" t="str">
        <f t="shared" si="40"/>
        <v>Barbershop</v>
      </c>
      <c r="G657" t="str">
        <f>VLOOKUP(F657,Reference!A:B,2,FALSE)</f>
        <v>Haircut</v>
      </c>
      <c r="H657">
        <f t="shared" si="41"/>
        <v>6</v>
      </c>
      <c r="I657">
        <f t="shared" si="42"/>
        <v>2019</v>
      </c>
      <c r="J657">
        <f t="shared" si="43"/>
        <v>-30</v>
      </c>
    </row>
    <row r="658" spans="1:10" x14ac:dyDescent="0.45">
      <c r="A658" s="1">
        <v>43620</v>
      </c>
      <c r="B658" t="s">
        <v>18</v>
      </c>
      <c r="C658">
        <v>13.9</v>
      </c>
      <c r="D658" t="s">
        <v>7</v>
      </c>
      <c r="E658" t="s">
        <v>9</v>
      </c>
      <c r="F658" t="str">
        <f t="shared" si="40"/>
        <v>Netflix</v>
      </c>
      <c r="G658" t="str">
        <f>VLOOKUP(F658,Reference!A:B,2,FALSE)</f>
        <v>Movies &amp; DVDs</v>
      </c>
      <c r="H658">
        <f t="shared" si="41"/>
        <v>6</v>
      </c>
      <c r="I658">
        <f t="shared" si="42"/>
        <v>2019</v>
      </c>
      <c r="J658">
        <f t="shared" si="43"/>
        <v>-13.9</v>
      </c>
    </row>
    <row r="659" spans="1:10" x14ac:dyDescent="0.45">
      <c r="A659" s="1">
        <v>43621</v>
      </c>
      <c r="B659" t="s">
        <v>31</v>
      </c>
      <c r="C659">
        <v>23</v>
      </c>
      <c r="D659" t="s">
        <v>7</v>
      </c>
      <c r="E659" t="s">
        <v>9</v>
      </c>
      <c r="F659" t="str">
        <f t="shared" si="40"/>
        <v>Grocery Store</v>
      </c>
      <c r="G659" t="str">
        <f>VLOOKUP(F659,Reference!A:B,2,FALSE)</f>
        <v>Groceries</v>
      </c>
      <c r="H659">
        <f t="shared" si="41"/>
        <v>6</v>
      </c>
      <c r="I659">
        <f t="shared" si="42"/>
        <v>2019</v>
      </c>
      <c r="J659">
        <f t="shared" si="43"/>
        <v>-23</v>
      </c>
    </row>
    <row r="660" spans="1:10" x14ac:dyDescent="0.45">
      <c r="A660" s="1">
        <v>43621</v>
      </c>
      <c r="B660" t="s">
        <v>51</v>
      </c>
      <c r="C660">
        <v>23.24</v>
      </c>
      <c r="D660" t="s">
        <v>7</v>
      </c>
      <c r="E660" t="s">
        <v>9</v>
      </c>
      <c r="F660" t="str">
        <f t="shared" si="40"/>
        <v>Mexican Restaurant</v>
      </c>
      <c r="G660" t="str">
        <f>VLOOKUP(F660,Reference!A:B,2,FALSE)</f>
        <v>Restaurants</v>
      </c>
      <c r="H660">
        <f t="shared" si="41"/>
        <v>6</v>
      </c>
      <c r="I660">
        <f t="shared" si="42"/>
        <v>2019</v>
      </c>
      <c r="J660">
        <f t="shared" si="43"/>
        <v>-23.24</v>
      </c>
    </row>
    <row r="661" spans="1:10" x14ac:dyDescent="0.45">
      <c r="A661" s="1">
        <v>43622</v>
      </c>
      <c r="B661" t="s">
        <v>39</v>
      </c>
      <c r="C661">
        <v>3.75</v>
      </c>
      <c r="D661" t="s">
        <v>7</v>
      </c>
      <c r="E661" t="s">
        <v>9</v>
      </c>
      <c r="F661" t="str">
        <f t="shared" si="40"/>
        <v>Starbucks</v>
      </c>
      <c r="G661" t="str">
        <f>VLOOKUP(F661,Reference!A:B,2,FALSE)</f>
        <v>Coffee Shops</v>
      </c>
      <c r="H661">
        <f t="shared" si="41"/>
        <v>6</v>
      </c>
      <c r="I661">
        <f t="shared" si="42"/>
        <v>2019</v>
      </c>
      <c r="J661">
        <f t="shared" si="43"/>
        <v>-3.75</v>
      </c>
    </row>
    <row r="662" spans="1:10" x14ac:dyDescent="0.45">
      <c r="A662" s="1">
        <v>43622</v>
      </c>
      <c r="B662" t="s">
        <v>31</v>
      </c>
      <c r="C662">
        <v>5.64</v>
      </c>
      <c r="D662" t="s">
        <v>7</v>
      </c>
      <c r="E662" t="s">
        <v>9</v>
      </c>
      <c r="F662" t="str">
        <f t="shared" si="40"/>
        <v>Grocery Store</v>
      </c>
      <c r="G662" t="str">
        <f>VLOOKUP(F662,Reference!A:B,2,FALSE)</f>
        <v>Groceries</v>
      </c>
      <c r="H662">
        <f t="shared" si="41"/>
        <v>6</v>
      </c>
      <c r="I662">
        <f t="shared" si="42"/>
        <v>2019</v>
      </c>
      <c r="J662">
        <f t="shared" si="43"/>
        <v>-5.64</v>
      </c>
    </row>
    <row r="663" spans="1:10" x14ac:dyDescent="0.45">
      <c r="A663" s="1">
        <v>43623</v>
      </c>
      <c r="B663" t="s">
        <v>16</v>
      </c>
      <c r="C663">
        <v>458.56</v>
      </c>
      <c r="D663" t="s">
        <v>7</v>
      </c>
      <c r="E663" t="s">
        <v>12</v>
      </c>
      <c r="F663" t="str">
        <f t="shared" si="40"/>
        <v>Credit Card Payment</v>
      </c>
      <c r="G663" t="str">
        <f>VLOOKUP(F663,Reference!A:B,2,FALSE)</f>
        <v>Credit Card Payment</v>
      </c>
      <c r="H663">
        <f t="shared" si="41"/>
        <v>6</v>
      </c>
      <c r="I663">
        <f t="shared" si="42"/>
        <v>2019</v>
      </c>
      <c r="J663">
        <f t="shared" si="43"/>
        <v>-458.56</v>
      </c>
    </row>
    <row r="664" spans="1:10" x14ac:dyDescent="0.45">
      <c r="A664" s="1">
        <v>43623</v>
      </c>
      <c r="B664" t="s">
        <v>33</v>
      </c>
      <c r="C664">
        <v>2000</v>
      </c>
      <c r="D664" t="s">
        <v>17</v>
      </c>
      <c r="E664" t="s">
        <v>12</v>
      </c>
      <c r="F664" t="str">
        <f t="shared" si="40"/>
        <v>Biweekly Paycheck</v>
      </c>
      <c r="G664" t="str">
        <f>VLOOKUP(F664,Reference!A:B,2,FALSE)</f>
        <v>Paycheck</v>
      </c>
      <c r="H664">
        <f t="shared" si="41"/>
        <v>6</v>
      </c>
      <c r="I664">
        <f t="shared" si="42"/>
        <v>2019</v>
      </c>
      <c r="J664">
        <v>2000</v>
      </c>
    </row>
    <row r="665" spans="1:10" x14ac:dyDescent="0.45">
      <c r="A665" s="1">
        <v>43623</v>
      </c>
      <c r="B665" t="s">
        <v>23</v>
      </c>
      <c r="C665">
        <v>30</v>
      </c>
      <c r="D665" t="s">
        <v>7</v>
      </c>
      <c r="E665" t="s">
        <v>12</v>
      </c>
      <c r="F665" t="str">
        <f t="shared" si="40"/>
        <v>Gas Company</v>
      </c>
      <c r="G665" t="str">
        <f>VLOOKUP(F665,Reference!A:B,2,FALSE)</f>
        <v>Utilities</v>
      </c>
      <c r="H665">
        <f t="shared" si="41"/>
        <v>6</v>
      </c>
      <c r="I665">
        <f t="shared" si="42"/>
        <v>2019</v>
      </c>
      <c r="J665">
        <f t="shared" si="43"/>
        <v>-30</v>
      </c>
    </row>
    <row r="666" spans="1:10" x14ac:dyDescent="0.45">
      <c r="A666" s="1">
        <v>43625</v>
      </c>
      <c r="B666" t="s">
        <v>25</v>
      </c>
      <c r="C666">
        <v>10.69</v>
      </c>
      <c r="D666" t="s">
        <v>7</v>
      </c>
      <c r="E666" t="s">
        <v>9</v>
      </c>
      <c r="F666" t="str">
        <f t="shared" si="40"/>
        <v>Spotify</v>
      </c>
      <c r="G666" t="str">
        <f>VLOOKUP(F666,Reference!A:B,2,FALSE)</f>
        <v>Music</v>
      </c>
      <c r="H666">
        <f t="shared" si="41"/>
        <v>6</v>
      </c>
      <c r="I666">
        <f t="shared" si="42"/>
        <v>2019</v>
      </c>
      <c r="J666">
        <f t="shared" si="43"/>
        <v>-10.69</v>
      </c>
    </row>
    <row r="667" spans="1:10" x14ac:dyDescent="0.45">
      <c r="A667" s="1">
        <v>43628</v>
      </c>
      <c r="B667" t="s">
        <v>27</v>
      </c>
      <c r="C667">
        <v>65</v>
      </c>
      <c r="D667" t="s">
        <v>7</v>
      </c>
      <c r="E667" t="s">
        <v>12</v>
      </c>
      <c r="F667" t="str">
        <f t="shared" si="40"/>
        <v>Phone Company</v>
      </c>
      <c r="G667" t="str">
        <f>VLOOKUP(F667,Reference!A:B,2,FALSE)</f>
        <v>Mobile Phone</v>
      </c>
      <c r="H667">
        <f t="shared" si="41"/>
        <v>6</v>
      </c>
      <c r="I667">
        <f t="shared" si="42"/>
        <v>2019</v>
      </c>
      <c r="J667">
        <f t="shared" si="43"/>
        <v>-65</v>
      </c>
    </row>
    <row r="668" spans="1:10" x14ac:dyDescent="0.45">
      <c r="A668" s="1">
        <v>43629</v>
      </c>
      <c r="B668" t="s">
        <v>16</v>
      </c>
      <c r="C668">
        <v>152.72</v>
      </c>
      <c r="D668" t="s">
        <v>17</v>
      </c>
      <c r="E668" t="s">
        <v>9</v>
      </c>
      <c r="F668" t="str">
        <f t="shared" si="40"/>
        <v>Credit Card Payment</v>
      </c>
      <c r="G668" t="str">
        <f>VLOOKUP(F668,Reference!A:B,2,FALSE)</f>
        <v>Credit Card Payment</v>
      </c>
      <c r="H668">
        <f t="shared" si="41"/>
        <v>6</v>
      </c>
      <c r="I668">
        <f t="shared" si="42"/>
        <v>2019</v>
      </c>
      <c r="J668">
        <f t="shared" si="43"/>
        <v>-152.72</v>
      </c>
    </row>
    <row r="669" spans="1:10" x14ac:dyDescent="0.45">
      <c r="A669" s="1">
        <v>43629</v>
      </c>
      <c r="B669" t="s">
        <v>16</v>
      </c>
      <c r="C669">
        <v>152.72</v>
      </c>
      <c r="D669" t="s">
        <v>7</v>
      </c>
      <c r="E669" t="s">
        <v>12</v>
      </c>
      <c r="F669" t="str">
        <f t="shared" si="40"/>
        <v>Credit Card Payment</v>
      </c>
      <c r="G669" t="str">
        <f>VLOOKUP(F669,Reference!A:B,2,FALSE)</f>
        <v>Credit Card Payment</v>
      </c>
      <c r="H669">
        <f t="shared" si="41"/>
        <v>6</v>
      </c>
      <c r="I669">
        <f t="shared" si="42"/>
        <v>2019</v>
      </c>
      <c r="J669">
        <f t="shared" si="43"/>
        <v>-152.72</v>
      </c>
    </row>
    <row r="670" spans="1:10" x14ac:dyDescent="0.45">
      <c r="A670" s="1">
        <v>43630</v>
      </c>
      <c r="B670" t="s">
        <v>31</v>
      </c>
      <c r="C670">
        <v>10.69</v>
      </c>
      <c r="D670" t="s">
        <v>7</v>
      </c>
      <c r="E670" t="s">
        <v>15</v>
      </c>
      <c r="F670" t="str">
        <f t="shared" si="40"/>
        <v>Grocery Store</v>
      </c>
      <c r="G670" t="str">
        <f>VLOOKUP(F670,Reference!A:B,2,FALSE)</f>
        <v>Groceries</v>
      </c>
      <c r="H670">
        <f t="shared" si="41"/>
        <v>6</v>
      </c>
      <c r="I670">
        <f t="shared" si="42"/>
        <v>2019</v>
      </c>
      <c r="J670">
        <f t="shared" si="43"/>
        <v>-10.69</v>
      </c>
    </row>
    <row r="671" spans="1:10" x14ac:dyDescent="0.45">
      <c r="A671" s="1">
        <v>43631</v>
      </c>
      <c r="B671" t="s">
        <v>54</v>
      </c>
      <c r="C671">
        <v>33.159999999999997</v>
      </c>
      <c r="D671" t="s">
        <v>7</v>
      </c>
      <c r="E671" t="s">
        <v>15</v>
      </c>
      <c r="F671" t="str">
        <f t="shared" si="40"/>
        <v>BP</v>
      </c>
      <c r="G671" t="str">
        <f>VLOOKUP(F671,Reference!A:B,2,FALSE)</f>
        <v>Gas &amp; Fuel</v>
      </c>
      <c r="H671">
        <f t="shared" si="41"/>
        <v>6</v>
      </c>
      <c r="I671">
        <f t="shared" si="42"/>
        <v>2019</v>
      </c>
      <c r="J671">
        <f t="shared" si="43"/>
        <v>-33.159999999999997</v>
      </c>
    </row>
    <row r="672" spans="1:10" x14ac:dyDescent="0.45">
      <c r="A672" s="1">
        <v>43633</v>
      </c>
      <c r="B672" t="s">
        <v>37</v>
      </c>
      <c r="C672">
        <v>35</v>
      </c>
      <c r="D672" t="s">
        <v>7</v>
      </c>
      <c r="E672" t="s">
        <v>12</v>
      </c>
      <c r="F672" t="str">
        <f t="shared" si="40"/>
        <v>City Water Charges</v>
      </c>
      <c r="G672" t="str">
        <f>VLOOKUP(F672,Reference!A:B,2,FALSE)</f>
        <v>Utilities</v>
      </c>
      <c r="H672">
        <f t="shared" si="41"/>
        <v>6</v>
      </c>
      <c r="I672">
        <f t="shared" si="42"/>
        <v>2019</v>
      </c>
      <c r="J672">
        <f t="shared" si="43"/>
        <v>-35</v>
      </c>
    </row>
    <row r="673" spans="1:10" x14ac:dyDescent="0.45">
      <c r="A673" s="1">
        <v>43633</v>
      </c>
      <c r="B673" t="s">
        <v>38</v>
      </c>
      <c r="C673">
        <v>60</v>
      </c>
      <c r="D673" t="s">
        <v>7</v>
      </c>
      <c r="E673" t="s">
        <v>12</v>
      </c>
      <c r="F673" t="str">
        <f t="shared" si="40"/>
        <v>Power Company</v>
      </c>
      <c r="G673" t="str">
        <f>VLOOKUP(F673,Reference!A:B,2,FALSE)</f>
        <v>Utilities</v>
      </c>
      <c r="H673">
        <f t="shared" si="41"/>
        <v>6</v>
      </c>
      <c r="I673">
        <f t="shared" si="42"/>
        <v>2019</v>
      </c>
      <c r="J673">
        <f t="shared" si="43"/>
        <v>-60</v>
      </c>
    </row>
    <row r="674" spans="1:10" x14ac:dyDescent="0.45">
      <c r="A674" s="1">
        <v>43634</v>
      </c>
      <c r="B674" t="s">
        <v>49</v>
      </c>
      <c r="C674">
        <v>15</v>
      </c>
      <c r="D674" t="s">
        <v>7</v>
      </c>
      <c r="E674" t="s">
        <v>15</v>
      </c>
      <c r="F674" t="str">
        <f t="shared" si="40"/>
        <v>Brewing Company</v>
      </c>
      <c r="G674" t="str">
        <f>VLOOKUP(F674,Reference!A:B,2,FALSE)</f>
        <v>Alcohol &amp; Bars</v>
      </c>
      <c r="H674">
        <f t="shared" si="41"/>
        <v>6</v>
      </c>
      <c r="I674">
        <f t="shared" si="42"/>
        <v>2019</v>
      </c>
      <c r="J674">
        <f t="shared" si="43"/>
        <v>-15</v>
      </c>
    </row>
    <row r="675" spans="1:10" x14ac:dyDescent="0.45">
      <c r="A675" s="1">
        <v>43634</v>
      </c>
      <c r="B675" t="s">
        <v>29</v>
      </c>
      <c r="C675">
        <v>41.83</v>
      </c>
      <c r="D675" t="s">
        <v>7</v>
      </c>
      <c r="E675" t="s">
        <v>15</v>
      </c>
      <c r="F675" t="str">
        <f t="shared" si="40"/>
        <v>Shell</v>
      </c>
      <c r="G675" t="str">
        <f>VLOOKUP(F675,Reference!A:B,2,FALSE)</f>
        <v>Gas &amp; Fuel</v>
      </c>
      <c r="H675">
        <f t="shared" si="41"/>
        <v>6</v>
      </c>
      <c r="I675">
        <f t="shared" si="42"/>
        <v>2019</v>
      </c>
      <c r="J675">
        <f t="shared" si="43"/>
        <v>-41.83</v>
      </c>
    </row>
    <row r="676" spans="1:10" x14ac:dyDescent="0.45">
      <c r="A676" s="1">
        <v>43635</v>
      </c>
      <c r="B676" t="s">
        <v>65</v>
      </c>
      <c r="C676">
        <v>75</v>
      </c>
      <c r="D676" t="s">
        <v>7</v>
      </c>
      <c r="E676" t="s">
        <v>12</v>
      </c>
      <c r="F676" t="str">
        <f t="shared" si="40"/>
        <v>State Farm</v>
      </c>
      <c r="G676" t="str">
        <f>VLOOKUP(F676,Reference!A:B,2,FALSE)</f>
        <v>Auto Insurance</v>
      </c>
      <c r="H676">
        <f t="shared" si="41"/>
        <v>6</v>
      </c>
      <c r="I676">
        <f t="shared" si="42"/>
        <v>2019</v>
      </c>
      <c r="J676">
        <f t="shared" si="43"/>
        <v>-75</v>
      </c>
    </row>
    <row r="677" spans="1:10" x14ac:dyDescent="0.45">
      <c r="A677" s="1">
        <v>43636</v>
      </c>
      <c r="B677" t="s">
        <v>16</v>
      </c>
      <c r="C677">
        <v>375.26</v>
      </c>
      <c r="D677" t="s">
        <v>7</v>
      </c>
      <c r="E677" t="s">
        <v>12</v>
      </c>
      <c r="F677" t="str">
        <f t="shared" si="40"/>
        <v>Credit Card Payment</v>
      </c>
      <c r="G677" t="str">
        <f>VLOOKUP(F677,Reference!A:B,2,FALSE)</f>
        <v>Credit Card Payment</v>
      </c>
      <c r="H677">
        <f t="shared" si="41"/>
        <v>6</v>
      </c>
      <c r="I677">
        <f t="shared" si="42"/>
        <v>2019</v>
      </c>
      <c r="J677">
        <f t="shared" si="43"/>
        <v>-375.26</v>
      </c>
    </row>
    <row r="678" spans="1:10" x14ac:dyDescent="0.45">
      <c r="A678" s="1">
        <v>43636</v>
      </c>
      <c r="B678" t="s">
        <v>68</v>
      </c>
      <c r="C678">
        <v>9200</v>
      </c>
      <c r="D678" t="s">
        <v>7</v>
      </c>
      <c r="E678" t="s">
        <v>12</v>
      </c>
      <c r="F678" t="str">
        <f t="shared" si="40"/>
        <v xml:space="preserve">Mike's Construction </v>
      </c>
      <c r="G678" t="str">
        <f>VLOOKUP(F678,Reference!A:B,2,FALSE)</f>
        <v>Home Improvement</v>
      </c>
      <c r="H678">
        <f t="shared" si="41"/>
        <v>6</v>
      </c>
      <c r="I678">
        <f t="shared" si="42"/>
        <v>2019</v>
      </c>
      <c r="J678">
        <f t="shared" si="43"/>
        <v>-9200</v>
      </c>
    </row>
    <row r="679" spans="1:10" x14ac:dyDescent="0.45">
      <c r="A679" s="1">
        <v>43636</v>
      </c>
      <c r="B679" t="s">
        <v>16</v>
      </c>
      <c r="C679">
        <v>100.68</v>
      </c>
      <c r="D679" t="s">
        <v>17</v>
      </c>
      <c r="E679" t="s">
        <v>15</v>
      </c>
      <c r="F679" t="str">
        <f t="shared" si="40"/>
        <v>Credit Card Payment</v>
      </c>
      <c r="G679" t="str">
        <f>VLOOKUP(F679,Reference!A:B,2,FALSE)</f>
        <v>Credit Card Payment</v>
      </c>
      <c r="H679">
        <f t="shared" si="41"/>
        <v>6</v>
      </c>
      <c r="I679">
        <f t="shared" si="42"/>
        <v>2019</v>
      </c>
      <c r="J679">
        <f t="shared" si="43"/>
        <v>-100.68</v>
      </c>
    </row>
    <row r="680" spans="1:10" x14ac:dyDescent="0.45">
      <c r="A680" s="1">
        <v>43637</v>
      </c>
      <c r="B680" t="s">
        <v>16</v>
      </c>
      <c r="C680">
        <v>100.68</v>
      </c>
      <c r="D680" t="s">
        <v>7</v>
      </c>
      <c r="E680" t="s">
        <v>12</v>
      </c>
      <c r="F680" t="str">
        <f t="shared" si="40"/>
        <v>Credit Card Payment</v>
      </c>
      <c r="G680" t="str">
        <f>VLOOKUP(F680,Reference!A:B,2,FALSE)</f>
        <v>Credit Card Payment</v>
      </c>
      <c r="H680">
        <f t="shared" si="41"/>
        <v>6</v>
      </c>
      <c r="I680">
        <f t="shared" si="42"/>
        <v>2019</v>
      </c>
      <c r="J680">
        <f t="shared" si="43"/>
        <v>-100.68</v>
      </c>
    </row>
    <row r="681" spans="1:10" x14ac:dyDescent="0.45">
      <c r="A681" s="1">
        <v>43637</v>
      </c>
      <c r="B681" t="s">
        <v>33</v>
      </c>
      <c r="C681">
        <v>2000</v>
      </c>
      <c r="D681" t="s">
        <v>17</v>
      </c>
      <c r="E681" t="s">
        <v>12</v>
      </c>
      <c r="F681" t="str">
        <f t="shared" si="40"/>
        <v>Biweekly Paycheck</v>
      </c>
      <c r="G681" t="str">
        <f>VLOOKUP(F681,Reference!A:B,2,FALSE)</f>
        <v>Paycheck</v>
      </c>
      <c r="H681">
        <f t="shared" si="41"/>
        <v>6</v>
      </c>
      <c r="I681">
        <f t="shared" si="42"/>
        <v>2019</v>
      </c>
      <c r="J681">
        <v>2000</v>
      </c>
    </row>
    <row r="682" spans="1:10" x14ac:dyDescent="0.45">
      <c r="A682" s="1">
        <v>43640</v>
      </c>
      <c r="B682" t="s">
        <v>49</v>
      </c>
      <c r="C682">
        <v>15</v>
      </c>
      <c r="D682" t="s">
        <v>7</v>
      </c>
      <c r="E682" t="s">
        <v>15</v>
      </c>
      <c r="F682" t="str">
        <f t="shared" si="40"/>
        <v>Brewing Company</v>
      </c>
      <c r="G682" t="str">
        <f>VLOOKUP(F682,Reference!A:B,2,FALSE)</f>
        <v>Alcohol &amp; Bars</v>
      </c>
      <c r="H682">
        <f t="shared" si="41"/>
        <v>6</v>
      </c>
      <c r="I682">
        <f t="shared" si="42"/>
        <v>2019</v>
      </c>
      <c r="J682">
        <f t="shared" si="43"/>
        <v>-15</v>
      </c>
    </row>
    <row r="683" spans="1:10" x14ac:dyDescent="0.45">
      <c r="A683" s="1">
        <v>43644</v>
      </c>
      <c r="B683" t="s">
        <v>54</v>
      </c>
      <c r="C683">
        <v>30.64</v>
      </c>
      <c r="D683" t="s">
        <v>7</v>
      </c>
      <c r="E683" t="s">
        <v>15</v>
      </c>
      <c r="F683" t="str">
        <f t="shared" si="40"/>
        <v>BP</v>
      </c>
      <c r="G683" t="str">
        <f>VLOOKUP(F683,Reference!A:B,2,FALSE)</f>
        <v>Gas &amp; Fuel</v>
      </c>
      <c r="H683">
        <f t="shared" si="41"/>
        <v>6</v>
      </c>
      <c r="I683">
        <f t="shared" si="42"/>
        <v>2019</v>
      </c>
      <c r="J683">
        <f t="shared" si="43"/>
        <v>-30.64</v>
      </c>
    </row>
    <row r="684" spans="1:10" x14ac:dyDescent="0.45">
      <c r="A684" s="1">
        <v>43646</v>
      </c>
      <c r="B684" t="s">
        <v>41</v>
      </c>
      <c r="C684">
        <v>75</v>
      </c>
      <c r="D684" t="s">
        <v>7</v>
      </c>
      <c r="E684" t="s">
        <v>12</v>
      </c>
      <c r="F684" t="str">
        <f t="shared" si="40"/>
        <v>Internet Service Pro</v>
      </c>
      <c r="G684" t="str">
        <f>VLOOKUP(F684,Reference!A:B,2,FALSE)</f>
        <v>Internet</v>
      </c>
      <c r="H684">
        <f t="shared" si="41"/>
        <v>6</v>
      </c>
      <c r="I684">
        <f t="shared" si="42"/>
        <v>2019</v>
      </c>
      <c r="J684">
        <f t="shared" si="43"/>
        <v>-75</v>
      </c>
    </row>
    <row r="685" spans="1:10" x14ac:dyDescent="0.45">
      <c r="A685" s="1">
        <v>43647</v>
      </c>
      <c r="B685" t="s">
        <v>39</v>
      </c>
      <c r="C685">
        <v>7</v>
      </c>
      <c r="D685" t="s">
        <v>7</v>
      </c>
      <c r="E685" t="s">
        <v>15</v>
      </c>
      <c r="F685" t="str">
        <f t="shared" si="40"/>
        <v>Starbucks</v>
      </c>
      <c r="G685" t="str">
        <f>VLOOKUP(F685,Reference!A:B,2,FALSE)</f>
        <v>Coffee Shops</v>
      </c>
      <c r="H685">
        <f t="shared" si="41"/>
        <v>7</v>
      </c>
      <c r="I685">
        <f t="shared" si="42"/>
        <v>2019</v>
      </c>
      <c r="J685">
        <f t="shared" si="43"/>
        <v>-7</v>
      </c>
    </row>
    <row r="686" spans="1:10" x14ac:dyDescent="0.45">
      <c r="A686" s="1">
        <v>43647</v>
      </c>
      <c r="B686" t="s">
        <v>31</v>
      </c>
      <c r="C686">
        <v>99.47</v>
      </c>
      <c r="D686" t="s">
        <v>7</v>
      </c>
      <c r="E686" t="s">
        <v>15</v>
      </c>
      <c r="F686" t="str">
        <f t="shared" si="40"/>
        <v>Grocery Store</v>
      </c>
      <c r="G686" t="str">
        <f>VLOOKUP(F686,Reference!A:B,2,FALSE)</f>
        <v>Groceries</v>
      </c>
      <c r="H686">
        <f t="shared" si="41"/>
        <v>7</v>
      </c>
      <c r="I686">
        <f t="shared" si="42"/>
        <v>2019</v>
      </c>
      <c r="J686">
        <f t="shared" si="43"/>
        <v>-99.47</v>
      </c>
    </row>
    <row r="687" spans="1:10" x14ac:dyDescent="0.45">
      <c r="A687" s="1">
        <v>43647</v>
      </c>
      <c r="B687" t="s">
        <v>93</v>
      </c>
      <c r="C687">
        <v>24.97</v>
      </c>
      <c r="D687" t="s">
        <v>7</v>
      </c>
      <c r="E687" t="s">
        <v>15</v>
      </c>
      <c r="F687" t="str">
        <f t="shared" si="40"/>
        <v>Hawaiian Grill</v>
      </c>
      <c r="G687" t="str">
        <f>VLOOKUP(F687,Reference!A:B,2,FALSE)</f>
        <v>Restaurants</v>
      </c>
      <c r="H687">
        <f t="shared" si="41"/>
        <v>7</v>
      </c>
      <c r="I687">
        <f t="shared" si="42"/>
        <v>2019</v>
      </c>
      <c r="J687">
        <f t="shared" si="43"/>
        <v>-24.97</v>
      </c>
    </row>
    <row r="688" spans="1:10" x14ac:dyDescent="0.45">
      <c r="A688" s="1">
        <v>43647</v>
      </c>
      <c r="B688" t="s">
        <v>13</v>
      </c>
      <c r="C688">
        <v>24</v>
      </c>
      <c r="D688" t="s">
        <v>7</v>
      </c>
      <c r="E688" t="s">
        <v>15</v>
      </c>
      <c r="F688" t="str">
        <f t="shared" si="40"/>
        <v>Thai Restaurant</v>
      </c>
      <c r="G688" t="str">
        <f>VLOOKUP(F688,Reference!A:B,2,FALSE)</f>
        <v>Restaurants</v>
      </c>
      <c r="H688">
        <f t="shared" si="41"/>
        <v>7</v>
      </c>
      <c r="I688">
        <f t="shared" si="42"/>
        <v>2019</v>
      </c>
      <c r="J688">
        <f t="shared" si="43"/>
        <v>-24</v>
      </c>
    </row>
    <row r="689" spans="1:10" x14ac:dyDescent="0.45">
      <c r="A689" s="1">
        <v>43647</v>
      </c>
      <c r="B689" t="s">
        <v>6</v>
      </c>
      <c r="C689">
        <v>13.09</v>
      </c>
      <c r="D689" t="s">
        <v>7</v>
      </c>
      <c r="E689" t="s">
        <v>9</v>
      </c>
      <c r="F689" t="str">
        <f t="shared" si="40"/>
        <v>Amazon</v>
      </c>
      <c r="G689" t="str">
        <f>VLOOKUP(F689,Reference!A:B,2,FALSE)</f>
        <v>Shopping</v>
      </c>
      <c r="H689">
        <f t="shared" si="41"/>
        <v>7</v>
      </c>
      <c r="I689">
        <f t="shared" si="42"/>
        <v>2019</v>
      </c>
      <c r="J689">
        <f t="shared" si="43"/>
        <v>-13.09</v>
      </c>
    </row>
    <row r="690" spans="1:10" x14ac:dyDescent="0.45">
      <c r="A690" s="1">
        <v>43648</v>
      </c>
      <c r="B690" t="s">
        <v>21</v>
      </c>
      <c r="C690">
        <v>229.9</v>
      </c>
      <c r="D690" t="s">
        <v>7</v>
      </c>
      <c r="E690" t="s">
        <v>9</v>
      </c>
      <c r="F690" t="str">
        <f t="shared" si="40"/>
        <v>Hardware Store</v>
      </c>
      <c r="G690" t="str">
        <f>VLOOKUP(F690,Reference!A:B,2,FALSE)</f>
        <v>Home Improvement</v>
      </c>
      <c r="H690">
        <f t="shared" si="41"/>
        <v>7</v>
      </c>
      <c r="I690">
        <f t="shared" si="42"/>
        <v>2019</v>
      </c>
      <c r="J690">
        <f t="shared" si="43"/>
        <v>-229.9</v>
      </c>
    </row>
    <row r="691" spans="1:10" x14ac:dyDescent="0.45">
      <c r="A691" s="1">
        <v>43648</v>
      </c>
      <c r="B691" t="s">
        <v>10</v>
      </c>
      <c r="C691">
        <v>1100</v>
      </c>
      <c r="D691" t="s">
        <v>7</v>
      </c>
      <c r="E691" t="s">
        <v>12</v>
      </c>
      <c r="F691" t="str">
        <f t="shared" si="40"/>
        <v>Mortgage Payment</v>
      </c>
      <c r="G691" t="str">
        <f>VLOOKUP(F691,Reference!A:B,2,FALSE)</f>
        <v>Mortgage &amp; Rent</v>
      </c>
      <c r="H691">
        <f t="shared" si="41"/>
        <v>7</v>
      </c>
      <c r="I691">
        <f t="shared" si="42"/>
        <v>2019</v>
      </c>
      <c r="J691">
        <f t="shared" si="43"/>
        <v>-1100</v>
      </c>
    </row>
    <row r="692" spans="1:10" x14ac:dyDescent="0.45">
      <c r="A692" s="1">
        <v>43650</v>
      </c>
      <c r="B692" t="s">
        <v>18</v>
      </c>
      <c r="C692">
        <v>13.9</v>
      </c>
      <c r="D692" t="s">
        <v>7</v>
      </c>
      <c r="E692" t="s">
        <v>9</v>
      </c>
      <c r="F692" t="str">
        <f t="shared" si="40"/>
        <v>Netflix</v>
      </c>
      <c r="G692" t="str">
        <f>VLOOKUP(F692,Reference!A:B,2,FALSE)</f>
        <v>Movies &amp; DVDs</v>
      </c>
      <c r="H692">
        <f t="shared" si="41"/>
        <v>7</v>
      </c>
      <c r="I692">
        <f t="shared" si="42"/>
        <v>2019</v>
      </c>
      <c r="J692">
        <f t="shared" si="43"/>
        <v>-13.9</v>
      </c>
    </row>
    <row r="693" spans="1:10" x14ac:dyDescent="0.45">
      <c r="A693" s="1">
        <v>43651</v>
      </c>
      <c r="B693" t="s">
        <v>49</v>
      </c>
      <c r="C693">
        <v>19</v>
      </c>
      <c r="D693" t="s">
        <v>7</v>
      </c>
      <c r="E693" t="s">
        <v>15</v>
      </c>
      <c r="F693" t="str">
        <f t="shared" si="40"/>
        <v>Brewing Company</v>
      </c>
      <c r="G693" t="str">
        <f>VLOOKUP(F693,Reference!A:B,2,FALSE)</f>
        <v>Alcohol &amp; Bars</v>
      </c>
      <c r="H693">
        <f t="shared" si="41"/>
        <v>7</v>
      </c>
      <c r="I693">
        <f t="shared" si="42"/>
        <v>2019</v>
      </c>
      <c r="J693">
        <f t="shared" si="43"/>
        <v>-19</v>
      </c>
    </row>
    <row r="694" spans="1:10" x14ac:dyDescent="0.45">
      <c r="A694" s="1">
        <v>43651</v>
      </c>
      <c r="B694" t="s">
        <v>33</v>
      </c>
      <c r="C694">
        <v>2250</v>
      </c>
      <c r="D694" t="s">
        <v>17</v>
      </c>
      <c r="E694" t="s">
        <v>12</v>
      </c>
      <c r="F694" t="str">
        <f t="shared" si="40"/>
        <v>Biweekly Paycheck</v>
      </c>
      <c r="G694" t="str">
        <f>VLOOKUP(F694,Reference!A:B,2,FALSE)</f>
        <v>Paycheck</v>
      </c>
      <c r="H694">
        <f t="shared" si="41"/>
        <v>7</v>
      </c>
      <c r="I694">
        <f t="shared" si="42"/>
        <v>2019</v>
      </c>
      <c r="J694">
        <v>2250</v>
      </c>
    </row>
    <row r="695" spans="1:10" x14ac:dyDescent="0.45">
      <c r="A695" s="1">
        <v>43652</v>
      </c>
      <c r="B695" t="s">
        <v>16</v>
      </c>
      <c r="C695">
        <v>220.08</v>
      </c>
      <c r="D695" t="s">
        <v>17</v>
      </c>
      <c r="E695" t="s">
        <v>15</v>
      </c>
      <c r="F695" t="str">
        <f t="shared" si="40"/>
        <v>Credit Card Payment</v>
      </c>
      <c r="G695" t="str">
        <f>VLOOKUP(F695,Reference!A:B,2,FALSE)</f>
        <v>Credit Card Payment</v>
      </c>
      <c r="H695">
        <f t="shared" si="41"/>
        <v>7</v>
      </c>
      <c r="I695">
        <f t="shared" si="42"/>
        <v>2019</v>
      </c>
      <c r="J695">
        <f t="shared" si="43"/>
        <v>-220.08</v>
      </c>
    </row>
    <row r="696" spans="1:10" x14ac:dyDescent="0.45">
      <c r="A696" s="1">
        <v>43652</v>
      </c>
      <c r="B696" t="s">
        <v>31</v>
      </c>
      <c r="C696">
        <v>92.98</v>
      </c>
      <c r="D696" t="s">
        <v>7</v>
      </c>
      <c r="E696" t="s">
        <v>9</v>
      </c>
      <c r="F696" t="str">
        <f t="shared" si="40"/>
        <v>Grocery Store</v>
      </c>
      <c r="G696" t="str">
        <f>VLOOKUP(F696,Reference!A:B,2,FALSE)</f>
        <v>Groceries</v>
      </c>
      <c r="H696">
        <f t="shared" si="41"/>
        <v>7</v>
      </c>
      <c r="I696">
        <f t="shared" si="42"/>
        <v>2019</v>
      </c>
      <c r="J696">
        <f t="shared" si="43"/>
        <v>-92.98</v>
      </c>
    </row>
    <row r="697" spans="1:10" x14ac:dyDescent="0.45">
      <c r="A697" s="1">
        <v>43652</v>
      </c>
      <c r="B697" t="s">
        <v>59</v>
      </c>
      <c r="C697">
        <v>23.26</v>
      </c>
      <c r="D697" t="s">
        <v>7</v>
      </c>
      <c r="E697" t="s">
        <v>9</v>
      </c>
      <c r="F697" t="str">
        <f t="shared" si="40"/>
        <v>Greek Restaurant</v>
      </c>
      <c r="G697" t="str">
        <f>VLOOKUP(F697,Reference!A:B,2,FALSE)</f>
        <v>Restaurants</v>
      </c>
      <c r="H697">
        <f t="shared" si="41"/>
        <v>7</v>
      </c>
      <c r="I697">
        <f t="shared" si="42"/>
        <v>2019</v>
      </c>
      <c r="J697">
        <f t="shared" si="43"/>
        <v>-23.26</v>
      </c>
    </row>
    <row r="698" spans="1:10" x14ac:dyDescent="0.45">
      <c r="A698" s="1">
        <v>43653</v>
      </c>
      <c r="B698" t="s">
        <v>21</v>
      </c>
      <c r="C698">
        <v>103.14</v>
      </c>
      <c r="D698" t="s">
        <v>7</v>
      </c>
      <c r="E698" t="s">
        <v>9</v>
      </c>
      <c r="F698" t="str">
        <f t="shared" si="40"/>
        <v>Hardware Store</v>
      </c>
      <c r="G698" t="str">
        <f>VLOOKUP(F698,Reference!A:B,2,FALSE)</f>
        <v>Home Improvement</v>
      </c>
      <c r="H698">
        <f t="shared" si="41"/>
        <v>7</v>
      </c>
      <c r="I698">
        <f t="shared" si="42"/>
        <v>2019</v>
      </c>
      <c r="J698">
        <f t="shared" si="43"/>
        <v>-103.14</v>
      </c>
    </row>
    <row r="699" spans="1:10" x14ac:dyDescent="0.45">
      <c r="A699" s="1">
        <v>43654</v>
      </c>
      <c r="B699" t="s">
        <v>16</v>
      </c>
      <c r="C699">
        <v>305.27999999999997</v>
      </c>
      <c r="D699" t="s">
        <v>7</v>
      </c>
      <c r="E699" t="s">
        <v>12</v>
      </c>
      <c r="F699" t="str">
        <f t="shared" si="40"/>
        <v>Credit Card Payment</v>
      </c>
      <c r="G699" t="str">
        <f>VLOOKUP(F699,Reference!A:B,2,FALSE)</f>
        <v>Credit Card Payment</v>
      </c>
      <c r="H699">
        <f t="shared" si="41"/>
        <v>7</v>
      </c>
      <c r="I699">
        <f t="shared" si="42"/>
        <v>2019</v>
      </c>
      <c r="J699">
        <f t="shared" si="43"/>
        <v>-305.27999999999997</v>
      </c>
    </row>
    <row r="700" spans="1:10" x14ac:dyDescent="0.45">
      <c r="A700" s="1">
        <v>43654</v>
      </c>
      <c r="B700" t="s">
        <v>16</v>
      </c>
      <c r="C700">
        <v>220.08</v>
      </c>
      <c r="D700" t="s">
        <v>7</v>
      </c>
      <c r="E700" t="s">
        <v>12</v>
      </c>
      <c r="F700" t="str">
        <f t="shared" si="40"/>
        <v>Credit Card Payment</v>
      </c>
      <c r="G700" t="str">
        <f>VLOOKUP(F700,Reference!A:B,2,FALSE)</f>
        <v>Credit Card Payment</v>
      </c>
      <c r="H700">
        <f t="shared" si="41"/>
        <v>7</v>
      </c>
      <c r="I700">
        <f t="shared" si="42"/>
        <v>2019</v>
      </c>
      <c r="J700">
        <f t="shared" si="43"/>
        <v>-220.08</v>
      </c>
    </row>
    <row r="701" spans="1:10" x14ac:dyDescent="0.45">
      <c r="A701" s="1">
        <v>43655</v>
      </c>
      <c r="B701" t="s">
        <v>16</v>
      </c>
      <c r="C701">
        <v>549.72</v>
      </c>
      <c r="D701" t="s">
        <v>17</v>
      </c>
      <c r="E701" t="s">
        <v>9</v>
      </c>
      <c r="F701" t="str">
        <f t="shared" si="40"/>
        <v>Credit Card Payment</v>
      </c>
      <c r="G701" t="str">
        <f>VLOOKUP(F701,Reference!A:B,2,FALSE)</f>
        <v>Credit Card Payment</v>
      </c>
      <c r="H701">
        <f t="shared" si="41"/>
        <v>7</v>
      </c>
      <c r="I701">
        <f t="shared" si="42"/>
        <v>2019</v>
      </c>
      <c r="J701">
        <f t="shared" si="43"/>
        <v>-549.72</v>
      </c>
    </row>
    <row r="702" spans="1:10" x14ac:dyDescent="0.45">
      <c r="A702" s="1">
        <v>43655</v>
      </c>
      <c r="B702" t="s">
        <v>25</v>
      </c>
      <c r="C702">
        <v>10.69</v>
      </c>
      <c r="D702" t="s">
        <v>7</v>
      </c>
      <c r="E702" t="s">
        <v>9</v>
      </c>
      <c r="F702" t="str">
        <f t="shared" si="40"/>
        <v>Spotify</v>
      </c>
      <c r="G702" t="str">
        <f>VLOOKUP(F702,Reference!A:B,2,FALSE)</f>
        <v>Music</v>
      </c>
      <c r="H702">
        <f t="shared" si="41"/>
        <v>7</v>
      </c>
      <c r="I702">
        <f t="shared" si="42"/>
        <v>2019</v>
      </c>
      <c r="J702">
        <f t="shared" si="43"/>
        <v>-10.69</v>
      </c>
    </row>
    <row r="703" spans="1:10" x14ac:dyDescent="0.45">
      <c r="A703" s="1">
        <v>43656</v>
      </c>
      <c r="B703" t="s">
        <v>27</v>
      </c>
      <c r="C703">
        <v>65</v>
      </c>
      <c r="D703" t="s">
        <v>7</v>
      </c>
      <c r="E703" t="s">
        <v>12</v>
      </c>
      <c r="F703" t="str">
        <f t="shared" si="40"/>
        <v>Phone Company</v>
      </c>
      <c r="G703" t="str">
        <f>VLOOKUP(F703,Reference!A:B,2,FALSE)</f>
        <v>Mobile Phone</v>
      </c>
      <c r="H703">
        <f t="shared" si="41"/>
        <v>7</v>
      </c>
      <c r="I703">
        <f t="shared" si="42"/>
        <v>2019</v>
      </c>
      <c r="J703">
        <f t="shared" si="43"/>
        <v>-65</v>
      </c>
    </row>
    <row r="704" spans="1:10" x14ac:dyDescent="0.45">
      <c r="A704" s="1">
        <v>43656</v>
      </c>
      <c r="B704" t="s">
        <v>23</v>
      </c>
      <c r="C704">
        <v>30</v>
      </c>
      <c r="D704" t="s">
        <v>7</v>
      </c>
      <c r="E704" t="s">
        <v>12</v>
      </c>
      <c r="F704" t="str">
        <f t="shared" si="40"/>
        <v>Gas Company</v>
      </c>
      <c r="G704" t="str">
        <f>VLOOKUP(F704,Reference!A:B,2,FALSE)</f>
        <v>Utilities</v>
      </c>
      <c r="H704">
        <f t="shared" si="41"/>
        <v>7</v>
      </c>
      <c r="I704">
        <f t="shared" si="42"/>
        <v>2019</v>
      </c>
      <c r="J704">
        <f t="shared" si="43"/>
        <v>-30</v>
      </c>
    </row>
    <row r="705" spans="1:10" x14ac:dyDescent="0.45">
      <c r="A705" s="1">
        <v>43661</v>
      </c>
      <c r="B705" t="s">
        <v>31</v>
      </c>
      <c r="C705">
        <v>87.14</v>
      </c>
      <c r="D705" t="s">
        <v>7</v>
      </c>
      <c r="E705" t="s">
        <v>15</v>
      </c>
      <c r="F705" t="str">
        <f t="shared" si="40"/>
        <v>Grocery Store</v>
      </c>
      <c r="G705" t="str">
        <f>VLOOKUP(F705,Reference!A:B,2,FALSE)</f>
        <v>Groceries</v>
      </c>
      <c r="H705">
        <f t="shared" si="41"/>
        <v>7</v>
      </c>
      <c r="I705">
        <f t="shared" si="42"/>
        <v>2019</v>
      </c>
      <c r="J705">
        <f t="shared" si="43"/>
        <v>-87.14</v>
      </c>
    </row>
    <row r="706" spans="1:10" x14ac:dyDescent="0.45">
      <c r="A706" s="1">
        <v>43662</v>
      </c>
      <c r="B706" t="s">
        <v>6</v>
      </c>
      <c r="C706">
        <v>89.99</v>
      </c>
      <c r="D706" t="s">
        <v>7</v>
      </c>
      <c r="E706" t="s">
        <v>9</v>
      </c>
      <c r="F706" t="str">
        <f t="shared" ref="F706:F769" si="44">LEFT(B706,20)</f>
        <v>Amazon</v>
      </c>
      <c r="G706" t="str">
        <f>VLOOKUP(F706,Reference!A:B,2,FALSE)</f>
        <v>Shopping</v>
      </c>
      <c r="H706">
        <f t="shared" si="41"/>
        <v>7</v>
      </c>
      <c r="I706">
        <f t="shared" si="42"/>
        <v>2019</v>
      </c>
      <c r="J706">
        <f t="shared" si="43"/>
        <v>-89.99</v>
      </c>
    </row>
    <row r="707" spans="1:10" x14ac:dyDescent="0.45">
      <c r="A707" s="1">
        <v>43662</v>
      </c>
      <c r="B707" t="s">
        <v>38</v>
      </c>
      <c r="C707">
        <v>60</v>
      </c>
      <c r="D707" t="s">
        <v>7</v>
      </c>
      <c r="E707" t="s">
        <v>12</v>
      </c>
      <c r="F707" t="str">
        <f t="shared" si="44"/>
        <v>Power Company</v>
      </c>
      <c r="G707" t="str">
        <f>VLOOKUP(F707,Reference!A:B,2,FALSE)</f>
        <v>Utilities</v>
      </c>
      <c r="H707">
        <f t="shared" ref="H707:H770" si="45">MONTH(A707)</f>
        <v>7</v>
      </c>
      <c r="I707">
        <f t="shared" ref="I707:I770" si="46">YEAR(A707)</f>
        <v>2019</v>
      </c>
      <c r="J707">
        <f t="shared" ref="J707:J770" si="47">-ABS(C707)</f>
        <v>-60</v>
      </c>
    </row>
    <row r="708" spans="1:10" x14ac:dyDescent="0.45">
      <c r="A708" s="1">
        <v>43663</v>
      </c>
      <c r="B708" t="s">
        <v>37</v>
      </c>
      <c r="C708">
        <v>35</v>
      </c>
      <c r="D708" t="s">
        <v>7</v>
      </c>
      <c r="E708" t="s">
        <v>12</v>
      </c>
      <c r="F708" t="str">
        <f t="shared" si="44"/>
        <v>City Water Charges</v>
      </c>
      <c r="G708" t="str">
        <f>VLOOKUP(F708,Reference!A:B,2,FALSE)</f>
        <v>Utilities</v>
      </c>
      <c r="H708">
        <f t="shared" si="45"/>
        <v>7</v>
      </c>
      <c r="I708">
        <f t="shared" si="46"/>
        <v>2019</v>
      </c>
      <c r="J708">
        <f t="shared" si="47"/>
        <v>-35</v>
      </c>
    </row>
    <row r="709" spans="1:10" x14ac:dyDescent="0.45">
      <c r="A709" s="1">
        <v>43664</v>
      </c>
      <c r="B709" t="s">
        <v>65</v>
      </c>
      <c r="C709">
        <v>75</v>
      </c>
      <c r="D709" t="s">
        <v>7</v>
      </c>
      <c r="E709" t="s">
        <v>12</v>
      </c>
      <c r="F709" t="str">
        <f t="shared" si="44"/>
        <v>State Farm</v>
      </c>
      <c r="G709" t="str">
        <f>VLOOKUP(F709,Reference!A:B,2,FALSE)</f>
        <v>Auto Insurance</v>
      </c>
      <c r="H709">
        <f t="shared" si="45"/>
        <v>7</v>
      </c>
      <c r="I709">
        <f t="shared" si="46"/>
        <v>2019</v>
      </c>
      <c r="J709">
        <f t="shared" si="47"/>
        <v>-75</v>
      </c>
    </row>
    <row r="710" spans="1:10" x14ac:dyDescent="0.45">
      <c r="A710" s="1">
        <v>43664</v>
      </c>
      <c r="B710" t="s">
        <v>16</v>
      </c>
      <c r="C710">
        <v>814.5</v>
      </c>
      <c r="D710" t="s">
        <v>7</v>
      </c>
      <c r="E710" t="s">
        <v>12</v>
      </c>
      <c r="F710" t="str">
        <f t="shared" si="44"/>
        <v>Credit Card Payment</v>
      </c>
      <c r="G710" t="str">
        <f>VLOOKUP(F710,Reference!A:B,2,FALSE)</f>
        <v>Credit Card Payment</v>
      </c>
      <c r="H710">
        <f t="shared" si="45"/>
        <v>7</v>
      </c>
      <c r="I710">
        <f t="shared" si="46"/>
        <v>2019</v>
      </c>
      <c r="J710">
        <f t="shared" si="47"/>
        <v>-814.5</v>
      </c>
    </row>
    <row r="711" spans="1:10" x14ac:dyDescent="0.45">
      <c r="A711" s="1">
        <v>43664</v>
      </c>
      <c r="B711" t="s">
        <v>54</v>
      </c>
      <c r="C711">
        <v>36.42</v>
      </c>
      <c r="D711" t="s">
        <v>7</v>
      </c>
      <c r="E711" t="s">
        <v>15</v>
      </c>
      <c r="F711" t="str">
        <f t="shared" si="44"/>
        <v>BP</v>
      </c>
      <c r="G711" t="str">
        <f>VLOOKUP(F711,Reference!A:B,2,FALSE)</f>
        <v>Gas &amp; Fuel</v>
      </c>
      <c r="H711">
        <f t="shared" si="45"/>
        <v>7</v>
      </c>
      <c r="I711">
        <f t="shared" si="46"/>
        <v>2019</v>
      </c>
      <c r="J711">
        <f t="shared" si="47"/>
        <v>-36.42</v>
      </c>
    </row>
    <row r="712" spans="1:10" x14ac:dyDescent="0.45">
      <c r="A712" s="1">
        <v>43664</v>
      </c>
      <c r="B712" t="s">
        <v>31</v>
      </c>
      <c r="C712">
        <v>29.83</v>
      </c>
      <c r="D712" t="s">
        <v>7</v>
      </c>
      <c r="E712" t="s">
        <v>9</v>
      </c>
      <c r="F712" t="str">
        <f t="shared" si="44"/>
        <v>Grocery Store</v>
      </c>
      <c r="G712" t="str">
        <f>VLOOKUP(F712,Reference!A:B,2,FALSE)</f>
        <v>Groceries</v>
      </c>
      <c r="H712">
        <f t="shared" si="45"/>
        <v>7</v>
      </c>
      <c r="I712">
        <f t="shared" si="46"/>
        <v>2019</v>
      </c>
      <c r="J712">
        <f t="shared" si="47"/>
        <v>-29.83</v>
      </c>
    </row>
    <row r="713" spans="1:10" x14ac:dyDescent="0.45">
      <c r="A713" s="1">
        <v>43664</v>
      </c>
      <c r="B713" t="s">
        <v>43</v>
      </c>
      <c r="C713">
        <v>8.82</v>
      </c>
      <c r="D713" t="s">
        <v>7</v>
      </c>
      <c r="E713" t="s">
        <v>9</v>
      </c>
      <c r="F713" t="str">
        <f t="shared" si="44"/>
        <v>Brunch Restaurant</v>
      </c>
      <c r="G713" t="str">
        <f>VLOOKUP(F713,Reference!A:B,2,FALSE)</f>
        <v>Restaurants</v>
      </c>
      <c r="H713">
        <f t="shared" si="45"/>
        <v>7</v>
      </c>
      <c r="I713">
        <f t="shared" si="46"/>
        <v>2019</v>
      </c>
      <c r="J713">
        <f t="shared" si="47"/>
        <v>-8.82</v>
      </c>
    </row>
    <row r="714" spans="1:10" x14ac:dyDescent="0.45">
      <c r="A714" s="1">
        <v>43665</v>
      </c>
      <c r="B714" t="s">
        <v>16</v>
      </c>
      <c r="C714">
        <v>115.52</v>
      </c>
      <c r="D714" t="s">
        <v>17</v>
      </c>
      <c r="E714" t="s">
        <v>9</v>
      </c>
      <c r="F714" t="str">
        <f t="shared" si="44"/>
        <v>Credit Card Payment</v>
      </c>
      <c r="G714" t="str">
        <f>VLOOKUP(F714,Reference!A:B,2,FALSE)</f>
        <v>Credit Card Payment</v>
      </c>
      <c r="H714">
        <f t="shared" si="45"/>
        <v>7</v>
      </c>
      <c r="I714">
        <f t="shared" si="46"/>
        <v>2019</v>
      </c>
      <c r="J714">
        <f t="shared" si="47"/>
        <v>-115.52</v>
      </c>
    </row>
    <row r="715" spans="1:10" x14ac:dyDescent="0.45">
      <c r="A715" s="1">
        <v>43665</v>
      </c>
      <c r="B715" t="s">
        <v>33</v>
      </c>
      <c r="C715">
        <v>2250</v>
      </c>
      <c r="D715" t="s">
        <v>17</v>
      </c>
      <c r="E715" t="s">
        <v>12</v>
      </c>
      <c r="F715" t="str">
        <f t="shared" si="44"/>
        <v>Biweekly Paycheck</v>
      </c>
      <c r="G715" t="str">
        <f>VLOOKUP(F715,Reference!A:B,2,FALSE)</f>
        <v>Paycheck</v>
      </c>
      <c r="H715">
        <f t="shared" si="45"/>
        <v>7</v>
      </c>
      <c r="I715">
        <f t="shared" si="46"/>
        <v>2019</v>
      </c>
      <c r="J715">
        <v>2250</v>
      </c>
    </row>
    <row r="716" spans="1:10" x14ac:dyDescent="0.45">
      <c r="A716" s="1">
        <v>43665</v>
      </c>
      <c r="B716" t="s">
        <v>51</v>
      </c>
      <c r="C716">
        <v>28</v>
      </c>
      <c r="D716" t="s">
        <v>7</v>
      </c>
      <c r="E716" t="s">
        <v>9</v>
      </c>
      <c r="F716" t="str">
        <f t="shared" si="44"/>
        <v>Mexican Restaurant</v>
      </c>
      <c r="G716" t="str">
        <f>VLOOKUP(F716,Reference!A:B,2,FALSE)</f>
        <v>Restaurants</v>
      </c>
      <c r="H716">
        <f t="shared" si="45"/>
        <v>7</v>
      </c>
      <c r="I716">
        <f t="shared" si="46"/>
        <v>2019</v>
      </c>
      <c r="J716">
        <f t="shared" si="47"/>
        <v>-28</v>
      </c>
    </row>
    <row r="717" spans="1:10" x14ac:dyDescent="0.45">
      <c r="A717" s="1">
        <v>43668</v>
      </c>
      <c r="B717" t="s">
        <v>16</v>
      </c>
      <c r="C717">
        <v>257.08</v>
      </c>
      <c r="D717" t="s">
        <v>17</v>
      </c>
      <c r="E717" t="s">
        <v>15</v>
      </c>
      <c r="F717" t="str">
        <f t="shared" si="44"/>
        <v>Credit Card Payment</v>
      </c>
      <c r="G717" t="str">
        <f>VLOOKUP(F717,Reference!A:B,2,FALSE)</f>
        <v>Credit Card Payment</v>
      </c>
      <c r="H717">
        <f t="shared" si="45"/>
        <v>7</v>
      </c>
      <c r="I717">
        <f t="shared" si="46"/>
        <v>2019</v>
      </c>
      <c r="J717">
        <f t="shared" si="47"/>
        <v>-257.08</v>
      </c>
    </row>
    <row r="718" spans="1:10" x14ac:dyDescent="0.45">
      <c r="A718" s="1">
        <v>43668</v>
      </c>
      <c r="B718" t="s">
        <v>13</v>
      </c>
      <c r="C718">
        <v>26.67</v>
      </c>
      <c r="D718" t="s">
        <v>7</v>
      </c>
      <c r="E718" t="s">
        <v>15</v>
      </c>
      <c r="F718" t="str">
        <f t="shared" si="44"/>
        <v>Thai Restaurant</v>
      </c>
      <c r="G718" t="str">
        <f>VLOOKUP(F718,Reference!A:B,2,FALSE)</f>
        <v>Restaurants</v>
      </c>
      <c r="H718">
        <f t="shared" si="45"/>
        <v>7</v>
      </c>
      <c r="I718">
        <f t="shared" si="46"/>
        <v>2019</v>
      </c>
      <c r="J718">
        <f t="shared" si="47"/>
        <v>-26.67</v>
      </c>
    </row>
    <row r="719" spans="1:10" x14ac:dyDescent="0.45">
      <c r="A719" s="1">
        <v>43669</v>
      </c>
      <c r="B719" t="s">
        <v>16</v>
      </c>
      <c r="C719">
        <v>257.08</v>
      </c>
      <c r="D719" t="s">
        <v>7</v>
      </c>
      <c r="E719" t="s">
        <v>12</v>
      </c>
      <c r="F719" t="str">
        <f t="shared" si="44"/>
        <v>Credit Card Payment</v>
      </c>
      <c r="G719" t="str">
        <f>VLOOKUP(F719,Reference!A:B,2,FALSE)</f>
        <v>Credit Card Payment</v>
      </c>
      <c r="H719">
        <f t="shared" si="45"/>
        <v>7</v>
      </c>
      <c r="I719">
        <f t="shared" si="46"/>
        <v>2019</v>
      </c>
      <c r="J719">
        <f t="shared" si="47"/>
        <v>-257.08</v>
      </c>
    </row>
    <row r="720" spans="1:10" x14ac:dyDescent="0.45">
      <c r="A720" s="1">
        <v>43670</v>
      </c>
      <c r="B720" t="s">
        <v>39</v>
      </c>
      <c r="C720">
        <v>2.5</v>
      </c>
      <c r="D720" t="s">
        <v>7</v>
      </c>
      <c r="E720" t="s">
        <v>15</v>
      </c>
      <c r="F720" t="str">
        <f t="shared" si="44"/>
        <v>Starbucks</v>
      </c>
      <c r="G720" t="str">
        <f>VLOOKUP(F720,Reference!A:B,2,FALSE)</f>
        <v>Coffee Shops</v>
      </c>
      <c r="H720">
        <f t="shared" si="45"/>
        <v>7</v>
      </c>
      <c r="I720">
        <f t="shared" si="46"/>
        <v>2019</v>
      </c>
      <c r="J720">
        <f t="shared" si="47"/>
        <v>-2.5</v>
      </c>
    </row>
    <row r="721" spans="1:10" x14ac:dyDescent="0.45">
      <c r="A721" s="1">
        <v>43673</v>
      </c>
      <c r="B721" t="s">
        <v>45</v>
      </c>
      <c r="C721">
        <v>30</v>
      </c>
      <c r="D721" t="s">
        <v>7</v>
      </c>
      <c r="E721" t="s">
        <v>15</v>
      </c>
      <c r="F721" t="str">
        <f t="shared" si="44"/>
        <v>Barbershop</v>
      </c>
      <c r="G721" t="str">
        <f>VLOOKUP(F721,Reference!A:B,2,FALSE)</f>
        <v>Haircut</v>
      </c>
      <c r="H721">
        <f t="shared" si="45"/>
        <v>7</v>
      </c>
      <c r="I721">
        <f t="shared" si="46"/>
        <v>2019</v>
      </c>
      <c r="J721">
        <f t="shared" si="47"/>
        <v>-30</v>
      </c>
    </row>
    <row r="722" spans="1:10" x14ac:dyDescent="0.45">
      <c r="A722" s="1">
        <v>43674</v>
      </c>
      <c r="B722" t="s">
        <v>21</v>
      </c>
      <c r="C722">
        <v>44.31</v>
      </c>
      <c r="D722" t="s">
        <v>7</v>
      </c>
      <c r="E722" t="s">
        <v>9</v>
      </c>
      <c r="F722" t="str">
        <f t="shared" si="44"/>
        <v>Hardware Store</v>
      </c>
      <c r="G722" t="str">
        <f>VLOOKUP(F722,Reference!A:B,2,FALSE)</f>
        <v>Home Improvement</v>
      </c>
      <c r="H722">
        <f t="shared" si="45"/>
        <v>7</v>
      </c>
      <c r="I722">
        <f t="shared" si="46"/>
        <v>2019</v>
      </c>
      <c r="J722">
        <f t="shared" si="47"/>
        <v>-44.31</v>
      </c>
    </row>
    <row r="723" spans="1:10" x14ac:dyDescent="0.45">
      <c r="A723" s="1">
        <v>43675</v>
      </c>
      <c r="B723" t="s">
        <v>31</v>
      </c>
      <c r="C723">
        <v>5.35</v>
      </c>
      <c r="D723" t="s">
        <v>7</v>
      </c>
      <c r="E723" t="s">
        <v>9</v>
      </c>
      <c r="F723" t="str">
        <f t="shared" si="44"/>
        <v>Grocery Store</v>
      </c>
      <c r="G723" t="str">
        <f>VLOOKUP(F723,Reference!A:B,2,FALSE)</f>
        <v>Groceries</v>
      </c>
      <c r="H723">
        <f t="shared" si="45"/>
        <v>7</v>
      </c>
      <c r="I723">
        <f t="shared" si="46"/>
        <v>2019</v>
      </c>
      <c r="J723">
        <f t="shared" si="47"/>
        <v>-5.35</v>
      </c>
    </row>
    <row r="724" spans="1:10" x14ac:dyDescent="0.45">
      <c r="A724" s="1">
        <v>43675</v>
      </c>
      <c r="B724" t="s">
        <v>48</v>
      </c>
      <c r="C724">
        <v>44.92</v>
      </c>
      <c r="D724" t="s">
        <v>7</v>
      </c>
      <c r="E724" t="s">
        <v>15</v>
      </c>
      <c r="F724" t="str">
        <f t="shared" si="44"/>
        <v>Fancy Restaurant</v>
      </c>
      <c r="G724" t="str">
        <f>VLOOKUP(F724,Reference!A:B,2,FALSE)</f>
        <v>Restaurants</v>
      </c>
      <c r="H724">
        <f t="shared" si="45"/>
        <v>7</v>
      </c>
      <c r="I724">
        <f t="shared" si="46"/>
        <v>2019</v>
      </c>
      <c r="J724">
        <f t="shared" si="47"/>
        <v>-44.92</v>
      </c>
    </row>
    <row r="725" spans="1:10" x14ac:dyDescent="0.45">
      <c r="A725" s="1">
        <v>43676</v>
      </c>
      <c r="B725" t="s">
        <v>31</v>
      </c>
      <c r="C725">
        <v>15.77</v>
      </c>
      <c r="D725" t="s">
        <v>7</v>
      </c>
      <c r="E725" t="s">
        <v>9</v>
      </c>
      <c r="F725" t="str">
        <f t="shared" si="44"/>
        <v>Grocery Store</v>
      </c>
      <c r="G725" t="str">
        <f>VLOOKUP(F725,Reference!A:B,2,FALSE)</f>
        <v>Groceries</v>
      </c>
      <c r="H725">
        <f t="shared" si="45"/>
        <v>7</v>
      </c>
      <c r="I725">
        <f t="shared" si="46"/>
        <v>2019</v>
      </c>
      <c r="J725">
        <f t="shared" si="47"/>
        <v>-15.77</v>
      </c>
    </row>
    <row r="726" spans="1:10" x14ac:dyDescent="0.45">
      <c r="A726" s="1">
        <v>43676</v>
      </c>
      <c r="B726" t="s">
        <v>41</v>
      </c>
      <c r="C726">
        <v>75</v>
      </c>
      <c r="D726" t="s">
        <v>7</v>
      </c>
      <c r="E726" t="s">
        <v>12</v>
      </c>
      <c r="F726" t="str">
        <f t="shared" si="44"/>
        <v>Internet Service Pro</v>
      </c>
      <c r="G726" t="str">
        <f>VLOOKUP(F726,Reference!A:B,2,FALSE)</f>
        <v>Internet</v>
      </c>
      <c r="H726">
        <f t="shared" si="45"/>
        <v>7</v>
      </c>
      <c r="I726">
        <f t="shared" si="46"/>
        <v>2019</v>
      </c>
      <c r="J726">
        <f t="shared" si="47"/>
        <v>-75</v>
      </c>
    </row>
    <row r="727" spans="1:10" x14ac:dyDescent="0.45">
      <c r="A727" s="1">
        <v>43678</v>
      </c>
      <c r="B727" t="s">
        <v>6</v>
      </c>
      <c r="C727">
        <v>13.09</v>
      </c>
      <c r="D727" t="s">
        <v>7</v>
      </c>
      <c r="E727" t="s">
        <v>9</v>
      </c>
      <c r="F727" t="str">
        <f t="shared" si="44"/>
        <v>Amazon</v>
      </c>
      <c r="G727" t="str">
        <f>VLOOKUP(F727,Reference!A:B,2,FALSE)</f>
        <v>Shopping</v>
      </c>
      <c r="H727">
        <f t="shared" si="45"/>
        <v>8</v>
      </c>
      <c r="I727">
        <f t="shared" si="46"/>
        <v>2019</v>
      </c>
      <c r="J727">
        <f t="shared" si="47"/>
        <v>-13.09</v>
      </c>
    </row>
    <row r="728" spans="1:10" x14ac:dyDescent="0.45">
      <c r="A728" s="1">
        <v>43679</v>
      </c>
      <c r="B728" t="s">
        <v>10</v>
      </c>
      <c r="C728">
        <v>1100</v>
      </c>
      <c r="D728" t="s">
        <v>7</v>
      </c>
      <c r="E728" t="s">
        <v>12</v>
      </c>
      <c r="F728" t="str">
        <f t="shared" si="44"/>
        <v>Mortgage Payment</v>
      </c>
      <c r="G728" t="str">
        <f>VLOOKUP(F728,Reference!A:B,2,FALSE)</f>
        <v>Mortgage &amp; Rent</v>
      </c>
      <c r="H728">
        <f t="shared" si="45"/>
        <v>8</v>
      </c>
      <c r="I728">
        <f t="shared" si="46"/>
        <v>2019</v>
      </c>
      <c r="J728">
        <f t="shared" si="47"/>
        <v>-1100</v>
      </c>
    </row>
    <row r="729" spans="1:10" x14ac:dyDescent="0.45">
      <c r="A729" s="1">
        <v>43679</v>
      </c>
      <c r="B729" t="s">
        <v>33</v>
      </c>
      <c r="C729">
        <v>2250</v>
      </c>
      <c r="D729" t="s">
        <v>17</v>
      </c>
      <c r="E729" t="s">
        <v>12</v>
      </c>
      <c r="F729" t="str">
        <f t="shared" si="44"/>
        <v>Biweekly Paycheck</v>
      </c>
      <c r="G729" t="str">
        <f>VLOOKUP(F729,Reference!A:B,2,FALSE)</f>
        <v>Paycheck</v>
      </c>
      <c r="H729">
        <f t="shared" si="45"/>
        <v>8</v>
      </c>
      <c r="I729">
        <f t="shared" si="46"/>
        <v>2019</v>
      </c>
      <c r="J729">
        <v>2250</v>
      </c>
    </row>
    <row r="730" spans="1:10" x14ac:dyDescent="0.45">
      <c r="A730" s="1">
        <v>43680</v>
      </c>
      <c r="B730" t="s">
        <v>54</v>
      </c>
      <c r="C730">
        <v>36.36</v>
      </c>
      <c r="D730" t="s">
        <v>7</v>
      </c>
      <c r="E730" t="s">
        <v>9</v>
      </c>
      <c r="F730" t="str">
        <f t="shared" si="44"/>
        <v>BP</v>
      </c>
      <c r="G730" t="str">
        <f>VLOOKUP(F730,Reference!A:B,2,FALSE)</f>
        <v>Gas &amp; Fuel</v>
      </c>
      <c r="H730">
        <f t="shared" si="45"/>
        <v>8</v>
      </c>
      <c r="I730">
        <f t="shared" si="46"/>
        <v>2019</v>
      </c>
      <c r="J730">
        <f t="shared" si="47"/>
        <v>-36.36</v>
      </c>
    </row>
    <row r="731" spans="1:10" x14ac:dyDescent="0.45">
      <c r="A731" s="1">
        <v>43680</v>
      </c>
      <c r="B731" t="s">
        <v>31</v>
      </c>
      <c r="C731">
        <v>3.96</v>
      </c>
      <c r="D731" t="s">
        <v>7</v>
      </c>
      <c r="E731" t="s">
        <v>9</v>
      </c>
      <c r="F731" t="str">
        <f t="shared" si="44"/>
        <v>Grocery Store</v>
      </c>
      <c r="G731" t="str">
        <f>VLOOKUP(F731,Reference!A:B,2,FALSE)</f>
        <v>Groceries</v>
      </c>
      <c r="H731">
        <f t="shared" si="45"/>
        <v>8</v>
      </c>
      <c r="I731">
        <f t="shared" si="46"/>
        <v>2019</v>
      </c>
      <c r="J731">
        <f t="shared" si="47"/>
        <v>-3.96</v>
      </c>
    </row>
    <row r="732" spans="1:10" x14ac:dyDescent="0.45">
      <c r="A732" s="1">
        <v>43680</v>
      </c>
      <c r="B732" t="s">
        <v>20</v>
      </c>
      <c r="C732">
        <v>23.47</v>
      </c>
      <c r="D732" t="s">
        <v>7</v>
      </c>
      <c r="E732" t="s">
        <v>9</v>
      </c>
      <c r="F732" t="str">
        <f t="shared" si="44"/>
        <v>American Tavern</v>
      </c>
      <c r="G732" t="str">
        <f>VLOOKUP(F732,Reference!A:B,2,FALSE)</f>
        <v>Restaurants</v>
      </c>
      <c r="H732">
        <f t="shared" si="45"/>
        <v>8</v>
      </c>
      <c r="I732">
        <f t="shared" si="46"/>
        <v>2019</v>
      </c>
      <c r="J732">
        <f t="shared" si="47"/>
        <v>-23.47</v>
      </c>
    </row>
    <row r="733" spans="1:10" x14ac:dyDescent="0.45">
      <c r="A733" s="1">
        <v>43681</v>
      </c>
      <c r="B733" t="s">
        <v>18</v>
      </c>
      <c r="C733">
        <v>13.9</v>
      </c>
      <c r="D733" t="s">
        <v>7</v>
      </c>
      <c r="E733" t="s">
        <v>9</v>
      </c>
      <c r="F733" t="str">
        <f t="shared" si="44"/>
        <v>Netflix</v>
      </c>
      <c r="G733" t="str">
        <f>VLOOKUP(F733,Reference!A:B,2,FALSE)</f>
        <v>Movies &amp; DVDs</v>
      </c>
      <c r="H733">
        <f t="shared" si="45"/>
        <v>8</v>
      </c>
      <c r="I733">
        <f t="shared" si="46"/>
        <v>2019</v>
      </c>
      <c r="J733">
        <f t="shared" si="47"/>
        <v>-13.9</v>
      </c>
    </row>
    <row r="734" spans="1:10" x14ac:dyDescent="0.45">
      <c r="A734" s="1">
        <v>43682</v>
      </c>
      <c r="B734" t="s">
        <v>49</v>
      </c>
      <c r="C734">
        <v>18</v>
      </c>
      <c r="D734" t="s">
        <v>7</v>
      </c>
      <c r="E734" t="s">
        <v>15</v>
      </c>
      <c r="F734" t="str">
        <f t="shared" si="44"/>
        <v>Brewing Company</v>
      </c>
      <c r="G734" t="str">
        <f>VLOOKUP(F734,Reference!A:B,2,FALSE)</f>
        <v>Alcohol &amp; Bars</v>
      </c>
      <c r="H734">
        <f t="shared" si="45"/>
        <v>8</v>
      </c>
      <c r="I734">
        <f t="shared" si="46"/>
        <v>2019</v>
      </c>
      <c r="J734">
        <f t="shared" si="47"/>
        <v>-18</v>
      </c>
    </row>
    <row r="735" spans="1:10" x14ac:dyDescent="0.45">
      <c r="A735" s="1">
        <v>43682</v>
      </c>
      <c r="B735" t="s">
        <v>16</v>
      </c>
      <c r="C735">
        <v>349.28</v>
      </c>
      <c r="D735" t="s">
        <v>17</v>
      </c>
      <c r="E735" t="s">
        <v>9</v>
      </c>
      <c r="F735" t="str">
        <f t="shared" si="44"/>
        <v>Credit Card Payment</v>
      </c>
      <c r="G735" t="str">
        <f>VLOOKUP(F735,Reference!A:B,2,FALSE)</f>
        <v>Credit Card Payment</v>
      </c>
      <c r="H735">
        <f t="shared" si="45"/>
        <v>8</v>
      </c>
      <c r="I735">
        <f t="shared" si="46"/>
        <v>2019</v>
      </c>
      <c r="J735">
        <f t="shared" si="47"/>
        <v>-349.28</v>
      </c>
    </row>
    <row r="736" spans="1:10" x14ac:dyDescent="0.45">
      <c r="A736" s="1">
        <v>43682</v>
      </c>
      <c r="B736" t="s">
        <v>16</v>
      </c>
      <c r="C736">
        <v>117.65</v>
      </c>
      <c r="D736" t="s">
        <v>17</v>
      </c>
      <c r="E736" t="s">
        <v>15</v>
      </c>
      <c r="F736" t="str">
        <f t="shared" si="44"/>
        <v>Credit Card Payment</v>
      </c>
      <c r="G736" t="str">
        <f>VLOOKUP(F736,Reference!A:B,2,FALSE)</f>
        <v>Credit Card Payment</v>
      </c>
      <c r="H736">
        <f t="shared" si="45"/>
        <v>8</v>
      </c>
      <c r="I736">
        <f t="shared" si="46"/>
        <v>2019</v>
      </c>
      <c r="J736">
        <f t="shared" si="47"/>
        <v>-117.65</v>
      </c>
    </row>
    <row r="737" spans="1:10" x14ac:dyDescent="0.45">
      <c r="A737" s="1">
        <v>43683</v>
      </c>
      <c r="B737" t="s">
        <v>16</v>
      </c>
      <c r="C737">
        <v>521.16999999999996</v>
      </c>
      <c r="D737" t="s">
        <v>7</v>
      </c>
      <c r="E737" t="s">
        <v>12</v>
      </c>
      <c r="F737" t="str">
        <f t="shared" si="44"/>
        <v>Credit Card Payment</v>
      </c>
      <c r="G737" t="str">
        <f>VLOOKUP(F737,Reference!A:B,2,FALSE)</f>
        <v>Credit Card Payment</v>
      </c>
      <c r="H737">
        <f t="shared" si="45"/>
        <v>8</v>
      </c>
      <c r="I737">
        <f t="shared" si="46"/>
        <v>2019</v>
      </c>
      <c r="J737">
        <f t="shared" si="47"/>
        <v>-521.16999999999996</v>
      </c>
    </row>
    <row r="738" spans="1:10" x14ac:dyDescent="0.45">
      <c r="A738" s="1">
        <v>43683</v>
      </c>
      <c r="B738" t="s">
        <v>16</v>
      </c>
      <c r="C738">
        <v>117.65</v>
      </c>
      <c r="D738" t="s">
        <v>7</v>
      </c>
      <c r="E738" t="s">
        <v>12</v>
      </c>
      <c r="F738" t="str">
        <f t="shared" si="44"/>
        <v>Credit Card Payment</v>
      </c>
      <c r="G738" t="str">
        <f>VLOOKUP(F738,Reference!A:B,2,FALSE)</f>
        <v>Credit Card Payment</v>
      </c>
      <c r="H738">
        <f t="shared" si="45"/>
        <v>8</v>
      </c>
      <c r="I738">
        <f t="shared" si="46"/>
        <v>2019</v>
      </c>
      <c r="J738">
        <f t="shared" si="47"/>
        <v>-117.65</v>
      </c>
    </row>
    <row r="739" spans="1:10" x14ac:dyDescent="0.45">
      <c r="A739" s="1">
        <v>43683</v>
      </c>
      <c r="B739" t="s">
        <v>21</v>
      </c>
      <c r="C739">
        <v>125</v>
      </c>
      <c r="D739" t="s">
        <v>7</v>
      </c>
      <c r="E739" t="s">
        <v>12</v>
      </c>
      <c r="F739" t="str">
        <f t="shared" si="44"/>
        <v>Hardware Store</v>
      </c>
      <c r="G739" t="str">
        <f>VLOOKUP(F739,Reference!A:B,2,FALSE)</f>
        <v>Home Improvement</v>
      </c>
      <c r="H739">
        <f t="shared" si="45"/>
        <v>8</v>
      </c>
      <c r="I739">
        <f t="shared" si="46"/>
        <v>2019</v>
      </c>
      <c r="J739">
        <f t="shared" si="47"/>
        <v>-125</v>
      </c>
    </row>
    <row r="740" spans="1:10" x14ac:dyDescent="0.45">
      <c r="A740" s="1">
        <v>43685</v>
      </c>
      <c r="B740" t="s">
        <v>31</v>
      </c>
      <c r="C740">
        <v>11.72</v>
      </c>
      <c r="D740" t="s">
        <v>7</v>
      </c>
      <c r="E740" t="s">
        <v>15</v>
      </c>
      <c r="F740" t="str">
        <f t="shared" si="44"/>
        <v>Grocery Store</v>
      </c>
      <c r="G740" t="str">
        <f>VLOOKUP(F740,Reference!A:B,2,FALSE)</f>
        <v>Groceries</v>
      </c>
      <c r="H740">
        <f t="shared" si="45"/>
        <v>8</v>
      </c>
      <c r="I740">
        <f t="shared" si="46"/>
        <v>2019</v>
      </c>
      <c r="J740">
        <f t="shared" si="47"/>
        <v>-11.72</v>
      </c>
    </row>
    <row r="741" spans="1:10" x14ac:dyDescent="0.45">
      <c r="A741" s="1">
        <v>43686</v>
      </c>
      <c r="B741" t="s">
        <v>25</v>
      </c>
      <c r="C741">
        <v>10.69</v>
      </c>
      <c r="D741" t="s">
        <v>7</v>
      </c>
      <c r="E741" t="s">
        <v>9</v>
      </c>
      <c r="F741" t="str">
        <f t="shared" si="44"/>
        <v>Spotify</v>
      </c>
      <c r="G741" t="str">
        <f>VLOOKUP(F741,Reference!A:B,2,FALSE)</f>
        <v>Music</v>
      </c>
      <c r="H741">
        <f t="shared" si="45"/>
        <v>8</v>
      </c>
      <c r="I741">
        <f t="shared" si="46"/>
        <v>2019</v>
      </c>
      <c r="J741">
        <f t="shared" si="47"/>
        <v>-10.69</v>
      </c>
    </row>
    <row r="742" spans="1:10" x14ac:dyDescent="0.45">
      <c r="A742" s="1">
        <v>43686</v>
      </c>
      <c r="B742" t="s">
        <v>23</v>
      </c>
      <c r="C742">
        <v>30</v>
      </c>
      <c r="D742" t="s">
        <v>7</v>
      </c>
      <c r="E742" t="s">
        <v>12</v>
      </c>
      <c r="F742" t="str">
        <f t="shared" si="44"/>
        <v>Gas Company</v>
      </c>
      <c r="G742" t="str">
        <f>VLOOKUP(F742,Reference!A:B,2,FALSE)</f>
        <v>Utilities</v>
      </c>
      <c r="H742">
        <f t="shared" si="45"/>
        <v>8</v>
      </c>
      <c r="I742">
        <f t="shared" si="46"/>
        <v>2019</v>
      </c>
      <c r="J742">
        <f t="shared" si="47"/>
        <v>-30</v>
      </c>
    </row>
    <row r="743" spans="1:10" x14ac:dyDescent="0.45">
      <c r="A743" s="1">
        <v>43689</v>
      </c>
      <c r="B743" t="s">
        <v>27</v>
      </c>
      <c r="C743">
        <v>65</v>
      </c>
      <c r="D743" t="s">
        <v>7</v>
      </c>
      <c r="E743" t="s">
        <v>12</v>
      </c>
      <c r="F743" t="str">
        <f t="shared" si="44"/>
        <v>Phone Company</v>
      </c>
      <c r="G743" t="str">
        <f>VLOOKUP(F743,Reference!A:B,2,FALSE)</f>
        <v>Mobile Phone</v>
      </c>
      <c r="H743">
        <f t="shared" si="45"/>
        <v>8</v>
      </c>
      <c r="I743">
        <f t="shared" si="46"/>
        <v>2019</v>
      </c>
      <c r="J743">
        <f t="shared" si="47"/>
        <v>-65</v>
      </c>
    </row>
    <row r="744" spans="1:10" x14ac:dyDescent="0.45">
      <c r="A744" s="1">
        <v>43689</v>
      </c>
      <c r="B744" t="s">
        <v>13</v>
      </c>
      <c r="C744">
        <v>26.67</v>
      </c>
      <c r="D744" t="s">
        <v>7</v>
      </c>
      <c r="E744" t="s">
        <v>15</v>
      </c>
      <c r="F744" t="str">
        <f t="shared" si="44"/>
        <v>Thai Restaurant</v>
      </c>
      <c r="G744" t="str">
        <f>VLOOKUP(F744,Reference!A:B,2,FALSE)</f>
        <v>Restaurants</v>
      </c>
      <c r="H744">
        <f t="shared" si="45"/>
        <v>8</v>
      </c>
      <c r="I744">
        <f t="shared" si="46"/>
        <v>2019</v>
      </c>
      <c r="J744">
        <f t="shared" si="47"/>
        <v>-26.67</v>
      </c>
    </row>
    <row r="745" spans="1:10" x14ac:dyDescent="0.45">
      <c r="A745" s="1">
        <v>43691</v>
      </c>
      <c r="B745" t="s">
        <v>39</v>
      </c>
      <c r="C745">
        <v>2.75</v>
      </c>
      <c r="D745" t="s">
        <v>7</v>
      </c>
      <c r="E745" t="s">
        <v>9</v>
      </c>
      <c r="F745" t="str">
        <f t="shared" si="44"/>
        <v>Starbucks</v>
      </c>
      <c r="G745" t="str">
        <f>VLOOKUP(F745,Reference!A:B,2,FALSE)</f>
        <v>Coffee Shops</v>
      </c>
      <c r="H745">
        <f t="shared" si="45"/>
        <v>8</v>
      </c>
      <c r="I745">
        <f t="shared" si="46"/>
        <v>2019</v>
      </c>
      <c r="J745">
        <f t="shared" si="47"/>
        <v>-2.75</v>
      </c>
    </row>
    <row r="746" spans="1:10" x14ac:dyDescent="0.45">
      <c r="A746" s="1">
        <v>43692</v>
      </c>
      <c r="B746" t="s">
        <v>16</v>
      </c>
      <c r="C746">
        <v>335.2</v>
      </c>
      <c r="D746" t="s">
        <v>7</v>
      </c>
      <c r="E746" t="s">
        <v>12</v>
      </c>
      <c r="F746" t="str">
        <f t="shared" si="44"/>
        <v>Credit Card Payment</v>
      </c>
      <c r="G746" t="str">
        <f>VLOOKUP(F746,Reference!A:B,2,FALSE)</f>
        <v>Credit Card Payment</v>
      </c>
      <c r="H746">
        <f t="shared" si="45"/>
        <v>8</v>
      </c>
      <c r="I746">
        <f t="shared" si="46"/>
        <v>2019</v>
      </c>
      <c r="J746">
        <f t="shared" si="47"/>
        <v>-335.2</v>
      </c>
    </row>
    <row r="747" spans="1:10" x14ac:dyDescent="0.45">
      <c r="A747" s="1">
        <v>43692</v>
      </c>
      <c r="B747" t="s">
        <v>38</v>
      </c>
      <c r="C747">
        <v>60</v>
      </c>
      <c r="D747" t="s">
        <v>7</v>
      </c>
      <c r="E747" t="s">
        <v>12</v>
      </c>
      <c r="F747" t="str">
        <f t="shared" si="44"/>
        <v>Power Company</v>
      </c>
      <c r="G747" t="str">
        <f>VLOOKUP(F747,Reference!A:B,2,FALSE)</f>
        <v>Utilities</v>
      </c>
      <c r="H747">
        <f t="shared" si="45"/>
        <v>8</v>
      </c>
      <c r="I747">
        <f t="shared" si="46"/>
        <v>2019</v>
      </c>
      <c r="J747">
        <f t="shared" si="47"/>
        <v>-60</v>
      </c>
    </row>
    <row r="748" spans="1:10" x14ac:dyDescent="0.45">
      <c r="A748" s="1">
        <v>43693</v>
      </c>
      <c r="B748" t="s">
        <v>33</v>
      </c>
      <c r="C748">
        <v>2250</v>
      </c>
      <c r="D748" t="s">
        <v>17</v>
      </c>
      <c r="E748" t="s">
        <v>12</v>
      </c>
      <c r="F748" t="str">
        <f t="shared" si="44"/>
        <v>Biweekly Paycheck</v>
      </c>
      <c r="G748" t="str">
        <f>VLOOKUP(F748,Reference!A:B,2,FALSE)</f>
        <v>Paycheck</v>
      </c>
      <c r="H748">
        <f t="shared" si="45"/>
        <v>8</v>
      </c>
      <c r="I748">
        <f t="shared" si="46"/>
        <v>2019</v>
      </c>
      <c r="J748">
        <v>2250</v>
      </c>
    </row>
    <row r="749" spans="1:10" x14ac:dyDescent="0.45">
      <c r="A749" s="1">
        <v>43693</v>
      </c>
      <c r="B749" t="s">
        <v>37</v>
      </c>
      <c r="C749">
        <v>35</v>
      </c>
      <c r="D749" t="s">
        <v>7</v>
      </c>
      <c r="E749" t="s">
        <v>12</v>
      </c>
      <c r="F749" t="str">
        <f t="shared" si="44"/>
        <v>City Water Charges</v>
      </c>
      <c r="G749" t="str">
        <f>VLOOKUP(F749,Reference!A:B,2,FALSE)</f>
        <v>Utilities</v>
      </c>
      <c r="H749">
        <f t="shared" si="45"/>
        <v>8</v>
      </c>
      <c r="I749">
        <f t="shared" si="46"/>
        <v>2019</v>
      </c>
      <c r="J749">
        <f t="shared" si="47"/>
        <v>-35</v>
      </c>
    </row>
    <row r="750" spans="1:10" x14ac:dyDescent="0.45">
      <c r="A750" s="1">
        <v>43694</v>
      </c>
      <c r="B750" t="s">
        <v>16</v>
      </c>
      <c r="C750">
        <v>87.17</v>
      </c>
      <c r="D750" t="s">
        <v>17</v>
      </c>
      <c r="E750" t="s">
        <v>9</v>
      </c>
      <c r="F750" t="str">
        <f t="shared" si="44"/>
        <v>Credit Card Payment</v>
      </c>
      <c r="G750" t="str">
        <f>VLOOKUP(F750,Reference!A:B,2,FALSE)</f>
        <v>Credit Card Payment</v>
      </c>
      <c r="H750">
        <f t="shared" si="45"/>
        <v>8</v>
      </c>
      <c r="I750">
        <f t="shared" si="46"/>
        <v>2019</v>
      </c>
      <c r="J750">
        <f t="shared" si="47"/>
        <v>-87.17</v>
      </c>
    </row>
    <row r="751" spans="1:10" x14ac:dyDescent="0.45">
      <c r="A751" s="1">
        <v>43694</v>
      </c>
      <c r="B751" t="s">
        <v>31</v>
      </c>
      <c r="C751">
        <v>33.15</v>
      </c>
      <c r="D751" t="s">
        <v>7</v>
      </c>
      <c r="E751" t="s">
        <v>9</v>
      </c>
      <c r="F751" t="str">
        <f t="shared" si="44"/>
        <v>Grocery Store</v>
      </c>
      <c r="G751" t="str">
        <f>VLOOKUP(F751,Reference!A:B,2,FALSE)</f>
        <v>Groceries</v>
      </c>
      <c r="H751">
        <f t="shared" si="45"/>
        <v>8</v>
      </c>
      <c r="I751">
        <f t="shared" si="46"/>
        <v>2019</v>
      </c>
      <c r="J751">
        <f t="shared" si="47"/>
        <v>-33.15</v>
      </c>
    </row>
    <row r="752" spans="1:10" x14ac:dyDescent="0.45">
      <c r="A752" s="1">
        <v>43694</v>
      </c>
      <c r="B752" t="s">
        <v>45</v>
      </c>
      <c r="C752">
        <v>19</v>
      </c>
      <c r="D752" t="s">
        <v>7</v>
      </c>
      <c r="E752" t="s">
        <v>9</v>
      </c>
      <c r="F752" t="str">
        <f t="shared" si="44"/>
        <v>Barbershop</v>
      </c>
      <c r="G752" t="str">
        <f>VLOOKUP(F752,Reference!A:B,2,FALSE)</f>
        <v>Haircut</v>
      </c>
      <c r="H752">
        <f t="shared" si="45"/>
        <v>8</v>
      </c>
      <c r="I752">
        <f t="shared" si="46"/>
        <v>2019</v>
      </c>
      <c r="J752">
        <f t="shared" si="47"/>
        <v>-19</v>
      </c>
    </row>
    <row r="753" spans="1:10" x14ac:dyDescent="0.45">
      <c r="A753" s="1">
        <v>43694</v>
      </c>
      <c r="B753" t="s">
        <v>20</v>
      </c>
      <c r="C753">
        <v>3.5</v>
      </c>
      <c r="D753" t="s">
        <v>7</v>
      </c>
      <c r="E753" t="s">
        <v>9</v>
      </c>
      <c r="F753" t="str">
        <f t="shared" si="44"/>
        <v>American Tavern</v>
      </c>
      <c r="G753" t="str">
        <f>VLOOKUP(F753,Reference!A:B,2,FALSE)</f>
        <v>Restaurants</v>
      </c>
      <c r="H753">
        <f t="shared" si="45"/>
        <v>8</v>
      </c>
      <c r="I753">
        <f t="shared" si="46"/>
        <v>2019</v>
      </c>
      <c r="J753">
        <f t="shared" si="47"/>
        <v>-3.5</v>
      </c>
    </row>
    <row r="754" spans="1:10" x14ac:dyDescent="0.45">
      <c r="A754" s="1">
        <v>43696</v>
      </c>
      <c r="B754" t="s">
        <v>16</v>
      </c>
      <c r="C754">
        <v>1248.95</v>
      </c>
      <c r="D754" t="s">
        <v>7</v>
      </c>
      <c r="E754" t="s">
        <v>12</v>
      </c>
      <c r="F754" t="str">
        <f t="shared" si="44"/>
        <v>Credit Card Payment</v>
      </c>
      <c r="G754" t="str">
        <f>VLOOKUP(F754,Reference!A:B,2,FALSE)</f>
        <v>Credit Card Payment</v>
      </c>
      <c r="H754">
        <f t="shared" si="45"/>
        <v>8</v>
      </c>
      <c r="I754">
        <f t="shared" si="46"/>
        <v>2019</v>
      </c>
      <c r="J754">
        <f t="shared" si="47"/>
        <v>-1248.95</v>
      </c>
    </row>
    <row r="755" spans="1:10" x14ac:dyDescent="0.45">
      <c r="A755" s="1">
        <v>43697</v>
      </c>
      <c r="B755" t="s">
        <v>65</v>
      </c>
      <c r="C755">
        <v>75</v>
      </c>
      <c r="D755" t="s">
        <v>7</v>
      </c>
      <c r="E755" t="s">
        <v>12</v>
      </c>
      <c r="F755" t="str">
        <f t="shared" si="44"/>
        <v>State Farm</v>
      </c>
      <c r="G755" t="str">
        <f>VLOOKUP(F755,Reference!A:B,2,FALSE)</f>
        <v>Auto Insurance</v>
      </c>
      <c r="H755">
        <f t="shared" si="45"/>
        <v>8</v>
      </c>
      <c r="I755">
        <f t="shared" si="46"/>
        <v>2019</v>
      </c>
      <c r="J755">
        <f t="shared" si="47"/>
        <v>-75</v>
      </c>
    </row>
    <row r="756" spans="1:10" x14ac:dyDescent="0.45">
      <c r="A756" s="1">
        <v>43697</v>
      </c>
      <c r="B756" t="s">
        <v>39</v>
      </c>
      <c r="C756">
        <v>2.75</v>
      </c>
      <c r="D756" t="s">
        <v>7</v>
      </c>
      <c r="E756" t="s">
        <v>9</v>
      </c>
      <c r="F756" t="str">
        <f t="shared" si="44"/>
        <v>Starbucks</v>
      </c>
      <c r="G756" t="str">
        <f>VLOOKUP(F756,Reference!A:B,2,FALSE)</f>
        <v>Coffee Shops</v>
      </c>
      <c r="H756">
        <f t="shared" si="45"/>
        <v>8</v>
      </c>
      <c r="I756">
        <f t="shared" si="46"/>
        <v>2019</v>
      </c>
      <c r="J756">
        <f t="shared" si="47"/>
        <v>-2.75</v>
      </c>
    </row>
    <row r="757" spans="1:10" x14ac:dyDescent="0.45">
      <c r="A757" s="1">
        <v>43698</v>
      </c>
      <c r="B757" t="s">
        <v>29</v>
      </c>
      <c r="C757">
        <v>34.69</v>
      </c>
      <c r="D757" t="s">
        <v>7</v>
      </c>
      <c r="E757" t="s">
        <v>9</v>
      </c>
      <c r="F757" t="str">
        <f t="shared" si="44"/>
        <v>Shell</v>
      </c>
      <c r="G757" t="str">
        <f>VLOOKUP(F757,Reference!A:B,2,FALSE)</f>
        <v>Gas &amp; Fuel</v>
      </c>
      <c r="H757">
        <f t="shared" si="45"/>
        <v>8</v>
      </c>
      <c r="I757">
        <f t="shared" si="46"/>
        <v>2019</v>
      </c>
      <c r="J757">
        <f t="shared" si="47"/>
        <v>-34.69</v>
      </c>
    </row>
    <row r="758" spans="1:10" x14ac:dyDescent="0.45">
      <c r="A758" s="1">
        <v>43700</v>
      </c>
      <c r="B758" t="s">
        <v>39</v>
      </c>
      <c r="C758">
        <v>2.75</v>
      </c>
      <c r="D758" t="s">
        <v>7</v>
      </c>
      <c r="E758" t="s">
        <v>9</v>
      </c>
      <c r="F758" t="str">
        <f t="shared" si="44"/>
        <v>Starbucks</v>
      </c>
      <c r="G758" t="str">
        <f>VLOOKUP(F758,Reference!A:B,2,FALSE)</f>
        <v>Coffee Shops</v>
      </c>
      <c r="H758">
        <f t="shared" si="45"/>
        <v>8</v>
      </c>
      <c r="I758">
        <f t="shared" si="46"/>
        <v>2019</v>
      </c>
      <c r="J758">
        <f t="shared" si="47"/>
        <v>-2.75</v>
      </c>
    </row>
    <row r="759" spans="1:10" x14ac:dyDescent="0.45">
      <c r="A759" s="1">
        <v>43702</v>
      </c>
      <c r="B759" t="s">
        <v>43</v>
      </c>
      <c r="C759">
        <v>39.43</v>
      </c>
      <c r="D759" t="s">
        <v>7</v>
      </c>
      <c r="E759" t="s">
        <v>9</v>
      </c>
      <c r="F759" t="str">
        <f t="shared" si="44"/>
        <v>Brunch Restaurant</v>
      </c>
      <c r="G759" t="str">
        <f>VLOOKUP(F759,Reference!A:B,2,FALSE)</f>
        <v>Restaurants</v>
      </c>
      <c r="H759">
        <f t="shared" si="45"/>
        <v>8</v>
      </c>
      <c r="I759">
        <f t="shared" si="46"/>
        <v>2019</v>
      </c>
      <c r="J759">
        <f t="shared" si="47"/>
        <v>-39.43</v>
      </c>
    </row>
    <row r="760" spans="1:10" x14ac:dyDescent="0.45">
      <c r="A760" s="1">
        <v>43703</v>
      </c>
      <c r="B760" t="s">
        <v>21</v>
      </c>
      <c r="C760">
        <v>66.75</v>
      </c>
      <c r="D760" t="s">
        <v>7</v>
      </c>
      <c r="E760" t="s">
        <v>15</v>
      </c>
      <c r="F760" t="str">
        <f t="shared" si="44"/>
        <v>Hardware Store</v>
      </c>
      <c r="G760" t="str">
        <f>VLOOKUP(F760,Reference!A:B,2,FALSE)</f>
        <v>Home Improvement</v>
      </c>
      <c r="H760">
        <f t="shared" si="45"/>
        <v>8</v>
      </c>
      <c r="I760">
        <f t="shared" si="46"/>
        <v>2019</v>
      </c>
      <c r="J760">
        <f t="shared" si="47"/>
        <v>-66.75</v>
      </c>
    </row>
    <row r="761" spans="1:10" x14ac:dyDescent="0.45">
      <c r="A761" s="1">
        <v>43706</v>
      </c>
      <c r="B761" t="s">
        <v>39</v>
      </c>
      <c r="C761">
        <v>3</v>
      </c>
      <c r="D761" t="s">
        <v>7</v>
      </c>
      <c r="E761" t="s">
        <v>9</v>
      </c>
      <c r="F761" t="str">
        <f t="shared" si="44"/>
        <v>Starbucks</v>
      </c>
      <c r="G761" t="str">
        <f>VLOOKUP(F761,Reference!A:B,2,FALSE)</f>
        <v>Coffee Shops</v>
      </c>
      <c r="H761">
        <f t="shared" si="45"/>
        <v>8</v>
      </c>
      <c r="I761">
        <f t="shared" si="46"/>
        <v>2019</v>
      </c>
      <c r="J761">
        <f t="shared" si="47"/>
        <v>-3</v>
      </c>
    </row>
    <row r="762" spans="1:10" x14ac:dyDescent="0.45">
      <c r="A762" s="1">
        <v>43707</v>
      </c>
      <c r="B762" t="s">
        <v>39</v>
      </c>
      <c r="C762">
        <v>2.75</v>
      </c>
      <c r="D762" t="s">
        <v>7</v>
      </c>
      <c r="E762" t="s">
        <v>9</v>
      </c>
      <c r="F762" t="str">
        <f t="shared" si="44"/>
        <v>Starbucks</v>
      </c>
      <c r="G762" t="str">
        <f>VLOOKUP(F762,Reference!A:B,2,FALSE)</f>
        <v>Coffee Shops</v>
      </c>
      <c r="H762">
        <f t="shared" si="45"/>
        <v>8</v>
      </c>
      <c r="I762">
        <f t="shared" si="46"/>
        <v>2019</v>
      </c>
      <c r="J762">
        <f t="shared" si="47"/>
        <v>-2.75</v>
      </c>
    </row>
    <row r="763" spans="1:10" x14ac:dyDescent="0.45">
      <c r="A763" s="1">
        <v>43707</v>
      </c>
      <c r="B763" t="s">
        <v>41</v>
      </c>
      <c r="C763">
        <v>75</v>
      </c>
      <c r="D763" t="s">
        <v>7</v>
      </c>
      <c r="E763" t="s">
        <v>12</v>
      </c>
      <c r="F763" t="str">
        <f t="shared" si="44"/>
        <v>Internet Service Pro</v>
      </c>
      <c r="G763" t="str">
        <f>VLOOKUP(F763,Reference!A:B,2,FALSE)</f>
        <v>Internet</v>
      </c>
      <c r="H763">
        <f t="shared" si="45"/>
        <v>8</v>
      </c>
      <c r="I763">
        <f t="shared" si="46"/>
        <v>2019</v>
      </c>
      <c r="J763">
        <f t="shared" si="47"/>
        <v>-75</v>
      </c>
    </row>
    <row r="764" spans="1:10" x14ac:dyDescent="0.45">
      <c r="A764" s="1">
        <v>43707</v>
      </c>
      <c r="B764" t="s">
        <v>33</v>
      </c>
      <c r="C764">
        <v>2250</v>
      </c>
      <c r="D764" t="s">
        <v>17</v>
      </c>
      <c r="E764" t="s">
        <v>12</v>
      </c>
      <c r="F764" t="str">
        <f t="shared" si="44"/>
        <v>Biweekly Paycheck</v>
      </c>
      <c r="G764" t="str">
        <f>VLOOKUP(F764,Reference!A:B,2,FALSE)</f>
        <v>Paycheck</v>
      </c>
      <c r="H764">
        <f t="shared" si="45"/>
        <v>8</v>
      </c>
      <c r="I764">
        <f t="shared" si="46"/>
        <v>2019</v>
      </c>
      <c r="J764">
        <v>2250</v>
      </c>
    </row>
    <row r="765" spans="1:10" x14ac:dyDescent="0.45">
      <c r="A765" s="1">
        <v>43708</v>
      </c>
      <c r="B765" t="s">
        <v>21</v>
      </c>
      <c r="C765">
        <v>68.040000000000006</v>
      </c>
      <c r="D765" t="s">
        <v>7</v>
      </c>
      <c r="E765" t="s">
        <v>9</v>
      </c>
      <c r="F765" t="str">
        <f t="shared" si="44"/>
        <v>Hardware Store</v>
      </c>
      <c r="G765" t="str">
        <f>VLOOKUP(F765,Reference!A:B,2,FALSE)</f>
        <v>Home Improvement</v>
      </c>
      <c r="H765">
        <f t="shared" si="45"/>
        <v>8</v>
      </c>
      <c r="I765">
        <f t="shared" si="46"/>
        <v>2019</v>
      </c>
      <c r="J765">
        <f t="shared" si="47"/>
        <v>-68.040000000000006</v>
      </c>
    </row>
    <row r="766" spans="1:10" x14ac:dyDescent="0.45">
      <c r="A766" s="1">
        <v>43708</v>
      </c>
      <c r="B766" t="s">
        <v>53</v>
      </c>
      <c r="C766">
        <v>41.78</v>
      </c>
      <c r="D766" t="s">
        <v>7</v>
      </c>
      <c r="E766" t="s">
        <v>15</v>
      </c>
      <c r="F766" t="str">
        <f t="shared" si="44"/>
        <v>BBQ Restaurant</v>
      </c>
      <c r="G766" t="str">
        <f>VLOOKUP(F766,Reference!A:B,2,FALSE)</f>
        <v>Restaurants</v>
      </c>
      <c r="H766">
        <f t="shared" si="45"/>
        <v>8</v>
      </c>
      <c r="I766">
        <f t="shared" si="46"/>
        <v>2019</v>
      </c>
      <c r="J766">
        <f t="shared" si="47"/>
        <v>-41.78</v>
      </c>
    </row>
    <row r="767" spans="1:10" x14ac:dyDescent="0.45">
      <c r="A767" s="1">
        <v>43709</v>
      </c>
      <c r="B767" t="s">
        <v>6</v>
      </c>
      <c r="C767">
        <v>13.09</v>
      </c>
      <c r="D767" t="s">
        <v>7</v>
      </c>
      <c r="E767" t="s">
        <v>9</v>
      </c>
      <c r="F767" t="str">
        <f t="shared" si="44"/>
        <v>Amazon</v>
      </c>
      <c r="G767" t="str">
        <f>VLOOKUP(F767,Reference!A:B,2,FALSE)</f>
        <v>Shopping</v>
      </c>
      <c r="H767">
        <f t="shared" si="45"/>
        <v>9</v>
      </c>
      <c r="I767">
        <f t="shared" si="46"/>
        <v>2019</v>
      </c>
      <c r="J767">
        <f t="shared" si="47"/>
        <v>-13.09</v>
      </c>
    </row>
    <row r="768" spans="1:10" x14ac:dyDescent="0.45">
      <c r="A768" s="1">
        <v>43711</v>
      </c>
      <c r="B768" t="s">
        <v>10</v>
      </c>
      <c r="C768">
        <v>1100</v>
      </c>
      <c r="D768" t="s">
        <v>7</v>
      </c>
      <c r="E768" t="s">
        <v>12</v>
      </c>
      <c r="F768" t="str">
        <f t="shared" si="44"/>
        <v>Mortgage Payment</v>
      </c>
      <c r="G768" t="str">
        <f>VLOOKUP(F768,Reference!A:B,2,FALSE)</f>
        <v>Mortgage &amp; Rent</v>
      </c>
      <c r="H768">
        <f t="shared" si="45"/>
        <v>9</v>
      </c>
      <c r="I768">
        <f t="shared" si="46"/>
        <v>2019</v>
      </c>
      <c r="J768">
        <f t="shared" si="47"/>
        <v>-1100</v>
      </c>
    </row>
    <row r="769" spans="1:10" x14ac:dyDescent="0.45">
      <c r="A769" s="1">
        <v>43711</v>
      </c>
      <c r="B769" t="s">
        <v>48</v>
      </c>
      <c r="C769">
        <v>41.24</v>
      </c>
      <c r="D769" t="s">
        <v>7</v>
      </c>
      <c r="E769" t="s">
        <v>15</v>
      </c>
      <c r="F769" t="str">
        <f t="shared" si="44"/>
        <v>Fancy Restaurant</v>
      </c>
      <c r="G769" t="str">
        <f>VLOOKUP(F769,Reference!A:B,2,FALSE)</f>
        <v>Restaurants</v>
      </c>
      <c r="H769">
        <f t="shared" si="45"/>
        <v>9</v>
      </c>
      <c r="I769">
        <f t="shared" si="46"/>
        <v>2019</v>
      </c>
      <c r="J769">
        <f t="shared" si="47"/>
        <v>-41.24</v>
      </c>
    </row>
    <row r="770" spans="1:10" x14ac:dyDescent="0.45">
      <c r="A770" s="1">
        <v>43712</v>
      </c>
      <c r="B770" t="s">
        <v>18</v>
      </c>
      <c r="C770">
        <v>13.9</v>
      </c>
      <c r="D770" t="s">
        <v>7</v>
      </c>
      <c r="E770" t="s">
        <v>9</v>
      </c>
      <c r="F770" t="str">
        <f t="shared" ref="F770:F807" si="48">LEFT(B770,20)</f>
        <v>Netflix</v>
      </c>
      <c r="G770" t="str">
        <f>VLOOKUP(F770,Reference!A:B,2,FALSE)</f>
        <v>Movies &amp; DVDs</v>
      </c>
      <c r="H770">
        <f t="shared" si="45"/>
        <v>9</v>
      </c>
      <c r="I770">
        <f t="shared" si="46"/>
        <v>2019</v>
      </c>
      <c r="J770">
        <f t="shared" si="47"/>
        <v>-13.9</v>
      </c>
    </row>
    <row r="771" spans="1:10" x14ac:dyDescent="0.45">
      <c r="A771" s="1">
        <v>43713</v>
      </c>
      <c r="B771" t="s">
        <v>39</v>
      </c>
      <c r="C771">
        <v>3.75</v>
      </c>
      <c r="D771" t="s">
        <v>7</v>
      </c>
      <c r="E771" t="s">
        <v>9</v>
      </c>
      <c r="F771" t="str">
        <f t="shared" si="48"/>
        <v>Starbucks</v>
      </c>
      <c r="G771" t="str">
        <f>VLOOKUP(F771,Reference!A:B,2,FALSE)</f>
        <v>Coffee Shops</v>
      </c>
      <c r="H771">
        <f t="shared" ref="H771:H807" si="49">MONTH(A771)</f>
        <v>9</v>
      </c>
      <c r="I771">
        <f t="shared" ref="I771:I807" si="50">YEAR(A771)</f>
        <v>2019</v>
      </c>
      <c r="J771">
        <f t="shared" ref="J771:J807" si="51">-ABS(C771)</f>
        <v>-3.75</v>
      </c>
    </row>
    <row r="772" spans="1:10" x14ac:dyDescent="0.45">
      <c r="A772" s="1">
        <v>43714</v>
      </c>
      <c r="B772" t="s">
        <v>16</v>
      </c>
      <c r="C772">
        <v>1390.37</v>
      </c>
      <c r="D772" t="s">
        <v>17</v>
      </c>
      <c r="E772" t="s">
        <v>9</v>
      </c>
      <c r="F772" t="str">
        <f t="shared" si="48"/>
        <v>Credit Card Payment</v>
      </c>
      <c r="G772" t="str">
        <f>VLOOKUP(F772,Reference!A:B,2,FALSE)</f>
        <v>Credit Card Payment</v>
      </c>
      <c r="H772">
        <f t="shared" si="49"/>
        <v>9</v>
      </c>
      <c r="I772">
        <f t="shared" si="50"/>
        <v>2019</v>
      </c>
      <c r="J772">
        <f t="shared" si="51"/>
        <v>-1390.37</v>
      </c>
    </row>
    <row r="773" spans="1:10" x14ac:dyDescent="0.45">
      <c r="A773" s="1">
        <v>43714</v>
      </c>
      <c r="B773" t="s">
        <v>16</v>
      </c>
      <c r="C773">
        <v>1390.37</v>
      </c>
      <c r="D773" t="s">
        <v>7</v>
      </c>
      <c r="E773" t="s">
        <v>12</v>
      </c>
      <c r="F773" t="str">
        <f t="shared" si="48"/>
        <v>Credit Card Payment</v>
      </c>
      <c r="G773" t="str">
        <f>VLOOKUP(F773,Reference!A:B,2,FALSE)</f>
        <v>Credit Card Payment</v>
      </c>
      <c r="H773">
        <f t="shared" si="49"/>
        <v>9</v>
      </c>
      <c r="I773">
        <f t="shared" si="50"/>
        <v>2019</v>
      </c>
      <c r="J773">
        <f t="shared" si="51"/>
        <v>-1390.37</v>
      </c>
    </row>
    <row r="774" spans="1:10" x14ac:dyDescent="0.45">
      <c r="A774" s="1">
        <v>43714</v>
      </c>
      <c r="B774" t="s">
        <v>16</v>
      </c>
      <c r="C774">
        <v>502.75</v>
      </c>
      <c r="D774" t="s">
        <v>7</v>
      </c>
      <c r="E774" t="s">
        <v>12</v>
      </c>
      <c r="F774" t="str">
        <f t="shared" si="48"/>
        <v>Credit Card Payment</v>
      </c>
      <c r="G774" t="str">
        <f>VLOOKUP(F774,Reference!A:B,2,FALSE)</f>
        <v>Credit Card Payment</v>
      </c>
      <c r="H774">
        <f t="shared" si="49"/>
        <v>9</v>
      </c>
      <c r="I774">
        <f t="shared" si="50"/>
        <v>2019</v>
      </c>
      <c r="J774">
        <f t="shared" si="51"/>
        <v>-502.75</v>
      </c>
    </row>
    <row r="775" spans="1:10" x14ac:dyDescent="0.45">
      <c r="A775" s="1">
        <v>43715</v>
      </c>
      <c r="B775" t="s">
        <v>49</v>
      </c>
      <c r="C775">
        <v>12.87</v>
      </c>
      <c r="D775" t="s">
        <v>7</v>
      </c>
      <c r="E775" t="s">
        <v>9</v>
      </c>
      <c r="F775" t="str">
        <f t="shared" si="48"/>
        <v>Brewing Company</v>
      </c>
      <c r="G775" t="str">
        <f>VLOOKUP(F775,Reference!A:B,2,FALSE)</f>
        <v>Alcohol &amp; Bars</v>
      </c>
      <c r="H775">
        <f t="shared" si="49"/>
        <v>9</v>
      </c>
      <c r="I775">
        <f t="shared" si="50"/>
        <v>2019</v>
      </c>
      <c r="J775">
        <f t="shared" si="51"/>
        <v>-12.87</v>
      </c>
    </row>
    <row r="776" spans="1:10" x14ac:dyDescent="0.45">
      <c r="A776" s="1">
        <v>43716</v>
      </c>
      <c r="B776" t="s">
        <v>49</v>
      </c>
      <c r="C776">
        <v>19.3</v>
      </c>
      <c r="D776" t="s">
        <v>7</v>
      </c>
      <c r="E776" t="s">
        <v>9</v>
      </c>
      <c r="F776" t="str">
        <f t="shared" si="48"/>
        <v>Brewing Company</v>
      </c>
      <c r="G776" t="str">
        <f>VLOOKUP(F776,Reference!A:B,2,FALSE)</f>
        <v>Alcohol &amp; Bars</v>
      </c>
      <c r="H776">
        <f t="shared" si="49"/>
        <v>9</v>
      </c>
      <c r="I776">
        <f t="shared" si="50"/>
        <v>2019</v>
      </c>
      <c r="J776">
        <f t="shared" si="51"/>
        <v>-19.3</v>
      </c>
    </row>
    <row r="777" spans="1:10" x14ac:dyDescent="0.45">
      <c r="A777" s="1">
        <v>43717</v>
      </c>
      <c r="B777" t="s">
        <v>29</v>
      </c>
      <c r="C777">
        <v>28.77</v>
      </c>
      <c r="D777" t="s">
        <v>7</v>
      </c>
      <c r="E777" t="s">
        <v>9</v>
      </c>
      <c r="F777" t="str">
        <f t="shared" si="48"/>
        <v>Shell</v>
      </c>
      <c r="G777" t="str">
        <f>VLOOKUP(F777,Reference!A:B,2,FALSE)</f>
        <v>Gas &amp; Fuel</v>
      </c>
      <c r="H777">
        <f t="shared" si="49"/>
        <v>9</v>
      </c>
      <c r="I777">
        <f t="shared" si="50"/>
        <v>2019</v>
      </c>
      <c r="J777">
        <f t="shared" si="51"/>
        <v>-28.77</v>
      </c>
    </row>
    <row r="778" spans="1:10" x14ac:dyDescent="0.45">
      <c r="A778" s="1">
        <v>43717</v>
      </c>
      <c r="B778" t="s">
        <v>31</v>
      </c>
      <c r="C778">
        <v>65.09</v>
      </c>
      <c r="D778" t="s">
        <v>7</v>
      </c>
      <c r="E778" t="s">
        <v>15</v>
      </c>
      <c r="F778" t="str">
        <f t="shared" si="48"/>
        <v>Grocery Store</v>
      </c>
      <c r="G778" t="str">
        <f>VLOOKUP(F778,Reference!A:B,2,FALSE)</f>
        <v>Groceries</v>
      </c>
      <c r="H778">
        <f t="shared" si="49"/>
        <v>9</v>
      </c>
      <c r="I778">
        <f t="shared" si="50"/>
        <v>2019</v>
      </c>
      <c r="J778">
        <f t="shared" si="51"/>
        <v>-65.09</v>
      </c>
    </row>
    <row r="779" spans="1:10" x14ac:dyDescent="0.45">
      <c r="A779" s="1">
        <v>43717</v>
      </c>
      <c r="B779" t="s">
        <v>21</v>
      </c>
      <c r="C779">
        <v>26.25</v>
      </c>
      <c r="D779" t="s">
        <v>7</v>
      </c>
      <c r="E779" t="s">
        <v>15</v>
      </c>
      <c r="F779" t="str">
        <f t="shared" si="48"/>
        <v>Hardware Store</v>
      </c>
      <c r="G779" t="str">
        <f>VLOOKUP(F779,Reference!A:B,2,FALSE)</f>
        <v>Home Improvement</v>
      </c>
      <c r="H779">
        <f t="shared" si="49"/>
        <v>9</v>
      </c>
      <c r="I779">
        <f t="shared" si="50"/>
        <v>2019</v>
      </c>
      <c r="J779">
        <f t="shared" si="51"/>
        <v>-26.25</v>
      </c>
    </row>
    <row r="780" spans="1:10" x14ac:dyDescent="0.45">
      <c r="A780" s="1">
        <v>43717</v>
      </c>
      <c r="B780" t="s">
        <v>25</v>
      </c>
      <c r="C780">
        <v>10.69</v>
      </c>
      <c r="D780" t="s">
        <v>7</v>
      </c>
      <c r="E780" t="s">
        <v>9</v>
      </c>
      <c r="F780" t="str">
        <f t="shared" si="48"/>
        <v>Spotify</v>
      </c>
      <c r="G780" t="str">
        <f>VLOOKUP(F780,Reference!A:B,2,FALSE)</f>
        <v>Music</v>
      </c>
      <c r="H780">
        <f t="shared" si="49"/>
        <v>9</v>
      </c>
      <c r="I780">
        <f t="shared" si="50"/>
        <v>2019</v>
      </c>
      <c r="J780">
        <f t="shared" si="51"/>
        <v>-10.69</v>
      </c>
    </row>
    <row r="781" spans="1:10" x14ac:dyDescent="0.45">
      <c r="A781" s="1">
        <v>43717</v>
      </c>
      <c r="B781" t="s">
        <v>23</v>
      </c>
      <c r="C781">
        <v>30</v>
      </c>
      <c r="D781" t="s">
        <v>7</v>
      </c>
      <c r="E781" t="s">
        <v>12</v>
      </c>
      <c r="F781" t="str">
        <f t="shared" si="48"/>
        <v>Gas Company</v>
      </c>
      <c r="G781" t="str">
        <f>VLOOKUP(F781,Reference!A:B,2,FALSE)</f>
        <v>Utilities</v>
      </c>
      <c r="H781">
        <f t="shared" si="49"/>
        <v>9</v>
      </c>
      <c r="I781">
        <f t="shared" si="50"/>
        <v>2019</v>
      </c>
      <c r="J781">
        <f t="shared" si="51"/>
        <v>-30</v>
      </c>
    </row>
    <row r="782" spans="1:10" x14ac:dyDescent="0.45">
      <c r="A782" s="1">
        <v>43719</v>
      </c>
      <c r="B782" t="s">
        <v>16</v>
      </c>
      <c r="C782">
        <v>360.56</v>
      </c>
      <c r="D782" t="s">
        <v>17</v>
      </c>
      <c r="E782" t="s">
        <v>15</v>
      </c>
      <c r="F782" t="str">
        <f t="shared" si="48"/>
        <v>Credit Card Payment</v>
      </c>
      <c r="G782" t="str">
        <f>VLOOKUP(F782,Reference!A:B,2,FALSE)</f>
        <v>Credit Card Payment</v>
      </c>
      <c r="H782">
        <f t="shared" si="49"/>
        <v>9</v>
      </c>
      <c r="I782">
        <f t="shared" si="50"/>
        <v>2019</v>
      </c>
      <c r="J782">
        <f t="shared" si="51"/>
        <v>-360.56</v>
      </c>
    </row>
    <row r="783" spans="1:10" x14ac:dyDescent="0.45">
      <c r="A783" s="1">
        <v>43719</v>
      </c>
      <c r="B783" t="s">
        <v>27</v>
      </c>
      <c r="C783">
        <v>65</v>
      </c>
      <c r="D783" t="s">
        <v>7</v>
      </c>
      <c r="E783" t="s">
        <v>12</v>
      </c>
      <c r="F783" t="str">
        <f t="shared" si="48"/>
        <v>Phone Company</v>
      </c>
      <c r="G783" t="str">
        <f>VLOOKUP(F783,Reference!A:B,2,FALSE)</f>
        <v>Mobile Phone</v>
      </c>
      <c r="H783">
        <f t="shared" si="49"/>
        <v>9</v>
      </c>
      <c r="I783">
        <f t="shared" si="50"/>
        <v>2019</v>
      </c>
      <c r="J783">
        <f t="shared" si="51"/>
        <v>-65</v>
      </c>
    </row>
    <row r="784" spans="1:10" x14ac:dyDescent="0.45">
      <c r="A784" s="1">
        <v>43720</v>
      </c>
      <c r="B784" t="s">
        <v>16</v>
      </c>
      <c r="C784">
        <v>360.56</v>
      </c>
      <c r="D784" t="s">
        <v>7</v>
      </c>
      <c r="E784" t="s">
        <v>12</v>
      </c>
      <c r="F784" t="str">
        <f t="shared" si="48"/>
        <v>Credit Card Payment</v>
      </c>
      <c r="G784" t="str">
        <f>VLOOKUP(F784,Reference!A:B,2,FALSE)</f>
        <v>Credit Card Payment</v>
      </c>
      <c r="H784">
        <f t="shared" si="49"/>
        <v>9</v>
      </c>
      <c r="I784">
        <f t="shared" si="50"/>
        <v>2019</v>
      </c>
      <c r="J784">
        <f t="shared" si="51"/>
        <v>-360.56</v>
      </c>
    </row>
    <row r="785" spans="1:10" x14ac:dyDescent="0.45">
      <c r="A785" s="1">
        <v>43721</v>
      </c>
      <c r="B785" t="s">
        <v>39</v>
      </c>
      <c r="C785">
        <v>2.75</v>
      </c>
      <c r="D785" t="s">
        <v>7</v>
      </c>
      <c r="E785" t="s">
        <v>9</v>
      </c>
      <c r="F785" t="str">
        <f t="shared" si="48"/>
        <v>Starbucks</v>
      </c>
      <c r="G785" t="str">
        <f>VLOOKUP(F785,Reference!A:B,2,FALSE)</f>
        <v>Coffee Shops</v>
      </c>
      <c r="H785">
        <f t="shared" si="49"/>
        <v>9</v>
      </c>
      <c r="I785">
        <f t="shared" si="50"/>
        <v>2019</v>
      </c>
      <c r="J785">
        <f t="shared" si="51"/>
        <v>-2.75</v>
      </c>
    </row>
    <row r="786" spans="1:10" x14ac:dyDescent="0.45">
      <c r="A786" s="1">
        <v>43721</v>
      </c>
      <c r="B786" t="s">
        <v>33</v>
      </c>
      <c r="C786">
        <v>2250</v>
      </c>
      <c r="D786" t="s">
        <v>17</v>
      </c>
      <c r="E786" t="s">
        <v>12</v>
      </c>
      <c r="F786" t="str">
        <f t="shared" si="48"/>
        <v>Biweekly Paycheck</v>
      </c>
      <c r="G786" t="str">
        <f>VLOOKUP(F786,Reference!A:B,2,FALSE)</f>
        <v>Paycheck</v>
      </c>
      <c r="H786">
        <f t="shared" si="49"/>
        <v>9</v>
      </c>
      <c r="I786">
        <f t="shared" si="50"/>
        <v>2019</v>
      </c>
      <c r="J786">
        <v>2250</v>
      </c>
    </row>
    <row r="787" spans="1:10" x14ac:dyDescent="0.45">
      <c r="A787" s="1">
        <v>43722</v>
      </c>
      <c r="B787" t="s">
        <v>31</v>
      </c>
      <c r="C787">
        <v>46.44</v>
      </c>
      <c r="D787" t="s">
        <v>7</v>
      </c>
      <c r="E787" t="s">
        <v>9</v>
      </c>
      <c r="F787" t="str">
        <f t="shared" si="48"/>
        <v>Grocery Store</v>
      </c>
      <c r="G787" t="str">
        <f>VLOOKUP(F787,Reference!A:B,2,FALSE)</f>
        <v>Groceries</v>
      </c>
      <c r="H787">
        <f t="shared" si="49"/>
        <v>9</v>
      </c>
      <c r="I787">
        <f t="shared" si="50"/>
        <v>2019</v>
      </c>
      <c r="J787">
        <f t="shared" si="51"/>
        <v>-46.44</v>
      </c>
    </row>
    <row r="788" spans="1:10" x14ac:dyDescent="0.45">
      <c r="A788" s="1">
        <v>43723</v>
      </c>
      <c r="B788" t="s">
        <v>6</v>
      </c>
      <c r="C788">
        <v>47.66</v>
      </c>
      <c r="D788" t="s">
        <v>7</v>
      </c>
      <c r="E788" t="s">
        <v>9</v>
      </c>
      <c r="F788" t="str">
        <f t="shared" si="48"/>
        <v>Amazon</v>
      </c>
      <c r="G788" t="str">
        <f>VLOOKUP(F788,Reference!A:B,2,FALSE)</f>
        <v>Shopping</v>
      </c>
      <c r="H788">
        <f t="shared" si="49"/>
        <v>9</v>
      </c>
      <c r="I788">
        <f t="shared" si="50"/>
        <v>2019</v>
      </c>
      <c r="J788">
        <f t="shared" si="51"/>
        <v>-47.66</v>
      </c>
    </row>
    <row r="789" spans="1:10" x14ac:dyDescent="0.45">
      <c r="A789" s="1">
        <v>43724</v>
      </c>
      <c r="B789" t="s">
        <v>16</v>
      </c>
      <c r="C789">
        <v>90.57</v>
      </c>
      <c r="D789" t="s">
        <v>7</v>
      </c>
      <c r="E789" t="s">
        <v>12</v>
      </c>
      <c r="F789" t="str">
        <f t="shared" si="48"/>
        <v>Credit Card Payment</v>
      </c>
      <c r="G789" t="str">
        <f>VLOOKUP(F789,Reference!A:B,2,FALSE)</f>
        <v>Credit Card Payment</v>
      </c>
      <c r="H789">
        <f t="shared" si="49"/>
        <v>9</v>
      </c>
      <c r="I789">
        <f t="shared" si="50"/>
        <v>2019</v>
      </c>
      <c r="J789">
        <f t="shared" si="51"/>
        <v>-90.57</v>
      </c>
    </row>
    <row r="790" spans="1:10" x14ac:dyDescent="0.45">
      <c r="A790" s="1">
        <v>43724</v>
      </c>
      <c r="B790" t="s">
        <v>16</v>
      </c>
      <c r="C790">
        <v>90.57</v>
      </c>
      <c r="D790" t="s">
        <v>17</v>
      </c>
      <c r="E790" t="s">
        <v>15</v>
      </c>
      <c r="F790" t="str">
        <f t="shared" si="48"/>
        <v>Credit Card Payment</v>
      </c>
      <c r="G790" t="str">
        <f>VLOOKUP(F790,Reference!A:B,2,FALSE)</f>
        <v>Credit Card Payment</v>
      </c>
      <c r="H790">
        <f t="shared" si="49"/>
        <v>9</v>
      </c>
      <c r="I790">
        <f t="shared" si="50"/>
        <v>2019</v>
      </c>
      <c r="J790">
        <f t="shared" si="51"/>
        <v>-90.57</v>
      </c>
    </row>
    <row r="791" spans="1:10" x14ac:dyDescent="0.45">
      <c r="A791" s="1">
        <v>43724</v>
      </c>
      <c r="B791" t="s">
        <v>37</v>
      </c>
      <c r="C791">
        <v>35</v>
      </c>
      <c r="D791" t="s">
        <v>7</v>
      </c>
      <c r="E791" t="s">
        <v>12</v>
      </c>
      <c r="F791" t="str">
        <f t="shared" si="48"/>
        <v>City Water Charges</v>
      </c>
      <c r="G791" t="str">
        <f>VLOOKUP(F791,Reference!A:B,2,FALSE)</f>
        <v>Utilities</v>
      </c>
      <c r="H791">
        <f t="shared" si="49"/>
        <v>9</v>
      </c>
      <c r="I791">
        <f t="shared" si="50"/>
        <v>2019</v>
      </c>
      <c r="J791">
        <f t="shared" si="51"/>
        <v>-35</v>
      </c>
    </row>
    <row r="792" spans="1:10" x14ac:dyDescent="0.45">
      <c r="A792" s="1">
        <v>43725</v>
      </c>
      <c r="B792" t="s">
        <v>16</v>
      </c>
      <c r="C792">
        <v>186.13</v>
      </c>
      <c r="D792" t="s">
        <v>17</v>
      </c>
      <c r="E792" t="s">
        <v>9</v>
      </c>
      <c r="F792" t="str">
        <f t="shared" si="48"/>
        <v>Credit Card Payment</v>
      </c>
      <c r="G792" t="str">
        <f>VLOOKUP(F792,Reference!A:B,2,FALSE)</f>
        <v>Credit Card Payment</v>
      </c>
      <c r="H792">
        <f t="shared" si="49"/>
        <v>9</v>
      </c>
      <c r="I792">
        <f t="shared" si="50"/>
        <v>2019</v>
      </c>
      <c r="J792">
        <f t="shared" si="51"/>
        <v>-186.13</v>
      </c>
    </row>
    <row r="793" spans="1:10" x14ac:dyDescent="0.45">
      <c r="A793" s="1">
        <v>43725</v>
      </c>
      <c r="B793" t="s">
        <v>38</v>
      </c>
      <c r="C793">
        <v>60</v>
      </c>
      <c r="D793" t="s">
        <v>7</v>
      </c>
      <c r="E793" t="s">
        <v>12</v>
      </c>
      <c r="F793" t="str">
        <f t="shared" si="48"/>
        <v>Power Company</v>
      </c>
      <c r="G793" t="str">
        <f>VLOOKUP(F793,Reference!A:B,2,FALSE)</f>
        <v>Utilities</v>
      </c>
      <c r="H793">
        <f t="shared" si="49"/>
        <v>9</v>
      </c>
      <c r="I793">
        <f t="shared" si="50"/>
        <v>2019</v>
      </c>
      <c r="J793">
        <f t="shared" si="51"/>
        <v>-60</v>
      </c>
    </row>
    <row r="794" spans="1:10" x14ac:dyDescent="0.45">
      <c r="A794" s="1">
        <v>43726</v>
      </c>
      <c r="B794" t="s">
        <v>65</v>
      </c>
      <c r="C794">
        <v>75</v>
      </c>
      <c r="D794" t="s">
        <v>7</v>
      </c>
      <c r="E794" t="s">
        <v>12</v>
      </c>
      <c r="F794" t="str">
        <f t="shared" si="48"/>
        <v>State Farm</v>
      </c>
      <c r="G794" t="str">
        <f>VLOOKUP(F794,Reference!A:B,2,FALSE)</f>
        <v>Auto Insurance</v>
      </c>
      <c r="H794">
        <f t="shared" si="49"/>
        <v>9</v>
      </c>
      <c r="I794">
        <f t="shared" si="50"/>
        <v>2019</v>
      </c>
      <c r="J794">
        <f t="shared" si="51"/>
        <v>-75</v>
      </c>
    </row>
    <row r="795" spans="1:10" x14ac:dyDescent="0.45">
      <c r="A795" s="1">
        <v>43726</v>
      </c>
      <c r="B795" t="s">
        <v>16</v>
      </c>
      <c r="C795">
        <v>1606.46</v>
      </c>
      <c r="D795" t="s">
        <v>7</v>
      </c>
      <c r="E795" t="s">
        <v>12</v>
      </c>
      <c r="F795" t="str">
        <f t="shared" si="48"/>
        <v>Credit Card Payment</v>
      </c>
      <c r="G795" t="str">
        <f>VLOOKUP(F795,Reference!A:B,2,FALSE)</f>
        <v>Credit Card Payment</v>
      </c>
      <c r="H795">
        <f t="shared" si="49"/>
        <v>9</v>
      </c>
      <c r="I795">
        <f t="shared" si="50"/>
        <v>2019</v>
      </c>
      <c r="J795">
        <f t="shared" si="51"/>
        <v>-1606.46</v>
      </c>
    </row>
    <row r="796" spans="1:10" x14ac:dyDescent="0.45">
      <c r="A796" s="1">
        <v>43727</v>
      </c>
      <c r="B796" t="s">
        <v>49</v>
      </c>
      <c r="C796">
        <v>40.81</v>
      </c>
      <c r="D796" t="s">
        <v>7</v>
      </c>
      <c r="E796" t="s">
        <v>9</v>
      </c>
      <c r="F796" t="str">
        <f t="shared" si="48"/>
        <v>Brewing Company</v>
      </c>
      <c r="G796" t="str">
        <f>VLOOKUP(F796,Reference!A:B,2,FALSE)</f>
        <v>Alcohol &amp; Bars</v>
      </c>
      <c r="H796">
        <f t="shared" si="49"/>
        <v>9</v>
      </c>
      <c r="I796">
        <f t="shared" si="50"/>
        <v>2019</v>
      </c>
      <c r="J796">
        <f t="shared" si="51"/>
        <v>-40.81</v>
      </c>
    </row>
    <row r="797" spans="1:10" x14ac:dyDescent="0.45">
      <c r="A797" s="1">
        <v>43727</v>
      </c>
      <c r="B797" t="s">
        <v>39</v>
      </c>
      <c r="C797">
        <v>2.75</v>
      </c>
      <c r="D797" t="s">
        <v>7</v>
      </c>
      <c r="E797" t="s">
        <v>9</v>
      </c>
      <c r="F797" t="str">
        <f t="shared" si="48"/>
        <v>Starbucks</v>
      </c>
      <c r="G797" t="str">
        <f>VLOOKUP(F797,Reference!A:B,2,FALSE)</f>
        <v>Coffee Shops</v>
      </c>
      <c r="H797">
        <f t="shared" si="49"/>
        <v>9</v>
      </c>
      <c r="I797">
        <f t="shared" si="50"/>
        <v>2019</v>
      </c>
      <c r="J797">
        <f t="shared" si="51"/>
        <v>-2.75</v>
      </c>
    </row>
    <row r="798" spans="1:10" x14ac:dyDescent="0.45">
      <c r="A798" s="1">
        <v>43728</v>
      </c>
      <c r="B798" t="s">
        <v>16</v>
      </c>
      <c r="C798">
        <v>9.43</v>
      </c>
      <c r="D798" t="s">
        <v>17</v>
      </c>
      <c r="E798" t="s">
        <v>15</v>
      </c>
      <c r="F798" t="str">
        <f t="shared" si="48"/>
        <v>Credit Card Payment</v>
      </c>
      <c r="G798" t="str">
        <f>VLOOKUP(F798,Reference!A:B,2,FALSE)</f>
        <v>Credit Card Payment</v>
      </c>
      <c r="H798">
        <f t="shared" si="49"/>
        <v>9</v>
      </c>
      <c r="I798">
        <f t="shared" si="50"/>
        <v>2019</v>
      </c>
      <c r="J798">
        <f t="shared" si="51"/>
        <v>-9.43</v>
      </c>
    </row>
    <row r="799" spans="1:10" x14ac:dyDescent="0.45">
      <c r="A799" s="1">
        <v>43730</v>
      </c>
      <c r="B799" t="s">
        <v>83</v>
      </c>
      <c r="C799">
        <v>131.1</v>
      </c>
      <c r="D799" t="s">
        <v>7</v>
      </c>
      <c r="E799" t="s">
        <v>9</v>
      </c>
      <c r="F799" t="str">
        <f t="shared" si="48"/>
        <v>Seafood Restaurant</v>
      </c>
      <c r="G799" t="str">
        <f>VLOOKUP(F799,Reference!A:B,2,FALSE)</f>
        <v>Restaurants</v>
      </c>
      <c r="H799">
        <f t="shared" si="49"/>
        <v>9</v>
      </c>
      <c r="I799">
        <f t="shared" si="50"/>
        <v>2019</v>
      </c>
      <c r="J799">
        <f t="shared" si="51"/>
        <v>-131.1</v>
      </c>
    </row>
    <row r="800" spans="1:10" x14ac:dyDescent="0.45">
      <c r="A800" s="1">
        <v>43731</v>
      </c>
      <c r="B800" t="s">
        <v>16</v>
      </c>
      <c r="C800">
        <v>9.43</v>
      </c>
      <c r="D800" t="s">
        <v>7</v>
      </c>
      <c r="E800" t="s">
        <v>12</v>
      </c>
      <c r="F800" t="str">
        <f t="shared" si="48"/>
        <v>Credit Card Payment</v>
      </c>
      <c r="G800" t="str">
        <f>VLOOKUP(F800,Reference!A:B,2,FALSE)</f>
        <v>Credit Card Payment</v>
      </c>
      <c r="H800">
        <f t="shared" si="49"/>
        <v>9</v>
      </c>
      <c r="I800">
        <f t="shared" si="50"/>
        <v>2019</v>
      </c>
      <c r="J800">
        <f t="shared" si="51"/>
        <v>-9.43</v>
      </c>
    </row>
    <row r="801" spans="1:10" x14ac:dyDescent="0.45">
      <c r="A801" s="1">
        <v>43731</v>
      </c>
      <c r="B801" t="s">
        <v>31</v>
      </c>
      <c r="C801">
        <v>27.71</v>
      </c>
      <c r="D801" t="s">
        <v>7</v>
      </c>
      <c r="E801" t="s">
        <v>9</v>
      </c>
      <c r="F801" t="str">
        <f t="shared" si="48"/>
        <v>Grocery Store</v>
      </c>
      <c r="G801" t="str">
        <f>VLOOKUP(F801,Reference!A:B,2,FALSE)</f>
        <v>Groceries</v>
      </c>
      <c r="H801">
        <f t="shared" si="49"/>
        <v>9</v>
      </c>
      <c r="I801">
        <f t="shared" si="50"/>
        <v>2019</v>
      </c>
      <c r="J801">
        <f t="shared" si="51"/>
        <v>-27.71</v>
      </c>
    </row>
    <row r="802" spans="1:10" x14ac:dyDescent="0.45">
      <c r="A802" s="1">
        <v>43731</v>
      </c>
      <c r="B802" t="s">
        <v>6</v>
      </c>
      <c r="C802">
        <v>24.63</v>
      </c>
      <c r="D802" t="s">
        <v>7</v>
      </c>
      <c r="E802" t="s">
        <v>9</v>
      </c>
      <c r="F802" t="str">
        <f t="shared" si="48"/>
        <v>Amazon</v>
      </c>
      <c r="G802" t="str">
        <f>VLOOKUP(F802,Reference!A:B,2,FALSE)</f>
        <v>Shopping</v>
      </c>
      <c r="H802">
        <f t="shared" si="49"/>
        <v>9</v>
      </c>
      <c r="I802">
        <f t="shared" si="50"/>
        <v>2019</v>
      </c>
      <c r="J802">
        <f t="shared" si="51"/>
        <v>-24.63</v>
      </c>
    </row>
    <row r="803" spans="1:10" x14ac:dyDescent="0.45">
      <c r="A803" s="1">
        <v>43735</v>
      </c>
      <c r="B803" t="s">
        <v>33</v>
      </c>
      <c r="C803">
        <v>2250</v>
      </c>
      <c r="D803" t="s">
        <v>17</v>
      </c>
      <c r="E803" t="s">
        <v>12</v>
      </c>
      <c r="F803" t="str">
        <f t="shared" si="48"/>
        <v>Biweekly Paycheck</v>
      </c>
      <c r="G803" t="str">
        <f>VLOOKUP(F803,Reference!A:B,2,FALSE)</f>
        <v>Paycheck</v>
      </c>
      <c r="H803">
        <f t="shared" si="49"/>
        <v>9</v>
      </c>
      <c r="I803">
        <f t="shared" si="50"/>
        <v>2019</v>
      </c>
      <c r="J803">
        <v>2250</v>
      </c>
    </row>
    <row r="804" spans="1:10" x14ac:dyDescent="0.45">
      <c r="A804" s="1">
        <v>43736</v>
      </c>
      <c r="B804" t="s">
        <v>54</v>
      </c>
      <c r="C804">
        <v>33.46</v>
      </c>
      <c r="D804" t="s">
        <v>7</v>
      </c>
      <c r="E804" t="s">
        <v>9</v>
      </c>
      <c r="F804" t="str">
        <f t="shared" si="48"/>
        <v>BP</v>
      </c>
      <c r="G804" t="str">
        <f>VLOOKUP(F804,Reference!A:B,2,FALSE)</f>
        <v>Gas &amp; Fuel</v>
      </c>
      <c r="H804">
        <f t="shared" si="49"/>
        <v>9</v>
      </c>
      <c r="I804">
        <f t="shared" si="50"/>
        <v>2019</v>
      </c>
      <c r="J804">
        <f t="shared" si="51"/>
        <v>-33.46</v>
      </c>
    </row>
    <row r="805" spans="1:10" x14ac:dyDescent="0.45">
      <c r="A805" s="1">
        <v>43736</v>
      </c>
      <c r="B805" t="s">
        <v>94</v>
      </c>
      <c r="C805">
        <v>4.2699999999999996</v>
      </c>
      <c r="D805" t="s">
        <v>7</v>
      </c>
      <c r="E805" t="s">
        <v>9</v>
      </c>
      <c r="F805" t="str">
        <f t="shared" si="48"/>
        <v>Sheetz</v>
      </c>
      <c r="G805" t="str">
        <f>VLOOKUP(F805,Reference!A:B,2,FALSE)</f>
        <v>Gas &amp; Fuel</v>
      </c>
      <c r="H805">
        <f t="shared" si="49"/>
        <v>9</v>
      </c>
      <c r="I805">
        <f t="shared" si="50"/>
        <v>2019</v>
      </c>
      <c r="J805">
        <f t="shared" si="51"/>
        <v>-4.2699999999999996</v>
      </c>
    </row>
    <row r="806" spans="1:10" x14ac:dyDescent="0.45">
      <c r="A806" s="1">
        <v>43738</v>
      </c>
      <c r="B806" t="s">
        <v>39</v>
      </c>
      <c r="C806">
        <v>1.75</v>
      </c>
      <c r="D806" t="s">
        <v>7</v>
      </c>
      <c r="E806" t="s">
        <v>9</v>
      </c>
      <c r="F806" t="str">
        <f t="shared" si="48"/>
        <v>Starbucks</v>
      </c>
      <c r="G806" t="str">
        <f>VLOOKUP(F806,Reference!A:B,2,FALSE)</f>
        <v>Coffee Shops</v>
      </c>
      <c r="H806">
        <f t="shared" si="49"/>
        <v>9</v>
      </c>
      <c r="I806">
        <f t="shared" si="50"/>
        <v>2019</v>
      </c>
      <c r="J806">
        <f t="shared" si="51"/>
        <v>-1.75</v>
      </c>
    </row>
    <row r="807" spans="1:10" x14ac:dyDescent="0.45">
      <c r="A807" s="1">
        <v>43738</v>
      </c>
      <c r="B807" t="s">
        <v>41</v>
      </c>
      <c r="C807">
        <v>75</v>
      </c>
      <c r="D807" t="s">
        <v>7</v>
      </c>
      <c r="E807" t="s">
        <v>12</v>
      </c>
      <c r="F807" t="str">
        <f t="shared" si="48"/>
        <v>Internet Service Pro</v>
      </c>
      <c r="G807" t="str">
        <f>VLOOKUP(F807,Reference!A:B,2,FALSE)</f>
        <v>Internet</v>
      </c>
      <c r="H807">
        <f t="shared" si="49"/>
        <v>9</v>
      </c>
      <c r="I807">
        <f t="shared" si="50"/>
        <v>2019</v>
      </c>
      <c r="J807">
        <f t="shared" si="51"/>
        <v>-75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A5A1-44B3-499D-8F57-22EF5C2435A9}">
  <dimension ref="A1:B79"/>
  <sheetViews>
    <sheetView workbookViewId="0">
      <selection activeCell="B80" sqref="B80"/>
    </sheetView>
  </sheetViews>
  <sheetFormatPr defaultRowHeight="14.25" x14ac:dyDescent="0.45"/>
  <cols>
    <col min="1" max="1" width="17.86328125" customWidth="1"/>
    <col min="2" max="2" width="18" customWidth="1"/>
  </cols>
  <sheetData>
    <row r="1" spans="1:2" x14ac:dyDescent="0.45">
      <c r="A1" s="2" t="s">
        <v>95</v>
      </c>
      <c r="B1" s="2" t="s">
        <v>4</v>
      </c>
    </row>
    <row r="2" spans="1:2" x14ac:dyDescent="0.45">
      <c r="A2" t="str">
        <f>Transactions!F2</f>
        <v>Amazon</v>
      </c>
      <c r="B2" t="s">
        <v>8</v>
      </c>
    </row>
    <row r="3" spans="1:2" x14ac:dyDescent="0.45">
      <c r="A3" t="str">
        <f>Transactions!F3</f>
        <v>Mortgage Payment</v>
      </c>
      <c r="B3" t="s">
        <v>11</v>
      </c>
    </row>
    <row r="4" spans="1:2" x14ac:dyDescent="0.45">
      <c r="A4" t="str">
        <f>Transactions!F4</f>
        <v>Thai Restaurant</v>
      </c>
      <c r="B4" t="s">
        <v>14</v>
      </c>
    </row>
    <row r="5" spans="1:2" x14ac:dyDescent="0.45">
      <c r="A5" t="str">
        <f>Transactions!F5</f>
        <v>Credit Card Payment</v>
      </c>
      <c r="B5" t="s">
        <v>16</v>
      </c>
    </row>
    <row r="6" spans="1:2" x14ac:dyDescent="0.45">
      <c r="A6" t="str">
        <f>Transactions!F6</f>
        <v>Netflix</v>
      </c>
      <c r="B6" t="s">
        <v>19</v>
      </c>
    </row>
    <row r="7" spans="1:2" x14ac:dyDescent="0.45">
      <c r="A7" t="str">
        <f>Transactions!F7</f>
        <v>American Tavern</v>
      </c>
      <c r="B7" t="s">
        <v>14</v>
      </c>
    </row>
    <row r="8" spans="1:2" x14ac:dyDescent="0.45">
      <c r="A8" t="str">
        <f>Transactions!F8</f>
        <v>Hardware Store</v>
      </c>
      <c r="B8" t="s">
        <v>22</v>
      </c>
    </row>
    <row r="9" spans="1:2" x14ac:dyDescent="0.45">
      <c r="A9" t="str">
        <f>Transactions!F9</f>
        <v>Gas Company</v>
      </c>
      <c r="B9" t="s">
        <v>24</v>
      </c>
    </row>
    <row r="10" spans="1:2" x14ac:dyDescent="0.45">
      <c r="A10" t="str">
        <f>Transactions!F10</f>
        <v>Hardware Store</v>
      </c>
      <c r="B10" t="s">
        <v>22</v>
      </c>
    </row>
    <row r="11" spans="1:2" x14ac:dyDescent="0.45">
      <c r="A11" t="str">
        <f>Transactions!F11</f>
        <v>Spotify</v>
      </c>
      <c r="B11" t="s">
        <v>26</v>
      </c>
    </row>
    <row r="12" spans="1:2" x14ac:dyDescent="0.45">
      <c r="A12" t="str">
        <f>Transactions!F12</f>
        <v>Phone Company</v>
      </c>
      <c r="B12" t="s">
        <v>28</v>
      </c>
    </row>
    <row r="13" spans="1:2" x14ac:dyDescent="0.45">
      <c r="A13" t="str">
        <f>Transactions!F13</f>
        <v>Shell</v>
      </c>
      <c r="B13" t="s">
        <v>30</v>
      </c>
    </row>
    <row r="14" spans="1:2" x14ac:dyDescent="0.45">
      <c r="A14" t="str">
        <f>Transactions!F14</f>
        <v>Grocery Store</v>
      </c>
      <c r="B14" t="s">
        <v>32</v>
      </c>
    </row>
    <row r="15" spans="1:2" x14ac:dyDescent="0.45">
      <c r="A15" t="str">
        <f>Transactions!F15</f>
        <v>Biweekly Paycheck</v>
      </c>
      <c r="B15" t="s">
        <v>34</v>
      </c>
    </row>
    <row r="16" spans="1:2" x14ac:dyDescent="0.45">
      <c r="A16" t="str">
        <f>Transactions!F16</f>
        <v>Pizza Place</v>
      </c>
      <c r="B16" t="s">
        <v>36</v>
      </c>
    </row>
    <row r="17" spans="1:2" x14ac:dyDescent="0.45">
      <c r="A17" t="str">
        <f>Transactions!F17</f>
        <v>Amazon</v>
      </c>
      <c r="B17" t="s">
        <v>8</v>
      </c>
    </row>
    <row r="18" spans="1:2" x14ac:dyDescent="0.45">
      <c r="A18" t="str">
        <f>Transactions!F18</f>
        <v>Grocery Store</v>
      </c>
      <c r="B18" t="s">
        <v>32</v>
      </c>
    </row>
    <row r="19" spans="1:2" x14ac:dyDescent="0.45">
      <c r="A19" t="str">
        <f>Transactions!F19</f>
        <v>American Tavern</v>
      </c>
      <c r="B19" t="s">
        <v>14</v>
      </c>
    </row>
    <row r="20" spans="1:2" x14ac:dyDescent="0.45">
      <c r="A20" t="str">
        <f>Transactions!F20</f>
        <v>City Water Charges</v>
      </c>
      <c r="B20" t="s">
        <v>24</v>
      </c>
    </row>
    <row r="21" spans="1:2" x14ac:dyDescent="0.45">
      <c r="A21" t="str">
        <f>Transactions!F21</f>
        <v>Power Company</v>
      </c>
      <c r="B21" t="s">
        <v>24</v>
      </c>
    </row>
    <row r="22" spans="1:2" x14ac:dyDescent="0.45">
      <c r="A22" t="str">
        <f>Transactions!F22</f>
        <v>Biweekly Paycheck</v>
      </c>
      <c r="B22" t="s">
        <v>34</v>
      </c>
    </row>
    <row r="23" spans="1:2" x14ac:dyDescent="0.45">
      <c r="A23" t="str">
        <f>Transactions!F23</f>
        <v>Amazon</v>
      </c>
      <c r="B23" t="s">
        <v>8</v>
      </c>
    </row>
    <row r="24" spans="1:2" x14ac:dyDescent="0.45">
      <c r="A24" t="str">
        <f>Transactions!F24</f>
        <v>Credit Card Payment</v>
      </c>
      <c r="B24" t="s">
        <v>16</v>
      </c>
    </row>
    <row r="25" spans="1:2" x14ac:dyDescent="0.45">
      <c r="A25" t="str">
        <f>Transactions!F25</f>
        <v>Credit Card Payment</v>
      </c>
      <c r="B25" t="s">
        <v>16</v>
      </c>
    </row>
    <row r="26" spans="1:2" x14ac:dyDescent="0.45">
      <c r="A26" t="str">
        <f>Transactions!F26</f>
        <v>Credit Card Payment</v>
      </c>
      <c r="B26" t="s">
        <v>16</v>
      </c>
    </row>
    <row r="27" spans="1:2" x14ac:dyDescent="0.45">
      <c r="A27" t="str">
        <f>Transactions!F27</f>
        <v>Hardware Store</v>
      </c>
      <c r="B27" t="s">
        <v>22</v>
      </c>
    </row>
    <row r="28" spans="1:2" x14ac:dyDescent="0.45">
      <c r="A28" t="str">
        <f>Transactions!F28</f>
        <v>Credit Card Payment</v>
      </c>
      <c r="B28" t="s">
        <v>16</v>
      </c>
    </row>
    <row r="29" spans="1:2" x14ac:dyDescent="0.45">
      <c r="A29" t="str">
        <f>Transactions!F29</f>
        <v>Starbucks</v>
      </c>
      <c r="B29" t="s">
        <v>40</v>
      </c>
    </row>
    <row r="30" spans="1:2" x14ac:dyDescent="0.45">
      <c r="A30" t="str">
        <f>Transactions!F30</f>
        <v>Internet Service Pro</v>
      </c>
      <c r="B30" t="s">
        <v>42</v>
      </c>
    </row>
    <row r="31" spans="1:2" x14ac:dyDescent="0.45">
      <c r="A31" t="str">
        <f>Transactions!F31</f>
        <v>Shell</v>
      </c>
      <c r="B31" t="s">
        <v>30</v>
      </c>
    </row>
    <row r="32" spans="1:2" x14ac:dyDescent="0.45">
      <c r="A32" t="str">
        <f>Transactions!F32</f>
        <v>Thai Restaurant</v>
      </c>
      <c r="B32" t="s">
        <v>14</v>
      </c>
    </row>
    <row r="33" spans="1:2" x14ac:dyDescent="0.45">
      <c r="A33" t="str">
        <f>Transactions!F33</f>
        <v>Brunch Restaurant</v>
      </c>
      <c r="B33" t="s">
        <v>14</v>
      </c>
    </row>
    <row r="34" spans="1:2" x14ac:dyDescent="0.45">
      <c r="A34" t="str">
        <f>Transactions!$F$38</f>
        <v>Japanese Restaurant</v>
      </c>
      <c r="B34" t="s">
        <v>14</v>
      </c>
    </row>
    <row r="35" spans="1:2" x14ac:dyDescent="0.45">
      <c r="A35" t="str">
        <f>Transactions!$F$44</f>
        <v>Barbershop</v>
      </c>
      <c r="B35" t="s">
        <v>46</v>
      </c>
    </row>
    <row r="36" spans="1:2" x14ac:dyDescent="0.45">
      <c r="A36" t="str">
        <f>Transactions!$F$46</f>
        <v>Bojangles</v>
      </c>
      <c r="B36" t="s">
        <v>36</v>
      </c>
    </row>
    <row r="37" spans="1:2" x14ac:dyDescent="0.45">
      <c r="A37" t="str">
        <f>Transactions!$F$47</f>
        <v>Fancy Restaurant</v>
      </c>
      <c r="B37" t="s">
        <v>14</v>
      </c>
    </row>
    <row r="38" spans="1:2" x14ac:dyDescent="0.45">
      <c r="A38" t="str">
        <f>Transactions!$F$50</f>
        <v>Brewing Company</v>
      </c>
      <c r="B38" t="s">
        <v>50</v>
      </c>
    </row>
    <row r="39" spans="1:2" x14ac:dyDescent="0.45">
      <c r="A39" t="str">
        <f>Transactions!$F$57</f>
        <v>Mexican Restaurant</v>
      </c>
      <c r="B39" t="s">
        <v>14</v>
      </c>
    </row>
    <row r="40" spans="1:2" x14ac:dyDescent="0.45">
      <c r="A40" t="str">
        <f>Transactions!$F$65</f>
        <v>Gas Station</v>
      </c>
      <c r="B40" t="s">
        <v>30</v>
      </c>
    </row>
    <row r="41" spans="1:2" x14ac:dyDescent="0.45">
      <c r="A41" t="str">
        <f>Transactions!$F$74</f>
        <v>BBQ Restaurant</v>
      </c>
      <c r="B41" t="s">
        <v>14</v>
      </c>
    </row>
    <row r="42" spans="1:2" x14ac:dyDescent="0.45">
      <c r="A42" t="str">
        <f>Transactions!$F$79</f>
        <v>BP</v>
      </c>
      <c r="B42" t="s">
        <v>30</v>
      </c>
    </row>
    <row r="43" spans="1:2" x14ac:dyDescent="0.45">
      <c r="A43" t="str">
        <f>Transactions!$F$94</f>
        <v>Mediterranean Restau</v>
      </c>
      <c r="B43" t="s">
        <v>14</v>
      </c>
    </row>
    <row r="44" spans="1:2" x14ac:dyDescent="0.45">
      <c r="A44" t="str">
        <f>Transactions!$F$104</f>
        <v>Steakhouse</v>
      </c>
      <c r="B44" t="s">
        <v>14</v>
      </c>
    </row>
    <row r="45" spans="1:2" x14ac:dyDescent="0.45">
      <c r="A45" t="str">
        <f>Transactions!F107</f>
        <v>Belgian Restaurant</v>
      </c>
      <c r="B45" t="s">
        <v>14</v>
      </c>
    </row>
    <row r="46" spans="1:2" x14ac:dyDescent="0.45">
      <c r="A46" t="str">
        <f>Transactions!F108</f>
        <v>Chili's</v>
      </c>
      <c r="B46" t="s">
        <v>14</v>
      </c>
    </row>
    <row r="47" spans="1:2" x14ac:dyDescent="0.45">
      <c r="A47" t="str">
        <f>Transactions!F109</f>
        <v>Greek Restaurant</v>
      </c>
      <c r="B47" t="s">
        <v>14</v>
      </c>
    </row>
    <row r="48" spans="1:2" x14ac:dyDescent="0.45">
      <c r="A48" t="str">
        <f>Transactions!$F$118</f>
        <v>Amazon Video</v>
      </c>
      <c r="B48" t="s">
        <v>19</v>
      </c>
    </row>
    <row r="49" spans="1:2" x14ac:dyDescent="0.45">
      <c r="A49" t="str">
        <f>Transactions!$F$122</f>
        <v>Chevron</v>
      </c>
      <c r="B49" t="s">
        <v>30</v>
      </c>
    </row>
    <row r="50" spans="1:2" x14ac:dyDescent="0.45">
      <c r="A50" t="str">
        <f>Transactions!F123</f>
        <v>Tiny Deli</v>
      </c>
      <c r="B50" t="s">
        <v>14</v>
      </c>
    </row>
    <row r="51" spans="1:2" x14ac:dyDescent="0.45">
      <c r="A51" t="str">
        <f>Transactions!F124</f>
        <v>Irish Pub</v>
      </c>
      <c r="B51" t="s">
        <v>14</v>
      </c>
    </row>
    <row r="52" spans="1:2" x14ac:dyDescent="0.45">
      <c r="A52" t="str">
        <f>Transactions!$F$125</f>
        <v>Blue Sky Market</v>
      </c>
      <c r="B52" t="s">
        <v>32</v>
      </c>
    </row>
    <row r="53" spans="1:2" x14ac:dyDescent="0.45">
      <c r="A53" t="str">
        <f>Transactions!$F$136</f>
        <v>State Farm</v>
      </c>
      <c r="B53" t="s">
        <v>66</v>
      </c>
    </row>
    <row r="54" spans="1:2" x14ac:dyDescent="0.45">
      <c r="A54" t="str">
        <f>Transactions!$F$154</f>
        <v>QuikTrip</v>
      </c>
      <c r="B54" t="s">
        <v>30</v>
      </c>
    </row>
    <row r="55" spans="1:2" x14ac:dyDescent="0.45">
      <c r="A55" t="str">
        <f>Transactions!$F$174</f>
        <v xml:space="preserve">Mike's Construction </v>
      </c>
      <c r="B55" t="s">
        <v>22</v>
      </c>
    </row>
    <row r="56" spans="1:2" x14ac:dyDescent="0.45">
      <c r="A56" t="str">
        <f>Transactions!$F$175</f>
        <v>Liquor Store</v>
      </c>
      <c r="B56" t="s">
        <v>50</v>
      </c>
    </row>
    <row r="57" spans="1:2" x14ac:dyDescent="0.45">
      <c r="A57" t="str">
        <f>Transactions!$F$194</f>
        <v>Movie Theater</v>
      </c>
      <c r="B57" t="s">
        <v>71</v>
      </c>
    </row>
    <row r="58" spans="1:2" x14ac:dyDescent="0.45">
      <c r="A58" t="str">
        <f>Transactions!$F$203</f>
        <v>Italian Restaurant</v>
      </c>
      <c r="B58" t="s">
        <v>14</v>
      </c>
    </row>
    <row r="59" spans="1:2" x14ac:dyDescent="0.45">
      <c r="A59" t="str">
        <f>Transactions!$F$211</f>
        <v>Chick-Fil-A</v>
      </c>
      <c r="B59" t="s">
        <v>36</v>
      </c>
    </row>
    <row r="60" spans="1:2" x14ac:dyDescent="0.45">
      <c r="A60" t="str">
        <f>Transactions!F259</f>
        <v>Go Mart</v>
      </c>
      <c r="B60" t="s">
        <v>30</v>
      </c>
    </row>
    <row r="61" spans="1:2" x14ac:dyDescent="0.45">
      <c r="A61" t="str">
        <f>Transactions!F260</f>
        <v>Circle K</v>
      </c>
      <c r="B61" t="s">
        <v>30</v>
      </c>
    </row>
    <row r="62" spans="1:2" x14ac:dyDescent="0.45">
      <c r="A62" t="str">
        <f>Transactions!F261</f>
        <v>Wendy's</v>
      </c>
      <c r="B62" t="s">
        <v>36</v>
      </c>
    </row>
    <row r="63" spans="1:2" x14ac:dyDescent="0.45">
      <c r="A63" t="str">
        <f>Transactions!$F$264</f>
        <v>Irish Restaurant</v>
      </c>
      <c r="B63" t="s">
        <v>14</v>
      </c>
    </row>
    <row r="64" spans="1:2" x14ac:dyDescent="0.45">
      <c r="A64" t="str">
        <f>Transactions!$F$276</f>
        <v>Conoco</v>
      </c>
      <c r="B64" t="s">
        <v>30</v>
      </c>
    </row>
    <row r="65" spans="1:2" x14ac:dyDescent="0.45">
      <c r="A65" t="str">
        <f>Transactions!$F$292</f>
        <v>Valero</v>
      </c>
      <c r="B65" t="s">
        <v>30</v>
      </c>
    </row>
    <row r="66" spans="1:2" x14ac:dyDescent="0.45">
      <c r="A66" t="str">
        <f>Transactions!$F$341</f>
        <v>Sushi Restaurant</v>
      </c>
      <c r="B66" t="s">
        <v>14</v>
      </c>
    </row>
    <row r="67" spans="1:2" x14ac:dyDescent="0.45">
      <c r="A67" t="str">
        <f>Transactions!$F$343</f>
        <v>Exxon</v>
      </c>
      <c r="B67" t="s">
        <v>30</v>
      </c>
    </row>
    <row r="68" spans="1:2" x14ac:dyDescent="0.45">
      <c r="A68" t="str">
        <f>Transactions!$F$351</f>
        <v>German Restaurant</v>
      </c>
      <c r="B68" t="s">
        <v>14</v>
      </c>
    </row>
    <row r="69" spans="1:2" x14ac:dyDescent="0.45">
      <c r="A69" t="str">
        <f>Transactions!$F$386</f>
        <v>Seafood Restaurant</v>
      </c>
      <c r="B69" t="s">
        <v>14</v>
      </c>
    </row>
    <row r="70" spans="1:2" x14ac:dyDescent="0.45">
      <c r="A70" t="str">
        <f>Transactions!$F$404</f>
        <v>Food Truck</v>
      </c>
      <c r="B70" t="s">
        <v>32</v>
      </c>
    </row>
    <row r="71" spans="1:2" x14ac:dyDescent="0.45">
      <c r="A71" t="str">
        <f>Transactions!$F$440</f>
        <v>Latin Restaurant</v>
      </c>
      <c r="B71" t="s">
        <v>14</v>
      </c>
    </row>
    <row r="72" spans="1:2" x14ac:dyDescent="0.45">
      <c r="A72" t="str">
        <f>Transactions!$F$471</f>
        <v>New York Deli</v>
      </c>
      <c r="B72" t="s">
        <v>36</v>
      </c>
    </row>
    <row r="73" spans="1:2" x14ac:dyDescent="0.45">
      <c r="A73" t="str">
        <f>Transactions!$F$513</f>
        <v>Roadside Diner</v>
      </c>
      <c r="B73" t="s">
        <v>14</v>
      </c>
    </row>
    <row r="74" spans="1:2" x14ac:dyDescent="0.45">
      <c r="A74" t="str">
        <f>Transactions!$F$559</f>
        <v>Bakery Place</v>
      </c>
      <c r="B74" t="s">
        <v>14</v>
      </c>
    </row>
    <row r="75" spans="1:2" x14ac:dyDescent="0.45">
      <c r="A75" t="str">
        <f>Transactions!$F$567</f>
        <v>Best Buy</v>
      </c>
      <c r="B75" t="s">
        <v>90</v>
      </c>
    </row>
    <row r="76" spans="1:2" x14ac:dyDescent="0.45">
      <c r="A76" t="str">
        <f>Transactions!$F$600</f>
        <v>Vietnamese Restauran</v>
      </c>
      <c r="B76" t="s">
        <v>14</v>
      </c>
    </row>
    <row r="77" spans="1:2" x14ac:dyDescent="0.45">
      <c r="A77" t="str">
        <f>Transactions!$F$627</f>
        <v>Target</v>
      </c>
      <c r="B77" t="s">
        <v>8</v>
      </c>
    </row>
    <row r="78" spans="1:2" x14ac:dyDescent="0.45">
      <c r="A78" t="str">
        <f>Transactions!$F$687</f>
        <v>Hawaiian Grill</v>
      </c>
      <c r="B78" t="s">
        <v>14</v>
      </c>
    </row>
    <row r="79" spans="1:2" x14ac:dyDescent="0.45">
      <c r="A79" t="str">
        <f>Transactions!$F$805</f>
        <v>Sheetz</v>
      </c>
      <c r="B7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Transactions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millicent cowart</dc:creator>
  <cp:lastModifiedBy>millicent cowart</cp:lastModifiedBy>
  <dcterms:created xsi:type="dcterms:W3CDTF">2024-11-11T20:52:59Z</dcterms:created>
  <dcterms:modified xsi:type="dcterms:W3CDTF">2024-11-11T23:46:24Z</dcterms:modified>
</cp:coreProperties>
</file>