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eage\OneDrive\IU Fall 2019 Semester\I300 HCI\"/>
    </mc:Choice>
  </mc:AlternateContent>
  <xr:revisionPtr revIDLastSave="0" documentId="13_ncr:1_{8E470F7D-3C89-445F-B9B3-3F594D2FC3B3}" xr6:coauthVersionLast="44" xr6:coauthVersionMax="44" xr10:uidLastSave="{00000000-0000-0000-0000-000000000000}"/>
  <bookViews>
    <workbookView xWindow="5040" yWindow="1104" windowWidth="17796" windowHeight="10596" xr2:uid="{00000000-000D-0000-FFFF-FFFF00000000}"/>
  </bookViews>
  <sheets>
    <sheet name="Presentation" sheetId="1" r:id="rId1"/>
    <sheet name="Analysis" sheetId="2" r:id="rId2"/>
    <sheet name="Data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8" i="2" l="1"/>
  <c r="D18" i="2"/>
  <c r="C18" i="2"/>
  <c r="B18" i="2"/>
  <c r="E17" i="2"/>
  <c r="D17" i="2"/>
  <c r="C17" i="2"/>
  <c r="B17" i="2"/>
  <c r="C12" i="2"/>
  <c r="C11" i="2"/>
  <c r="C10" i="2"/>
  <c r="D12" i="2"/>
  <c r="D11" i="2"/>
  <c r="E12" i="2"/>
  <c r="E11" i="2"/>
  <c r="E10" i="2"/>
  <c r="D10" i="2"/>
  <c r="E9" i="2"/>
  <c r="D9" i="2"/>
  <c r="C9" i="2"/>
  <c r="B9" i="2"/>
  <c r="B11" i="2"/>
  <c r="B12" i="2"/>
  <c r="B10" i="2"/>
  <c r="E4" i="2"/>
  <c r="E3" i="2"/>
  <c r="D4" i="2"/>
  <c r="D3" i="2"/>
  <c r="C4" i="2"/>
  <c r="C3" i="2"/>
  <c r="B4" i="2"/>
  <c r="B3" i="2"/>
</calcChain>
</file>

<file path=xl/sharedStrings.xml><?xml version="1.0" encoding="utf-8"?>
<sst xmlns="http://schemas.openxmlformats.org/spreadsheetml/2006/main" count="39" uniqueCount="26">
  <si>
    <t>Participant</t>
  </si>
  <si>
    <t>Task 1</t>
  </si>
  <si>
    <t>Task 2</t>
  </si>
  <si>
    <t>Task 3</t>
  </si>
  <si>
    <t>Task 4</t>
  </si>
  <si>
    <t>Task 5</t>
  </si>
  <si>
    <t>Task 6</t>
  </si>
  <si>
    <t>Task 7</t>
  </si>
  <si>
    <t>Task 8</t>
  </si>
  <si>
    <t>Task 5 TOT</t>
  </si>
  <si>
    <t>Task 6 TOT</t>
  </si>
  <si>
    <t>Task 7 TOT</t>
  </si>
  <si>
    <t>Task 8 TOT</t>
  </si>
  <si>
    <t>Tasks 1-4: Task Completion</t>
  </si>
  <si>
    <t>Tasks 5-8: Level of Success</t>
  </si>
  <si>
    <t>Tasks 5-8: Time on Task (Seconds)</t>
  </si>
  <si>
    <t xml:space="preserve">Task 3 </t>
  </si>
  <si>
    <t>Completed</t>
  </si>
  <si>
    <t>Did not complete</t>
  </si>
  <si>
    <t>Level of Success=1</t>
  </si>
  <si>
    <t>Level of Success=2</t>
  </si>
  <si>
    <t>Level of Success=3</t>
  </si>
  <si>
    <t>Level of Success=4</t>
  </si>
  <si>
    <t>Tasks 5-8: Time on Task</t>
  </si>
  <si>
    <t>Mean Time on Task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</si>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</sst>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Task Completion:</a:t>
            </a:r>
            <a:r>
              <a:rPr lang="en-US" baseline="0"/>
              <a:t> Tasks 1-4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Analysis!$A$3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Analysis!$B$2:$E$2</c:f>
              <c:strCache>
                <c:ptCount val="4"/>
                <c:pt idx="0">
                  <c:v>Task 1</c:v>
                </c:pt>
                <c:pt idx="1">
                  <c:v>Task 2</c:v>
                </c:pt>
                <c:pt idx="2">
                  <c:v>Task 3 </c:v>
                </c:pt>
                <c:pt idx="3">
                  <c:v>Task 4</c:v>
                </c:pt>
              </c:strCache>
            </c:strRef>
          </c:cat>
          <c:val>
            <c:numRef>
              <c:f>Analysis!$B$3:$E$3</c:f>
              <c:numCache>
                <c:formatCode>General</c:formatCode>
                <c:ptCount val="4"/>
                <c:pt idx="0">
                  <c:v>13</c:v>
                </c:pt>
                <c:pt idx="1">
                  <c:v>5</c:v>
                </c:pt>
                <c:pt idx="2">
                  <c:v>11</c:v>
                </c:pt>
                <c:pt idx="3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8B-4D59-B5DB-4B10094CA109}"/>
            </c:ext>
          </c:extLst>
        </c:ser>
        <c:ser>
          <c:idx val="1"/>
          <c:order val="1"/>
          <c:tx>
            <c:strRef>
              <c:f>Analysis!$A$4</c:f>
              <c:strCache>
                <c:ptCount val="1"/>
                <c:pt idx="0">
                  <c:v>Did not complete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Analysis!$B$2:$E$2</c:f>
              <c:strCache>
                <c:ptCount val="4"/>
                <c:pt idx="0">
                  <c:v>Task 1</c:v>
                </c:pt>
                <c:pt idx="1">
                  <c:v>Task 2</c:v>
                </c:pt>
                <c:pt idx="2">
                  <c:v>Task 3 </c:v>
                </c:pt>
                <c:pt idx="3">
                  <c:v>Task 4</c:v>
                </c:pt>
              </c:strCache>
            </c:strRef>
          </c:cat>
          <c:val>
            <c:numRef>
              <c:f>Analysis!$B$4:$E$4</c:f>
              <c:numCache>
                <c:formatCode>General</c:formatCode>
                <c:ptCount val="4"/>
                <c:pt idx="0">
                  <c:v>2</c:v>
                </c:pt>
                <c:pt idx="1">
                  <c:v>10</c:v>
                </c:pt>
                <c:pt idx="2">
                  <c:v>4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8B-4D59-B5DB-4B10094CA1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0320847"/>
        <c:axId val="303072319"/>
      </c:barChart>
      <c:catAx>
        <c:axId val="300320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072319"/>
        <c:crosses val="autoZero"/>
        <c:auto val="1"/>
        <c:lblAlgn val="ctr"/>
        <c:lblOffset val="100"/>
        <c:noMultiLvlLbl val="0"/>
      </c:catAx>
      <c:valAx>
        <c:axId val="303072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320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Level of Success:</a:t>
            </a:r>
            <a:r>
              <a:rPr lang="en-US" baseline="0"/>
              <a:t> Tasks 5-8</a:t>
            </a:r>
            <a:endParaRPr lang="en-US"/>
          </a:p>
        </c:rich>
      </c:tx>
      <c:layout>
        <c:manualLayout>
          <c:xMode val="edge"/>
          <c:yMode val="edge"/>
          <c:x val="0.2849374453193350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Analysis!$A$9</c:f>
              <c:strCache>
                <c:ptCount val="1"/>
                <c:pt idx="0">
                  <c:v>Level of Success=1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Analysis!$B$8:$E$8</c:f>
              <c:strCache>
                <c:ptCount val="4"/>
                <c:pt idx="0">
                  <c:v>Task 5</c:v>
                </c:pt>
                <c:pt idx="1">
                  <c:v>Task 6</c:v>
                </c:pt>
                <c:pt idx="2">
                  <c:v>Task 7</c:v>
                </c:pt>
                <c:pt idx="3">
                  <c:v>Task 8</c:v>
                </c:pt>
              </c:strCache>
            </c:strRef>
          </c:cat>
          <c:val>
            <c:numRef>
              <c:f>Analysis!$B$9:$E$9</c:f>
              <c:numCache>
                <c:formatCode>General</c:formatCode>
                <c:ptCount val="4"/>
                <c:pt idx="0">
                  <c:v>6</c:v>
                </c:pt>
                <c:pt idx="1">
                  <c:v>10</c:v>
                </c:pt>
                <c:pt idx="2">
                  <c:v>5</c:v>
                </c:pt>
                <c:pt idx="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23-4E16-A4AD-59F0ED899E68}"/>
            </c:ext>
          </c:extLst>
        </c:ser>
        <c:ser>
          <c:idx val="1"/>
          <c:order val="1"/>
          <c:tx>
            <c:strRef>
              <c:f>Analysis!$A$10</c:f>
              <c:strCache>
                <c:ptCount val="1"/>
                <c:pt idx="0">
                  <c:v>Level of Success=2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Analysis!$B$8:$E$8</c:f>
              <c:strCache>
                <c:ptCount val="4"/>
                <c:pt idx="0">
                  <c:v>Task 5</c:v>
                </c:pt>
                <c:pt idx="1">
                  <c:v>Task 6</c:v>
                </c:pt>
                <c:pt idx="2">
                  <c:v>Task 7</c:v>
                </c:pt>
                <c:pt idx="3">
                  <c:v>Task 8</c:v>
                </c:pt>
              </c:strCache>
            </c:strRef>
          </c:cat>
          <c:val>
            <c:numRef>
              <c:f>Analysis!$B$10:$E$10</c:f>
              <c:numCache>
                <c:formatCode>General</c:formatCode>
                <c:ptCount val="4"/>
                <c:pt idx="0">
                  <c:v>5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23-4E16-A4AD-59F0ED899E68}"/>
            </c:ext>
          </c:extLst>
        </c:ser>
        <c:ser>
          <c:idx val="2"/>
          <c:order val="2"/>
          <c:tx>
            <c:strRef>
              <c:f>Analysis!$A$11</c:f>
              <c:strCache>
                <c:ptCount val="1"/>
                <c:pt idx="0">
                  <c:v>Level of Success=3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Analysis!$B$8:$E$8</c:f>
              <c:strCache>
                <c:ptCount val="4"/>
                <c:pt idx="0">
                  <c:v>Task 5</c:v>
                </c:pt>
                <c:pt idx="1">
                  <c:v>Task 6</c:v>
                </c:pt>
                <c:pt idx="2">
                  <c:v>Task 7</c:v>
                </c:pt>
                <c:pt idx="3">
                  <c:v>Task 8</c:v>
                </c:pt>
              </c:strCache>
            </c:strRef>
          </c:cat>
          <c:val>
            <c:numRef>
              <c:f>Analysis!$B$11:$E$11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4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23-4E16-A4AD-59F0ED899E68}"/>
            </c:ext>
          </c:extLst>
        </c:ser>
        <c:ser>
          <c:idx val="3"/>
          <c:order val="3"/>
          <c:tx>
            <c:strRef>
              <c:f>Analysis!$A$12</c:f>
              <c:strCache>
                <c:ptCount val="1"/>
                <c:pt idx="0">
                  <c:v>Level of Success=4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Analysis!$B$8:$E$8</c:f>
              <c:strCache>
                <c:ptCount val="4"/>
                <c:pt idx="0">
                  <c:v>Task 5</c:v>
                </c:pt>
                <c:pt idx="1">
                  <c:v>Task 6</c:v>
                </c:pt>
                <c:pt idx="2">
                  <c:v>Task 7</c:v>
                </c:pt>
                <c:pt idx="3">
                  <c:v>Task 8</c:v>
                </c:pt>
              </c:strCache>
            </c:strRef>
          </c:cat>
          <c:val>
            <c:numRef>
              <c:f>Analysis!$B$12:$E$12</c:f>
              <c:numCache>
                <c:formatCode>General</c:formatCode>
                <c:ptCount val="4"/>
                <c:pt idx="0">
                  <c:v>3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423-4E16-A4AD-59F0ED899E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8738991"/>
        <c:axId val="303071903"/>
      </c:barChart>
      <c:catAx>
        <c:axId val="858738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071903"/>
        <c:crosses val="autoZero"/>
        <c:auto val="1"/>
        <c:lblAlgn val="ctr"/>
        <c:lblOffset val="100"/>
        <c:noMultiLvlLbl val="0"/>
      </c:catAx>
      <c:valAx>
        <c:axId val="303071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738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Analysis!$A$17</c:f>
              <c:strCache>
                <c:ptCount val="1"/>
                <c:pt idx="0">
                  <c:v>Mean Time on Task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Analysis!$B$16:$E$16</c:f>
              <c:strCache>
                <c:ptCount val="4"/>
                <c:pt idx="0">
                  <c:v>Task 5</c:v>
                </c:pt>
                <c:pt idx="1">
                  <c:v>Task 6</c:v>
                </c:pt>
                <c:pt idx="2">
                  <c:v>Task 7</c:v>
                </c:pt>
                <c:pt idx="3">
                  <c:v>Task 8</c:v>
                </c:pt>
              </c:strCache>
            </c:strRef>
          </c:cat>
          <c:val>
            <c:numRef>
              <c:f>Analysis!$B$17:$E$17</c:f>
              <c:numCache>
                <c:formatCode>General</c:formatCode>
                <c:ptCount val="4"/>
                <c:pt idx="0">
                  <c:v>292.73333333333335</c:v>
                </c:pt>
                <c:pt idx="1">
                  <c:v>154.06666666666666</c:v>
                </c:pt>
                <c:pt idx="2">
                  <c:v>275.46666666666664</c:v>
                </c:pt>
                <c:pt idx="3">
                  <c:v>151.19999999999999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5E-490C-B6A8-EF8DD950A3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0320447"/>
        <c:axId val="866240639"/>
      </c:barChart>
      <c:catAx>
        <c:axId val="300320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6240639"/>
        <c:crosses val="autoZero"/>
        <c:auto val="1"/>
        <c:lblAlgn val="ctr"/>
        <c:lblOffset val="100"/>
        <c:noMultiLvlLbl val="0"/>
      </c:catAx>
      <c:valAx>
        <c:axId val="866240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320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</xdr:colOff>
      <xdr:row>0</xdr:row>
      <xdr:rowOff>156210</xdr:rowOff>
    </xdr:from>
    <xdr:to>
      <xdr:col>7</xdr:col>
      <xdr:colOff>339090</xdr:colOff>
      <xdr:row>15</xdr:row>
      <xdr:rowOff>156210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9884FC-1169-43FD-95E3-495A300422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49530</xdr:colOff>
      <xdr:row>16</xdr:row>
      <xdr:rowOff>26670</xdr:rowOff>
    </xdr:from>
    <xdr:to>
      <xdr:col>7</xdr:col>
      <xdr:colOff>354330</xdr:colOff>
      <xdr:row>31</xdr:row>
      <xdr:rowOff>26670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FE486CD-E8AB-4AEB-8D91-6548AADD2E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361950</xdr:colOff>
      <xdr:row>0</xdr:row>
      <xdr:rowOff>156210</xdr:rowOff>
    </xdr:from>
    <xdr:to>
      <xdr:col>15</xdr:col>
      <xdr:colOff>57150</xdr:colOff>
      <xdr:row>15</xdr:row>
      <xdr:rowOff>156210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DBE23F1-D454-4ECE-AD7F-BBDD58E398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7"/>
  <sheetViews>
    <sheetView tabSelected="1" workbookViewId="0">
      <selection activeCell="O24" sqref="O24"/>
    </sheetView>
  </sheetViews>
  <sheetFormatPr defaultRowHeight="14.4" x14ac:dyDescent="0.3"/>
  <sheetData>
    <row r="1" spans="1:18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1:18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  <row r="4" spans="1:18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</row>
    <row r="5" spans="1:18" x14ac:dyDescent="0.3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</row>
    <row r="6" spans="1:18" x14ac:dyDescent="0.3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</row>
    <row r="7" spans="1:18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</row>
    <row r="8" spans="1:18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</row>
    <row r="9" spans="1:18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</row>
    <row r="10" spans="1:18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</row>
    <row r="11" spans="1:18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</row>
    <row r="12" spans="1:18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</row>
    <row r="13" spans="1:18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</row>
    <row r="14" spans="1:18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</row>
    <row r="15" spans="1:18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</row>
    <row r="16" spans="1:18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</row>
    <row r="17" spans="1:18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</row>
    <row r="18" spans="1:18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</row>
    <row r="19" spans="1:18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</row>
    <row r="20" spans="1:18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</row>
    <row r="21" spans="1:18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</row>
    <row r="22" spans="1:18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</row>
    <row r="23" spans="1:18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</row>
    <row r="24" spans="1:18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</row>
    <row r="25" spans="1:18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</row>
    <row r="26" spans="1:18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</row>
    <row r="27" spans="1:18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</row>
    <row r="28" spans="1:18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</row>
    <row r="29" spans="1:18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</row>
    <row r="30" spans="1:18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</row>
    <row r="31" spans="1:18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</row>
    <row r="32" spans="1:18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</row>
    <row r="33" spans="1:18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</row>
    <row r="34" spans="1:18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</row>
    <row r="35" spans="1:18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</row>
    <row r="36" spans="1:18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</row>
    <row r="37" spans="1:18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8"/>
  <sheetViews>
    <sheetView workbookViewId="0">
      <selection activeCell="A16" sqref="A16:E17"/>
    </sheetView>
  </sheetViews>
  <sheetFormatPr defaultRowHeight="14.4" x14ac:dyDescent="0.3"/>
  <cols>
    <col min="1" max="1" width="23.44140625" bestFit="1" customWidth="1"/>
  </cols>
  <sheetData>
    <row r="1" spans="1:5" x14ac:dyDescent="0.3">
      <c r="A1" s="3" t="s">
        <v>13</v>
      </c>
    </row>
    <row r="2" spans="1:5" x14ac:dyDescent="0.3">
      <c r="B2" t="s">
        <v>1</v>
      </c>
      <c r="C2" t="s">
        <v>2</v>
      </c>
      <c r="D2" t="s">
        <v>16</v>
      </c>
      <c r="E2" t="s">
        <v>4</v>
      </c>
    </row>
    <row r="3" spans="1:5" ht="15.6" x14ac:dyDescent="0.3">
      <c r="A3" t="s">
        <v>17</v>
      </c>
      <c r="B3" s="4">
        <f>COUNTIF(Data!C3:C17,"1")</f>
        <v>13</v>
      </c>
      <c r="C3" s="4">
        <f>COUNTIF(Data!D3:D17, "1")</f>
        <v>5</v>
      </c>
      <c r="D3" s="4">
        <f>COUNTIF(Data!E3:E17, "1")</f>
        <v>11</v>
      </c>
      <c r="E3" s="4">
        <f>COUNTIF(Data!F3:F17,"1")</f>
        <v>15</v>
      </c>
    </row>
    <row r="4" spans="1:5" ht="15.6" x14ac:dyDescent="0.3">
      <c r="A4" t="s">
        <v>18</v>
      </c>
      <c r="B4" s="4">
        <f>COUNTIF(Data!C3:C17, "0")</f>
        <v>2</v>
      </c>
      <c r="C4" s="4">
        <f>COUNTIF(Data!D3:D17, "0")</f>
        <v>10</v>
      </c>
      <c r="D4" s="4">
        <f>COUNTIF(Data!E3:E17, "0")</f>
        <v>4</v>
      </c>
      <c r="E4" s="4">
        <f>COUNTIF(Data!F3:F17,"0")</f>
        <v>0</v>
      </c>
    </row>
    <row r="7" spans="1:5" x14ac:dyDescent="0.3">
      <c r="A7" t="s">
        <v>14</v>
      </c>
    </row>
    <row r="8" spans="1:5" x14ac:dyDescent="0.3">
      <c r="B8" s="2" t="s">
        <v>5</v>
      </c>
      <c r="C8" s="2" t="s">
        <v>6</v>
      </c>
      <c r="D8" s="2" t="s">
        <v>7</v>
      </c>
      <c r="E8" s="2" t="s">
        <v>8</v>
      </c>
    </row>
    <row r="9" spans="1:5" ht="15.6" x14ac:dyDescent="0.3">
      <c r="A9" t="s">
        <v>19</v>
      </c>
      <c r="B9" s="4">
        <f>COUNTIF(Data!H3:H17,"1")</f>
        <v>6</v>
      </c>
      <c r="C9" s="4">
        <f>COUNTIF(Data!I3:I17,"1")</f>
        <v>10</v>
      </c>
      <c r="D9" s="4">
        <f>COUNTIF(Data!J3:J17,"1")</f>
        <v>5</v>
      </c>
      <c r="E9" s="4">
        <f>COUNTIF(Data!K3:K17,"1")</f>
        <v>9</v>
      </c>
    </row>
    <row r="10" spans="1:5" ht="15.6" x14ac:dyDescent="0.3">
      <c r="A10" t="s">
        <v>20</v>
      </c>
      <c r="B10" s="4">
        <f>COUNTIF(Data!H3:H17,"2")</f>
        <v>5</v>
      </c>
      <c r="C10" s="4">
        <f>COUNTIF(Data!I3:I17,"2")</f>
        <v>4</v>
      </c>
      <c r="D10" s="4">
        <f>COUNTIF(Data!J3:J17,"2")</f>
        <v>5</v>
      </c>
      <c r="E10" s="4">
        <f>COUNTIF(Data!K3:K17,"2")</f>
        <v>5</v>
      </c>
    </row>
    <row r="11" spans="1:5" ht="15.6" x14ac:dyDescent="0.3">
      <c r="A11" t="s">
        <v>21</v>
      </c>
      <c r="B11" s="4">
        <f>COUNTIF(Data!H3:H17,"3")</f>
        <v>1</v>
      </c>
      <c r="C11" s="4">
        <f>COUNTIF(Data!I3:I17,"3")</f>
        <v>1</v>
      </c>
      <c r="D11" s="4">
        <f>COUNTIF(Data!J3:J17,"3")</f>
        <v>4</v>
      </c>
      <c r="E11" s="4">
        <f>COUNTIF(Data!K3:K17,"3")</f>
        <v>0</v>
      </c>
    </row>
    <row r="12" spans="1:5" ht="15.6" x14ac:dyDescent="0.3">
      <c r="A12" t="s">
        <v>22</v>
      </c>
      <c r="B12" s="4">
        <f>COUNTIF(Data!H3:H17,"4")</f>
        <v>3</v>
      </c>
      <c r="C12" s="4">
        <f>COUNTIF(Data!I3:I17,"4")</f>
        <v>0</v>
      </c>
      <c r="D12" s="4">
        <f>COUNTIF(Data!J3:J17,"4")</f>
        <v>1</v>
      </c>
      <c r="E12" s="4">
        <f>COUNTIF(Data!K3:K17,"4")</f>
        <v>1</v>
      </c>
    </row>
    <row r="15" spans="1:5" x14ac:dyDescent="0.3">
      <c r="A15" t="s">
        <v>23</v>
      </c>
    </row>
    <row r="16" spans="1:5" x14ac:dyDescent="0.3">
      <c r="B16" s="2" t="s">
        <v>5</v>
      </c>
      <c r="C16" s="2" t="s">
        <v>6</v>
      </c>
      <c r="D16" s="2" t="s">
        <v>7</v>
      </c>
      <c r="E16" s="2" t="s">
        <v>8</v>
      </c>
    </row>
    <row r="17" spans="1:5" ht="15.6" x14ac:dyDescent="0.3">
      <c r="A17" t="s">
        <v>24</v>
      </c>
      <c r="B17" s="4">
        <f>AVERAGE(Data!M3:M17)</f>
        <v>292.73333333333335</v>
      </c>
      <c r="C17" s="4">
        <f>AVERAGE(Data!N3:N17)</f>
        <v>154.06666666666666</v>
      </c>
      <c r="D17" s="4">
        <f>AVERAGE(Data!O3:O17)</f>
        <v>275.46666666666664</v>
      </c>
      <c r="E17" s="4">
        <f>AVERAGE(Data!P3:P17)</f>
        <v>151.19999999999999</v>
      </c>
    </row>
    <row r="18" spans="1:5" ht="15.6" x14ac:dyDescent="0.3">
      <c r="A18" t="s">
        <v>25</v>
      </c>
      <c r="B18" s="4">
        <f>STDEV(Data!M3:M17)</f>
        <v>213.703555243729</v>
      </c>
      <c r="C18" s="4">
        <f>STDEV(Data!N3:N17)</f>
        <v>136.66301969582318</v>
      </c>
      <c r="D18" s="4">
        <f>STDEV(Data!O3:O17)</f>
        <v>197.45699953829612</v>
      </c>
      <c r="E18" s="4">
        <f>STDEV(Data!P3:P17)</f>
        <v>162.30931669412661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7"/>
  <sheetViews>
    <sheetView topLeftCell="D1" workbookViewId="0">
      <selection activeCell="A19" sqref="A19"/>
    </sheetView>
  </sheetViews>
  <sheetFormatPr defaultRowHeight="14.4" x14ac:dyDescent="0.3"/>
  <cols>
    <col min="1" max="1" width="10.5546875" style="2" bestFit="1" customWidth="1"/>
    <col min="2" max="2" width="6.33203125" style="2" customWidth="1"/>
    <col min="3" max="6" width="6.33203125" bestFit="1" customWidth="1"/>
    <col min="7" max="7" width="6.33203125" customWidth="1"/>
    <col min="8" max="11" width="6.33203125" bestFit="1" customWidth="1"/>
    <col min="12" max="12" width="6.33203125" customWidth="1"/>
    <col min="13" max="16" width="10.109375" bestFit="1" customWidth="1"/>
  </cols>
  <sheetData>
    <row r="1" spans="1:16" x14ac:dyDescent="0.3">
      <c r="C1" s="5" t="s">
        <v>13</v>
      </c>
      <c r="D1" s="5"/>
      <c r="E1" s="5"/>
      <c r="F1" s="5"/>
      <c r="H1" s="5" t="s">
        <v>14</v>
      </c>
      <c r="I1" s="5"/>
      <c r="J1" s="5"/>
      <c r="K1" s="5"/>
      <c r="M1" s="5" t="s">
        <v>15</v>
      </c>
      <c r="N1" s="5"/>
      <c r="O1" s="5"/>
      <c r="P1" s="5"/>
    </row>
    <row r="2" spans="1:16" x14ac:dyDescent="0.3">
      <c r="A2" s="2" t="s">
        <v>0</v>
      </c>
      <c r="C2" t="s">
        <v>1</v>
      </c>
      <c r="D2" t="s">
        <v>2</v>
      </c>
      <c r="E2" t="s">
        <v>3</v>
      </c>
      <c r="F2" t="s">
        <v>4</v>
      </c>
      <c r="H2" t="s">
        <v>5</v>
      </c>
      <c r="I2" t="s">
        <v>6</v>
      </c>
      <c r="J2" t="s">
        <v>7</v>
      </c>
      <c r="K2" t="s">
        <v>8</v>
      </c>
      <c r="M2" t="s">
        <v>9</v>
      </c>
      <c r="N2" t="s">
        <v>10</v>
      </c>
      <c r="O2" t="s">
        <v>11</v>
      </c>
      <c r="P2" t="s">
        <v>12</v>
      </c>
    </row>
    <row r="3" spans="1:16" x14ac:dyDescent="0.3">
      <c r="A3" s="2">
        <v>1</v>
      </c>
      <c r="C3" s="2">
        <v>1</v>
      </c>
      <c r="D3" s="2">
        <v>0</v>
      </c>
      <c r="E3" s="2">
        <v>1</v>
      </c>
      <c r="F3" s="2">
        <v>1</v>
      </c>
      <c r="G3" s="2"/>
      <c r="H3" s="2">
        <v>2</v>
      </c>
      <c r="I3" s="2">
        <v>3</v>
      </c>
      <c r="J3" s="2">
        <v>2</v>
      </c>
      <c r="K3" s="2">
        <v>2</v>
      </c>
      <c r="L3" s="2"/>
      <c r="M3">
        <v>377</v>
      </c>
      <c r="N3">
        <v>438</v>
      </c>
      <c r="O3">
        <v>123</v>
      </c>
      <c r="P3">
        <v>365</v>
      </c>
    </row>
    <row r="4" spans="1:16" x14ac:dyDescent="0.3">
      <c r="A4" s="2">
        <v>2</v>
      </c>
      <c r="C4" s="2">
        <v>1</v>
      </c>
      <c r="D4" s="2">
        <v>0</v>
      </c>
      <c r="E4" s="2">
        <v>1</v>
      </c>
      <c r="F4" s="2">
        <v>1</v>
      </c>
      <c r="G4" s="2"/>
      <c r="H4" s="2">
        <v>1</v>
      </c>
      <c r="I4" s="2">
        <v>2</v>
      </c>
      <c r="J4" s="2">
        <v>3</v>
      </c>
      <c r="K4" s="2">
        <v>1</v>
      </c>
      <c r="L4" s="2"/>
      <c r="M4">
        <v>85</v>
      </c>
      <c r="N4">
        <v>375</v>
      </c>
      <c r="O4">
        <v>260</v>
      </c>
      <c r="P4">
        <v>83</v>
      </c>
    </row>
    <row r="5" spans="1:16" x14ac:dyDescent="0.3">
      <c r="A5" s="2">
        <v>3</v>
      </c>
      <c r="C5" s="2">
        <v>1</v>
      </c>
      <c r="D5" s="2">
        <v>1</v>
      </c>
      <c r="E5" s="2">
        <v>0</v>
      </c>
      <c r="F5" s="2">
        <v>1</v>
      </c>
      <c r="G5" s="2"/>
      <c r="H5" s="2">
        <v>4</v>
      </c>
      <c r="I5" s="2">
        <v>1</v>
      </c>
      <c r="J5" s="2">
        <v>1</v>
      </c>
      <c r="K5" s="2">
        <v>1</v>
      </c>
      <c r="L5" s="2"/>
      <c r="M5">
        <v>600</v>
      </c>
      <c r="N5">
        <v>98</v>
      </c>
      <c r="O5">
        <v>112</v>
      </c>
      <c r="P5">
        <v>69</v>
      </c>
    </row>
    <row r="6" spans="1:16" x14ac:dyDescent="0.3">
      <c r="A6" s="2">
        <v>4</v>
      </c>
      <c r="C6" s="2">
        <v>1</v>
      </c>
      <c r="D6" s="2">
        <v>0</v>
      </c>
      <c r="E6" s="2">
        <v>1</v>
      </c>
      <c r="F6" s="2">
        <v>1</v>
      </c>
      <c r="G6" s="2"/>
      <c r="H6" s="2">
        <v>4</v>
      </c>
      <c r="I6" s="2">
        <v>1</v>
      </c>
      <c r="J6" s="2">
        <v>1</v>
      </c>
      <c r="K6" s="2">
        <v>1</v>
      </c>
      <c r="L6" s="2"/>
      <c r="M6">
        <v>600</v>
      </c>
      <c r="N6">
        <v>76</v>
      </c>
      <c r="O6">
        <v>129</v>
      </c>
      <c r="P6">
        <v>43</v>
      </c>
    </row>
    <row r="7" spans="1:16" x14ac:dyDescent="0.3">
      <c r="A7" s="2">
        <v>5</v>
      </c>
      <c r="C7" s="2">
        <v>1</v>
      </c>
      <c r="D7" s="2">
        <v>0</v>
      </c>
      <c r="E7" s="2">
        <v>1</v>
      </c>
      <c r="F7" s="2">
        <v>1</v>
      </c>
      <c r="G7" s="2"/>
      <c r="H7" s="2">
        <v>2</v>
      </c>
      <c r="I7" s="2">
        <v>1</v>
      </c>
      <c r="J7" s="2">
        <v>3</v>
      </c>
      <c r="K7" s="2">
        <v>1</v>
      </c>
      <c r="L7" s="2"/>
      <c r="M7">
        <v>371</v>
      </c>
      <c r="N7">
        <v>78</v>
      </c>
      <c r="O7">
        <v>463</v>
      </c>
      <c r="P7">
        <v>79</v>
      </c>
    </row>
    <row r="8" spans="1:16" x14ac:dyDescent="0.3">
      <c r="A8" s="2">
        <v>6</v>
      </c>
      <c r="C8" s="2">
        <v>1</v>
      </c>
      <c r="D8" s="2">
        <v>1</v>
      </c>
      <c r="E8" s="2">
        <v>1</v>
      </c>
      <c r="F8" s="2">
        <v>1</v>
      </c>
      <c r="G8" s="2"/>
      <c r="H8" s="2">
        <v>1</v>
      </c>
      <c r="I8" s="2">
        <v>1</v>
      </c>
      <c r="J8" s="2">
        <v>2</v>
      </c>
      <c r="K8" s="2">
        <v>2</v>
      </c>
      <c r="L8" s="2"/>
      <c r="M8">
        <v>78</v>
      </c>
      <c r="N8">
        <v>45</v>
      </c>
      <c r="O8">
        <v>378</v>
      </c>
      <c r="P8">
        <v>185</v>
      </c>
    </row>
    <row r="9" spans="1:16" x14ac:dyDescent="0.3">
      <c r="A9" s="2">
        <v>7</v>
      </c>
      <c r="C9" s="2">
        <v>1</v>
      </c>
      <c r="D9" s="2">
        <v>0</v>
      </c>
      <c r="E9" s="2">
        <v>1</v>
      </c>
      <c r="F9" s="2">
        <v>1</v>
      </c>
      <c r="G9" s="2"/>
      <c r="H9" s="2">
        <v>2</v>
      </c>
      <c r="I9" s="2">
        <v>2</v>
      </c>
      <c r="J9" s="2">
        <v>1</v>
      </c>
      <c r="K9" s="2">
        <v>1</v>
      </c>
      <c r="L9" s="2"/>
      <c r="M9">
        <v>362</v>
      </c>
      <c r="N9">
        <v>200</v>
      </c>
      <c r="O9">
        <v>59</v>
      </c>
      <c r="P9">
        <v>31</v>
      </c>
    </row>
    <row r="10" spans="1:16" x14ac:dyDescent="0.3">
      <c r="A10" s="2">
        <v>8</v>
      </c>
      <c r="C10" s="2">
        <v>1</v>
      </c>
      <c r="D10" s="2">
        <v>0</v>
      </c>
      <c r="E10" s="2">
        <v>0</v>
      </c>
      <c r="F10" s="2">
        <v>1</v>
      </c>
      <c r="G10" s="2"/>
      <c r="H10" s="2">
        <v>3</v>
      </c>
      <c r="I10" s="2">
        <v>1</v>
      </c>
      <c r="J10" s="2">
        <v>1</v>
      </c>
      <c r="K10" s="2">
        <v>1</v>
      </c>
      <c r="L10" s="2"/>
      <c r="M10">
        <v>522</v>
      </c>
      <c r="N10">
        <v>46</v>
      </c>
      <c r="O10">
        <v>68</v>
      </c>
      <c r="P10">
        <v>22</v>
      </c>
    </row>
    <row r="11" spans="1:16" x14ac:dyDescent="0.3">
      <c r="A11" s="2">
        <v>9</v>
      </c>
      <c r="C11" s="2">
        <v>1</v>
      </c>
      <c r="D11" s="2">
        <v>1</v>
      </c>
      <c r="E11" s="2">
        <v>1</v>
      </c>
      <c r="F11" s="2">
        <v>1</v>
      </c>
      <c r="G11" s="2"/>
      <c r="H11" s="2">
        <v>1</v>
      </c>
      <c r="I11" s="2">
        <v>1</v>
      </c>
      <c r="J11" s="2">
        <v>3</v>
      </c>
      <c r="K11" s="2">
        <v>1</v>
      </c>
      <c r="L11" s="2"/>
      <c r="M11">
        <v>98</v>
      </c>
      <c r="N11">
        <v>79</v>
      </c>
      <c r="O11">
        <v>546</v>
      </c>
      <c r="P11">
        <v>45</v>
      </c>
    </row>
    <row r="12" spans="1:16" x14ac:dyDescent="0.3">
      <c r="A12" s="2">
        <v>10</v>
      </c>
      <c r="C12" s="2">
        <v>0</v>
      </c>
      <c r="D12" s="2">
        <v>0</v>
      </c>
      <c r="E12" s="2">
        <v>1</v>
      </c>
      <c r="F12" s="2">
        <v>1</v>
      </c>
      <c r="G12" s="2"/>
      <c r="H12" s="2">
        <v>4</v>
      </c>
      <c r="I12" s="2">
        <v>2</v>
      </c>
      <c r="J12" s="2">
        <v>2</v>
      </c>
      <c r="K12" s="2">
        <v>2</v>
      </c>
      <c r="L12" s="2"/>
      <c r="M12">
        <v>600</v>
      </c>
      <c r="N12">
        <v>312</v>
      </c>
      <c r="O12">
        <v>298</v>
      </c>
      <c r="P12">
        <v>111</v>
      </c>
    </row>
    <row r="13" spans="1:16" x14ac:dyDescent="0.3">
      <c r="A13" s="2">
        <v>11</v>
      </c>
      <c r="C13" s="2">
        <v>1</v>
      </c>
      <c r="D13" s="2">
        <v>0</v>
      </c>
      <c r="E13" s="2">
        <v>0</v>
      </c>
      <c r="F13" s="2">
        <v>1</v>
      </c>
      <c r="G13" s="2"/>
      <c r="H13" s="2">
        <v>1</v>
      </c>
      <c r="I13" s="2">
        <v>1</v>
      </c>
      <c r="J13" s="2">
        <v>4</v>
      </c>
      <c r="K13" s="2">
        <v>4</v>
      </c>
      <c r="L13" s="2"/>
      <c r="M13">
        <v>59</v>
      </c>
      <c r="N13">
        <v>59</v>
      </c>
      <c r="O13">
        <v>600</v>
      </c>
      <c r="P13">
        <v>600</v>
      </c>
    </row>
    <row r="14" spans="1:16" x14ac:dyDescent="0.3">
      <c r="A14" s="2">
        <v>12</v>
      </c>
      <c r="C14" s="2">
        <v>1</v>
      </c>
      <c r="D14" s="2">
        <v>1</v>
      </c>
      <c r="E14" s="2">
        <v>1</v>
      </c>
      <c r="F14" s="2">
        <v>1</v>
      </c>
      <c r="G14" s="2"/>
      <c r="H14" s="2">
        <v>1</v>
      </c>
      <c r="I14" s="2">
        <v>1</v>
      </c>
      <c r="J14" s="2">
        <v>2</v>
      </c>
      <c r="K14" s="2">
        <v>2</v>
      </c>
      <c r="L14" s="2"/>
      <c r="M14">
        <v>62</v>
      </c>
      <c r="N14">
        <v>63</v>
      </c>
      <c r="O14">
        <v>219</v>
      </c>
      <c r="P14">
        <v>312</v>
      </c>
    </row>
    <row r="15" spans="1:16" x14ac:dyDescent="0.3">
      <c r="A15" s="2">
        <v>13</v>
      </c>
      <c r="C15" s="2">
        <v>0</v>
      </c>
      <c r="D15" s="2">
        <v>0</v>
      </c>
      <c r="E15" s="2">
        <v>0</v>
      </c>
      <c r="F15" s="2">
        <v>1</v>
      </c>
      <c r="G15" s="2"/>
      <c r="H15" s="2">
        <v>2</v>
      </c>
      <c r="I15" s="2">
        <v>1</v>
      </c>
      <c r="J15" s="2">
        <v>2</v>
      </c>
      <c r="K15" s="2">
        <v>2</v>
      </c>
      <c r="L15" s="2"/>
      <c r="M15">
        <v>290</v>
      </c>
      <c r="N15">
        <v>70</v>
      </c>
      <c r="O15">
        <v>255</v>
      </c>
      <c r="P15">
        <v>212</v>
      </c>
    </row>
    <row r="16" spans="1:16" x14ac:dyDescent="0.3">
      <c r="A16" s="2">
        <v>14</v>
      </c>
      <c r="C16" s="2">
        <v>1</v>
      </c>
      <c r="D16" s="2">
        <v>0</v>
      </c>
      <c r="E16" s="2">
        <v>1</v>
      </c>
      <c r="F16" s="2">
        <v>1</v>
      </c>
      <c r="G16" s="2"/>
      <c r="H16" s="2">
        <v>1</v>
      </c>
      <c r="I16" s="2">
        <v>2</v>
      </c>
      <c r="J16" s="2">
        <v>3</v>
      </c>
      <c r="K16" s="2">
        <v>1</v>
      </c>
      <c r="L16" s="2"/>
      <c r="M16">
        <v>89</v>
      </c>
      <c r="N16">
        <v>317</v>
      </c>
      <c r="O16">
        <v>588</v>
      </c>
      <c r="P16">
        <v>43</v>
      </c>
    </row>
    <row r="17" spans="1:16" x14ac:dyDescent="0.3">
      <c r="A17" s="2">
        <v>15</v>
      </c>
      <c r="C17" s="2">
        <v>1</v>
      </c>
      <c r="D17" s="2">
        <v>1</v>
      </c>
      <c r="E17" s="2">
        <v>1</v>
      </c>
      <c r="F17" s="2">
        <v>1</v>
      </c>
      <c r="G17" s="2"/>
      <c r="H17" s="2">
        <v>2</v>
      </c>
      <c r="I17" s="2">
        <v>1</v>
      </c>
      <c r="J17" s="2">
        <v>1</v>
      </c>
      <c r="K17" s="2">
        <v>1</v>
      </c>
      <c r="L17" s="2"/>
      <c r="M17">
        <v>198</v>
      </c>
      <c r="N17">
        <v>55</v>
      </c>
      <c r="O17">
        <v>34</v>
      </c>
      <c r="P17">
        <v>68</v>
      </c>
    </row>
  </sheetData>
  <mergeCells count="3">
    <mergeCell ref="C1:F1"/>
    <mergeCell ref="H1:K1"/>
    <mergeCell ref="M1:P1"/>
  </mergeCells>
  <printOptions horizontalCentered="1" verticalCentered="1" gridLines="1"/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Presentation</vt:lpstr>
      <vt:lpstr>Analysis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</dc:creator>
  <cp:lastModifiedBy>Matt Mills</cp:lastModifiedBy>
  <cp:lastPrinted>2016-09-18T14:14:54Z</cp:lastPrinted>
  <dcterms:created xsi:type="dcterms:W3CDTF">2010-12-19T15:20:53Z</dcterms:created>
  <dcterms:modified xsi:type="dcterms:W3CDTF">2019-10-02T01:20:41Z</dcterms:modified>
</cp:coreProperties>
</file>