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mmilligan_bryant_edu/Documents/Desktop/"/>
    </mc:Choice>
  </mc:AlternateContent>
  <xr:revisionPtr revIDLastSave="0" documentId="8_{398E7ADC-CB87-4D8D-8688-E6E5B0EEFA52}" xr6:coauthVersionLast="47" xr6:coauthVersionMax="47" xr10:uidLastSave="{00000000-0000-0000-0000-000000000000}"/>
  <bookViews>
    <workbookView xWindow="-110" yWindow="-110" windowWidth="19420" windowHeight="11500" firstSheet="1" activeTab="1" xr2:uid="{D2700C5F-EBF4-454B-BAFE-A6A260B575B6}"/>
  </bookViews>
  <sheets>
    <sheet name="Solve It" sheetId="2" r:id="rId1"/>
    <sheet name="Solution" sheetId="1" r:id="rId2"/>
  </sheets>
  <definedNames>
    <definedName name="Amount">Solution!$D$6:$D$17</definedName>
    <definedName name="Inflow">Solution!$B$6:$B$17</definedName>
    <definedName name="Months">Solution!$F$5:$L$5</definedName>
    <definedName name="Outflow">Solution!$C$6:$C$17</definedName>
    <definedName name="Return">Solution!$E$6:$E$17</definedName>
    <definedName name="solver_adj" localSheetId="1" hidden="1">Solution!$D$6:$D$17</definedName>
    <definedName name="solver_adj" localSheetId="0" hidden="1">'Solve It'!$D$6:$D$17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Solution!$G$18:$L$18</definedName>
    <definedName name="solver_lhs1" localSheetId="0" hidden="1">'Solve It'!$G$18:$L$18</definedName>
    <definedName name="solver_lhs2" localSheetId="1" hidden="1">Solution!$D$6:$D$17</definedName>
    <definedName name="solver_lhs2" localSheetId="0" hidden="1">'Solve It'!$D$6:$D$17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Solution!$D$18</definedName>
    <definedName name="solver_opt" localSheetId="0" hidden="1">'Solve It'!$D$18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el2" localSheetId="1" hidden="1">3</definedName>
    <definedName name="solver_rel2" localSheetId="0" hidden="1">3</definedName>
    <definedName name="solver_rhs1" localSheetId="1" hidden="1">Solution!$G$19:$L$19</definedName>
    <definedName name="solver_rhs1" localSheetId="0" hidden="1">'Solve It'!$G$19:$L$19</definedName>
    <definedName name="solver_rhs2" localSheetId="1" hidden="1">0</definedName>
    <definedName name="solver_rhs2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C17" i="2"/>
  <c r="E16" i="2"/>
  <c r="C16" i="2"/>
  <c r="E15" i="2"/>
  <c r="C15" i="2"/>
  <c r="E14" i="2"/>
  <c r="C14" i="2"/>
  <c r="E13" i="2"/>
  <c r="C13" i="2"/>
  <c r="E12" i="2"/>
  <c r="C12" i="2"/>
  <c r="E11" i="2"/>
  <c r="C11" i="2"/>
  <c r="E10" i="2"/>
  <c r="C10" i="2"/>
  <c r="E9" i="2"/>
  <c r="C9" i="2"/>
  <c r="E8" i="2"/>
  <c r="C8" i="2"/>
  <c r="E7" i="2"/>
  <c r="C7" i="2"/>
  <c r="E6" i="2"/>
  <c r="C6" i="2"/>
  <c r="H18" i="1"/>
  <c r="I18" i="1"/>
  <c r="J18" i="1"/>
  <c r="K18" i="1"/>
  <c r="L18" i="1"/>
  <c r="G18" i="1"/>
  <c r="F7" i="1" a="1"/>
  <c r="F7" i="1" s="1"/>
  <c r="G7" i="1" a="1"/>
  <c r="G7" i="1" s="1"/>
  <c r="H7" i="1" a="1"/>
  <c r="H7" i="1"/>
  <c r="I7" i="1" a="1"/>
  <c r="I7" i="1"/>
  <c r="J7" i="1" a="1"/>
  <c r="J7" i="1" s="1"/>
  <c r="K7" i="1" a="1"/>
  <c r="K7" i="1" s="1"/>
  <c r="L7" i="1" a="1"/>
  <c r="L7" i="1"/>
  <c r="F8" i="1" a="1"/>
  <c r="F8" i="1"/>
  <c r="G8" i="1" a="1"/>
  <c r="G8" i="1" s="1"/>
  <c r="H8" i="1" a="1"/>
  <c r="H8" i="1" s="1"/>
  <c r="I8" i="1" a="1"/>
  <c r="I8" i="1"/>
  <c r="J8" i="1" a="1"/>
  <c r="J8" i="1"/>
  <c r="K8" i="1" a="1"/>
  <c r="K8" i="1" s="1"/>
  <c r="L8" i="1" a="1"/>
  <c r="L8" i="1" s="1"/>
  <c r="F9" i="1" a="1"/>
  <c r="F9" i="1"/>
  <c r="G9" i="1" a="1"/>
  <c r="G9" i="1"/>
  <c r="H9" i="1" a="1"/>
  <c r="H9" i="1" s="1"/>
  <c r="I9" i="1" a="1"/>
  <c r="I9" i="1" s="1"/>
  <c r="J9" i="1" a="1"/>
  <c r="J9" i="1"/>
  <c r="K9" i="1" a="1"/>
  <c r="K9" i="1"/>
  <c r="L9" i="1" a="1"/>
  <c r="L9" i="1" s="1"/>
  <c r="F10" i="1" a="1"/>
  <c r="F10" i="1" s="1"/>
  <c r="G10" i="1" a="1"/>
  <c r="G10" i="1"/>
  <c r="H10" i="1" a="1"/>
  <c r="H10" i="1"/>
  <c r="I10" i="1" a="1"/>
  <c r="I10" i="1" s="1"/>
  <c r="J10" i="1" a="1"/>
  <c r="J10" i="1" s="1"/>
  <c r="K10" i="1" a="1"/>
  <c r="K10" i="1"/>
  <c r="L10" i="1" a="1"/>
  <c r="L10" i="1"/>
  <c r="F11" i="1" a="1"/>
  <c r="F11" i="1" s="1"/>
  <c r="G11" i="1" a="1"/>
  <c r="G11" i="1" s="1"/>
  <c r="H11" i="1" a="1"/>
  <c r="H11" i="1"/>
  <c r="I11" i="1" a="1"/>
  <c r="I11" i="1"/>
  <c r="J11" i="1" a="1"/>
  <c r="J11" i="1" s="1"/>
  <c r="K11" i="1" a="1"/>
  <c r="K11" i="1" s="1"/>
  <c r="L11" i="1" a="1"/>
  <c r="L11" i="1"/>
  <c r="F12" i="1" a="1"/>
  <c r="F12" i="1"/>
  <c r="G12" i="1" a="1"/>
  <c r="G12" i="1" s="1"/>
  <c r="H12" i="1" a="1"/>
  <c r="H12" i="1" s="1"/>
  <c r="I12" i="1" a="1"/>
  <c r="I12" i="1"/>
  <c r="J12" i="1" a="1"/>
  <c r="J12" i="1"/>
  <c r="K12" i="1" a="1"/>
  <c r="K12" i="1" s="1"/>
  <c r="L12" i="1" a="1"/>
  <c r="L12" i="1" s="1"/>
  <c r="F13" i="1" a="1"/>
  <c r="F13" i="1"/>
  <c r="G13" i="1" a="1"/>
  <c r="G13" i="1"/>
  <c r="H13" i="1" a="1"/>
  <c r="H13" i="1" s="1"/>
  <c r="I13" i="1" a="1"/>
  <c r="I13" i="1" s="1"/>
  <c r="J13" i="1" a="1"/>
  <c r="J13" i="1"/>
  <c r="K13" i="1" a="1"/>
  <c r="K13" i="1"/>
  <c r="L13" i="1" a="1"/>
  <c r="L13" i="1" s="1"/>
  <c r="F14" i="1" a="1"/>
  <c r="F14" i="1" s="1"/>
  <c r="G14" i="1" a="1"/>
  <c r="G14" i="1"/>
  <c r="H14" i="1" a="1"/>
  <c r="H14" i="1"/>
  <c r="I14" i="1" a="1"/>
  <c r="I14" i="1" s="1"/>
  <c r="J14" i="1" a="1"/>
  <c r="J14" i="1" s="1"/>
  <c r="K14" i="1" a="1"/>
  <c r="K14" i="1"/>
  <c r="L14" i="1" a="1"/>
  <c r="L14" i="1"/>
  <c r="F15" i="1" a="1"/>
  <c r="F15" i="1" s="1"/>
  <c r="G15" i="1" a="1"/>
  <c r="G15" i="1" s="1"/>
  <c r="H15" i="1" a="1"/>
  <c r="H15" i="1"/>
  <c r="I15" i="1" a="1"/>
  <c r="I15" i="1"/>
  <c r="J15" i="1" a="1"/>
  <c r="J15" i="1" s="1"/>
  <c r="K15" i="1" a="1"/>
  <c r="K15" i="1" s="1"/>
  <c r="L15" i="1" a="1"/>
  <c r="L15" i="1"/>
  <c r="F16" i="1" a="1"/>
  <c r="F16" i="1"/>
  <c r="G16" i="1" a="1"/>
  <c r="G16" i="1" s="1"/>
  <c r="H16" i="1" a="1"/>
  <c r="H16" i="1" s="1"/>
  <c r="I16" i="1" a="1"/>
  <c r="I16" i="1"/>
  <c r="J16" i="1" a="1"/>
  <c r="J16" i="1"/>
  <c r="K16" i="1" a="1"/>
  <c r="K16" i="1" s="1"/>
  <c r="L16" i="1" a="1"/>
  <c r="L16" i="1" s="1"/>
  <c r="F17" i="1" a="1"/>
  <c r="F17" i="1"/>
  <c r="G17" i="1" a="1"/>
  <c r="G17" i="1"/>
  <c r="H17" i="1" a="1"/>
  <c r="H17" i="1" s="1"/>
  <c r="I17" i="1" a="1"/>
  <c r="I17" i="1" s="1"/>
  <c r="J17" i="1" a="1"/>
  <c r="J17" i="1" s="1"/>
  <c r="K17" i="1" a="1"/>
  <c r="K17" i="1"/>
  <c r="L17" i="1" a="1"/>
  <c r="L17" i="1" s="1"/>
  <c r="G6" i="1" a="1"/>
  <c r="G6" i="1"/>
  <c r="H6" i="1" a="1"/>
  <c r="H6" i="1"/>
  <c r="I6" i="1" a="1"/>
  <c r="I6" i="1"/>
  <c r="J6" i="1" a="1"/>
  <c r="J6" i="1"/>
  <c r="K6" i="1" a="1"/>
  <c r="K6" i="1"/>
  <c r="L6" i="1" a="1"/>
  <c r="L6" i="1"/>
  <c r="F6" i="1" a="1"/>
  <c r="F6" i="1" s="1"/>
  <c r="D18" i="1"/>
  <c r="E6" i="1"/>
  <c r="E7" i="1"/>
  <c r="E8" i="1"/>
  <c r="E9" i="1"/>
  <c r="E10" i="1"/>
  <c r="E11" i="1"/>
  <c r="E12" i="1"/>
  <c r="E13" i="1"/>
  <c r="E14" i="1"/>
  <c r="E15" i="1"/>
  <c r="E16" i="1"/>
  <c r="E17" i="1"/>
  <c r="C6" i="1"/>
  <c r="C7" i="1"/>
  <c r="C8" i="1"/>
  <c r="C9" i="1"/>
  <c r="C10" i="1"/>
  <c r="C11" i="1"/>
  <c r="C12" i="1"/>
  <c r="C13" i="1"/>
  <c r="C14" i="1"/>
  <c r="C15" i="1"/>
  <c r="C16" i="1"/>
  <c r="C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<sst xmlns="http://schemas.openxmlformats.org/spreadsheetml/2006/main" count="58" uniqueCount="15">
  <si>
    <t>Investment</t>
  </si>
  <si>
    <t>Outflow</t>
  </si>
  <si>
    <t>Inflow</t>
  </si>
  <si>
    <t>Amount</t>
  </si>
  <si>
    <t>Return</t>
  </si>
  <si>
    <t>Months to Mature</t>
  </si>
  <si>
    <t>A</t>
  </si>
  <si>
    <t>B</t>
  </si>
  <si>
    <t>C</t>
  </si>
  <si>
    <t>D</t>
  </si>
  <si>
    <t>Cash Flow Summary for Month</t>
  </si>
  <si>
    <t>Month of Cashflow</t>
  </si>
  <si>
    <t>Surplus Funds</t>
  </si>
  <si>
    <t>Req'd Payments</t>
  </si>
  <si>
    <t>Total Invested in Month 1 -&gt;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</si>
</sst>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&quot;$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2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2" applyNumberFormat="1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2" applyNumberFormat="1" applyFont="1" applyBorder="1"/>
    <xf numFmtId="44" fontId="5" fillId="3" borderId="0" xfId="1" applyFont="1" applyFill="1"/>
    <xf numFmtId="165" fontId="2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  <xf numFmtId="44" fontId="4" fillId="3" borderId="13" xfId="1" applyFont="1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4" fontId="3" fillId="3" borderId="15" xfId="1" applyFont="1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4" fontId="3" fillId="3" borderId="21" xfId="1" applyFont="1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44" fontId="3" fillId="3" borderId="24" xfId="1" applyFont="1" applyFill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4" fontId="3" fillId="3" borderId="27" xfId="1" applyFont="1" applyFill="1" applyBorder="1"/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44" fontId="3" fillId="3" borderId="33" xfId="1" applyFont="1" applyFill="1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44" fontId="3" fillId="3" borderId="36" xfId="1" applyFont="1" applyFill="1" applyBorder="1"/>
    <xf numFmtId="0" fontId="2" fillId="4" borderId="19" xfId="0" applyFont="1" applyFill="1" applyBorder="1" applyAlignment="1">
      <alignment horizontal="center"/>
    </xf>
    <xf numFmtId="164" fontId="0" fillId="0" borderId="22" xfId="2" applyNumberFormat="1" applyFont="1" applyBorder="1"/>
    <xf numFmtId="164" fontId="0" fillId="0" borderId="25" xfId="2" applyNumberFormat="1" applyFont="1" applyBorder="1"/>
    <xf numFmtId="164" fontId="0" fillId="0" borderId="28" xfId="2" applyNumberFormat="1" applyFont="1" applyBorder="1"/>
    <xf numFmtId="164" fontId="0" fillId="0" borderId="34" xfId="2" applyNumberFormat="1" applyFont="1" applyBorder="1"/>
    <xf numFmtId="164" fontId="0" fillId="0" borderId="37" xfId="2" applyNumberFormat="1" applyFont="1" applyBorder="1"/>
    <xf numFmtId="164" fontId="0" fillId="0" borderId="16" xfId="2" applyNumberFormat="1" applyFont="1" applyBorder="1"/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2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884A-4AB2-47F6-9741-4E2EF1FC6324}">
  <dimension ref="A2:R20"/>
  <sheetViews>
    <sheetView showGridLines="0" workbookViewId="0">
      <selection activeCell="F10" sqref="F10"/>
    </sheetView>
  </sheetViews>
  <sheetFormatPr defaultRowHeight="14.5" x14ac:dyDescent="0.35"/>
  <cols>
    <col min="1" max="1" width="9.81640625" bestFit="1" customWidth="1"/>
    <col min="4" max="4" width="8.6328125" bestFit="1" customWidth="1"/>
    <col min="16" max="16" width="9.81640625" bestFit="1" customWidth="1"/>
    <col min="17" max="17" width="9.1796875" customWidth="1"/>
    <col min="18" max="18" width="7.08984375" bestFit="1" customWidth="1"/>
  </cols>
  <sheetData>
    <row r="2" spans="1:18" ht="14.4" customHeight="1" x14ac:dyDescent="0.35"/>
    <row r="3" spans="1:18" ht="14.4" customHeight="1" x14ac:dyDescent="0.35"/>
    <row r="4" spans="1:18" ht="15" thickBot="1" x14ac:dyDescent="0.4">
      <c r="B4" s="49" t="s">
        <v>11</v>
      </c>
      <c r="C4" s="49"/>
      <c r="D4" s="13"/>
      <c r="E4" s="13"/>
      <c r="F4" s="49" t="s">
        <v>10</v>
      </c>
      <c r="G4" s="49"/>
      <c r="H4" s="49"/>
      <c r="I4" s="49"/>
      <c r="J4" s="49"/>
      <c r="K4" s="49"/>
      <c r="L4" s="49"/>
    </row>
    <row r="5" spans="1:18" ht="15" thickBot="1" x14ac:dyDescent="0.4">
      <c r="A5" s="27" t="s">
        <v>0</v>
      </c>
      <c r="B5" s="28" t="s">
        <v>2</v>
      </c>
      <c r="C5" s="28" t="s">
        <v>1</v>
      </c>
      <c r="D5" s="28" t="s">
        <v>3</v>
      </c>
      <c r="E5" s="39" t="s">
        <v>4</v>
      </c>
      <c r="F5" s="29">
        <v>1</v>
      </c>
      <c r="G5" s="29">
        <v>2</v>
      </c>
      <c r="H5" s="29">
        <v>3</v>
      </c>
      <c r="I5" s="29">
        <v>4</v>
      </c>
      <c r="J5" s="29">
        <v>5</v>
      </c>
      <c r="K5" s="29">
        <v>6</v>
      </c>
      <c r="L5" s="30">
        <v>7</v>
      </c>
    </row>
    <row r="6" spans="1:18" x14ac:dyDescent="0.35">
      <c r="A6" s="18" t="s">
        <v>6</v>
      </c>
      <c r="B6" s="19">
        <v>1</v>
      </c>
      <c r="C6" s="19">
        <f t="shared" ref="C6:C17" si="0">B6+_xlfn.XLOOKUP(A6,P$9:P$12,Q$9:Q$12)</f>
        <v>2</v>
      </c>
      <c r="D6" s="20">
        <v>0</v>
      </c>
      <c r="E6" s="40">
        <f t="shared" ref="E6:E17" si="1">_xlfn.XLOOKUP(A6,P$9:P$12,R$9:R$12)</f>
        <v>1.7999999999999999E-2</v>
      </c>
      <c r="F6" s="31"/>
      <c r="G6" s="32"/>
      <c r="H6" s="32"/>
      <c r="I6" s="32"/>
      <c r="J6" s="32"/>
      <c r="K6" s="32"/>
      <c r="L6" s="46"/>
      <c r="P6" s="50" t="s">
        <v>0</v>
      </c>
      <c r="Q6" s="53" t="s">
        <v>5</v>
      </c>
      <c r="R6" s="56" t="s">
        <v>4</v>
      </c>
    </row>
    <row r="7" spans="1:18" x14ac:dyDescent="0.35">
      <c r="A7" s="21" t="s">
        <v>7</v>
      </c>
      <c r="B7" s="22">
        <v>1</v>
      </c>
      <c r="C7" s="22">
        <f t="shared" si="0"/>
        <v>3</v>
      </c>
      <c r="D7" s="23">
        <v>0</v>
      </c>
      <c r="E7" s="41">
        <f t="shared" si="1"/>
        <v>3.5999999999999997E-2</v>
      </c>
      <c r="F7" s="18"/>
      <c r="G7" s="19"/>
      <c r="H7" s="19"/>
      <c r="I7" s="19"/>
      <c r="J7" s="19"/>
      <c r="K7" s="19"/>
      <c r="L7" s="47"/>
      <c r="P7" s="51"/>
      <c r="Q7" s="54"/>
      <c r="R7" s="57"/>
    </row>
    <row r="8" spans="1:18" ht="15" thickBot="1" x14ac:dyDescent="0.4">
      <c r="A8" s="21" t="s">
        <v>8</v>
      </c>
      <c r="B8" s="22">
        <v>1</v>
      </c>
      <c r="C8" s="22">
        <f t="shared" si="0"/>
        <v>4</v>
      </c>
      <c r="D8" s="23">
        <v>0</v>
      </c>
      <c r="E8" s="41">
        <f t="shared" si="1"/>
        <v>5.8000000000000003E-2</v>
      </c>
      <c r="F8" s="18"/>
      <c r="G8" s="19"/>
      <c r="H8" s="19"/>
      <c r="I8" s="19"/>
      <c r="J8" s="19"/>
      <c r="K8" s="19"/>
      <c r="L8" s="47"/>
      <c r="P8" s="52"/>
      <c r="Q8" s="55"/>
      <c r="R8" s="58"/>
    </row>
    <row r="9" spans="1:18" x14ac:dyDescent="0.35">
      <c r="A9" s="24" t="s">
        <v>9</v>
      </c>
      <c r="B9" s="25">
        <v>1</v>
      </c>
      <c r="C9" s="25">
        <f t="shared" si="0"/>
        <v>7</v>
      </c>
      <c r="D9" s="26">
        <v>0</v>
      </c>
      <c r="E9" s="42">
        <f t="shared" si="1"/>
        <v>0.11</v>
      </c>
      <c r="F9" s="18"/>
      <c r="G9" s="19"/>
      <c r="H9" s="19"/>
      <c r="I9" s="19"/>
      <c r="J9" s="19"/>
      <c r="K9" s="19"/>
      <c r="L9" s="47"/>
      <c r="P9" s="7" t="s">
        <v>6</v>
      </c>
      <c r="Q9" s="8">
        <v>1</v>
      </c>
      <c r="R9" s="9">
        <v>1.7999999999999999E-2</v>
      </c>
    </row>
    <row r="10" spans="1:18" x14ac:dyDescent="0.35">
      <c r="A10" s="33" t="s">
        <v>6</v>
      </c>
      <c r="B10" s="34">
        <v>2</v>
      </c>
      <c r="C10" s="34">
        <f t="shared" si="0"/>
        <v>3</v>
      </c>
      <c r="D10" s="35">
        <v>0</v>
      </c>
      <c r="E10" s="43">
        <f t="shared" si="1"/>
        <v>1.7999999999999999E-2</v>
      </c>
      <c r="F10" s="18"/>
      <c r="G10" s="19"/>
      <c r="H10" s="19"/>
      <c r="I10" s="19"/>
      <c r="J10" s="19"/>
      <c r="K10" s="19"/>
      <c r="L10" s="47"/>
      <c r="P10" s="2" t="s">
        <v>7</v>
      </c>
      <c r="Q10" s="1">
        <v>2</v>
      </c>
      <c r="R10" s="3">
        <v>3.5999999999999997E-2</v>
      </c>
    </row>
    <row r="11" spans="1:18" x14ac:dyDescent="0.35">
      <c r="A11" s="36" t="s">
        <v>6</v>
      </c>
      <c r="B11" s="37">
        <v>3</v>
      </c>
      <c r="C11" s="37">
        <f t="shared" si="0"/>
        <v>4</v>
      </c>
      <c r="D11" s="38">
        <v>0</v>
      </c>
      <c r="E11" s="44">
        <f t="shared" si="1"/>
        <v>1.7999999999999999E-2</v>
      </c>
      <c r="F11" s="18"/>
      <c r="G11" s="19"/>
      <c r="H11" s="19"/>
      <c r="I11" s="19"/>
      <c r="J11" s="19"/>
      <c r="K11" s="19"/>
      <c r="L11" s="47"/>
      <c r="P11" s="2" t="s">
        <v>8</v>
      </c>
      <c r="Q11" s="1">
        <v>3</v>
      </c>
      <c r="R11" s="3">
        <v>5.8000000000000003E-2</v>
      </c>
    </row>
    <row r="12" spans="1:18" ht="15" thickBot="1" x14ac:dyDescent="0.4">
      <c r="A12" s="24" t="s">
        <v>7</v>
      </c>
      <c r="B12" s="25">
        <v>3</v>
      </c>
      <c r="C12" s="25">
        <f t="shared" si="0"/>
        <v>5</v>
      </c>
      <c r="D12" s="26">
        <v>0</v>
      </c>
      <c r="E12" s="42">
        <f t="shared" si="1"/>
        <v>3.5999999999999997E-2</v>
      </c>
      <c r="F12" s="18"/>
      <c r="G12" s="19"/>
      <c r="H12" s="19"/>
      <c r="I12" s="19"/>
      <c r="J12" s="19"/>
      <c r="K12" s="19"/>
      <c r="L12" s="47"/>
      <c r="P12" s="4" t="s">
        <v>9</v>
      </c>
      <c r="Q12" s="5">
        <v>6</v>
      </c>
      <c r="R12" s="6">
        <v>0.11</v>
      </c>
    </row>
    <row r="13" spans="1:18" x14ac:dyDescent="0.35">
      <c r="A13" s="36" t="s">
        <v>6</v>
      </c>
      <c r="B13" s="37">
        <v>4</v>
      </c>
      <c r="C13" s="37">
        <f t="shared" si="0"/>
        <v>5</v>
      </c>
      <c r="D13" s="38">
        <v>0</v>
      </c>
      <c r="E13" s="44">
        <f t="shared" si="1"/>
        <v>1.7999999999999999E-2</v>
      </c>
      <c r="F13" s="18"/>
      <c r="G13" s="19"/>
      <c r="H13" s="19"/>
      <c r="I13" s="19"/>
      <c r="J13" s="19"/>
      <c r="K13" s="19"/>
      <c r="L13" s="47"/>
    </row>
    <row r="14" spans="1:18" x14ac:dyDescent="0.35">
      <c r="A14" s="24" t="s">
        <v>8</v>
      </c>
      <c r="B14" s="25">
        <v>4</v>
      </c>
      <c r="C14" s="25">
        <f t="shared" si="0"/>
        <v>7</v>
      </c>
      <c r="D14" s="26">
        <v>0</v>
      </c>
      <c r="E14" s="42">
        <f t="shared" si="1"/>
        <v>5.8000000000000003E-2</v>
      </c>
      <c r="F14" s="18"/>
      <c r="G14" s="19"/>
      <c r="H14" s="19"/>
      <c r="I14" s="19"/>
      <c r="J14" s="19"/>
      <c r="K14" s="19"/>
      <c r="L14" s="47"/>
    </row>
    <row r="15" spans="1:18" x14ac:dyDescent="0.35">
      <c r="A15" s="36" t="s">
        <v>6</v>
      </c>
      <c r="B15" s="37">
        <v>5</v>
      </c>
      <c r="C15" s="37">
        <f t="shared" si="0"/>
        <v>6</v>
      </c>
      <c r="D15" s="38">
        <v>0</v>
      </c>
      <c r="E15" s="44">
        <f t="shared" si="1"/>
        <v>1.7999999999999999E-2</v>
      </c>
      <c r="F15" s="18"/>
      <c r="G15" s="19"/>
      <c r="H15" s="19"/>
      <c r="I15" s="19"/>
      <c r="J15" s="19"/>
      <c r="K15" s="19"/>
      <c r="L15" s="47"/>
    </row>
    <row r="16" spans="1:18" x14ac:dyDescent="0.35">
      <c r="A16" s="24" t="s">
        <v>7</v>
      </c>
      <c r="B16" s="25">
        <v>5</v>
      </c>
      <c r="C16" s="25">
        <f t="shared" si="0"/>
        <v>7</v>
      </c>
      <c r="D16" s="26">
        <v>0</v>
      </c>
      <c r="E16" s="42">
        <f t="shared" si="1"/>
        <v>3.5999999999999997E-2</v>
      </c>
      <c r="F16" s="18"/>
      <c r="G16" s="19"/>
      <c r="H16" s="19"/>
      <c r="I16" s="19"/>
      <c r="J16" s="19"/>
      <c r="K16" s="19"/>
      <c r="L16" s="47"/>
    </row>
    <row r="17" spans="1:12" ht="15" thickBot="1" x14ac:dyDescent="0.4">
      <c r="A17" s="15" t="s">
        <v>6</v>
      </c>
      <c r="B17" s="16">
        <v>6</v>
      </c>
      <c r="C17" s="16">
        <f t="shared" si="0"/>
        <v>7</v>
      </c>
      <c r="D17" s="17">
        <v>0</v>
      </c>
      <c r="E17" s="45">
        <f t="shared" si="1"/>
        <v>1.7999999999999999E-2</v>
      </c>
      <c r="F17" s="15"/>
      <c r="G17" s="16"/>
      <c r="H17" s="16"/>
      <c r="I17" s="16"/>
      <c r="J17" s="16"/>
      <c r="K17" s="16"/>
      <c r="L17" s="48"/>
    </row>
    <row r="18" spans="1:12" ht="15" thickBot="1" x14ac:dyDescent="0.4">
      <c r="A18" s="59" t="s">
        <v>14</v>
      </c>
      <c r="B18" s="59"/>
      <c r="C18" s="59"/>
      <c r="D18" s="14">
        <v>0</v>
      </c>
      <c r="E18" s="49" t="s">
        <v>12</v>
      </c>
      <c r="F18" s="49"/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x14ac:dyDescent="0.35">
      <c r="E19" s="49" t="s">
        <v>13</v>
      </c>
      <c r="F19" s="49"/>
      <c r="G19" s="11">
        <v>0</v>
      </c>
      <c r="H19" s="11">
        <v>250</v>
      </c>
      <c r="I19" s="11">
        <v>0</v>
      </c>
      <c r="J19" s="11">
        <v>250</v>
      </c>
      <c r="K19" s="11">
        <v>0</v>
      </c>
      <c r="L19" s="11">
        <v>300</v>
      </c>
    </row>
    <row r="20" spans="1:12" x14ac:dyDescent="0.35">
      <c r="G20" s="12"/>
      <c r="H20" s="12"/>
      <c r="I20" s="12"/>
      <c r="J20" s="12"/>
      <c r="K20" s="12"/>
      <c r="L20" s="12"/>
    </row>
  </sheetData>
  <mergeCells count="8">
    <mergeCell ref="R6:R8"/>
    <mergeCell ref="A18:C18"/>
    <mergeCell ref="E18:F18"/>
    <mergeCell ref="E19:F19"/>
    <mergeCell ref="B4:C4"/>
    <mergeCell ref="F4:L4"/>
    <mergeCell ref="P6:P8"/>
    <mergeCell ref="Q6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893F-49D0-4396-9082-523ECD6DBF2D}">
  <dimension ref="A2:R20"/>
  <sheetViews>
    <sheetView showGridLines="0" tabSelected="1" workbookViewId="0">
      <selection activeCell="D18" sqref="D18"/>
    </sheetView>
  </sheetViews>
  <sheetFormatPr defaultRowHeight="14.5" x14ac:dyDescent="0.35"/>
  <cols>
    <col min="1" max="1" width="9.81640625" bestFit="1" customWidth="1"/>
    <col min="4" max="4" width="8.6328125" bestFit="1" customWidth="1"/>
    <col min="16" max="16" width="9.81640625" bestFit="1" customWidth="1"/>
    <col min="17" max="17" width="9.1796875" customWidth="1"/>
    <col min="18" max="18" width="7.08984375" bestFit="1" customWidth="1"/>
  </cols>
  <sheetData>
    <row r="2" spans="1:18" ht="14.4" customHeight="1" x14ac:dyDescent="0.35"/>
    <row r="3" spans="1:18" ht="14.4" customHeight="1" x14ac:dyDescent="0.35"/>
    <row r="4" spans="1:18" ht="15" thickBot="1" x14ac:dyDescent="0.4">
      <c r="B4" s="49" t="s">
        <v>11</v>
      </c>
      <c r="C4" s="49"/>
      <c r="D4" s="13"/>
      <c r="E4" s="13"/>
      <c r="F4" s="49" t="s">
        <v>10</v>
      </c>
      <c r="G4" s="49"/>
      <c r="H4" s="49"/>
      <c r="I4" s="49"/>
      <c r="J4" s="49"/>
      <c r="K4" s="49"/>
      <c r="L4" s="49"/>
    </row>
    <row r="5" spans="1:18" ht="15" thickBot="1" x14ac:dyDescent="0.4">
      <c r="A5" s="27" t="s">
        <v>0</v>
      </c>
      <c r="B5" s="28" t="s">
        <v>2</v>
      </c>
      <c r="C5" s="28" t="s">
        <v>1</v>
      </c>
      <c r="D5" s="28" t="s">
        <v>3</v>
      </c>
      <c r="E5" s="39" t="s">
        <v>4</v>
      </c>
      <c r="F5" s="29">
        <v>1</v>
      </c>
      <c r="G5" s="29">
        <v>2</v>
      </c>
      <c r="H5" s="29">
        <v>3</v>
      </c>
      <c r="I5" s="29">
        <v>4</v>
      </c>
      <c r="J5" s="29">
        <v>5</v>
      </c>
      <c r="K5" s="29">
        <v>6</v>
      </c>
      <c r="L5" s="30">
        <v>7</v>
      </c>
    </row>
    <row r="6" spans="1:18" x14ac:dyDescent="0.35">
      <c r="A6" s="18" t="s">
        <v>6</v>
      </c>
      <c r="B6" s="19">
        <v>1</v>
      </c>
      <c r="C6" s="19">
        <f t="shared" ref="C6:C17" si="0">B6+_xlfn.XLOOKUP(A6,P$9:P$12,Q$9:Q$12)</f>
        <v>2</v>
      </c>
      <c r="D6" s="20">
        <v>241.237296443969</v>
      </c>
      <c r="E6" s="40">
        <f t="shared" ref="E6:E17" si="1">_xlfn.XLOOKUP(A6,P$9:P$12,R$9:R$12)</f>
        <v>1.7999999999999999E-2</v>
      </c>
      <c r="F6" s="31" cm="1">
        <f t="array" ref="F6">_xlfn.IFS(
 $B6=F$5, -1,
 $C6=F$5, 1+$E6,
 AND($B6&lt;F$5,$C6&gt;F$5), "&lt;---&gt;",
 TRUE, ""
)</f>
        <v>-1</v>
      </c>
      <c r="G6" s="32" cm="1">
        <f t="array" ref="G6">_xlfn.IFS(
 $B6=G$5, -1,
 $C6=G$5, 1+$E6,
 AND($B6&lt;G$5,$C6&gt;G$5), "&lt;---&gt;",
 TRUE, ""
)</f>
        <v>1.018</v>
      </c>
      <c r="H6" s="32" t="str" cm="1">
        <f t="array" ref="H6">_xlfn.IFS(
 $B6=H$5, -1,
 $C6=H$5, 1+$E6,
 AND($B6&lt;H$5,$C6&gt;H$5), "&lt;---&gt;",
 TRUE, ""
)</f>
        <v/>
      </c>
      <c r="I6" s="32" t="str" cm="1">
        <f t="array" ref="I6">_xlfn.IFS(
 $B6=I$5, -1,
 $C6=I$5, 1+$E6,
 AND($B6&lt;I$5,$C6&gt;I$5), "&lt;---&gt;",
 TRUE, ""
)</f>
        <v/>
      </c>
      <c r="J6" s="32" t="str" cm="1">
        <f t="array" ref="J6">_xlfn.IFS(
 $B6=J$5, -1,
 $C6=J$5, 1+$E6,
 AND($B6&lt;J$5,$C6&gt;J$5), "&lt;---&gt;",
 TRUE, ""
)</f>
        <v/>
      </c>
      <c r="K6" s="32" t="str" cm="1">
        <f t="array" ref="K6">_xlfn.IFS(
 $B6=K$5, -1,
 $C6=K$5, 1+$E6,
 AND($B6&lt;K$5,$C6&gt;K$5), "&lt;---&gt;",
 TRUE, ""
)</f>
        <v/>
      </c>
      <c r="L6" s="46" t="str" cm="1">
        <f t="array" ref="L6">_xlfn.IFS(
 $B6=L$5, -1,
 $C6=L$5, 1+$E6,
 AND($B6&lt;L$5,$C6&gt;L$5), "&lt;---&gt;",
 TRUE, ""
)</f>
        <v/>
      </c>
      <c r="P6" s="50" t="s">
        <v>0</v>
      </c>
      <c r="Q6" s="53" t="s">
        <v>5</v>
      </c>
      <c r="R6" s="56" t="s">
        <v>4</v>
      </c>
    </row>
    <row r="7" spans="1:18" x14ac:dyDescent="0.35">
      <c r="A7" s="21" t="s">
        <v>7</v>
      </c>
      <c r="B7" s="22">
        <v>1</v>
      </c>
      <c r="C7" s="22">
        <f t="shared" si="0"/>
        <v>3</v>
      </c>
      <c r="D7" s="23">
        <v>0</v>
      </c>
      <c r="E7" s="41">
        <f t="shared" si="1"/>
        <v>3.5999999999999997E-2</v>
      </c>
      <c r="F7" s="18" cm="1">
        <f t="array" ref="F7">_xlfn.IFS(
 $B7=F$5, -1,
 $C7=F$5, 1+$E7,
 AND($B7&lt;F$5,$C7&gt;F$5), "&lt;---&gt;",
 TRUE, ""
)</f>
        <v>-1</v>
      </c>
      <c r="G7" s="19" t="str" cm="1">
        <f t="array" ref="G7">_xlfn.IFS(
 $B7=G$5, -1,
 $C7=G$5, 1+$E7,
 AND($B7&lt;G$5,$C7&gt;G$5), "&lt;---&gt;",
 TRUE, ""
)</f>
        <v>&lt;---&gt;</v>
      </c>
      <c r="H7" s="19" cm="1">
        <f t="array" ref="H7">_xlfn.IFS(
 $B7=H$5, -1,
 $C7=H$5, 1+$E7,
 AND($B7&lt;H$5,$C7&gt;H$5), "&lt;---&gt;",
 TRUE, ""
)</f>
        <v>1.036</v>
      </c>
      <c r="I7" s="19" t="str" cm="1">
        <f t="array" ref="I7">_xlfn.IFS(
 $B7=I$5, -1,
 $C7=I$5, 1+$E7,
 AND($B7&lt;I$5,$C7&gt;I$5), "&lt;---&gt;",
 TRUE, ""
)</f>
        <v/>
      </c>
      <c r="J7" s="19" t="str" cm="1">
        <f t="array" ref="J7">_xlfn.IFS(
 $B7=J$5, -1,
 $C7=J$5, 1+$E7,
 AND($B7&lt;J$5,$C7&gt;J$5), "&lt;---&gt;",
 TRUE, ""
)</f>
        <v/>
      </c>
      <c r="K7" s="19" t="str" cm="1">
        <f t="array" ref="K7">_xlfn.IFS(
 $B7=K$5, -1,
 $C7=K$5, 1+$E7,
 AND($B7&lt;K$5,$C7&gt;K$5), "&lt;---&gt;",
 TRUE, ""
)</f>
        <v/>
      </c>
      <c r="L7" s="47" t="str" cm="1">
        <f t="array" ref="L7">_xlfn.IFS(
 $B7=L$5, -1,
 $C7=L$5, 1+$E7,
 AND($B7&lt;L$5,$C7&gt;L$5), "&lt;---&gt;",
 TRUE, ""
)</f>
        <v/>
      </c>
      <c r="P7" s="51"/>
      <c r="Q7" s="54"/>
      <c r="R7" s="57"/>
    </row>
    <row r="8" spans="1:18" ht="15" thickBot="1" x14ac:dyDescent="0.4">
      <c r="A8" s="21" t="s">
        <v>8</v>
      </c>
      <c r="B8" s="22">
        <v>1</v>
      </c>
      <c r="C8" s="22">
        <f t="shared" si="0"/>
        <v>4</v>
      </c>
      <c r="D8" s="23">
        <v>500.12612761460827</v>
      </c>
      <c r="E8" s="41">
        <f t="shared" si="1"/>
        <v>5.8000000000000003E-2</v>
      </c>
      <c r="F8" s="18" cm="1">
        <f t="array" ref="F8">_xlfn.IFS(
 $B8=F$5, -1,
 $C8=F$5, 1+$E8,
 AND($B8&lt;F$5,$C8&gt;F$5), "&lt;---&gt;",
 TRUE, ""
)</f>
        <v>-1</v>
      </c>
      <c r="G8" s="19" t="str" cm="1">
        <f t="array" ref="G8">_xlfn.IFS(
 $B8=G$5, -1,
 $C8=G$5, 1+$E8,
 AND($B8&lt;G$5,$C8&gt;G$5), "&lt;---&gt;",
 TRUE, ""
)</f>
        <v>&lt;---&gt;</v>
      </c>
      <c r="H8" s="19" t="str" cm="1">
        <f t="array" ref="H8">_xlfn.IFS(
 $B8=H$5, -1,
 $C8=H$5, 1+$E8,
 AND($B8&lt;H$5,$C8&gt;H$5), "&lt;---&gt;",
 TRUE, ""
)</f>
        <v>&lt;---&gt;</v>
      </c>
      <c r="I8" s="19" cm="1">
        <f t="array" ref="I8">_xlfn.IFS(
 $B8=I$5, -1,
 $C8=I$5, 1+$E8,
 AND($B8&lt;I$5,$C8&gt;I$5), "&lt;---&gt;",
 TRUE, ""
)</f>
        <v>1.0580000000000001</v>
      </c>
      <c r="J8" s="19" t="str" cm="1">
        <f t="array" ref="J8">_xlfn.IFS(
 $B8=J$5, -1,
 $C8=J$5, 1+$E8,
 AND($B8&lt;J$5,$C8&gt;J$5), "&lt;---&gt;",
 TRUE, ""
)</f>
        <v/>
      </c>
      <c r="K8" s="19" t="str" cm="1">
        <f t="array" ref="K8">_xlfn.IFS(
 $B8=K$5, -1,
 $C8=K$5, 1+$E8,
 AND($B8&lt;K$5,$C8&gt;K$5), "&lt;---&gt;",
 TRUE, ""
)</f>
        <v/>
      </c>
      <c r="L8" s="47" t="str" cm="1">
        <f t="array" ref="L8">_xlfn.IFS(
 $B8=L$5, -1,
 $C8=L$5, 1+$E8,
 AND($B8&lt;L$5,$C8&gt;L$5), "&lt;---&gt;",
 TRUE, ""
)</f>
        <v/>
      </c>
      <c r="P8" s="52"/>
      <c r="Q8" s="55"/>
      <c r="R8" s="58"/>
    </row>
    <row r="9" spans="1:18" x14ac:dyDescent="0.35">
      <c r="A9" s="24" t="s">
        <v>9</v>
      </c>
      <c r="B9" s="25">
        <v>1</v>
      </c>
      <c r="C9" s="25">
        <f t="shared" si="0"/>
        <v>7</v>
      </c>
      <c r="D9" s="26">
        <v>0</v>
      </c>
      <c r="E9" s="42">
        <f t="shared" si="1"/>
        <v>0.11</v>
      </c>
      <c r="F9" s="18" cm="1">
        <f t="array" ref="F9">_xlfn.IFS(
 $B9=F$5, -1,
 $C9=F$5, 1+$E9,
 AND($B9&lt;F$5,$C9&gt;F$5), "&lt;---&gt;",
 TRUE, ""
)</f>
        <v>-1</v>
      </c>
      <c r="G9" s="19" t="str" cm="1">
        <f t="array" ref="G9">_xlfn.IFS(
 $B9=G$5, -1,
 $C9=G$5, 1+$E9,
 AND($B9&lt;G$5,$C9&gt;G$5), "&lt;---&gt;",
 TRUE, ""
)</f>
        <v>&lt;---&gt;</v>
      </c>
      <c r="H9" s="19" t="str" cm="1">
        <f t="array" ref="H9">_xlfn.IFS(
 $B9=H$5, -1,
 $C9=H$5, 1+$E9,
 AND($B9&lt;H$5,$C9&gt;H$5), "&lt;---&gt;",
 TRUE, ""
)</f>
        <v>&lt;---&gt;</v>
      </c>
      <c r="I9" s="19" t="str" cm="1">
        <f t="array" ref="I9">_xlfn.IFS(
 $B9=I$5, -1,
 $C9=I$5, 1+$E9,
 AND($B9&lt;I$5,$C9&gt;I$5), "&lt;---&gt;",
 TRUE, ""
)</f>
        <v>&lt;---&gt;</v>
      </c>
      <c r="J9" s="19" t="str" cm="1">
        <f t="array" ref="J9">_xlfn.IFS(
 $B9=J$5, -1,
 $C9=J$5, 1+$E9,
 AND($B9&lt;J$5,$C9&gt;J$5), "&lt;---&gt;",
 TRUE, ""
)</f>
        <v>&lt;---&gt;</v>
      </c>
      <c r="K9" s="19" t="str" cm="1">
        <f t="array" ref="K9">_xlfn.IFS(
 $B9=K$5, -1,
 $C9=K$5, 1+$E9,
 AND($B9&lt;K$5,$C9&gt;K$5), "&lt;---&gt;",
 TRUE, ""
)</f>
        <v>&lt;---&gt;</v>
      </c>
      <c r="L9" s="47" cm="1">
        <f t="array" ref="L9">_xlfn.IFS(
 $B9=L$5, -1,
 $C9=L$5, 1+$E9,
 AND($B9&lt;L$5,$C9&gt;L$5), "&lt;---&gt;",
 TRUE, ""
)</f>
        <v>1.1100000000000001</v>
      </c>
      <c r="P9" s="7" t="s">
        <v>6</v>
      </c>
      <c r="Q9" s="8">
        <v>1</v>
      </c>
      <c r="R9" s="9">
        <v>1.7999999999999999E-2</v>
      </c>
    </row>
    <row r="10" spans="1:18" x14ac:dyDescent="0.35">
      <c r="A10" s="33" t="s">
        <v>6</v>
      </c>
      <c r="B10" s="34">
        <v>2</v>
      </c>
      <c r="C10" s="34">
        <f t="shared" si="0"/>
        <v>3</v>
      </c>
      <c r="D10" s="35">
        <v>245.57956777996068</v>
      </c>
      <c r="E10" s="43">
        <f t="shared" si="1"/>
        <v>1.7999999999999999E-2</v>
      </c>
      <c r="F10" s="18" t="str" cm="1">
        <f t="array" ref="F10">_xlfn.IFS(
 $B10=F$5, -1,
 $C10=F$5, 1+$E10,
 AND($B10&lt;F$5,$C10&gt;F$5), "&lt;---&gt;",
 TRUE, ""
)</f>
        <v/>
      </c>
      <c r="G10" s="19" cm="1">
        <f t="array" ref="G10">_xlfn.IFS(
 $B10=G$5, -1,
 $C10=G$5, 1+$E10,
 AND($B10&lt;G$5,$C10&gt;G$5), "&lt;---&gt;",
 TRUE, ""
)</f>
        <v>-1</v>
      </c>
      <c r="H10" s="19" cm="1">
        <f t="array" ref="H10">_xlfn.IFS(
 $B10=H$5, -1,
 $C10=H$5, 1+$E10,
 AND($B10&lt;H$5,$C10&gt;H$5), "&lt;---&gt;",
 TRUE, ""
)</f>
        <v>1.018</v>
      </c>
      <c r="I10" s="19" t="str" cm="1">
        <f t="array" ref="I10">_xlfn.IFS(
 $B10=I$5, -1,
 $C10=I$5, 1+$E10,
 AND($B10&lt;I$5,$C10&gt;I$5), "&lt;---&gt;",
 TRUE, ""
)</f>
        <v/>
      </c>
      <c r="J10" s="19" t="str" cm="1">
        <f t="array" ref="J10">_xlfn.IFS(
 $B10=J$5, -1,
 $C10=J$5, 1+$E10,
 AND($B10&lt;J$5,$C10&gt;J$5), "&lt;---&gt;",
 TRUE, ""
)</f>
        <v/>
      </c>
      <c r="K10" s="19" t="str" cm="1">
        <f t="array" ref="K10">_xlfn.IFS(
 $B10=K$5, -1,
 $C10=K$5, 1+$E10,
 AND($B10&lt;K$5,$C10&gt;K$5), "&lt;---&gt;",
 TRUE, ""
)</f>
        <v/>
      </c>
      <c r="L10" s="47" t="str" cm="1">
        <f t="array" ref="L10">_xlfn.IFS(
 $B10=L$5, -1,
 $C10=L$5, 1+$E10,
 AND($B10&lt;L$5,$C10&gt;L$5), "&lt;---&gt;",
 TRUE, ""
)</f>
        <v/>
      </c>
      <c r="P10" s="2" t="s">
        <v>7</v>
      </c>
      <c r="Q10" s="1">
        <v>2</v>
      </c>
      <c r="R10" s="3">
        <v>3.5999999999999997E-2</v>
      </c>
    </row>
    <row r="11" spans="1:18" x14ac:dyDescent="0.35">
      <c r="A11" s="36" t="s">
        <v>6</v>
      </c>
      <c r="B11" s="37">
        <v>3</v>
      </c>
      <c r="C11" s="37">
        <f t="shared" si="0"/>
        <v>4</v>
      </c>
      <c r="D11" s="38">
        <v>0</v>
      </c>
      <c r="E11" s="44">
        <f t="shared" si="1"/>
        <v>1.7999999999999999E-2</v>
      </c>
      <c r="F11" s="18" t="str" cm="1">
        <f t="array" ref="F11">_xlfn.IFS(
 $B11=F$5, -1,
 $C11=F$5, 1+$E11,
 AND($B11&lt;F$5,$C11&gt;F$5), "&lt;---&gt;",
 TRUE, ""
)</f>
        <v/>
      </c>
      <c r="G11" s="19" t="str" cm="1">
        <f t="array" ref="G11">_xlfn.IFS(
 $B11=G$5, -1,
 $C11=G$5, 1+$E11,
 AND($B11&lt;G$5,$C11&gt;G$5), "&lt;---&gt;",
 TRUE, ""
)</f>
        <v/>
      </c>
      <c r="H11" s="19" cm="1">
        <f t="array" ref="H11">_xlfn.IFS(
 $B11=H$5, -1,
 $C11=H$5, 1+$E11,
 AND($B11&lt;H$5,$C11&gt;H$5), "&lt;---&gt;",
 TRUE, ""
)</f>
        <v>-1</v>
      </c>
      <c r="I11" s="19" cm="1">
        <f t="array" ref="I11">_xlfn.IFS(
 $B11=I$5, -1,
 $C11=I$5, 1+$E11,
 AND($B11&lt;I$5,$C11&gt;I$5), "&lt;---&gt;",
 TRUE, ""
)</f>
        <v>1.018</v>
      </c>
      <c r="J11" s="19" t="str" cm="1">
        <f t="array" ref="J11">_xlfn.IFS(
 $B11=J$5, -1,
 $C11=J$5, 1+$E11,
 AND($B11&lt;J$5,$C11&gt;J$5), "&lt;---&gt;",
 TRUE, ""
)</f>
        <v/>
      </c>
      <c r="K11" s="19" t="str" cm="1">
        <f t="array" ref="K11">_xlfn.IFS(
 $B11=K$5, -1,
 $C11=K$5, 1+$E11,
 AND($B11&lt;K$5,$C11&gt;K$5), "&lt;---&gt;",
 TRUE, ""
)</f>
        <v/>
      </c>
      <c r="L11" s="47" t="str" cm="1">
        <f t="array" ref="L11">_xlfn.IFS(
 $B11=L$5, -1,
 $C11=L$5, 1+$E11,
 AND($B11&lt;L$5,$C11&gt;L$5), "&lt;---&gt;",
 TRUE, ""
)</f>
        <v/>
      </c>
      <c r="P11" s="2" t="s">
        <v>8</v>
      </c>
      <c r="Q11" s="1">
        <v>3</v>
      </c>
      <c r="R11" s="3">
        <v>5.8000000000000003E-2</v>
      </c>
    </row>
    <row r="12" spans="1:18" ht="15" thickBot="1" x14ac:dyDescent="0.4">
      <c r="A12" s="24" t="s">
        <v>7</v>
      </c>
      <c r="B12" s="25">
        <v>3</v>
      </c>
      <c r="C12" s="25">
        <f t="shared" si="0"/>
        <v>5</v>
      </c>
      <c r="D12" s="26">
        <v>0</v>
      </c>
      <c r="E12" s="42">
        <f t="shared" si="1"/>
        <v>3.5999999999999997E-2</v>
      </c>
      <c r="F12" s="18" t="str" cm="1">
        <f t="array" ref="F12">_xlfn.IFS(
 $B12=F$5, -1,
 $C12=F$5, 1+$E12,
 AND($B12&lt;F$5,$C12&gt;F$5), "&lt;---&gt;",
 TRUE, ""
)</f>
        <v/>
      </c>
      <c r="G12" s="19" t="str" cm="1">
        <f t="array" ref="G12">_xlfn.IFS(
 $B12=G$5, -1,
 $C12=G$5, 1+$E12,
 AND($B12&lt;G$5,$C12&gt;G$5), "&lt;---&gt;",
 TRUE, ""
)</f>
        <v/>
      </c>
      <c r="H12" s="19" cm="1">
        <f t="array" ref="H12">_xlfn.IFS(
 $B12=H$5, -1,
 $C12=H$5, 1+$E12,
 AND($B12&lt;H$5,$C12&gt;H$5), "&lt;---&gt;",
 TRUE, ""
)</f>
        <v>-1</v>
      </c>
      <c r="I12" s="19" t="str" cm="1">
        <f t="array" ref="I12">_xlfn.IFS(
 $B12=I$5, -1,
 $C12=I$5, 1+$E12,
 AND($B12&lt;I$5,$C12&gt;I$5), "&lt;---&gt;",
 TRUE, ""
)</f>
        <v>&lt;---&gt;</v>
      </c>
      <c r="J12" s="19" cm="1">
        <f t="array" ref="J12">_xlfn.IFS(
 $B12=J$5, -1,
 $C12=J$5, 1+$E12,
 AND($B12&lt;J$5,$C12&gt;J$5), "&lt;---&gt;",
 TRUE, ""
)</f>
        <v>1.036</v>
      </c>
      <c r="K12" s="19" t="str" cm="1">
        <f t="array" ref="K12">_xlfn.IFS(
 $B12=K$5, -1,
 $C12=K$5, 1+$E12,
 AND($B12&lt;K$5,$C12&gt;K$5), "&lt;---&gt;",
 TRUE, ""
)</f>
        <v/>
      </c>
      <c r="L12" s="47" t="str" cm="1">
        <f t="array" ref="L12">_xlfn.IFS(
 $B12=L$5, -1,
 $C12=L$5, 1+$E12,
 AND($B12&lt;L$5,$C12&gt;L$5), "&lt;---&gt;",
 TRUE, ""
)</f>
        <v/>
      </c>
      <c r="P12" s="4" t="s">
        <v>9</v>
      </c>
      <c r="Q12" s="5">
        <v>6</v>
      </c>
      <c r="R12" s="6">
        <v>0.11</v>
      </c>
    </row>
    <row r="13" spans="1:18" x14ac:dyDescent="0.35">
      <c r="A13" s="36" t="s">
        <v>6</v>
      </c>
      <c r="B13" s="37">
        <v>4</v>
      </c>
      <c r="C13" s="37">
        <f t="shared" si="0"/>
        <v>5</v>
      </c>
      <c r="D13" s="38">
        <v>245.57956777996066</v>
      </c>
      <c r="E13" s="44">
        <f t="shared" si="1"/>
        <v>1.7999999999999999E-2</v>
      </c>
      <c r="F13" s="18" t="str" cm="1">
        <f t="array" ref="F13">_xlfn.IFS(
 $B13=F$5, -1,
 $C13=F$5, 1+$E13,
 AND($B13&lt;F$5,$C13&gt;F$5), "&lt;---&gt;",
 TRUE, ""
)</f>
        <v/>
      </c>
      <c r="G13" s="19" t="str" cm="1">
        <f t="array" ref="G13">_xlfn.IFS(
 $B13=G$5, -1,
 $C13=G$5, 1+$E13,
 AND($B13&lt;G$5,$C13&gt;G$5), "&lt;---&gt;",
 TRUE, ""
)</f>
        <v/>
      </c>
      <c r="H13" s="19" t="str" cm="1">
        <f t="array" ref="H13">_xlfn.IFS(
 $B13=H$5, -1,
 $C13=H$5, 1+$E13,
 AND($B13&lt;H$5,$C13&gt;H$5), "&lt;---&gt;",
 TRUE, ""
)</f>
        <v/>
      </c>
      <c r="I13" s="19" cm="1">
        <f t="array" ref="I13">_xlfn.IFS(
 $B13=I$5, -1,
 $C13=I$5, 1+$E13,
 AND($B13&lt;I$5,$C13&gt;I$5), "&lt;---&gt;",
 TRUE, ""
)</f>
        <v>-1</v>
      </c>
      <c r="J13" s="19" cm="1">
        <f t="array" ref="J13">_xlfn.IFS(
 $B13=J$5, -1,
 $C13=J$5, 1+$E13,
 AND($B13&lt;J$5,$C13&gt;J$5), "&lt;---&gt;",
 TRUE, ""
)</f>
        <v>1.018</v>
      </c>
      <c r="K13" s="19" t="str" cm="1">
        <f t="array" ref="K13">_xlfn.IFS(
 $B13=K$5, -1,
 $C13=K$5, 1+$E13,
 AND($B13&lt;K$5,$C13&gt;K$5), "&lt;---&gt;",
 TRUE, ""
)</f>
        <v/>
      </c>
      <c r="L13" s="47" t="str" cm="1">
        <f t="array" ref="L13">_xlfn.IFS(
 $B13=L$5, -1,
 $C13=L$5, 1+$E13,
 AND($B13&lt;L$5,$C13&gt;L$5), "&lt;---&gt;",
 TRUE, ""
)</f>
        <v/>
      </c>
    </row>
    <row r="14" spans="1:18" x14ac:dyDescent="0.35">
      <c r="A14" s="24" t="s">
        <v>8</v>
      </c>
      <c r="B14" s="25">
        <v>4</v>
      </c>
      <c r="C14" s="25">
        <f t="shared" si="0"/>
        <v>7</v>
      </c>
      <c r="D14" s="26">
        <v>283.55387523629491</v>
      </c>
      <c r="E14" s="42">
        <f t="shared" si="1"/>
        <v>5.8000000000000003E-2</v>
      </c>
      <c r="F14" s="18" t="str" cm="1">
        <f t="array" ref="F14">_xlfn.IFS(
 $B14=F$5, -1,
 $C14=F$5, 1+$E14,
 AND($B14&lt;F$5,$C14&gt;F$5), "&lt;---&gt;",
 TRUE, ""
)</f>
        <v/>
      </c>
      <c r="G14" s="19" t="str" cm="1">
        <f t="array" ref="G14">_xlfn.IFS(
 $B14=G$5, -1,
 $C14=G$5, 1+$E14,
 AND($B14&lt;G$5,$C14&gt;G$5), "&lt;---&gt;",
 TRUE, ""
)</f>
        <v/>
      </c>
      <c r="H14" s="19" t="str" cm="1">
        <f t="array" ref="H14">_xlfn.IFS(
 $B14=H$5, -1,
 $C14=H$5, 1+$E14,
 AND($B14&lt;H$5,$C14&gt;H$5), "&lt;---&gt;",
 TRUE, ""
)</f>
        <v/>
      </c>
      <c r="I14" s="19" cm="1">
        <f t="array" ref="I14">_xlfn.IFS(
 $B14=I$5, -1,
 $C14=I$5, 1+$E14,
 AND($B14&lt;I$5,$C14&gt;I$5), "&lt;---&gt;",
 TRUE, ""
)</f>
        <v>-1</v>
      </c>
      <c r="J14" s="19" t="str" cm="1">
        <f t="array" ref="J14">_xlfn.IFS(
 $B14=J$5, -1,
 $C14=J$5, 1+$E14,
 AND($B14&lt;J$5,$C14&gt;J$5), "&lt;---&gt;",
 TRUE, ""
)</f>
        <v>&lt;---&gt;</v>
      </c>
      <c r="K14" s="19" t="str" cm="1">
        <f t="array" ref="K14">_xlfn.IFS(
 $B14=K$5, -1,
 $C14=K$5, 1+$E14,
 AND($B14&lt;K$5,$C14&gt;K$5), "&lt;---&gt;",
 TRUE, ""
)</f>
        <v>&lt;---&gt;</v>
      </c>
      <c r="L14" s="47" cm="1">
        <f t="array" ref="L14">_xlfn.IFS(
 $B14=L$5, -1,
 $C14=L$5, 1+$E14,
 AND($B14&lt;L$5,$C14&gt;L$5), "&lt;---&gt;",
 TRUE, ""
)</f>
        <v>1.0580000000000001</v>
      </c>
    </row>
    <row r="15" spans="1:18" x14ac:dyDescent="0.35">
      <c r="A15" s="36" t="s">
        <v>6</v>
      </c>
      <c r="B15" s="37">
        <v>5</v>
      </c>
      <c r="C15" s="37">
        <f t="shared" si="0"/>
        <v>6</v>
      </c>
      <c r="D15" s="38">
        <v>0</v>
      </c>
      <c r="E15" s="44">
        <f t="shared" si="1"/>
        <v>1.7999999999999999E-2</v>
      </c>
      <c r="F15" s="18" t="str" cm="1">
        <f t="array" ref="F15">_xlfn.IFS(
 $B15=F$5, -1,
 $C15=F$5, 1+$E15,
 AND($B15&lt;F$5,$C15&gt;F$5), "&lt;---&gt;",
 TRUE, ""
)</f>
        <v/>
      </c>
      <c r="G15" s="19" t="str" cm="1">
        <f t="array" ref="G15">_xlfn.IFS(
 $B15=G$5, -1,
 $C15=G$5, 1+$E15,
 AND($B15&lt;G$5,$C15&gt;G$5), "&lt;---&gt;",
 TRUE, ""
)</f>
        <v/>
      </c>
      <c r="H15" s="19" t="str" cm="1">
        <f t="array" ref="H15">_xlfn.IFS(
 $B15=H$5, -1,
 $C15=H$5, 1+$E15,
 AND($B15&lt;H$5,$C15&gt;H$5), "&lt;---&gt;",
 TRUE, ""
)</f>
        <v/>
      </c>
      <c r="I15" s="19" t="str" cm="1">
        <f t="array" ref="I15">_xlfn.IFS(
 $B15=I$5, -1,
 $C15=I$5, 1+$E15,
 AND($B15&lt;I$5,$C15&gt;I$5), "&lt;---&gt;",
 TRUE, ""
)</f>
        <v/>
      </c>
      <c r="J15" s="19" cm="1">
        <f t="array" ref="J15">_xlfn.IFS(
 $B15=J$5, -1,
 $C15=J$5, 1+$E15,
 AND($B15&lt;J$5,$C15&gt;J$5), "&lt;---&gt;",
 TRUE, ""
)</f>
        <v>-1</v>
      </c>
      <c r="K15" s="19" cm="1">
        <f t="array" ref="K15">_xlfn.IFS(
 $B15=K$5, -1,
 $C15=K$5, 1+$E15,
 AND($B15&lt;K$5,$C15&gt;K$5), "&lt;---&gt;",
 TRUE, ""
)</f>
        <v>1.018</v>
      </c>
      <c r="L15" s="47" t="str" cm="1">
        <f t="array" ref="L15">_xlfn.IFS(
 $B15=L$5, -1,
 $C15=L$5, 1+$E15,
 AND($B15&lt;L$5,$C15&gt;L$5), "&lt;---&gt;",
 TRUE, ""
)</f>
        <v/>
      </c>
    </row>
    <row r="16" spans="1:18" x14ac:dyDescent="0.35">
      <c r="A16" s="24" t="s">
        <v>7</v>
      </c>
      <c r="B16" s="25">
        <v>5</v>
      </c>
      <c r="C16" s="25">
        <f t="shared" si="0"/>
        <v>7</v>
      </c>
      <c r="D16" s="26">
        <v>0</v>
      </c>
      <c r="E16" s="42">
        <f t="shared" si="1"/>
        <v>3.5999999999999997E-2</v>
      </c>
      <c r="F16" s="18" t="str" cm="1">
        <f t="array" ref="F16">_xlfn.IFS(
 $B16=F$5, -1,
 $C16=F$5, 1+$E16,
 AND($B16&lt;F$5,$C16&gt;F$5), "&lt;---&gt;",
 TRUE, ""
)</f>
        <v/>
      </c>
      <c r="G16" s="19" t="str" cm="1">
        <f t="array" ref="G16">_xlfn.IFS(
 $B16=G$5, -1,
 $C16=G$5, 1+$E16,
 AND($B16&lt;G$5,$C16&gt;G$5), "&lt;---&gt;",
 TRUE, ""
)</f>
        <v/>
      </c>
      <c r="H16" s="19" t="str" cm="1">
        <f t="array" ref="H16">_xlfn.IFS(
 $B16=H$5, -1,
 $C16=H$5, 1+$E16,
 AND($B16&lt;H$5,$C16&gt;H$5), "&lt;---&gt;",
 TRUE, ""
)</f>
        <v/>
      </c>
      <c r="I16" s="19" t="str" cm="1">
        <f t="array" ref="I16">_xlfn.IFS(
 $B16=I$5, -1,
 $C16=I$5, 1+$E16,
 AND($B16&lt;I$5,$C16&gt;I$5), "&lt;---&gt;",
 TRUE, ""
)</f>
        <v/>
      </c>
      <c r="J16" s="19" cm="1">
        <f t="array" ref="J16">_xlfn.IFS(
 $B16=J$5, -1,
 $C16=J$5, 1+$E16,
 AND($B16&lt;J$5,$C16&gt;J$5), "&lt;---&gt;",
 TRUE, ""
)</f>
        <v>-1</v>
      </c>
      <c r="K16" s="19" t="str" cm="1">
        <f t="array" ref="K16">_xlfn.IFS(
 $B16=K$5, -1,
 $C16=K$5, 1+$E16,
 AND($B16&lt;K$5,$C16&gt;K$5), "&lt;---&gt;",
 TRUE, ""
)</f>
        <v>&lt;---&gt;</v>
      </c>
      <c r="L16" s="47" cm="1">
        <f t="array" ref="L16">_xlfn.IFS(
 $B16=L$5, -1,
 $C16=L$5, 1+$E16,
 AND($B16&lt;L$5,$C16&gt;L$5), "&lt;---&gt;",
 TRUE, ""
)</f>
        <v>1.036</v>
      </c>
    </row>
    <row r="17" spans="1:12" ht="15" thickBot="1" x14ac:dyDescent="0.4">
      <c r="A17" s="15" t="s">
        <v>6</v>
      </c>
      <c r="B17" s="16">
        <v>6</v>
      </c>
      <c r="C17" s="16">
        <f t="shared" si="0"/>
        <v>7</v>
      </c>
      <c r="D17" s="17">
        <v>0</v>
      </c>
      <c r="E17" s="45">
        <f t="shared" si="1"/>
        <v>1.7999999999999999E-2</v>
      </c>
      <c r="F17" s="15" t="str" cm="1">
        <f t="array" ref="F17">_xlfn.IFS(
 $B17=F$5, -1,
 $C17=F$5, 1+$E17,
 AND($B17&lt;F$5,$C17&gt;F$5), "&lt;---&gt;",
 TRUE, ""
)</f>
        <v/>
      </c>
      <c r="G17" s="16" t="str" cm="1">
        <f t="array" ref="G17">_xlfn.IFS(
 $B17=G$5, -1,
 $C17=G$5, 1+$E17,
 AND($B17&lt;G$5,$C17&gt;G$5), "&lt;---&gt;",
 TRUE, ""
)</f>
        <v/>
      </c>
      <c r="H17" s="16" t="str" cm="1">
        <f t="array" ref="H17">_xlfn.IFS(
 $B17=H$5, -1,
 $C17=H$5, 1+$E17,
 AND($B17&lt;H$5,$C17&gt;H$5), "&lt;---&gt;",
 TRUE, ""
)</f>
        <v/>
      </c>
      <c r="I17" s="16" t="str" cm="1">
        <f t="array" ref="I17">_xlfn.IFS(
 $B17=I$5, -1,
 $C17=I$5, 1+$E17,
 AND($B17&lt;I$5,$C17&gt;I$5), "&lt;---&gt;",
 TRUE, ""
)</f>
        <v/>
      </c>
      <c r="J17" s="16" t="str" cm="1">
        <f t="array" ref="J17">_xlfn.IFS(
 $B17=J$5, -1,
 $C17=J$5, 1+$E17,
 AND($B17&lt;J$5,$C17&gt;J$5), "&lt;---&gt;",
 TRUE, ""
)</f>
        <v/>
      </c>
      <c r="K17" s="16" cm="1">
        <f t="array" ref="K17">_xlfn.IFS(
 $B17=K$5, -1,
 $C17=K$5, 1+$E17,
 AND($B17&lt;K$5,$C17&gt;K$5), "&lt;---&gt;",
 TRUE, ""
)</f>
        <v>-1</v>
      </c>
      <c r="L17" s="48" cm="1">
        <f t="array" ref="L17">_xlfn.IFS(
 $B17=L$5, -1,
 $C17=L$5, 1+$E17,
 AND($B17&lt;L$5,$C17&gt;L$5), "&lt;---&gt;",
 TRUE, ""
)</f>
        <v>1.018</v>
      </c>
    </row>
    <row r="18" spans="1:12" ht="15" thickBot="1" x14ac:dyDescent="0.4">
      <c r="A18" s="59" t="s">
        <v>14</v>
      </c>
      <c r="B18" s="59"/>
      <c r="C18" s="59"/>
      <c r="D18" s="14">
        <f>SUMIF(Inflow,1,Amount)</f>
        <v>741.36342405857727</v>
      </c>
      <c r="E18" s="49" t="s">
        <v>12</v>
      </c>
      <c r="F18" s="49"/>
      <c r="G18" s="10">
        <f t="shared" ref="G18:L18" si="2">SUMPRODUCT(G6:G17,Amount)</f>
        <v>-2.2737367544323206E-13</v>
      </c>
      <c r="H18" s="10">
        <f t="shared" si="2"/>
        <v>249.99999999999997</v>
      </c>
      <c r="I18" s="10">
        <f t="shared" si="2"/>
        <v>0</v>
      </c>
      <c r="J18" s="10">
        <f t="shared" si="2"/>
        <v>249.99999999999994</v>
      </c>
      <c r="K18" s="10">
        <f t="shared" si="2"/>
        <v>0</v>
      </c>
      <c r="L18" s="10">
        <f t="shared" si="2"/>
        <v>300.00000000000006</v>
      </c>
    </row>
    <row r="19" spans="1:12" x14ac:dyDescent="0.35">
      <c r="E19" s="49" t="s">
        <v>13</v>
      </c>
      <c r="F19" s="49"/>
      <c r="G19" s="11">
        <v>0</v>
      </c>
      <c r="H19" s="11">
        <v>250</v>
      </c>
      <c r="I19" s="11">
        <v>0</v>
      </c>
      <c r="J19" s="11">
        <v>250</v>
      </c>
      <c r="K19" s="11">
        <v>0</v>
      </c>
      <c r="L19" s="11">
        <v>300</v>
      </c>
    </row>
    <row r="20" spans="1:12" x14ac:dyDescent="0.35">
      <c r="G20" s="12"/>
      <c r="H20" s="12"/>
      <c r="I20" s="12"/>
      <c r="J20" s="12"/>
      <c r="K20" s="12"/>
      <c r="L20" s="12"/>
    </row>
  </sheetData>
  <mergeCells count="8">
    <mergeCell ref="Q6:Q8"/>
    <mergeCell ref="R6:R8"/>
    <mergeCell ref="F4:L4"/>
    <mergeCell ref="B4:C4"/>
    <mergeCell ref="A18:C18"/>
    <mergeCell ref="E18:F18"/>
    <mergeCell ref="E19:F19"/>
    <mergeCell ref="P6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Solve It</vt:lpstr>
      <vt:lpstr>Solution</vt:lpstr>
      <vt:lpstr>Amount</vt:lpstr>
      <vt:lpstr>Inflow</vt:lpstr>
      <vt:lpstr>Months</vt:lpstr>
      <vt:lpstr>Outflow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Melissa Milligan</cp:lastModifiedBy>
  <dcterms:created xsi:type="dcterms:W3CDTF">2025-02-24T12:29:17Z</dcterms:created>
  <dcterms:modified xsi:type="dcterms:W3CDTF">2025-03-02T22:05:01Z</dcterms:modified>
</cp:coreProperties>
</file>