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ma\Downloads\"/>
    </mc:Choice>
  </mc:AlternateContent>
  <xr:revisionPtr revIDLastSave="0" documentId="13_ncr:1_{B22046CC-1C63-4783-A002-B2EC6EC75C83}" xr6:coauthVersionLast="47" xr6:coauthVersionMax="47" xr10:uidLastSave="{00000000-0000-0000-0000-000000000000}"/>
  <bookViews>
    <workbookView xWindow="-108" yWindow="-108" windowWidth="23256" windowHeight="12456" tabRatio="0" xr2:uid="{34AA75AA-A7A6-49B9-999D-5BA0BDC40CC5}"/>
  </bookViews>
  <sheets>
    <sheet name="Simulador" sheetId="2" r:id="rId1"/>
    <sheet name="Planilha1" sheetId="1" state="hidden" r:id="rId2"/>
  </sheets>
  <definedNames>
    <definedName name="Aporte">Simulador!$E$22</definedName>
    <definedName name="Patrimonio">Simulador!$E$25</definedName>
    <definedName name="QTD_Anos">Simulador!$E$24</definedName>
    <definedName name="Rendimento_carteira">Simulador!$E$16</definedName>
    <definedName name="Salario">Simulador!$E$15</definedName>
    <definedName name="Sugestão_Investimento">Simulador!$E$17</definedName>
    <definedName name="Taxa_mensal">Simulador!$E$23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2" l="1"/>
  <c r="E45" i="2"/>
  <c r="F45" i="2" s="1"/>
  <c r="E46" i="2"/>
  <c r="F46" i="2" s="1"/>
  <c r="E47" i="2"/>
  <c r="F47" i="2" s="1"/>
  <c r="E48" i="2"/>
  <c r="F48" i="2" s="1"/>
  <c r="E49" i="2"/>
  <c r="F49" i="2" s="1"/>
  <c r="E44" i="2"/>
  <c r="F44" i="2" s="1"/>
  <c r="A10" i="1"/>
  <c r="A18" i="1"/>
  <c r="A19" i="1"/>
  <c r="A20" i="1"/>
  <c r="A21" i="1"/>
  <c r="A22" i="1"/>
  <c r="A23" i="1"/>
  <c r="A17" i="1"/>
  <c r="A11" i="1"/>
  <c r="A12" i="1"/>
  <c r="A13" i="1"/>
  <c r="A14" i="1"/>
  <c r="A15" i="1"/>
  <c r="A16" i="1"/>
  <c r="A5" i="1"/>
  <c r="A6" i="1"/>
  <c r="A7" i="1"/>
  <c r="A8" i="1"/>
  <c r="A9" i="1"/>
  <c r="A4" i="1"/>
  <c r="E25" i="2"/>
  <c r="E26" i="2" s="1"/>
  <c r="E31" i="2"/>
  <c r="F31" i="2" s="1"/>
  <c r="E32" i="2"/>
  <c r="F32" i="2" s="1"/>
  <c r="E33" i="2"/>
  <c r="F33" i="2" s="1"/>
  <c r="E34" i="2"/>
  <c r="F34" i="2" s="1"/>
  <c r="E35" i="2"/>
  <c r="F35" i="2" s="1"/>
  <c r="E30" i="2"/>
  <c r="F30" i="2" s="1"/>
  <c r="F50" i="2" l="1"/>
</calcChain>
</file>

<file path=xl/sharedStrings.xml><?xml version="1.0" encoding="utf-8"?>
<sst xmlns="http://schemas.openxmlformats.org/spreadsheetml/2006/main" count="74" uniqueCount="34">
  <si>
    <t>Dividendo mensais</t>
  </si>
  <si>
    <t>Quanto em 02 anos?</t>
  </si>
  <si>
    <t>Quanto em 05 anos?</t>
  </si>
  <si>
    <t>Quanto em 10 anos?</t>
  </si>
  <si>
    <t>Quanto em 15 anos?</t>
  </si>
  <si>
    <t>Quanto em 20 anos?</t>
  </si>
  <si>
    <t>Quanto em 30 anos?</t>
  </si>
  <si>
    <t xml:space="preserve">CENÁRIOS </t>
  </si>
  <si>
    <t>DIVIDENDO</t>
  </si>
  <si>
    <t>Salário</t>
  </si>
  <si>
    <t>Rendimento da carteira</t>
  </si>
  <si>
    <t>Tipo de FII</t>
  </si>
  <si>
    <t>Valores</t>
  </si>
  <si>
    <t>% Sugerido</t>
  </si>
  <si>
    <t>PAPEL</t>
  </si>
  <si>
    <t>TIJOLO</t>
  </si>
  <si>
    <t>HIBRÍDOS</t>
  </si>
  <si>
    <t>FOFS</t>
  </si>
  <si>
    <t>DESENVOLVIMENTO</t>
  </si>
  <si>
    <t>HOTELARIA</t>
  </si>
  <si>
    <t>CONSERVADOR</t>
  </si>
  <si>
    <t>VALOR MENSAL DE INVESTIMENTO:</t>
  </si>
  <si>
    <t xml:space="preserve">PERFIL </t>
  </si>
  <si>
    <t>TIPO</t>
  </si>
  <si>
    <t>%</t>
  </si>
  <si>
    <t>Sugestão de Investimento (30%)</t>
  </si>
  <si>
    <t>CHAVE</t>
  </si>
  <si>
    <t>MODERADO</t>
  </si>
  <si>
    <t>AGRESSIVO</t>
  </si>
  <si>
    <t>TOTAL</t>
  </si>
  <si>
    <t>Informe quanto desejar investir por mês?</t>
  </si>
  <si>
    <t>Informe aTaxa de rendimento mensal?</t>
  </si>
  <si>
    <t>Informe Por quantos anos pretende investir?</t>
  </si>
  <si>
    <t>Qual patrimônio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</si>
</sst>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70" formatCode="&quot;R$&quot;\ 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7" tint="-0.249977111117893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dashed">
        <color theme="0" tint="-0.24994659260841701"/>
      </right>
      <top style="medium">
        <color indexed="64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medium">
        <color indexed="64"/>
      </right>
      <top style="medium">
        <color indexed="64"/>
      </top>
      <bottom style="dashed">
        <color theme="0" tint="-0.24994659260841701"/>
      </bottom>
      <diagonal/>
    </border>
    <border>
      <left style="medium">
        <color indexed="64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medium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medium">
        <color indexed="64"/>
      </left>
      <right style="dashed">
        <color theme="0" tint="-0.24994659260841701"/>
      </right>
      <top style="dashed">
        <color theme="0" tint="-0.24994659260841701"/>
      </top>
      <bottom style="medium">
        <color indexed="64"/>
      </bottom>
      <diagonal/>
    </border>
    <border>
      <left style="dashed">
        <color theme="0" tint="-0.24994659260841701"/>
      </left>
      <right style="medium">
        <color indexed="64"/>
      </right>
      <top style="dashed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dashed">
        <color theme="0" tint="-0.34998626667073579"/>
      </right>
      <top style="medium">
        <color indexed="64"/>
      </top>
      <bottom style="dashed">
        <color theme="0" tint="-0.34998626667073579"/>
      </bottom>
      <diagonal/>
    </border>
    <border>
      <left style="dashed">
        <color theme="0" tint="-0.34998626667073579"/>
      </left>
      <right style="medium">
        <color indexed="64"/>
      </right>
      <top style="medium">
        <color indexed="64"/>
      </top>
      <bottom style="dashed">
        <color theme="0" tint="-0.34998626667073579"/>
      </bottom>
      <diagonal/>
    </border>
    <border>
      <left style="medium">
        <color indexed="64"/>
      </left>
      <right style="dashed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 style="dashed">
        <color theme="0" tint="-0.34998626667073579"/>
      </left>
      <right style="dashed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 style="dashed">
        <color theme="0" tint="-0.34998626667073579"/>
      </left>
      <right style="medium">
        <color indexed="64"/>
      </right>
      <top style="dashed">
        <color theme="0" tint="-0.34998626667073579"/>
      </top>
      <bottom style="dashed">
        <color theme="0" tint="-0.34998626667073579"/>
      </bottom>
      <diagonal/>
    </border>
    <border>
      <left style="medium">
        <color indexed="64"/>
      </left>
      <right style="dashed">
        <color theme="0" tint="-0.34998626667073579"/>
      </right>
      <top style="dashed">
        <color theme="0" tint="-0.34998626667073579"/>
      </top>
      <bottom style="medium">
        <color indexed="64"/>
      </bottom>
      <diagonal/>
    </border>
    <border>
      <left style="dashed">
        <color theme="0" tint="-0.34998626667073579"/>
      </left>
      <right style="dashed">
        <color theme="0" tint="-0.34998626667073579"/>
      </right>
      <top style="dashed">
        <color theme="0" tint="-0.34998626667073579"/>
      </top>
      <bottom style="medium">
        <color indexed="64"/>
      </bottom>
      <diagonal/>
    </border>
    <border>
      <left style="dashed">
        <color theme="0" tint="-0.34998626667073579"/>
      </left>
      <right style="medium">
        <color indexed="64"/>
      </right>
      <top style="dashed">
        <color theme="0" tint="-0.34998626667073579"/>
      </top>
      <bottom style="medium">
        <color indexed="64"/>
      </bottom>
      <diagonal/>
    </border>
    <border>
      <left style="dashed">
        <color theme="0" tint="-0.34998626667073579"/>
      </left>
      <right style="medium">
        <color indexed="64"/>
      </right>
      <top/>
      <bottom style="dashed">
        <color theme="0" tint="-0.34998626667073579"/>
      </bottom>
      <diagonal/>
    </border>
    <border>
      <left style="medium">
        <color indexed="64"/>
      </left>
      <right style="dashed">
        <color theme="0" tint="-0.34998626667073579"/>
      </right>
      <top/>
      <bottom style="dashed">
        <color theme="0" tint="-0.34998626667073579"/>
      </bottom>
      <diagonal/>
    </border>
    <border>
      <left style="dashed">
        <color theme="0" tint="-0.34998626667073579"/>
      </left>
      <right style="dashed">
        <color theme="0" tint="-0.34998626667073579"/>
      </right>
      <top/>
      <bottom style="dashed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Border="1"/>
    <xf numFmtId="0" fontId="0" fillId="3" borderId="0" xfId="0" applyFill="1"/>
    <xf numFmtId="0" fontId="5" fillId="3" borderId="7" xfId="0" applyFont="1" applyFill="1" applyBorder="1"/>
    <xf numFmtId="0" fontId="5" fillId="3" borderId="9" xfId="0" applyFont="1" applyFill="1" applyBorder="1"/>
    <xf numFmtId="0" fontId="3" fillId="3" borderId="0" xfId="0" applyFont="1" applyFill="1"/>
    <xf numFmtId="0" fontId="5" fillId="3" borderId="1" xfId="0" applyFont="1" applyFill="1" applyBorder="1"/>
    <xf numFmtId="170" fontId="6" fillId="3" borderId="2" xfId="1" applyNumberFormat="1" applyFont="1" applyFill="1" applyBorder="1" applyAlignment="1">
      <alignment horizontal="left" vertical="center"/>
    </xf>
    <xf numFmtId="0" fontId="5" fillId="3" borderId="3" xfId="0" applyFont="1" applyFill="1" applyBorder="1"/>
    <xf numFmtId="10" fontId="6" fillId="3" borderId="4" xfId="0" applyNumberFormat="1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7" fillId="3" borderId="0" xfId="0" applyFont="1" applyFill="1" applyBorder="1"/>
    <xf numFmtId="8" fontId="6" fillId="3" borderId="0" xfId="0" applyNumberFormat="1" applyFont="1" applyFill="1" applyBorder="1" applyAlignment="1">
      <alignment horizontal="left" vertical="center"/>
    </xf>
    <xf numFmtId="0" fontId="0" fillId="3" borderId="0" xfId="0" applyFill="1" applyAlignment="1">
      <alignment horizontal="left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8" fillId="3" borderId="0" xfId="0" applyFont="1" applyFill="1"/>
    <xf numFmtId="170" fontId="6" fillId="3" borderId="8" xfId="1" applyNumberFormat="1" applyFont="1" applyFill="1" applyBorder="1" applyAlignment="1">
      <alignment horizontal="left"/>
    </xf>
    <xf numFmtId="10" fontId="6" fillId="3" borderId="11" xfId="2" applyNumberFormat="1" applyFont="1" applyFill="1" applyBorder="1" applyAlignment="1">
      <alignment horizontal="left"/>
    </xf>
    <xf numFmtId="0" fontId="6" fillId="5" borderId="0" xfId="0" applyFont="1" applyFill="1" applyAlignment="1">
      <alignment vertical="center"/>
    </xf>
    <xf numFmtId="0" fontId="6" fillId="6" borderId="0" xfId="0" applyFont="1" applyFill="1"/>
    <xf numFmtId="0" fontId="0" fillId="2" borderId="0" xfId="0" applyFill="1" applyBorder="1"/>
    <xf numFmtId="9" fontId="0" fillId="0" borderId="0" xfId="0" applyNumberFormat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19" xfId="0" applyFill="1" applyBorder="1"/>
    <xf numFmtId="9" fontId="0" fillId="0" borderId="19" xfId="0" applyNumberFormat="1" applyBorder="1" applyAlignment="1">
      <alignment horizontal="center"/>
    </xf>
    <xf numFmtId="0" fontId="2" fillId="7" borderId="18" xfId="0" applyFont="1" applyFill="1" applyBorder="1"/>
    <xf numFmtId="0" fontId="6" fillId="6" borderId="0" xfId="0" applyFont="1" applyFill="1" applyAlignment="1">
      <alignment horizontal="center"/>
    </xf>
    <xf numFmtId="0" fontId="9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5" fillId="3" borderId="0" xfId="0" applyFont="1" applyFill="1"/>
    <xf numFmtId="9" fontId="5" fillId="3" borderId="0" xfId="0" applyNumberFormat="1" applyFont="1" applyFill="1" applyAlignment="1">
      <alignment horizontal="center"/>
    </xf>
    <xf numFmtId="170" fontId="5" fillId="3" borderId="0" xfId="0" applyNumberFormat="1" applyFont="1" applyFill="1" applyAlignment="1">
      <alignment horizontal="center"/>
    </xf>
    <xf numFmtId="170" fontId="6" fillId="6" borderId="0" xfId="0" applyNumberFormat="1" applyFont="1" applyFill="1" applyAlignment="1">
      <alignment horizontal="center"/>
    </xf>
    <xf numFmtId="0" fontId="10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/>
    </xf>
    <xf numFmtId="170" fontId="5" fillId="3" borderId="0" xfId="1" applyNumberFormat="1" applyFont="1" applyFill="1" applyBorder="1" applyAlignment="1">
      <alignment horizontal="center"/>
    </xf>
    <xf numFmtId="0" fontId="9" fillId="4" borderId="0" xfId="0" applyFont="1" applyFill="1" applyAlignment="1">
      <alignment horizontal="center" vertical="center"/>
    </xf>
    <xf numFmtId="170" fontId="9" fillId="5" borderId="0" xfId="0" applyNumberFormat="1" applyFont="1" applyFill="1" applyAlignment="1">
      <alignment horizontal="center" vertical="center"/>
    </xf>
    <xf numFmtId="0" fontId="5" fillId="7" borderId="12" xfId="0" applyFont="1" applyFill="1" applyBorder="1"/>
    <xf numFmtId="170" fontId="6" fillId="7" borderId="14" xfId="1" applyNumberFormat="1" applyFont="1" applyFill="1" applyBorder="1" applyAlignment="1">
      <alignment horizontal="left"/>
    </xf>
    <xf numFmtId="0" fontId="7" fillId="4" borderId="3" xfId="0" applyFont="1" applyFill="1" applyBorder="1"/>
    <xf numFmtId="8" fontId="6" fillId="4" borderId="4" xfId="0" applyNumberFormat="1" applyFont="1" applyFill="1" applyBorder="1" applyAlignment="1">
      <alignment horizontal="left" vertical="center"/>
    </xf>
    <xf numFmtId="0" fontId="7" fillId="4" borderId="5" xfId="0" applyFont="1" applyFill="1" applyBorder="1"/>
    <xf numFmtId="8" fontId="6" fillId="4" borderId="6" xfId="0" applyNumberFormat="1" applyFont="1" applyFill="1" applyBorder="1" applyAlignment="1">
      <alignment horizontal="left" vertical="center"/>
    </xf>
    <xf numFmtId="0" fontId="5" fillId="4" borderId="16" xfId="0" applyFont="1" applyFill="1" applyBorder="1"/>
    <xf numFmtId="0" fontId="5" fillId="4" borderId="9" xfId="0" applyFont="1" applyFill="1" applyBorder="1"/>
    <xf numFmtId="0" fontId="5" fillId="4" borderId="12" xfId="0" applyFont="1" applyFill="1" applyBorder="1"/>
    <xf numFmtId="170" fontId="6" fillId="4" borderId="17" xfId="1" applyNumberFormat="1" applyFont="1" applyFill="1" applyBorder="1" applyAlignment="1">
      <alignment horizontal="center"/>
    </xf>
    <xf numFmtId="170" fontId="6" fillId="4" borderId="15" xfId="1" applyNumberFormat="1" applyFont="1" applyFill="1" applyBorder="1" applyAlignment="1">
      <alignment horizontal="center"/>
    </xf>
    <xf numFmtId="170" fontId="6" fillId="4" borderId="10" xfId="1" applyNumberFormat="1" applyFont="1" applyFill="1" applyBorder="1" applyAlignment="1">
      <alignment horizontal="center"/>
    </xf>
    <xf numFmtId="170" fontId="6" fillId="4" borderId="11" xfId="1" applyNumberFormat="1" applyFont="1" applyFill="1" applyBorder="1" applyAlignment="1">
      <alignment horizontal="center"/>
    </xf>
    <xf numFmtId="170" fontId="6" fillId="4" borderId="13" xfId="1" applyNumberFormat="1" applyFont="1" applyFill="1" applyBorder="1" applyAlignment="1">
      <alignment horizontal="center"/>
    </xf>
    <xf numFmtId="170" fontId="6" fillId="4" borderId="14" xfId="1" applyNumberFormat="1" applyFont="1" applyFill="1" applyBorder="1" applyAlignment="1">
      <alignment horizontal="center"/>
    </xf>
    <xf numFmtId="170" fontId="12" fillId="5" borderId="0" xfId="0" applyNumberFormat="1" applyFont="1" applyFill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22408489261422"/>
          <c:y val="6.4814814814814811E-2"/>
          <c:w val="0.34229390681003585"/>
          <c:h val="0.8842592592592593"/>
        </c:manualLayout>
      </c:layout>
      <c:doughnutChart>
        <c:varyColors val="1"/>
        <c:ser>
          <c:idx val="0"/>
          <c:order val="0"/>
          <c:spPr>
            <a:ln w="41275"/>
          </c:spPr>
          <c:dPt>
            <c:idx val="0"/>
            <c:bubble3D val="0"/>
            <c:spPr>
              <a:solidFill>
                <a:schemeClr val="accent1"/>
              </a:solidFill>
              <a:ln w="412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2A-4D61-BD2B-EAB44FB1F521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412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2A-4D61-BD2B-EAB44FB1F5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412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2A-4D61-BD2B-EAB44FB1F521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412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C2A-4D61-BD2B-EAB44FB1F52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412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C2A-4D61-BD2B-EAB44FB1F52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412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C2A-4D61-BD2B-EAB44FB1F52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41275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5.3763440860215055E-2"/>
                  <c:y val="-0.171296296296296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2A-4D61-BD2B-EAB44FB1F521}"/>
                </c:ext>
              </c:extLst>
            </c:dLbl>
            <c:dLbl>
              <c:idx val="1"/>
              <c:layout>
                <c:manualLayout>
                  <c:x val="-0.12724014336917563"/>
                  <c:y val="0.134259259259259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2A-4D61-BD2B-EAB44FB1F521}"/>
                </c:ext>
              </c:extLst>
            </c:dLbl>
            <c:dLbl>
              <c:idx val="2"/>
              <c:layout>
                <c:manualLayout>
                  <c:x val="-9.3189964157706126E-2"/>
                  <c:y val="0.101851851851851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2A-4D61-BD2B-EAB44FB1F521}"/>
                </c:ext>
              </c:extLst>
            </c:dLbl>
            <c:dLbl>
              <c:idx val="3"/>
              <c:layout>
                <c:manualLayout>
                  <c:x val="-0.10752688172043012"/>
                  <c:y val="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C2A-4D61-BD2B-EAB44FB1F521}"/>
                </c:ext>
              </c:extLst>
            </c:dLbl>
            <c:dLbl>
              <c:idx val="4"/>
              <c:layout>
                <c:manualLayout>
                  <c:x val="-5.5555555555555552E-2"/>
                  <c:y val="-0.1990740740740740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3539497078994155E-2"/>
                      <c:h val="9.175925925925926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BC2A-4D61-BD2B-EAB44FB1F521}"/>
                </c:ext>
              </c:extLst>
            </c:dLbl>
            <c:dLbl>
              <c:idx val="5"/>
              <c:layout>
                <c:manualLayout>
                  <c:x val="1.7921146953404361E-3"/>
                  <c:y val="-0.1666666666666666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2A-4D61-BD2B-EAB44FB1F5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Simulador!$D$44:$D$50</c:f>
              <c:strCache>
                <c:ptCount val="7"/>
                <c:pt idx="0">
                  <c:v>PAPEL</c:v>
                </c:pt>
                <c:pt idx="1">
                  <c:v>TIJOLO</c:v>
                </c:pt>
                <c:pt idx="2">
                  <c:v>HIBRÍDOS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  <c:pt idx="6">
                  <c:v>TOTAL</c:v>
                </c:pt>
              </c:strCache>
            </c:strRef>
          </c:cat>
          <c:val>
            <c:numRef>
              <c:f>Simulador!$E$44:$E$50</c:f>
              <c:numCache>
                <c:formatCode>0%</c:formatCode>
                <c:ptCount val="7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A-4D61-BD2B-EAB44FB1F5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36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102700872068415"/>
          <c:y val="0.10619021580635754"/>
          <c:w val="0.28094953856574378"/>
          <c:h val="0.780464785651793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svg"/><Relationship Id="rId3" Type="http://schemas.openxmlformats.org/officeDocument/2006/relationships/image" Target="../media/image3.sv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53340</xdr:colOff>
      <xdr:row>0</xdr:row>
      <xdr:rowOff>0</xdr:rowOff>
    </xdr:from>
    <xdr:to>
      <xdr:col>6</xdr:col>
      <xdr:colOff>388620</xdr:colOff>
      <xdr:row>11</xdr:row>
      <xdr:rowOff>30481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7E05DDF-336C-3A64-EEED-34005E55EB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841" b="26449"/>
        <a:stretch>
          <a:fillRect/>
        </a:stretch>
      </xdr:blipFill>
      <xdr:spPr>
        <a:xfrm>
          <a:off x="53340" y="0"/>
          <a:ext cx="7932420" cy="2042161"/>
        </a:xfrm>
        <a:prstGeom prst="roundRect">
          <a:avLst/>
        </a:prstGeom>
      </xdr:spPr>
    </xdr:pic>
    <xdr:clientData/>
  </xdr:twoCellAnchor>
  <xdr:twoCellAnchor>
    <xdr:from>
      <xdr:col>2</xdr:col>
      <xdr:colOff>373380</xdr:colOff>
      <xdr:row>18</xdr:row>
      <xdr:rowOff>160020</xdr:rowOff>
    </xdr:from>
    <xdr:to>
      <xdr:col>5</xdr:col>
      <xdr:colOff>53340</xdr:colOff>
      <xdr:row>20</xdr:row>
      <xdr:rowOff>182880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39E66754-4F7E-EFB7-51BB-C499D0BD69A7}"/>
            </a:ext>
          </a:extLst>
        </xdr:cNvPr>
        <xdr:cNvSpPr/>
      </xdr:nvSpPr>
      <xdr:spPr>
        <a:xfrm>
          <a:off x="373380" y="3512820"/>
          <a:ext cx="6065520" cy="388620"/>
        </a:xfrm>
        <a:prstGeom prst="roundRect">
          <a:avLst/>
        </a:prstGeom>
        <a:solidFill>
          <a:schemeClr val="accent5">
            <a:lumMod val="50000"/>
          </a:schemeClr>
        </a:solidFill>
        <a:ln>
          <a:solidFill>
            <a:schemeClr val="bg1"/>
          </a:solidFill>
        </a:ln>
        <a:effectLst>
          <a:glow rad="63500">
            <a:schemeClr val="accent5">
              <a:satMod val="175000"/>
              <a:alpha val="40000"/>
            </a:schemeClr>
          </a:glow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800"/>
            <a:t>INVESTIMENTO</a:t>
          </a:r>
          <a:r>
            <a:rPr lang="pt-BR" sz="1800" baseline="0"/>
            <a:t> MENSAL</a:t>
          </a:r>
        </a:p>
        <a:p>
          <a:pPr algn="l"/>
          <a:endParaRPr lang="pt-BR" sz="1100"/>
        </a:p>
      </xdr:txBody>
    </xdr:sp>
    <xdr:clientData/>
  </xdr:twoCellAnchor>
  <xdr:twoCellAnchor>
    <xdr:from>
      <xdr:col>2</xdr:col>
      <xdr:colOff>388620</xdr:colOff>
      <xdr:row>27</xdr:row>
      <xdr:rowOff>99060</xdr:rowOff>
    </xdr:from>
    <xdr:to>
      <xdr:col>4</xdr:col>
      <xdr:colOff>1798320</xdr:colOff>
      <xdr:row>29</xdr:row>
      <xdr:rowOff>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5FEAC1B1-C885-4708-B351-347623140C84}"/>
            </a:ext>
          </a:extLst>
        </xdr:cNvPr>
        <xdr:cNvSpPr/>
      </xdr:nvSpPr>
      <xdr:spPr>
        <a:xfrm>
          <a:off x="388620" y="5204460"/>
          <a:ext cx="5867400" cy="381000"/>
        </a:xfrm>
        <a:prstGeom prst="roundRect">
          <a:avLst/>
        </a:prstGeom>
        <a:solidFill>
          <a:schemeClr val="accent5">
            <a:lumMod val="50000"/>
          </a:schemeClr>
        </a:solidFill>
        <a:ln>
          <a:solidFill>
            <a:schemeClr val="bg1"/>
          </a:solidFill>
        </a:ln>
        <a:effectLst>
          <a:glow rad="63500">
            <a:schemeClr val="accent5">
              <a:satMod val="175000"/>
              <a:alpha val="40000"/>
            </a:schemeClr>
          </a:glow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pt-BR" sz="1800">
              <a:solidFill>
                <a:schemeClr val="lt1"/>
              </a:solidFill>
              <a:latin typeface="+mn-lt"/>
              <a:ea typeface="+mn-ea"/>
              <a:cs typeface="+mn-cs"/>
            </a:rPr>
            <a:t>CENÁRIOS</a:t>
          </a:r>
        </a:p>
        <a:p>
          <a:pPr marL="0" indent="0" algn="l"/>
          <a:endParaRPr lang="pt-BR" sz="1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1836420</xdr:colOff>
      <xdr:row>27</xdr:row>
      <xdr:rowOff>83820</xdr:rowOff>
    </xdr:from>
    <xdr:to>
      <xdr:col>7</xdr:col>
      <xdr:colOff>106680</xdr:colOff>
      <xdr:row>28</xdr:row>
      <xdr:rowOff>274320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C2F4C3CD-BC7A-409E-AF0C-207611B3BE4F}"/>
            </a:ext>
          </a:extLst>
        </xdr:cNvPr>
        <xdr:cNvSpPr/>
      </xdr:nvSpPr>
      <xdr:spPr>
        <a:xfrm>
          <a:off x="6294120" y="5189220"/>
          <a:ext cx="1851660" cy="373380"/>
        </a:xfrm>
        <a:prstGeom prst="roundRect">
          <a:avLst/>
        </a:prstGeom>
        <a:solidFill>
          <a:schemeClr val="accent5">
            <a:lumMod val="50000"/>
          </a:schemeClr>
        </a:solidFill>
        <a:ln>
          <a:solidFill>
            <a:schemeClr val="bg1"/>
          </a:solidFill>
        </a:ln>
        <a:effectLst>
          <a:glow rad="63500">
            <a:schemeClr val="accent5">
              <a:satMod val="175000"/>
              <a:alpha val="40000"/>
            </a:schemeClr>
          </a:glow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pt-BR" sz="1800">
              <a:solidFill>
                <a:schemeClr val="lt1"/>
              </a:solidFill>
              <a:latin typeface="+mn-lt"/>
              <a:ea typeface="+mn-ea"/>
              <a:cs typeface="+mn-cs"/>
            </a:rPr>
            <a:t>DIVIDENDOS</a:t>
          </a:r>
        </a:p>
        <a:p>
          <a:pPr marL="0" indent="0" algn="l"/>
          <a:endParaRPr lang="pt-BR" sz="1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381000</xdr:colOff>
      <xdr:row>12</xdr:row>
      <xdr:rowOff>22860</xdr:rowOff>
    </xdr:from>
    <xdr:to>
      <xdr:col>5</xdr:col>
      <xdr:colOff>45720</xdr:colOff>
      <xdr:row>13</xdr:row>
      <xdr:rowOff>182880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2B6E6339-1D1D-46E1-A757-B3E36C176A15}"/>
            </a:ext>
          </a:extLst>
        </xdr:cNvPr>
        <xdr:cNvSpPr/>
      </xdr:nvSpPr>
      <xdr:spPr>
        <a:xfrm>
          <a:off x="381000" y="2217420"/>
          <a:ext cx="6637020" cy="3429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bg1"/>
          </a:solidFill>
        </a:ln>
        <a:effectLst>
          <a:glow rad="63500">
            <a:schemeClr val="accent5">
              <a:satMod val="175000"/>
              <a:alpha val="40000"/>
            </a:schemeClr>
          </a:glow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800"/>
            <a:t>CONFIGURAÇÕES RECOMENDADAS</a:t>
          </a:r>
          <a:endParaRPr lang="pt-BR" sz="1100"/>
        </a:p>
      </xdr:txBody>
    </xdr:sp>
    <xdr:clientData/>
  </xdr:twoCellAnchor>
  <xdr:twoCellAnchor>
    <xdr:from>
      <xdr:col>2</xdr:col>
      <xdr:colOff>381000</xdr:colOff>
      <xdr:row>36</xdr:row>
      <xdr:rowOff>160020</xdr:rowOff>
    </xdr:from>
    <xdr:to>
      <xdr:col>7</xdr:col>
      <xdr:colOff>7620</xdr:colOff>
      <xdr:row>38</xdr:row>
      <xdr:rowOff>175260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6F21F74D-FA8F-4897-8214-CF7CE10B838C}"/>
            </a:ext>
          </a:extLst>
        </xdr:cNvPr>
        <xdr:cNvSpPr/>
      </xdr:nvSpPr>
      <xdr:spPr>
        <a:xfrm>
          <a:off x="381000" y="7124700"/>
          <a:ext cx="7810500" cy="381000"/>
        </a:xfrm>
        <a:prstGeom prst="roundRect">
          <a:avLst/>
        </a:prstGeom>
        <a:solidFill>
          <a:schemeClr val="accent5">
            <a:lumMod val="50000"/>
          </a:schemeClr>
        </a:solidFill>
        <a:ln>
          <a:solidFill>
            <a:schemeClr val="bg1"/>
          </a:solidFill>
        </a:ln>
        <a:effectLst>
          <a:glow rad="63500">
            <a:schemeClr val="accent5">
              <a:satMod val="175000"/>
              <a:alpha val="40000"/>
            </a:schemeClr>
          </a:glow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pt-BR" sz="1800">
              <a:solidFill>
                <a:schemeClr val="lt1"/>
              </a:solidFill>
              <a:latin typeface="+mn-lt"/>
              <a:ea typeface="+mn-ea"/>
              <a:cs typeface="+mn-cs"/>
            </a:rPr>
            <a:t>SELECIONE O SEU PERFIL</a:t>
          </a:r>
          <a:r>
            <a:rPr lang="pt-BR" sz="1800" baseline="0">
              <a:solidFill>
                <a:schemeClr val="lt1"/>
              </a:solidFill>
              <a:latin typeface="+mn-lt"/>
              <a:ea typeface="+mn-ea"/>
              <a:cs typeface="+mn-cs"/>
            </a:rPr>
            <a:t> PARA RECOMENDAÇÕES </a:t>
          </a:r>
          <a:endParaRPr lang="pt-BR" sz="18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marL="0" indent="0" algn="l"/>
          <a:endParaRPr lang="pt-BR" sz="1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3</xdr:col>
      <xdr:colOff>7620</xdr:colOff>
      <xdr:row>39</xdr:row>
      <xdr:rowOff>0</xdr:rowOff>
    </xdr:from>
    <xdr:to>
      <xdr:col>3</xdr:col>
      <xdr:colOff>312420</xdr:colOff>
      <xdr:row>39</xdr:row>
      <xdr:rowOff>304800</xdr:rowOff>
    </xdr:to>
    <xdr:pic>
      <xdr:nvPicPr>
        <xdr:cNvPr id="12" name="Gráfico 11" descr="Dedo indicador apontando para a direita com preenchimento sólido">
          <a:extLst>
            <a:ext uri="{FF2B5EF4-FFF2-40B4-BE49-F238E27FC236}">
              <a16:creationId xmlns:a16="http://schemas.microsoft.com/office/drawing/2014/main" id="{B1084977-1176-C7C7-7034-EEE2B7BC5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1940" y="751332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5</xdr:col>
      <xdr:colOff>929640</xdr:colOff>
      <xdr:row>40</xdr:row>
      <xdr:rowOff>7620</xdr:rowOff>
    </xdr:from>
    <xdr:to>
      <xdr:col>5</xdr:col>
      <xdr:colOff>1158240</xdr:colOff>
      <xdr:row>40</xdr:row>
      <xdr:rowOff>236220</xdr:rowOff>
    </xdr:to>
    <xdr:pic>
      <xdr:nvPicPr>
        <xdr:cNvPr id="14" name="Gráfico 13" descr="Lápis com preenchimento sólido">
          <a:extLst>
            <a:ext uri="{FF2B5EF4-FFF2-40B4-BE49-F238E27FC236}">
              <a16:creationId xmlns:a16="http://schemas.microsoft.com/office/drawing/2014/main" id="{3BB78A05-2E95-9CE0-D487-9C5076E90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7696200" y="7833360"/>
          <a:ext cx="228600" cy="228600"/>
        </a:xfrm>
        <a:prstGeom prst="rect">
          <a:avLst/>
        </a:prstGeom>
      </xdr:spPr>
    </xdr:pic>
    <xdr:clientData/>
  </xdr:twoCellAnchor>
  <xdr:twoCellAnchor>
    <xdr:from>
      <xdr:col>2</xdr:col>
      <xdr:colOff>441960</xdr:colOff>
      <xdr:row>50</xdr:row>
      <xdr:rowOff>95250</xdr:rowOff>
    </xdr:from>
    <xdr:to>
      <xdr:col>5</xdr:col>
      <xdr:colOff>1143000</xdr:colOff>
      <xdr:row>65</xdr:row>
      <xdr:rowOff>95250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F1D053C3-AE2D-2F4C-EFDD-740A638D44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30480</xdr:colOff>
      <xdr:row>67</xdr:row>
      <xdr:rowOff>60960</xdr:rowOff>
    </xdr:from>
    <xdr:to>
      <xdr:col>9</xdr:col>
      <xdr:colOff>236220</xdr:colOff>
      <xdr:row>69</xdr:row>
      <xdr:rowOff>30480</xdr:rowOff>
    </xdr:to>
    <xdr:sp macro="" textlink="">
      <xdr:nvSpPr>
        <xdr:cNvPr id="18" name="Retângulo: Cantos Arredondados 17">
          <a:extLst>
            <a:ext uri="{FF2B5EF4-FFF2-40B4-BE49-F238E27FC236}">
              <a16:creationId xmlns:a16="http://schemas.microsoft.com/office/drawing/2014/main" id="{50F48847-515C-693E-E79C-2453F706A2CC}"/>
            </a:ext>
          </a:extLst>
        </xdr:cNvPr>
        <xdr:cNvSpPr/>
      </xdr:nvSpPr>
      <xdr:spPr>
        <a:xfrm>
          <a:off x="30480" y="13053060"/>
          <a:ext cx="8100060" cy="335280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www.milinvest.com.br</a:t>
          </a:r>
        </a:p>
      </xdr:txBody>
    </xdr:sp>
    <xdr:clientData/>
  </xdr:twoCellAnchor>
  <xdr:twoCellAnchor>
    <xdr:from>
      <xdr:col>5</xdr:col>
      <xdr:colOff>251460</xdr:colOff>
      <xdr:row>14</xdr:row>
      <xdr:rowOff>15240</xdr:rowOff>
    </xdr:from>
    <xdr:to>
      <xdr:col>6</xdr:col>
      <xdr:colOff>243840</xdr:colOff>
      <xdr:row>16</xdr:row>
      <xdr:rowOff>137160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FE307C67-EAEE-01C5-DD3B-245197EDEEB4}"/>
            </a:ext>
          </a:extLst>
        </xdr:cNvPr>
        <xdr:cNvSpPr txBox="1"/>
      </xdr:nvSpPr>
      <xdr:spPr>
        <a:xfrm>
          <a:off x="6637020" y="2583180"/>
          <a:ext cx="1203960" cy="518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800"/>
            <a:t>Com base na sua renda, recomendaremos o valor ideal para investir.</a:t>
          </a:r>
        </a:p>
      </xdr:txBody>
    </xdr:sp>
    <xdr:clientData/>
  </xdr:twoCellAnchor>
  <xdr:twoCellAnchor editAs="oneCell">
    <xdr:from>
      <xdr:col>4</xdr:col>
      <xdr:colOff>1752600</xdr:colOff>
      <xdr:row>14</xdr:row>
      <xdr:rowOff>38100</xdr:rowOff>
    </xdr:from>
    <xdr:to>
      <xdr:col>4</xdr:col>
      <xdr:colOff>1897380</xdr:colOff>
      <xdr:row>14</xdr:row>
      <xdr:rowOff>182880</xdr:rowOff>
    </xdr:to>
    <xdr:pic>
      <xdr:nvPicPr>
        <xdr:cNvPr id="24" name="Gráfico 23" descr="Lápis com preenchimento sólido">
          <a:extLst>
            <a:ext uri="{FF2B5EF4-FFF2-40B4-BE49-F238E27FC236}">
              <a16:creationId xmlns:a16="http://schemas.microsoft.com/office/drawing/2014/main" id="{F176D270-387B-4F34-8820-A7DE42F67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6210300" y="2606040"/>
          <a:ext cx="144780" cy="144780"/>
        </a:xfrm>
        <a:prstGeom prst="rect">
          <a:avLst/>
        </a:prstGeom>
      </xdr:spPr>
    </xdr:pic>
    <xdr:clientData/>
  </xdr:twoCellAnchor>
  <xdr:twoCellAnchor editAs="oneCell">
    <xdr:from>
      <xdr:col>4</xdr:col>
      <xdr:colOff>1722120</xdr:colOff>
      <xdr:row>21</xdr:row>
      <xdr:rowOff>38100</xdr:rowOff>
    </xdr:from>
    <xdr:to>
      <xdr:col>4</xdr:col>
      <xdr:colOff>1866900</xdr:colOff>
      <xdr:row>21</xdr:row>
      <xdr:rowOff>182880</xdr:rowOff>
    </xdr:to>
    <xdr:pic>
      <xdr:nvPicPr>
        <xdr:cNvPr id="25" name="Gráfico 24" descr="Lápis com preenchimento sólido">
          <a:extLst>
            <a:ext uri="{FF2B5EF4-FFF2-40B4-BE49-F238E27FC236}">
              <a16:creationId xmlns:a16="http://schemas.microsoft.com/office/drawing/2014/main" id="{117C73F6-1EA7-44F6-A68C-92B4ED3C7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6179820" y="3947160"/>
          <a:ext cx="144780" cy="144780"/>
        </a:xfrm>
        <a:prstGeom prst="rect">
          <a:avLst/>
        </a:prstGeom>
      </xdr:spPr>
    </xdr:pic>
    <xdr:clientData/>
  </xdr:twoCellAnchor>
  <xdr:twoCellAnchor editAs="oneCell">
    <xdr:from>
      <xdr:col>4</xdr:col>
      <xdr:colOff>1699260</xdr:colOff>
      <xdr:row>22</xdr:row>
      <xdr:rowOff>38100</xdr:rowOff>
    </xdr:from>
    <xdr:to>
      <xdr:col>4</xdr:col>
      <xdr:colOff>1844040</xdr:colOff>
      <xdr:row>22</xdr:row>
      <xdr:rowOff>182880</xdr:rowOff>
    </xdr:to>
    <xdr:pic>
      <xdr:nvPicPr>
        <xdr:cNvPr id="26" name="Gráfico 25" descr="Lápis com preenchimento sólido">
          <a:extLst>
            <a:ext uri="{FF2B5EF4-FFF2-40B4-BE49-F238E27FC236}">
              <a16:creationId xmlns:a16="http://schemas.microsoft.com/office/drawing/2014/main" id="{BB82212C-239F-42BE-A652-1292F7CA3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6156960" y="4145280"/>
          <a:ext cx="144780" cy="144780"/>
        </a:xfrm>
        <a:prstGeom prst="rect">
          <a:avLst/>
        </a:prstGeom>
      </xdr:spPr>
    </xdr:pic>
    <xdr:clientData/>
  </xdr:twoCellAnchor>
  <xdr:twoCellAnchor editAs="oneCell">
    <xdr:from>
      <xdr:col>4</xdr:col>
      <xdr:colOff>1699260</xdr:colOff>
      <xdr:row>23</xdr:row>
      <xdr:rowOff>22860</xdr:rowOff>
    </xdr:from>
    <xdr:to>
      <xdr:col>4</xdr:col>
      <xdr:colOff>1844040</xdr:colOff>
      <xdr:row>23</xdr:row>
      <xdr:rowOff>167640</xdr:rowOff>
    </xdr:to>
    <xdr:pic>
      <xdr:nvPicPr>
        <xdr:cNvPr id="27" name="Gráfico 26" descr="Lápis com preenchimento sólido">
          <a:extLst>
            <a:ext uri="{FF2B5EF4-FFF2-40B4-BE49-F238E27FC236}">
              <a16:creationId xmlns:a16="http://schemas.microsoft.com/office/drawing/2014/main" id="{0BA85797-624B-414C-A768-54A13DCC4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6156960" y="4328160"/>
          <a:ext cx="144780" cy="144780"/>
        </a:xfrm>
        <a:prstGeom prst="rect">
          <a:avLst/>
        </a:prstGeom>
      </xdr:spPr>
    </xdr:pic>
    <xdr:clientData/>
  </xdr:twoCellAnchor>
  <xdr:twoCellAnchor editAs="oneCell">
    <xdr:from>
      <xdr:col>5</xdr:col>
      <xdr:colOff>396240</xdr:colOff>
      <xdr:row>12</xdr:row>
      <xdr:rowOff>121920</xdr:rowOff>
    </xdr:from>
    <xdr:to>
      <xdr:col>5</xdr:col>
      <xdr:colOff>670560</xdr:colOff>
      <xdr:row>14</xdr:row>
      <xdr:rowOff>22860</xdr:rowOff>
    </xdr:to>
    <xdr:pic>
      <xdr:nvPicPr>
        <xdr:cNvPr id="29" name="Gráfico 28" descr="Aviso com preenchimento sólido">
          <a:extLst>
            <a:ext uri="{FF2B5EF4-FFF2-40B4-BE49-F238E27FC236}">
              <a16:creationId xmlns:a16="http://schemas.microsoft.com/office/drawing/2014/main" id="{672874A0-4039-B36C-17A8-865FC9F67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781800" y="2316480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5</xdr:col>
      <xdr:colOff>662940</xdr:colOff>
      <xdr:row>12</xdr:row>
      <xdr:rowOff>129540</xdr:rowOff>
    </xdr:from>
    <xdr:to>
      <xdr:col>5</xdr:col>
      <xdr:colOff>937260</xdr:colOff>
      <xdr:row>14</xdr:row>
      <xdr:rowOff>30480</xdr:rowOff>
    </xdr:to>
    <xdr:pic>
      <xdr:nvPicPr>
        <xdr:cNvPr id="30" name="Gráfico 29" descr="Aviso com preenchimento sólido">
          <a:extLst>
            <a:ext uri="{FF2B5EF4-FFF2-40B4-BE49-F238E27FC236}">
              <a16:creationId xmlns:a16="http://schemas.microsoft.com/office/drawing/2014/main" id="{4724C224-F1E2-4606-8077-65F4BB9F3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048500" y="2324100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5</xdr:col>
      <xdr:colOff>929640</xdr:colOff>
      <xdr:row>12</xdr:row>
      <xdr:rowOff>121920</xdr:rowOff>
    </xdr:from>
    <xdr:to>
      <xdr:col>5</xdr:col>
      <xdr:colOff>1203960</xdr:colOff>
      <xdr:row>14</xdr:row>
      <xdr:rowOff>22860</xdr:rowOff>
    </xdr:to>
    <xdr:pic>
      <xdr:nvPicPr>
        <xdr:cNvPr id="31" name="Gráfico 30" descr="Aviso com preenchimento sólido">
          <a:extLst>
            <a:ext uri="{FF2B5EF4-FFF2-40B4-BE49-F238E27FC236}">
              <a16:creationId xmlns:a16="http://schemas.microsoft.com/office/drawing/2014/main" id="{5B822BB1-707E-4F2B-915C-FE60F3953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315200" y="2316480"/>
          <a:ext cx="274320" cy="274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6786B-E106-4AC4-AA25-4F74B2165BD3}">
  <dimension ref="C1:J70"/>
  <sheetViews>
    <sheetView showGridLines="0" showRowColHeaders="0" tabSelected="1" topLeftCell="C28" zoomScaleNormal="100" workbookViewId="0">
      <selection activeCell="D19" sqref="D19"/>
    </sheetView>
  </sheetViews>
  <sheetFormatPr defaultColWidth="0" defaultRowHeight="14.4" zeroHeight="1" x14ac:dyDescent="0.3"/>
  <cols>
    <col min="1" max="2" width="8.88671875" style="2" hidden="1"/>
    <col min="3" max="3" width="7" style="2" customWidth="1"/>
    <col min="4" max="4" width="58" style="2" customWidth="1"/>
    <col min="5" max="5" width="28.109375" style="2" customWidth="1"/>
    <col min="6" max="6" width="17.6640625" style="2" bestFit="1" customWidth="1"/>
    <col min="7" max="7" width="6.44140625" style="2" customWidth="1"/>
    <col min="8" max="8" width="3.77734375" style="2" customWidth="1"/>
    <col min="9" max="9" width="3.5546875" style="2" hidden="1" customWidth="1"/>
    <col min="10" max="10" width="0.5546875" style="2" customWidth="1"/>
    <col min="11" max="16384" width="8.88671875" style="2" hidden="1"/>
  </cols>
  <sheetData>
    <row r="1" spans="4:5" x14ac:dyDescent="0.3"/>
    <row r="2" spans="4:5" x14ac:dyDescent="0.3"/>
    <row r="3" spans="4:5" x14ac:dyDescent="0.3"/>
    <row r="4" spans="4:5" x14ac:dyDescent="0.3"/>
    <row r="5" spans="4:5" x14ac:dyDescent="0.3"/>
    <row r="6" spans="4:5" x14ac:dyDescent="0.3"/>
    <row r="7" spans="4:5" x14ac:dyDescent="0.3"/>
    <row r="8" spans="4:5" x14ac:dyDescent="0.3"/>
    <row r="9" spans="4:5" x14ac:dyDescent="0.3"/>
    <row r="10" spans="4:5" x14ac:dyDescent="0.3"/>
    <row r="11" spans="4:5" x14ac:dyDescent="0.3"/>
    <row r="12" spans="4:5" x14ac:dyDescent="0.3"/>
    <row r="13" spans="4:5" x14ac:dyDescent="0.3"/>
    <row r="14" spans="4:5" ht="15" thickBot="1" x14ac:dyDescent="0.35"/>
    <row r="15" spans="4:5" ht="15.6" x14ac:dyDescent="0.3">
      <c r="D15" s="3" t="s">
        <v>9</v>
      </c>
      <c r="E15" s="17">
        <v>300</v>
      </c>
    </row>
    <row r="16" spans="4:5" ht="15.6" x14ac:dyDescent="0.3">
      <c r="D16" s="4" t="s">
        <v>10</v>
      </c>
      <c r="E16" s="18">
        <v>0.01</v>
      </c>
    </row>
    <row r="17" spans="3:7" ht="16.2" thickBot="1" x14ac:dyDescent="0.35">
      <c r="D17" s="41" t="s">
        <v>25</v>
      </c>
      <c r="E17" s="42">
        <f>E15*30%</f>
        <v>90</v>
      </c>
    </row>
    <row r="18" spans="3:7" x14ac:dyDescent="0.3"/>
    <row r="19" spans="3:7" x14ac:dyDescent="0.3"/>
    <row r="20" spans="3:7" x14ac:dyDescent="0.3"/>
    <row r="21" spans="3:7" ht="15" thickBot="1" x14ac:dyDescent="0.35">
      <c r="C21" s="5">
        <v>2</v>
      </c>
    </row>
    <row r="22" spans="3:7" ht="15.6" x14ac:dyDescent="0.3">
      <c r="C22" s="16">
        <v>5</v>
      </c>
      <c r="D22" s="6" t="s">
        <v>30</v>
      </c>
      <c r="E22" s="7">
        <v>60</v>
      </c>
    </row>
    <row r="23" spans="3:7" ht="15.6" x14ac:dyDescent="0.3">
      <c r="C23" s="16">
        <v>10</v>
      </c>
      <c r="D23" s="8" t="s">
        <v>31</v>
      </c>
      <c r="E23" s="9">
        <v>0.01</v>
      </c>
    </row>
    <row r="24" spans="3:7" ht="15.6" x14ac:dyDescent="0.3">
      <c r="C24" s="16">
        <v>15</v>
      </c>
      <c r="D24" s="8" t="s">
        <v>32</v>
      </c>
      <c r="E24" s="10">
        <v>2</v>
      </c>
    </row>
    <row r="25" spans="3:7" ht="15.6" x14ac:dyDescent="0.3">
      <c r="C25" s="16">
        <v>20</v>
      </c>
      <c r="D25" s="43" t="s">
        <v>33</v>
      </c>
      <c r="E25" s="44">
        <f>FV(Taxa_mensal,QTD_Anos*12,Aporte*-1)</f>
        <v>1618.4078911914899</v>
      </c>
    </row>
    <row r="26" spans="3:7" ht="16.2" thickBot="1" x14ac:dyDescent="0.35">
      <c r="C26" s="16">
        <v>30</v>
      </c>
      <c r="D26" s="45" t="s">
        <v>0</v>
      </c>
      <c r="E26" s="46">
        <f>E25*$E$16</f>
        <v>16.184078911914899</v>
      </c>
    </row>
    <row r="27" spans="3:7" ht="15.6" x14ac:dyDescent="0.3">
      <c r="C27" s="5"/>
      <c r="D27" s="11"/>
      <c r="E27" s="12"/>
    </row>
    <row r="28" spans="3:7" x14ac:dyDescent="0.3">
      <c r="E28" s="13"/>
    </row>
    <row r="29" spans="3:7" ht="23.4" x14ac:dyDescent="0.3">
      <c r="D29" s="14" t="s">
        <v>7</v>
      </c>
      <c r="E29" s="14"/>
      <c r="F29" s="15" t="s">
        <v>8</v>
      </c>
      <c r="G29" s="15"/>
    </row>
    <row r="30" spans="3:7" ht="15.6" x14ac:dyDescent="0.3">
      <c r="D30" s="47" t="s">
        <v>1</v>
      </c>
      <c r="E30" s="50">
        <f>FV($E$23,$C21*12,$E$22*-1)</f>
        <v>1618.4078911914899</v>
      </c>
      <c r="F30" s="51">
        <f>E30*$E$16</f>
        <v>16.184078911914899</v>
      </c>
      <c r="G30" s="38"/>
    </row>
    <row r="31" spans="3:7" ht="15.6" x14ac:dyDescent="0.3">
      <c r="D31" s="48" t="s">
        <v>2</v>
      </c>
      <c r="E31" s="52">
        <f>FV($E$23,$C22*12,$E$22*-1)</f>
        <v>4900.1801913845475</v>
      </c>
      <c r="F31" s="53">
        <f>E31*$E$16</f>
        <v>49.001801913845476</v>
      </c>
      <c r="G31" s="38"/>
    </row>
    <row r="32" spans="3:7" ht="15.6" x14ac:dyDescent="0.3">
      <c r="D32" s="48" t="s">
        <v>3</v>
      </c>
      <c r="E32" s="52">
        <f>FV($E$23,$C23*12,$E$22*-1)</f>
        <v>13802.321367442019</v>
      </c>
      <c r="F32" s="53">
        <f>E32*$E$16</f>
        <v>138.02321367442019</v>
      </c>
      <c r="G32" s="38"/>
    </row>
    <row r="33" spans="4:7" ht="15.6" x14ac:dyDescent="0.3">
      <c r="D33" s="48" t="s">
        <v>4</v>
      </c>
      <c r="E33" s="52">
        <f>FV($E$23,$C24*12,$E$22*-1)</f>
        <v>29974.811852137078</v>
      </c>
      <c r="F33" s="53">
        <f>E33*$E$16</f>
        <v>299.74811852137077</v>
      </c>
      <c r="G33" s="38"/>
    </row>
    <row r="34" spans="4:7" ht="15.6" x14ac:dyDescent="0.3">
      <c r="D34" s="48" t="s">
        <v>5</v>
      </c>
      <c r="E34" s="52">
        <f>FV($E$23,$C25*12,$E$22*-1)</f>
        <v>59355.321923241776</v>
      </c>
      <c r="F34" s="53">
        <f>E34*$E$16</f>
        <v>593.55321923241775</v>
      </c>
      <c r="G34" s="38"/>
    </row>
    <row r="35" spans="4:7" ht="16.2" thickBot="1" x14ac:dyDescent="0.35">
      <c r="D35" s="49" t="s">
        <v>6</v>
      </c>
      <c r="E35" s="54">
        <f>FV($E$23,$C26*12,$E$22*-1)</f>
        <v>209697.84796611036</v>
      </c>
      <c r="F35" s="55">
        <f>E35*$E$16</f>
        <v>2096.9784796611038</v>
      </c>
      <c r="G35" s="38"/>
    </row>
    <row r="36" spans="4:7" x14ac:dyDescent="0.3"/>
    <row r="37" spans="4:7" x14ac:dyDescent="0.3"/>
    <row r="38" spans="4:7" x14ac:dyDescent="0.3"/>
    <row r="39" spans="4:7" x14ac:dyDescent="0.3"/>
    <row r="40" spans="4:7" ht="24.6" customHeight="1" x14ac:dyDescent="0.3">
      <c r="D40" s="31" t="s">
        <v>20</v>
      </c>
      <c r="E40" s="30"/>
      <c r="F40" s="30"/>
      <c r="G40" s="39"/>
    </row>
    <row r="41" spans="4:7" ht="20.399999999999999" customHeight="1" x14ac:dyDescent="0.3">
      <c r="D41" s="19" t="s">
        <v>21</v>
      </c>
      <c r="E41" s="56">
        <v>60</v>
      </c>
      <c r="F41" s="56"/>
      <c r="G41" s="40"/>
    </row>
    <row r="42" spans="4:7" x14ac:dyDescent="0.3"/>
    <row r="43" spans="4:7" ht="18" x14ac:dyDescent="0.35">
      <c r="D43" s="36" t="s">
        <v>11</v>
      </c>
      <c r="E43" s="37" t="s">
        <v>13</v>
      </c>
      <c r="F43" s="37" t="s">
        <v>12</v>
      </c>
      <c r="G43" s="37"/>
    </row>
    <row r="44" spans="4:7" ht="15.6" x14ac:dyDescent="0.3">
      <c r="D44" s="32" t="s">
        <v>14</v>
      </c>
      <c r="E44" s="33">
        <f>VLOOKUP($D$40&amp;"-"&amp;D44,Planilha1!$A:$D,4,)</f>
        <v>0.3</v>
      </c>
      <c r="F44" s="34">
        <f>E44*$E$41</f>
        <v>18</v>
      </c>
      <c r="G44" s="34"/>
    </row>
    <row r="45" spans="4:7" ht="15.6" x14ac:dyDescent="0.3">
      <c r="D45" s="32" t="s">
        <v>15</v>
      </c>
      <c r="E45" s="33">
        <f>VLOOKUP($D$40&amp;"-"&amp;D45,Planilha1!$A:$D,4,)</f>
        <v>0.5</v>
      </c>
      <c r="F45" s="34">
        <f t="shared" ref="F45:F49" si="0">E45*$E$41</f>
        <v>30</v>
      </c>
      <c r="G45" s="34"/>
    </row>
    <row r="46" spans="4:7" ht="15.6" x14ac:dyDescent="0.3">
      <c r="D46" s="32" t="s">
        <v>16</v>
      </c>
      <c r="E46" s="33">
        <f>VLOOKUP($D$40&amp;"-"&amp;D46,Planilha1!$A:$D,4,)</f>
        <v>0.1</v>
      </c>
      <c r="F46" s="34">
        <f t="shared" si="0"/>
        <v>6</v>
      </c>
      <c r="G46" s="34"/>
    </row>
    <row r="47" spans="4:7" ht="15.6" x14ac:dyDescent="0.3">
      <c r="D47" s="32" t="s">
        <v>17</v>
      </c>
      <c r="E47" s="33">
        <f>VLOOKUP($D$40&amp;"-"&amp;D47,Planilha1!$A:$D,4,)</f>
        <v>0.1</v>
      </c>
      <c r="F47" s="34">
        <f t="shared" si="0"/>
        <v>6</v>
      </c>
      <c r="G47" s="34"/>
    </row>
    <row r="48" spans="4:7" ht="15.6" x14ac:dyDescent="0.3">
      <c r="D48" s="32" t="s">
        <v>18</v>
      </c>
      <c r="E48" s="33">
        <f>VLOOKUP($D$40&amp;"-"&amp;D48,Planilha1!$A:$D,4,)</f>
        <v>0</v>
      </c>
      <c r="F48" s="34">
        <f t="shared" si="0"/>
        <v>0</v>
      </c>
      <c r="G48" s="34"/>
    </row>
    <row r="49" spans="4:7" ht="15.6" x14ac:dyDescent="0.3">
      <c r="D49" s="32" t="s">
        <v>19</v>
      </c>
      <c r="E49" s="33">
        <f>VLOOKUP($D$40&amp;"-"&amp;D49,Planilha1!$A:$D,4,)</f>
        <v>0</v>
      </c>
      <c r="F49" s="34">
        <f t="shared" si="0"/>
        <v>0</v>
      </c>
      <c r="G49" s="34"/>
    </row>
    <row r="50" spans="4:7" ht="15.6" x14ac:dyDescent="0.3">
      <c r="D50" s="20" t="s">
        <v>29</v>
      </c>
      <c r="E50" s="29"/>
      <c r="F50" s="35">
        <f>SUM(F44:F49)</f>
        <v>60</v>
      </c>
      <c r="G50" s="35"/>
    </row>
    <row r="51" spans="4:7" x14ac:dyDescent="0.3"/>
    <row r="52" spans="4:7" x14ac:dyDescent="0.3"/>
    <row r="53" spans="4:7" x14ac:dyDescent="0.3"/>
    <row r="54" spans="4:7" x14ac:dyDescent="0.3"/>
    <row r="55" spans="4:7" x14ac:dyDescent="0.3"/>
    <row r="56" spans="4:7" x14ac:dyDescent="0.3"/>
    <row r="57" spans="4:7" x14ac:dyDescent="0.3"/>
    <row r="58" spans="4:7" x14ac:dyDescent="0.3"/>
    <row r="59" spans="4:7" x14ac:dyDescent="0.3"/>
    <row r="60" spans="4:7" x14ac:dyDescent="0.3"/>
    <row r="61" spans="4:7" x14ac:dyDescent="0.3"/>
    <row r="62" spans="4:7" x14ac:dyDescent="0.3"/>
    <row r="63" spans="4:7" x14ac:dyDescent="0.3"/>
    <row r="64" spans="4:7" x14ac:dyDescent="0.3"/>
    <row r="65" x14ac:dyDescent="0.3"/>
    <row r="66" x14ac:dyDescent="0.3"/>
    <row r="67" x14ac:dyDescent="0.3"/>
    <row r="68" x14ac:dyDescent="0.3"/>
    <row r="69" x14ac:dyDescent="0.3"/>
    <row r="70" x14ac:dyDescent="0.3"/>
  </sheetData>
  <mergeCells count="3">
    <mergeCell ref="D29:E29"/>
    <mergeCell ref="D40:F40"/>
    <mergeCell ref="E41:F41"/>
  </mergeCells>
  <dataValidations count="1">
    <dataValidation type="list" allowBlank="1" showInputMessage="1" showErrorMessage="1" sqref="D40" xr:uid="{B510DE4B-88BE-4201-9CB8-13E371B5ED3D}">
      <formula1>"AGRESSIVO,CONSERVADOR,MODERADO"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F758C-49E9-4BCA-849E-3B4DF4CCAAE4}">
  <dimension ref="A3:E23"/>
  <sheetViews>
    <sheetView showGridLines="0" workbookViewId="0">
      <selection activeCell="D15" sqref="D15"/>
    </sheetView>
  </sheetViews>
  <sheetFormatPr defaultRowHeight="14.4" x14ac:dyDescent="0.3"/>
  <cols>
    <col min="1" max="1" width="31.6640625" bestFit="1" customWidth="1"/>
    <col min="2" max="3" width="18" bestFit="1" customWidth="1"/>
  </cols>
  <sheetData>
    <row r="3" spans="1:4" x14ac:dyDescent="0.3">
      <c r="A3" s="28" t="s">
        <v>26</v>
      </c>
      <c r="B3" s="28" t="s">
        <v>22</v>
      </c>
      <c r="C3" s="28" t="s">
        <v>23</v>
      </c>
      <c r="D3" s="28" t="s">
        <v>24</v>
      </c>
    </row>
    <row r="4" spans="1:4" x14ac:dyDescent="0.3">
      <c r="A4" s="1" t="str">
        <f>$B$4&amp;"-"&amp;C4</f>
        <v>CONSERVADOR-PAPEL</v>
      </c>
      <c r="B4" s="1" t="s">
        <v>20</v>
      </c>
      <c r="C4" s="21" t="s">
        <v>14</v>
      </c>
      <c r="D4" s="22">
        <v>0.3</v>
      </c>
    </row>
    <row r="5" spans="1:4" x14ac:dyDescent="0.3">
      <c r="A5" s="1" t="str">
        <f t="shared" ref="A5:A9" si="0">$B$4&amp;"-"&amp;C5</f>
        <v>CONSERVADOR-TIJOLO</v>
      </c>
      <c r="B5" s="1" t="s">
        <v>20</v>
      </c>
      <c r="C5" s="21" t="s">
        <v>15</v>
      </c>
      <c r="D5" s="22">
        <v>0.5</v>
      </c>
    </row>
    <row r="6" spans="1:4" x14ac:dyDescent="0.3">
      <c r="A6" s="1" t="str">
        <f t="shared" si="0"/>
        <v>CONSERVADOR-HIBRÍDOS</v>
      </c>
      <c r="B6" s="1" t="s">
        <v>20</v>
      </c>
      <c r="C6" s="21" t="s">
        <v>16</v>
      </c>
      <c r="D6" s="22">
        <v>0.1</v>
      </c>
    </row>
    <row r="7" spans="1:4" x14ac:dyDescent="0.3">
      <c r="A7" s="1" t="str">
        <f t="shared" si="0"/>
        <v>CONSERVADOR-FOFS</v>
      </c>
      <c r="B7" s="1" t="s">
        <v>20</v>
      </c>
      <c r="C7" s="21" t="s">
        <v>17</v>
      </c>
      <c r="D7" s="22">
        <v>0.1</v>
      </c>
    </row>
    <row r="8" spans="1:4" x14ac:dyDescent="0.3">
      <c r="A8" s="1" t="str">
        <f t="shared" si="0"/>
        <v>CONSERVADOR-DESENVOLVIMENTO</v>
      </c>
      <c r="B8" s="1" t="s">
        <v>20</v>
      </c>
      <c r="C8" s="21" t="s">
        <v>18</v>
      </c>
      <c r="D8" s="22">
        <v>0</v>
      </c>
    </row>
    <row r="9" spans="1:4" x14ac:dyDescent="0.3">
      <c r="A9" s="25" t="str">
        <f t="shared" si="0"/>
        <v>CONSERVADOR-HOTELARIA</v>
      </c>
      <c r="B9" s="25" t="s">
        <v>20</v>
      </c>
      <c r="C9" s="26" t="s">
        <v>19</v>
      </c>
      <c r="D9" s="27">
        <v>0</v>
      </c>
    </row>
    <row r="10" spans="1:4" x14ac:dyDescent="0.3">
      <c r="A10" s="28" t="str">
        <f>$B$10&amp;"-"&amp;C10</f>
        <v>MODERADO-TIPO</v>
      </c>
      <c r="B10" s="28" t="s">
        <v>27</v>
      </c>
      <c r="C10" s="28" t="s">
        <v>23</v>
      </c>
      <c r="D10" s="28" t="s">
        <v>24</v>
      </c>
    </row>
    <row r="11" spans="1:4" x14ac:dyDescent="0.3">
      <c r="A11" s="1" t="str">
        <f>$B$10&amp;"-"&amp;C11</f>
        <v>MODERADO-PAPEL</v>
      </c>
      <c r="B11" s="1" t="s">
        <v>27</v>
      </c>
      <c r="C11" s="21" t="s">
        <v>14</v>
      </c>
      <c r="D11" s="23">
        <v>0.32</v>
      </c>
    </row>
    <row r="12" spans="1:4" x14ac:dyDescent="0.3">
      <c r="A12" s="1" t="str">
        <f>$B$10&amp;"-"&amp;C12</f>
        <v>MODERADO-TIJOLO</v>
      </c>
      <c r="B12" s="1" t="s">
        <v>27</v>
      </c>
      <c r="C12" s="21" t="s">
        <v>15</v>
      </c>
      <c r="D12" s="23">
        <v>0.35</v>
      </c>
    </row>
    <row r="13" spans="1:4" x14ac:dyDescent="0.3">
      <c r="A13" s="1" t="str">
        <f>$B$10&amp;"-"&amp;C13</f>
        <v>MODERADO-HIBRÍDOS</v>
      </c>
      <c r="B13" s="1" t="s">
        <v>27</v>
      </c>
      <c r="C13" s="21" t="s">
        <v>16</v>
      </c>
      <c r="D13" s="23">
        <v>0.08</v>
      </c>
    </row>
    <row r="14" spans="1:4" x14ac:dyDescent="0.3">
      <c r="A14" s="1" t="str">
        <f>$B$10&amp;"-"&amp;C14</f>
        <v>MODERADO-FOFS</v>
      </c>
      <c r="B14" s="1" t="s">
        <v>27</v>
      </c>
      <c r="C14" s="21" t="s">
        <v>17</v>
      </c>
      <c r="D14" s="23">
        <v>0.05</v>
      </c>
    </row>
    <row r="15" spans="1:4" x14ac:dyDescent="0.3">
      <c r="A15" s="1" t="str">
        <f>$B$10&amp;"-"&amp;C15</f>
        <v>MODERADO-DESENVOLVIMENTO</v>
      </c>
      <c r="B15" s="1" t="s">
        <v>27</v>
      </c>
      <c r="C15" s="21" t="s">
        <v>18</v>
      </c>
      <c r="D15" s="23">
        <v>0.1</v>
      </c>
    </row>
    <row r="16" spans="1:4" x14ac:dyDescent="0.3">
      <c r="A16" s="1" t="str">
        <f>$B$10&amp;"-"&amp;C16</f>
        <v>MODERADO-HOTELARIA</v>
      </c>
      <c r="B16" s="1" t="s">
        <v>27</v>
      </c>
      <c r="C16" s="21" t="s">
        <v>19</v>
      </c>
      <c r="D16" s="23">
        <v>0.1</v>
      </c>
    </row>
    <row r="17" spans="1:5" x14ac:dyDescent="0.3">
      <c r="A17" s="28" t="str">
        <f>$B$17&amp;"-"&amp;C17</f>
        <v>AGRESSIVO-TIPO</v>
      </c>
      <c r="B17" s="28" t="s">
        <v>28</v>
      </c>
      <c r="C17" s="28" t="s">
        <v>23</v>
      </c>
      <c r="D17" s="28" t="s">
        <v>24</v>
      </c>
      <c r="E17" s="24"/>
    </row>
    <row r="18" spans="1:5" x14ac:dyDescent="0.3">
      <c r="A18" s="1" t="str">
        <f t="shared" ref="A18:A23" si="1">$B$17&amp;"-"&amp;C18</f>
        <v>AGRESSIVO-PAPEL</v>
      </c>
      <c r="B18" s="1" t="s">
        <v>28</v>
      </c>
      <c r="C18" s="21" t="s">
        <v>14</v>
      </c>
      <c r="D18" s="23">
        <v>0.5</v>
      </c>
      <c r="E18" s="1"/>
    </row>
    <row r="19" spans="1:5" x14ac:dyDescent="0.3">
      <c r="A19" s="1" t="str">
        <f t="shared" si="1"/>
        <v>AGRESSIVO-TIJOLO</v>
      </c>
      <c r="B19" s="1" t="s">
        <v>28</v>
      </c>
      <c r="C19" s="21" t="s">
        <v>15</v>
      </c>
      <c r="D19" s="23">
        <v>0.1</v>
      </c>
      <c r="E19" s="1"/>
    </row>
    <row r="20" spans="1:5" x14ac:dyDescent="0.3">
      <c r="A20" s="1" t="str">
        <f t="shared" si="1"/>
        <v>AGRESSIVO-HIBRÍDOS</v>
      </c>
      <c r="B20" s="1" t="s">
        <v>28</v>
      </c>
      <c r="C20" s="21" t="s">
        <v>16</v>
      </c>
      <c r="D20" s="23">
        <v>0.05</v>
      </c>
      <c r="E20" s="1"/>
    </row>
    <row r="21" spans="1:5" x14ac:dyDescent="0.3">
      <c r="A21" s="1" t="str">
        <f t="shared" si="1"/>
        <v>AGRESSIVO-FOFS</v>
      </c>
      <c r="B21" s="1" t="s">
        <v>28</v>
      </c>
      <c r="C21" s="21" t="s">
        <v>17</v>
      </c>
      <c r="D21" s="23">
        <v>0.05</v>
      </c>
      <c r="E21" s="1"/>
    </row>
    <row r="22" spans="1:5" x14ac:dyDescent="0.3">
      <c r="A22" s="1" t="str">
        <f t="shared" si="1"/>
        <v>AGRESSIVO-DESENVOLVIMENTO</v>
      </c>
      <c r="B22" s="1" t="s">
        <v>28</v>
      </c>
      <c r="C22" s="21" t="s">
        <v>18</v>
      </c>
      <c r="D22" s="23">
        <v>0.2</v>
      </c>
      <c r="E22" s="1"/>
    </row>
    <row r="23" spans="1:5" x14ac:dyDescent="0.3">
      <c r="A23" s="25" t="str">
        <f t="shared" si="1"/>
        <v>AGRESSIVO-HOTELARIA</v>
      </c>
      <c r="B23" s="25" t="s">
        <v>28</v>
      </c>
      <c r="C23" s="26" t="s">
        <v>19</v>
      </c>
      <c r="D23" s="23">
        <v>0.1</v>
      </c>
      <c r="E23" s="2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Simulador</vt:lpstr>
      <vt:lpstr>Planilha1</vt:lpstr>
      <vt:lpstr>Aporte</vt:lpstr>
      <vt:lpstr>Patrimonio</vt:lpstr>
      <vt:lpstr>QTD_Anos</vt:lpstr>
      <vt:lpstr>Rendimento_carteira</vt:lpstr>
      <vt:lpstr>Salario</vt:lpstr>
      <vt:lpstr>Sugestão_Investimento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Milmara Gomes</dc:creator>
  <cp:lastModifiedBy>Milmara Gomes</cp:lastModifiedBy>
  <dcterms:created xsi:type="dcterms:W3CDTF">2026-01-02T13:29:32Z</dcterms:created>
  <dcterms:modified xsi:type="dcterms:W3CDTF">2026-01-02T18:37:26Z</dcterms:modified>
</cp:coreProperties>
</file>